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<sst xmlns="http://schemas.openxmlformats.org/spreadsheetml/2006/main" count="473" uniqueCount="222">
  <si>
    <t>25</t>
  </si>
  <si>
    <t>judeţul    I L F O V</t>
  </si>
  <si>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</si>
  <si>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</si>
  <si>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</si>
  <si>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</si>
  <si>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</si>
  <si>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</si>
  <si>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</si>
  <si>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</si>
  <si>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</si>
  <si>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</si>
  <si>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</si>
  <si>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</si>
  <si>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</si>
  <si>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</si>
  <si>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</si>
  <si>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</si>
  <si>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</si>
  <si>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</si>
  <si>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</si>
  <si>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</si>
  <si>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</si>
  <si>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</si>
  <si>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</si>
  <si>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</si>
  <si>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RURGIE</t>
  </si>
  <si>
    <t>LOGIE</t>
  </si>
  <si>
    <t>PEDIE</t>
  </si>
  <si>
    <t>PERARE</t>
  </si>
  <si>
    <t>TRICĂ</t>
  </si>
  <si>
    <t>CINĂ</t>
  </si>
  <si>
    <t>TEZIE</t>
  </si>
  <si>
    <t>ŞI</t>
  </si>
  <si>
    <t>TRO-</t>
  </si>
  <si>
    <t>GIE</t>
  </si>
  <si>
    <t>ATRIE</t>
  </si>
  <si>
    <t>OF-</t>
  </si>
  <si>
    <t>PEDIA-</t>
  </si>
  <si>
    <t>DER-</t>
  </si>
  <si>
    <t>GINECO-</t>
  </si>
  <si>
    <t>MEDIC.</t>
  </si>
  <si>
    <t>GENE-</t>
  </si>
  <si>
    <t>REUMA-</t>
  </si>
  <si>
    <t>DIABET</t>
  </si>
  <si>
    <t>ENTE-</t>
  </si>
  <si>
    <t>RUR-</t>
  </si>
  <si>
    <t>TAL-</t>
  </si>
  <si>
    <t>MATO</t>
  </si>
  <si>
    <t>NEO-</t>
  </si>
  <si>
    <t>RALĂ</t>
  </si>
  <si>
    <t>TOLOGIE</t>
  </si>
  <si>
    <t>ROLO-</t>
  </si>
  <si>
    <t>MO-</t>
  </si>
  <si>
    <t>URO-</t>
  </si>
  <si>
    <t>VENE-</t>
  </si>
  <si>
    <t>NATO-</t>
  </si>
  <si>
    <t>ALTE</t>
  </si>
  <si>
    <t>TRIE</t>
  </si>
  <si>
    <t>SECŢII</t>
  </si>
  <si>
    <t>A</t>
  </si>
  <si>
    <t>la %0 locuitori</t>
  </si>
  <si>
    <t>-</t>
  </si>
  <si>
    <t xml:space="preserve"> B. SANATORII ANTITUBERCULOASE,PREVENTORII,</t>
  </si>
  <si>
    <t xml:space="preserve">          N O T Ă</t>
  </si>
  <si>
    <t xml:space="preserve">          SANATORII BALNEARE</t>
  </si>
  <si>
    <t xml:space="preserve">      C. ALTE UNITĂŢI</t>
  </si>
  <si>
    <t xml:space="preserve"> PATURI DE ÎNSOŢITORI PENTRU COPII (total)</t>
  </si>
  <si>
    <t>NEURO-</t>
  </si>
  <si>
    <t>PSIHO-</t>
  </si>
  <si>
    <t>MOTO-</t>
  </si>
  <si>
    <t>RIE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</si>
  <si>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</si>
  <si>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</si>
  <si>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</si>
  <si>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</si>
  <si>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</si>
  <si>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</si>
  <si>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</si>
  <si>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</si>
  <si>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</si>
  <si>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</si>
  <si>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</si>
  <si>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</si>
  <si>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</si>
  <si>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</si>
  <si>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</si>
  <si>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</si>
  <si>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</si>
  <si>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</si>
  <si>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</si>
  <si>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</si>
  <si>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</si>
  <si>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</si>
  <si>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</si>
  <si>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</si>
  <si>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</si>
  <si>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</si>
  <si>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</si>
  <si>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</si>
  <si>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</si>
  <si>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</si>
  <si>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</si>
  <si>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</si>
  <si>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</si>
  <si>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</si>
  <si>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</si>
  <si>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</si>
  <si>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</si>
  <si>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</si>
  <si>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</si>
  <si>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</si>
  <si>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</si>
  <si>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</si>
  <si>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</si>
  <si>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</si>
  <si>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</si>
  <si>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</si>
  <si>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</si>
  <si>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</si>
  <si>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</si>
  <si>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</si>
  <si>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</si>
  <si>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</si>
  <si>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</si>
  <si>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</si>
  <si>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</si>
  <si>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*2</t>
  </si>
  <si>
    <t>*3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</si>
  <si>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</si>
  <si>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</si>
  <si>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</si>
  <si>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</si>
  <si>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</si>
  <si>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</si>
  <si>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</si>
  <si>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</si>
  <si>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</si>
  <si>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</si>
  <si>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</si>
  <si>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</si>
  <si>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</si>
  <si>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</si>
  <si>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</si>
  <si>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</si>
  <si>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</si>
  <si>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</si>
  <si>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</si>
  <si>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</si>
  <si>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</si>
  <si>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</si>
  <si>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</si>
  <si>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</si>
  <si>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</si>
  <si>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</si>
  <si>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</si>
  <si>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</si>
  <si>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</si>
  <si>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</si>
  <si>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</si>
  <si>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</si>
  <si>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</si>
  <si>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</si>
  <si>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</si>
  <si>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</si>
  <si>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</si>
  <si>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</si>
  <si>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</si>
  <si>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U.SECŢ.EXT.OTOPENI (A INSTITUTULUI DE GERONTOLOGIE</t>
  </si>
  <si>
    <t xml:space="preserve">  ŞI GERIATRIE  "ANA ASLAN") (MS)</t>
  </si>
  <si>
    <t>R.SPIT.PENITENCIAR JILAVA (MIN.DE JUSTIŢIE )</t>
  </si>
  <si>
    <t>t</t>
  </si>
  <si>
    <t>u</t>
  </si>
  <si>
    <t>r</t>
  </si>
  <si>
    <t>cs</t>
  </si>
  <si>
    <t>ENDOCRINOLOGIE</t>
  </si>
  <si>
    <t>NEUROCHIRURGIE</t>
  </si>
  <si>
    <t>*4</t>
  </si>
  <si>
    <t>TOTAL JUDEŢ din care:</t>
  </si>
  <si>
    <t xml:space="preserve"> - dispensare medicale …………………….........…….</t>
  </si>
  <si>
    <t xml:space="preserve"> - cabinete medicale de familie ……………………….</t>
  </si>
  <si>
    <t xml:space="preserve"> - cabinete stomatologice …………………………….</t>
  </si>
  <si>
    <t xml:space="preserve"> - cabinete de specialitate ………………….........……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</si>
  <si>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</si>
  <si>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</si>
  <si>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</si>
  <si>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</si>
  <si>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*5</t>
  </si>
  <si>
    <t>*1</t>
  </si>
  <si>
    <t>R.SPIT.PSIH. "EFTIMIE DIAMANDESCU"(  BĂLĂCEANCA) (A.L.)</t>
  </si>
  <si>
    <t xml:space="preserve">Ambulatoriul integrat spit.psih. "Eftimie Diamandescu"(  Bălăceanca) </t>
  </si>
  <si>
    <t>U. SPIT.CLINIC JUDEŢEAN DE URGENŢĂ ILFOV  (A.L.)</t>
  </si>
  <si>
    <t xml:space="preserve">Ambulatoriul integrat  spit.clinic judeţean de urgenţă Ilfov  </t>
  </si>
  <si>
    <t>bb51</t>
  </si>
  <si>
    <t>bb52</t>
  </si>
  <si>
    <t>bb21</t>
  </si>
  <si>
    <t>Ambulatoriul integrat spit. de Obstetrică Ginecologie Buftea</t>
  </si>
  <si>
    <t>U.SPITALUL DE OBSTETRICA GINECOLOGIE BUFTEA (AL)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</si>
  <si>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</si>
  <si>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</si>
  <si>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</si>
  <si>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</si>
  <si>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</si>
  <si>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</si>
  <si>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</si>
  <si>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</si>
  <si>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</si>
  <si>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</si>
  <si>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</si>
  <si>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</si>
  <si>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</si>
  <si>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</si>
  <si>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</si>
  <si>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TOTAL JUDEŢ</t>
  </si>
  <si>
    <t>*6</t>
  </si>
  <si>
    <t>*2 din care:25 paturi toxicomani</t>
  </si>
  <si>
    <t>*1 din care:15 paturi materno fetale</t>
  </si>
  <si>
    <t>*3 din care:10 paturi recuperare neurologică</t>
  </si>
  <si>
    <t>*4 din care:  5 paturi TI coronarieni</t>
  </si>
  <si>
    <t>*5 din care:10 paturi psihogeriatrie</t>
  </si>
  <si>
    <t>*6 din care:  5 paturi TI</t>
  </si>
  <si>
    <t>populaţia la 1 ianuarie 2014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</si>
</sst>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0_)"/>
    <numFmt numFmtId="183" formatCode="0.00_)"/>
    <numFmt numFmtId="184" formatCode="0.0"/>
  </numFmts>
  <fonts count="41">
    <font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b/>
      <sz val="10"/>
      <name val="Times New (WE)"/>
      <family val="0"/>
    </font>
    <font>
      <sz val="10"/>
      <name val="Times New (W1)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7" fontId="1" fillId="0" borderId="0" xfId="0" applyNumberFormat="1" applyFont="1" applyFill="1" applyAlignment="1" applyProtection="1">
      <alignment horizontal="left"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183" fontId="1" fillId="0" borderId="10" xfId="0" applyNumberFormat="1" applyFont="1" applyFill="1" applyBorder="1" applyAlignment="1" applyProtection="1">
      <alignment horizontal="left"/>
      <protection/>
    </xf>
    <xf numFmtId="183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37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 horizontal="left"/>
    </xf>
    <xf numFmtId="182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2" fontId="1" fillId="0" borderId="10" xfId="0" applyNumberFormat="1" applyFont="1" applyFill="1" applyBorder="1" applyAlignment="1" applyProtection="1">
      <alignment horizontal="right"/>
      <protection/>
    </xf>
    <xf numFmtId="183" fontId="1" fillId="0" borderId="12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83" fontId="1" fillId="0" borderId="0" xfId="0" applyNumberFormat="1" applyFont="1" applyFill="1" applyAlignment="1">
      <alignment/>
    </xf>
    <xf numFmtId="182" fontId="1" fillId="0" borderId="13" xfId="0" applyNumberFormat="1" applyFont="1" applyFill="1" applyBorder="1" applyAlignment="1">
      <alignment/>
    </xf>
    <xf numFmtId="182" fontId="1" fillId="0" borderId="11" xfId="0" applyNumberFormat="1" applyFont="1" applyFill="1" applyBorder="1" applyAlignment="1">
      <alignment/>
    </xf>
    <xf numFmtId="182" fontId="1" fillId="0" borderId="0" xfId="0" applyNumberFormat="1" applyFont="1" applyFill="1" applyBorder="1" applyAlignment="1" applyProtection="1">
      <alignment horizontal="left"/>
      <protection/>
    </xf>
    <xf numFmtId="182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Alignment="1">
      <alignment/>
    </xf>
    <xf numFmtId="37" fontId="1" fillId="0" borderId="0" xfId="0" applyNumberFormat="1" applyFont="1" applyFill="1" applyAlignment="1" applyProtection="1">
      <alignment/>
      <protection/>
    </xf>
    <xf numFmtId="182" fontId="1" fillId="0" borderId="0" xfId="0" applyNumberFormat="1" applyFont="1" applyFill="1" applyAlignment="1" applyProtection="1">
      <alignment/>
      <protection locked="0"/>
    </xf>
    <xf numFmtId="37" fontId="1" fillId="0" borderId="0" xfId="0" applyNumberFormat="1" applyFont="1" applyFill="1" applyAlignment="1" applyProtection="1">
      <alignment/>
      <protection locked="0"/>
    </xf>
    <xf numFmtId="182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37" fontId="1" fillId="0" borderId="0" xfId="0" applyNumberFormat="1" applyFont="1" applyFill="1" applyAlignment="1" applyProtection="1" quotePrefix="1">
      <alignment horizontal="lef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182" fontId="1" fillId="0" borderId="0" xfId="0" applyNumberFormat="1" applyFont="1" applyFill="1" applyAlignment="1" applyProtection="1">
      <alignment/>
      <protection locked="0"/>
    </xf>
    <xf numFmtId="1" fontId="1" fillId="0" borderId="13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 horizontal="right"/>
      <protection/>
    </xf>
    <xf numFmtId="183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Alignment="1" applyProtection="1">
      <alignment horizontal="right"/>
      <protection/>
    </xf>
    <xf numFmtId="182" fontId="1" fillId="0" borderId="11" xfId="0" applyNumberFormat="1" applyFont="1" applyFill="1" applyBorder="1" applyAlignment="1">
      <alignment/>
    </xf>
    <xf numFmtId="182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 applyProtection="1" quotePrefix="1">
      <alignment horizontal="right"/>
      <protection locked="0"/>
    </xf>
    <xf numFmtId="182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82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horizontal="right"/>
      <protection/>
    </xf>
    <xf numFmtId="182" fontId="1" fillId="0" borderId="12" xfId="0" applyNumberFormat="1" applyFont="1" applyFill="1" applyBorder="1" applyAlignment="1" applyProtection="1">
      <alignment/>
      <protection/>
    </xf>
    <xf numFmtId="182" fontId="1" fillId="0" borderId="12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right"/>
      <protection/>
    </xf>
    <xf numFmtId="183" fontId="1" fillId="0" borderId="0" xfId="0" applyNumberFormat="1" applyFont="1" applyFill="1" applyBorder="1" applyAlignment="1" applyProtection="1" quotePrefix="1">
      <alignment horizontal="right"/>
      <protection/>
    </xf>
    <xf numFmtId="37" fontId="1" fillId="0" borderId="0" xfId="0" applyNumberFormat="1" applyFont="1" applyFill="1" applyBorder="1" applyAlignment="1" applyProtection="1" quotePrefix="1">
      <alignment horizontal="right"/>
      <protection/>
    </xf>
    <xf numFmtId="37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/>
    </xf>
    <xf numFmtId="1" fontId="1" fillId="0" borderId="0" xfId="0" applyNumberFormat="1" applyFont="1" applyFill="1" applyAlignment="1" applyProtection="1">
      <alignment horizontal="right"/>
      <protection/>
    </xf>
    <xf numFmtId="182" fontId="1" fillId="0" borderId="0" xfId="0" applyNumberFormat="1" applyFont="1" applyFill="1" applyAlignment="1" applyProtection="1">
      <alignment horizontal="left"/>
      <protection/>
    </xf>
    <xf numFmtId="182" fontId="1" fillId="0" borderId="10" xfId="0" applyNumberFormat="1" applyFont="1" applyFill="1" applyBorder="1" applyAlignment="1" applyProtection="1">
      <alignment horizontal="left"/>
      <protection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82" fontId="1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quotePrefix="1">
      <alignment horizontal="left"/>
    </xf>
    <xf numFmtId="0" fontId="4" fillId="0" borderId="14" xfId="0" applyFont="1" applyFill="1" applyBorder="1" applyAlignment="1">
      <alignment horizontal="center"/>
    </xf>
    <xf numFmtId="37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16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37" fontId="1" fillId="0" borderId="17" xfId="0" applyNumberFormat="1" applyFont="1" applyFill="1" applyBorder="1" applyAlignment="1" applyProtection="1">
      <alignment horizontal="left"/>
      <protection/>
    </xf>
    <xf numFmtId="183" fontId="1" fillId="0" borderId="18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 horizontal="right"/>
      <protection/>
    </xf>
    <xf numFmtId="183" fontId="1" fillId="0" borderId="0" xfId="0" applyNumberFormat="1" applyFont="1" applyFill="1" applyBorder="1" applyAlignment="1" applyProtection="1" quotePrefix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37" fontId="1" fillId="0" borderId="10" xfId="0" applyNumberFormat="1" applyFont="1" applyFill="1" applyBorder="1" applyAlignment="1" applyProtection="1">
      <alignment horizontal="center"/>
      <protection/>
    </xf>
    <xf numFmtId="37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7" fontId="4" fillId="0" borderId="17" xfId="0" applyNumberFormat="1" applyFont="1" applyFill="1" applyBorder="1" applyAlignment="1" applyProtection="1">
      <alignment horizontal="center" vertical="center"/>
      <protection/>
    </xf>
    <xf numFmtId="37" fontId="4" fillId="0" borderId="19" xfId="0" applyNumberFormat="1" applyFont="1" applyFill="1" applyBorder="1" applyAlignment="1" applyProtection="1">
      <alignment horizontal="center" vertical="center"/>
      <protection/>
    </xf>
    <xf numFmtId="37" fontId="4" fillId="0" borderId="18" xfId="0" applyNumberFormat="1" applyFont="1" applyFill="1" applyBorder="1" applyAlignment="1" applyProtection="1">
      <alignment horizontal="center" vertical="center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0" xfId="0" applyNumberFormat="1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/>
    </xf>
    <xf numFmtId="49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9" xfId="0" applyNumberFormat="1" applyFont="1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>
      <alignment horizontal="center" vertical="center" textRotation="90" wrapText="1"/>
    </xf>
    <xf numFmtId="37" fontId="4" fillId="0" borderId="0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Font="1" applyFill="1" applyBorder="1" applyAlignment="1">
      <alignment horizontal="center" textRotation="90"/>
    </xf>
    <xf numFmtId="37" fontId="4" fillId="0" borderId="20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>
      <alignment horizontal="center"/>
    </xf>
    <xf numFmtId="37" fontId="1" fillId="0" borderId="0" xfId="0" applyNumberFormat="1" applyFont="1" applyFill="1" applyAlignment="1" applyProtection="1" quotePrefix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1" xfId="0" applyNumberFormat="1" applyFont="1" applyFill="1" applyBorder="1" applyAlignment="1">
      <alignment horizontal="center" textRotation="90" wrapText="1"/>
    </xf>
    <xf numFmtId="37" fontId="4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Fill="1" applyBorder="1" applyAlignment="1">
      <alignment horizontal="center" vertical="center" textRotation="90" wrapText="1"/>
    </xf>
    <xf numFmtId="49" fontId="4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8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9.140625" defaultRowHeight="12.75"/>
  <cols>
    <col min="1" max="1" width="4.00390625" style="19" customWidth="1"/>
    <col min="2" max="2" width="53.28125" style="19" customWidth="1"/>
    <col min="3" max="3" width="7.00390625" style="19" customWidth="1"/>
    <col min="4" max="4" width="4.57421875" style="19" customWidth="1"/>
    <col min="5" max="5" width="5.421875" style="19" customWidth="1"/>
    <col min="6" max="6" width="4.7109375" style="19" customWidth="1"/>
    <col min="7" max="7" width="4.57421875" style="19" customWidth="1"/>
    <col min="8" max="8" width="5.00390625" style="19" customWidth="1"/>
    <col min="9" max="9" width="7.421875" style="19" customWidth="1"/>
    <col min="10" max="11" width="6.00390625" style="19" customWidth="1"/>
    <col min="12" max="12" width="5.57421875" style="19" customWidth="1"/>
    <col min="13" max="13" width="6.28125" style="19" customWidth="1"/>
    <col min="14" max="14" width="7.00390625" style="19" customWidth="1"/>
    <col min="15" max="15" width="6.28125" style="19" customWidth="1"/>
    <col min="16" max="16" width="6.57421875" style="19" customWidth="1"/>
    <col min="17" max="17" width="6.28125" style="19" customWidth="1"/>
    <col min="18" max="18" width="5.28125" style="19" customWidth="1"/>
    <col min="19" max="19" width="8.8515625" style="19" customWidth="1"/>
    <col min="20" max="20" width="5.28125" style="19" customWidth="1"/>
    <col min="21" max="21" width="4.8515625" style="19" bestFit="1" customWidth="1"/>
    <col min="22" max="22" width="4.7109375" style="19" customWidth="1"/>
    <col min="23" max="23" width="5.140625" style="19" customWidth="1"/>
    <col min="24" max="24" width="5.7109375" style="19" customWidth="1"/>
    <col min="25" max="25" width="5.00390625" style="19" customWidth="1"/>
    <col min="26" max="26" width="6.7109375" style="19" customWidth="1"/>
    <col min="27" max="27" width="6.00390625" style="19" customWidth="1"/>
    <col min="28" max="28" width="7.57421875" style="19" customWidth="1"/>
    <col min="29" max="29" width="7.28125" style="19" customWidth="1"/>
    <col min="30" max="31" width="5.57421875" style="19" customWidth="1"/>
    <col min="32" max="32" width="4.57421875" style="19" customWidth="1"/>
    <col min="33" max="33" width="5.8515625" style="19" customWidth="1"/>
    <col min="34" max="34" width="5.28125" style="19" customWidth="1"/>
    <col min="35" max="35" width="6.00390625" style="19" customWidth="1"/>
    <col min="36" max="36" width="5.421875" style="19" customWidth="1"/>
    <col min="37" max="38" width="6.00390625" style="19" customWidth="1"/>
    <col min="39" max="39" width="5.00390625" style="19" customWidth="1"/>
    <col min="40" max="40" width="5.57421875" style="19" customWidth="1"/>
    <col min="41" max="42" width="5.140625" style="19" customWidth="1"/>
    <col min="43" max="43" width="6.28125" style="19" customWidth="1"/>
    <col min="44" max="45" width="6.00390625" style="19" customWidth="1"/>
    <col min="46" max="46" width="7.8515625" style="19" customWidth="1"/>
    <col min="47" max="47" width="6.140625" style="19" customWidth="1"/>
    <col min="48" max="48" width="4.8515625" style="19" customWidth="1"/>
    <col min="49" max="49" width="7.00390625" style="19" customWidth="1"/>
    <col min="50" max="50" width="5.28125" style="19" customWidth="1"/>
    <col min="51" max="51" width="4.00390625" style="19" customWidth="1"/>
    <col min="52" max="52" width="2.140625" style="19" customWidth="1"/>
    <col min="53" max="53" width="3.7109375" style="19" customWidth="1"/>
    <col min="54" max="54" width="7.8515625" style="19" bestFit="1" customWidth="1"/>
    <col min="55" max="55" width="6.28125" style="19" customWidth="1"/>
    <col min="56" max="16384" width="9.140625" style="19" customWidth="1"/>
  </cols>
  <sheetData>
    <row r="1" spans="1:22" ht="13.5" customHeight="1">
      <c r="A1" s="14" t="s">
        <v>0</v>
      </c>
      <c r="B1" s="1" t="s">
        <v>1</v>
      </c>
      <c r="C1" s="126" t="s">
        <v>221</v>
      </c>
      <c r="D1" s="126"/>
      <c r="E1" s="126"/>
      <c r="F1" s="126"/>
      <c r="V1" s="19" t="s">
        <v>2</v>
      </c>
    </row>
    <row r="2" spans="1:54" ht="13.5" customHeight="1">
      <c r="A2" s="20"/>
      <c r="B2" s="20"/>
      <c r="C2" s="45">
        <f>+BB35</f>
        <v>417825</v>
      </c>
      <c r="D2" s="20" t="s">
        <v>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BA2" s="18"/>
      <c r="BB2" s="18"/>
    </row>
    <row r="3" spans="1:53" s="22" customFormat="1" ht="12.75" customHeight="1">
      <c r="A3" s="107" t="s">
        <v>126</v>
      </c>
      <c r="B3" s="110" t="s">
        <v>19</v>
      </c>
      <c r="C3" s="113" t="s">
        <v>95</v>
      </c>
      <c r="D3" s="86"/>
      <c r="E3" s="87" t="s">
        <v>93</v>
      </c>
      <c r="F3" s="87"/>
      <c r="G3" s="87" t="s">
        <v>4</v>
      </c>
      <c r="H3" s="86"/>
      <c r="I3" s="86"/>
      <c r="J3" s="86"/>
      <c r="K3" s="86"/>
      <c r="L3" s="86"/>
      <c r="M3" s="86"/>
      <c r="N3" s="86"/>
      <c r="O3" s="87"/>
      <c r="P3" s="87"/>
      <c r="Q3" s="86"/>
      <c r="R3" s="86"/>
      <c r="S3" s="86"/>
      <c r="T3" s="88"/>
      <c r="U3" s="107" t="s">
        <v>126</v>
      </c>
      <c r="V3" s="107" t="s">
        <v>126</v>
      </c>
      <c r="W3" s="89"/>
      <c r="X3" s="86"/>
      <c r="Y3" s="87"/>
      <c r="Z3" s="87"/>
      <c r="AA3" s="87"/>
      <c r="AB3" s="87"/>
      <c r="AC3" s="87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8"/>
      <c r="AY3" s="107" t="s">
        <v>126</v>
      </c>
      <c r="AZ3" s="21"/>
      <c r="BA3" s="21"/>
    </row>
    <row r="4" spans="1:52" s="22" customFormat="1" ht="12.75" customHeight="1">
      <c r="A4" s="108"/>
      <c r="B4" s="111"/>
      <c r="C4" s="114"/>
      <c r="D4" s="122" t="s">
        <v>96</v>
      </c>
      <c r="E4" s="116" t="s">
        <v>175</v>
      </c>
      <c r="F4" s="116" t="s">
        <v>198</v>
      </c>
      <c r="G4" s="116" t="s">
        <v>97</v>
      </c>
      <c r="H4" s="116" t="s">
        <v>98</v>
      </c>
      <c r="I4" s="116" t="s">
        <v>99</v>
      </c>
      <c r="J4" s="116" t="s">
        <v>100</v>
      </c>
      <c r="K4" s="116" t="s">
        <v>101</v>
      </c>
      <c r="L4" s="116" t="s">
        <v>102</v>
      </c>
      <c r="M4" s="116" t="s">
        <v>103</v>
      </c>
      <c r="N4" s="116" t="s">
        <v>199</v>
      </c>
      <c r="O4" s="118" t="s">
        <v>94</v>
      </c>
      <c r="P4" s="118"/>
      <c r="Q4" s="118"/>
      <c r="R4" s="116" t="s">
        <v>176</v>
      </c>
      <c r="S4" s="116" t="s">
        <v>200</v>
      </c>
      <c r="T4" s="116" t="s">
        <v>104</v>
      </c>
      <c r="U4" s="108"/>
      <c r="V4" s="108"/>
      <c r="W4" s="119" t="s">
        <v>105</v>
      </c>
      <c r="X4" s="116" t="s">
        <v>201</v>
      </c>
      <c r="Y4" s="116" t="s">
        <v>202</v>
      </c>
      <c r="Z4" s="116" t="s">
        <v>203</v>
      </c>
      <c r="AA4" s="116" t="s">
        <v>106</v>
      </c>
      <c r="AB4" s="116" t="s">
        <v>204</v>
      </c>
      <c r="AC4" s="116" t="s">
        <v>205</v>
      </c>
      <c r="AD4" s="116" t="s">
        <v>206</v>
      </c>
      <c r="AE4" s="116" t="s">
        <v>108</v>
      </c>
      <c r="AF4" s="116" t="s">
        <v>109</v>
      </c>
      <c r="AG4" s="116" t="s">
        <v>207</v>
      </c>
      <c r="AH4" s="116" t="s">
        <v>110</v>
      </c>
      <c r="AI4" s="116" t="s">
        <v>111</v>
      </c>
      <c r="AJ4" s="116" t="s">
        <v>208</v>
      </c>
      <c r="AK4" s="116" t="s">
        <v>112</v>
      </c>
      <c r="AL4" s="116" t="s">
        <v>113</v>
      </c>
      <c r="AM4" s="116" t="s">
        <v>114</v>
      </c>
      <c r="AN4" s="116" t="s">
        <v>115</v>
      </c>
      <c r="AO4" s="116" t="s">
        <v>116</v>
      </c>
      <c r="AP4" s="124" t="s">
        <v>94</v>
      </c>
      <c r="AQ4" s="125"/>
      <c r="AR4" s="125"/>
      <c r="AS4" s="125"/>
      <c r="AT4" s="116" t="s">
        <v>117</v>
      </c>
      <c r="AU4" s="116" t="s">
        <v>209</v>
      </c>
      <c r="AV4" s="116" t="s">
        <v>118</v>
      </c>
      <c r="AW4" s="116" t="s">
        <v>210</v>
      </c>
      <c r="AX4" s="127" t="s">
        <v>119</v>
      </c>
      <c r="AY4" s="108"/>
      <c r="AZ4" s="21"/>
    </row>
    <row r="5" spans="1:52" s="22" customFormat="1" ht="12.75" customHeight="1">
      <c r="A5" s="108"/>
      <c r="B5" s="111"/>
      <c r="C5" s="114"/>
      <c r="D5" s="123"/>
      <c r="E5" s="117" t="s">
        <v>5</v>
      </c>
      <c r="F5" s="117" t="s">
        <v>120</v>
      </c>
      <c r="G5" s="117" t="s">
        <v>6</v>
      </c>
      <c r="H5" s="117" t="s">
        <v>4</v>
      </c>
      <c r="I5" s="117" t="s">
        <v>44</v>
      </c>
      <c r="J5" s="117" t="s">
        <v>4</v>
      </c>
      <c r="K5" s="117" t="s">
        <v>74</v>
      </c>
      <c r="L5" s="117" t="s">
        <v>7</v>
      </c>
      <c r="M5" s="117"/>
      <c r="N5" s="117" t="s">
        <v>8</v>
      </c>
      <c r="O5" s="129" t="s">
        <v>121</v>
      </c>
      <c r="P5" s="129" t="s">
        <v>211</v>
      </c>
      <c r="Q5" s="129" t="s">
        <v>122</v>
      </c>
      <c r="R5" s="117" t="s">
        <v>9</v>
      </c>
      <c r="S5" s="117" t="s">
        <v>15</v>
      </c>
      <c r="T5" s="117" t="s">
        <v>10</v>
      </c>
      <c r="U5" s="108"/>
      <c r="V5" s="108"/>
      <c r="W5" s="120"/>
      <c r="X5" s="117" t="s">
        <v>11</v>
      </c>
      <c r="Y5" s="117"/>
      <c r="Z5" s="117"/>
      <c r="AA5" s="117"/>
      <c r="AB5" s="117"/>
      <c r="AC5" s="117"/>
      <c r="AD5" s="117"/>
      <c r="AE5" s="117" t="s">
        <v>13</v>
      </c>
      <c r="AF5" s="117"/>
      <c r="AG5" s="117" t="s">
        <v>14</v>
      </c>
      <c r="AH5" s="117"/>
      <c r="AI5" s="117" t="s">
        <v>15</v>
      </c>
      <c r="AJ5" s="117"/>
      <c r="AK5" s="117"/>
      <c r="AL5" s="117" t="s">
        <v>16</v>
      </c>
      <c r="AM5" s="117"/>
      <c r="AN5" s="117"/>
      <c r="AO5" s="117" t="s">
        <v>123</v>
      </c>
      <c r="AP5" s="131" t="s">
        <v>124</v>
      </c>
      <c r="AQ5" s="131" t="s">
        <v>212</v>
      </c>
      <c r="AR5" s="131" t="s">
        <v>107</v>
      </c>
      <c r="AS5" s="131" t="s">
        <v>125</v>
      </c>
      <c r="AT5" s="117" t="s">
        <v>78</v>
      </c>
      <c r="AU5" s="117"/>
      <c r="AV5" s="117"/>
      <c r="AW5" s="117" t="s">
        <v>18</v>
      </c>
      <c r="AX5" s="128" t="s">
        <v>57</v>
      </c>
      <c r="AY5" s="108"/>
      <c r="AZ5" s="21"/>
    </row>
    <row r="6" spans="1:52" s="22" customFormat="1" ht="17.25" customHeight="1">
      <c r="A6" s="108"/>
      <c r="B6" s="111"/>
      <c r="C6" s="114"/>
      <c r="D6" s="123"/>
      <c r="E6" s="117" t="s">
        <v>20</v>
      </c>
      <c r="F6" s="117"/>
      <c r="G6" s="117" t="s">
        <v>21</v>
      </c>
      <c r="H6" s="117" t="s">
        <v>4</v>
      </c>
      <c r="I6" s="117" t="s">
        <v>75</v>
      </c>
      <c r="J6" s="117" t="s">
        <v>22</v>
      </c>
      <c r="K6" s="117" t="s">
        <v>76</v>
      </c>
      <c r="L6" s="117" t="s">
        <v>23</v>
      </c>
      <c r="M6" s="117" t="s">
        <v>4</v>
      </c>
      <c r="N6" s="117" t="s">
        <v>24</v>
      </c>
      <c r="O6" s="130"/>
      <c r="P6" s="130"/>
      <c r="Q6" s="130"/>
      <c r="R6" s="117" t="s">
        <v>25</v>
      </c>
      <c r="S6" s="117" t="s">
        <v>29</v>
      </c>
      <c r="T6" s="117"/>
      <c r="U6" s="108"/>
      <c r="V6" s="108"/>
      <c r="W6" s="120"/>
      <c r="X6" s="117" t="s">
        <v>77</v>
      </c>
      <c r="Y6" s="117"/>
      <c r="Z6" s="117"/>
      <c r="AA6" s="117"/>
      <c r="AB6" s="117"/>
      <c r="AC6" s="117"/>
      <c r="AD6" s="117"/>
      <c r="AE6" s="117" t="s">
        <v>27</v>
      </c>
      <c r="AF6" s="117"/>
      <c r="AG6" s="117" t="s">
        <v>28</v>
      </c>
      <c r="AH6" s="117"/>
      <c r="AI6" s="117" t="s">
        <v>29</v>
      </c>
      <c r="AJ6" s="117"/>
      <c r="AK6" s="117" t="s">
        <v>39</v>
      </c>
      <c r="AL6" s="117" t="s">
        <v>30</v>
      </c>
      <c r="AM6" s="117"/>
      <c r="AN6" s="117"/>
      <c r="AO6" s="117"/>
      <c r="AP6" s="132"/>
      <c r="AQ6" s="132"/>
      <c r="AR6" s="132"/>
      <c r="AS6" s="132"/>
      <c r="AT6" s="117" t="s">
        <v>41</v>
      </c>
      <c r="AU6" s="117"/>
      <c r="AV6" s="117"/>
      <c r="AW6" s="117" t="s">
        <v>32</v>
      </c>
      <c r="AX6" s="128" t="s">
        <v>59</v>
      </c>
      <c r="AY6" s="108"/>
      <c r="AZ6" s="21"/>
    </row>
    <row r="7" spans="1:52" s="22" customFormat="1" ht="15" customHeight="1">
      <c r="A7" s="108"/>
      <c r="B7" s="111"/>
      <c r="C7" s="114"/>
      <c r="D7" s="123"/>
      <c r="E7" s="117" t="s">
        <v>27</v>
      </c>
      <c r="F7" s="117"/>
      <c r="G7" s="117"/>
      <c r="H7" s="117"/>
      <c r="I7" s="117" t="s">
        <v>79</v>
      </c>
      <c r="J7" s="117" t="s">
        <v>34</v>
      </c>
      <c r="K7" s="117" t="s">
        <v>80</v>
      </c>
      <c r="L7" s="117" t="s">
        <v>35</v>
      </c>
      <c r="M7" s="117"/>
      <c r="N7" s="117" t="s">
        <v>36</v>
      </c>
      <c r="O7" s="130"/>
      <c r="P7" s="130"/>
      <c r="Q7" s="130"/>
      <c r="R7" s="117" t="s">
        <v>12</v>
      </c>
      <c r="S7" s="117" t="s">
        <v>68</v>
      </c>
      <c r="T7" s="117"/>
      <c r="U7" s="108"/>
      <c r="V7" s="108"/>
      <c r="W7" s="120" t="s">
        <v>37</v>
      </c>
      <c r="X7" s="117" t="s">
        <v>81</v>
      </c>
      <c r="Y7" s="117" t="s">
        <v>12</v>
      </c>
      <c r="Z7" s="117" t="s">
        <v>12</v>
      </c>
      <c r="AA7" s="117" t="s">
        <v>12</v>
      </c>
      <c r="AB7" s="117" t="s">
        <v>12</v>
      </c>
      <c r="AC7" s="117" t="s">
        <v>12</v>
      </c>
      <c r="AD7" s="117" t="s">
        <v>12</v>
      </c>
      <c r="AE7" s="117" t="s">
        <v>17</v>
      </c>
      <c r="AF7" s="117"/>
      <c r="AG7" s="117" t="s">
        <v>33</v>
      </c>
      <c r="AH7" s="117"/>
      <c r="AI7" s="117" t="s">
        <v>38</v>
      </c>
      <c r="AJ7" s="117"/>
      <c r="AK7" s="117" t="s">
        <v>48</v>
      </c>
      <c r="AL7" s="117" t="s">
        <v>40</v>
      </c>
      <c r="AM7" s="117"/>
      <c r="AN7" s="117"/>
      <c r="AO7" s="117"/>
      <c r="AP7" s="132"/>
      <c r="AQ7" s="132"/>
      <c r="AR7" s="132"/>
      <c r="AS7" s="132"/>
      <c r="AT7" s="117" t="s">
        <v>85</v>
      </c>
      <c r="AU7" s="117" t="s">
        <v>17</v>
      </c>
      <c r="AV7" s="117" t="s">
        <v>17</v>
      </c>
      <c r="AW7" s="117" t="s">
        <v>82</v>
      </c>
      <c r="AX7" s="128"/>
      <c r="AY7" s="108"/>
      <c r="AZ7" s="21"/>
    </row>
    <row r="8" spans="1:52" s="22" customFormat="1" ht="12.75" customHeight="1">
      <c r="A8" s="108"/>
      <c r="B8" s="111"/>
      <c r="C8" s="114"/>
      <c r="D8" s="123"/>
      <c r="E8" s="117"/>
      <c r="F8" s="117"/>
      <c r="G8" s="117"/>
      <c r="H8" s="117" t="s">
        <v>43</v>
      </c>
      <c r="I8" s="117" t="s">
        <v>11</v>
      </c>
      <c r="J8" s="117" t="s">
        <v>45</v>
      </c>
      <c r="K8" s="117" t="s">
        <v>23</v>
      </c>
      <c r="L8" s="117"/>
      <c r="M8" s="117" t="s">
        <v>9</v>
      </c>
      <c r="N8" s="117"/>
      <c r="O8" s="130"/>
      <c r="P8" s="130"/>
      <c r="Q8" s="130"/>
      <c r="R8" s="117" t="s">
        <v>46</v>
      </c>
      <c r="S8" s="117" t="s">
        <v>69</v>
      </c>
      <c r="T8" s="117"/>
      <c r="U8" s="108"/>
      <c r="V8" s="108"/>
      <c r="W8" s="120" t="s">
        <v>47</v>
      </c>
      <c r="X8" s="117"/>
      <c r="Y8" s="117" t="s">
        <v>26</v>
      </c>
      <c r="Z8" s="117" t="s">
        <v>26</v>
      </c>
      <c r="AA8" s="117" t="s">
        <v>26</v>
      </c>
      <c r="AB8" s="117" t="s">
        <v>26</v>
      </c>
      <c r="AC8" s="117" t="s">
        <v>26</v>
      </c>
      <c r="AD8" s="117" t="s">
        <v>26</v>
      </c>
      <c r="AE8" s="117" t="s">
        <v>83</v>
      </c>
      <c r="AF8" s="117"/>
      <c r="AG8" s="117" t="s">
        <v>84</v>
      </c>
      <c r="AH8" s="117"/>
      <c r="AI8" s="117" t="s">
        <v>30</v>
      </c>
      <c r="AJ8" s="117"/>
      <c r="AK8" s="117" t="s">
        <v>55</v>
      </c>
      <c r="AL8" s="117" t="s">
        <v>27</v>
      </c>
      <c r="AM8" s="117" t="s">
        <v>49</v>
      </c>
      <c r="AN8" s="117" t="s">
        <v>49</v>
      </c>
      <c r="AO8" s="117"/>
      <c r="AP8" s="132"/>
      <c r="AQ8" s="132"/>
      <c r="AR8" s="132"/>
      <c r="AS8" s="132"/>
      <c r="AT8" s="117" t="s">
        <v>89</v>
      </c>
      <c r="AU8" s="117" t="s">
        <v>31</v>
      </c>
      <c r="AV8" s="117" t="s">
        <v>31</v>
      </c>
      <c r="AW8" s="117" t="s">
        <v>86</v>
      </c>
      <c r="AX8" s="128"/>
      <c r="AY8" s="108"/>
      <c r="AZ8" s="21"/>
    </row>
    <row r="9" spans="1:54" s="22" customFormat="1" ht="12.75" customHeight="1">
      <c r="A9" s="108"/>
      <c r="B9" s="111"/>
      <c r="C9" s="114"/>
      <c r="D9" s="123"/>
      <c r="E9" s="117"/>
      <c r="F9" s="117"/>
      <c r="G9" s="117"/>
      <c r="H9" s="117" t="s">
        <v>51</v>
      </c>
      <c r="I9" s="117" t="s">
        <v>87</v>
      </c>
      <c r="J9" s="117" t="s">
        <v>52</v>
      </c>
      <c r="K9" s="117" t="s">
        <v>35</v>
      </c>
      <c r="L9" s="117" t="s">
        <v>4</v>
      </c>
      <c r="M9" s="117" t="s">
        <v>52</v>
      </c>
      <c r="N9" s="117"/>
      <c r="O9" s="130"/>
      <c r="P9" s="130"/>
      <c r="Q9" s="130"/>
      <c r="R9" s="117" t="s">
        <v>35</v>
      </c>
      <c r="S9" s="117" t="s">
        <v>70</v>
      </c>
      <c r="T9" s="117"/>
      <c r="U9" s="108"/>
      <c r="V9" s="108"/>
      <c r="W9" s="120" t="s">
        <v>53</v>
      </c>
      <c r="X9" s="117"/>
      <c r="Y9" s="117" t="s">
        <v>42</v>
      </c>
      <c r="Z9" s="117" t="s">
        <v>42</v>
      </c>
      <c r="AA9" s="117" t="s">
        <v>42</v>
      </c>
      <c r="AB9" s="117" t="s">
        <v>42</v>
      </c>
      <c r="AC9" s="117" t="s">
        <v>42</v>
      </c>
      <c r="AD9" s="117" t="s">
        <v>42</v>
      </c>
      <c r="AE9" s="117"/>
      <c r="AF9" s="117" t="s">
        <v>54</v>
      </c>
      <c r="AG9" s="117" t="s">
        <v>88</v>
      </c>
      <c r="AH9" s="117" t="s">
        <v>38</v>
      </c>
      <c r="AI9" s="117"/>
      <c r="AJ9" s="117"/>
      <c r="AK9" s="117" t="s">
        <v>52</v>
      </c>
      <c r="AL9" s="117"/>
      <c r="AM9" s="117" t="s">
        <v>56</v>
      </c>
      <c r="AN9" s="117" t="s">
        <v>56</v>
      </c>
      <c r="AO9" s="117"/>
      <c r="AP9" s="132"/>
      <c r="AQ9" s="132"/>
      <c r="AR9" s="132"/>
      <c r="AS9" s="132"/>
      <c r="AT9" s="117" t="s">
        <v>27</v>
      </c>
      <c r="AU9" s="117" t="s">
        <v>42</v>
      </c>
      <c r="AV9" s="117" t="s">
        <v>42</v>
      </c>
      <c r="AW9" s="117" t="s">
        <v>90</v>
      </c>
      <c r="AX9" s="128"/>
      <c r="AY9" s="108"/>
      <c r="AZ9" s="21"/>
      <c r="BB9" s="24">
        <f>SUM(BB11:BB52)</f>
        <v>19947311</v>
      </c>
    </row>
    <row r="10" spans="1:52" s="22" customFormat="1" ht="12.75" customHeight="1">
      <c r="A10" s="108"/>
      <c r="B10" s="112"/>
      <c r="C10" s="115"/>
      <c r="D10" s="123"/>
      <c r="E10" s="117" t="s">
        <v>4</v>
      </c>
      <c r="F10" s="117"/>
      <c r="G10" s="117"/>
      <c r="H10" s="117"/>
      <c r="I10" s="117" t="s">
        <v>91</v>
      </c>
      <c r="J10" s="117" t="s">
        <v>35</v>
      </c>
      <c r="K10" s="117"/>
      <c r="L10" s="117" t="s">
        <v>4</v>
      </c>
      <c r="M10" s="117" t="s">
        <v>35</v>
      </c>
      <c r="N10" s="117"/>
      <c r="O10" s="130"/>
      <c r="P10" s="130"/>
      <c r="Q10" s="130"/>
      <c r="R10" s="117"/>
      <c r="S10" s="117" t="s">
        <v>71</v>
      </c>
      <c r="T10" s="117"/>
      <c r="U10" s="108"/>
      <c r="V10" s="108"/>
      <c r="W10" s="121" t="s">
        <v>27</v>
      </c>
      <c r="X10" s="117"/>
      <c r="Y10" s="117" t="s">
        <v>50</v>
      </c>
      <c r="Z10" s="117" t="s">
        <v>50</v>
      </c>
      <c r="AA10" s="117" t="s">
        <v>50</v>
      </c>
      <c r="AB10" s="117" t="s">
        <v>50</v>
      </c>
      <c r="AC10" s="117" t="s">
        <v>50</v>
      </c>
      <c r="AD10" s="117" t="s">
        <v>50</v>
      </c>
      <c r="AE10" s="117"/>
      <c r="AF10" s="117" t="s">
        <v>27</v>
      </c>
      <c r="AG10" s="117" t="s">
        <v>27</v>
      </c>
      <c r="AH10" s="117" t="s">
        <v>58</v>
      </c>
      <c r="AI10" s="117"/>
      <c r="AJ10" s="117"/>
      <c r="AK10" s="117" t="s">
        <v>35</v>
      </c>
      <c r="AL10" s="117"/>
      <c r="AM10" s="117" t="s">
        <v>27</v>
      </c>
      <c r="AN10" s="117" t="s">
        <v>27</v>
      </c>
      <c r="AO10" s="117"/>
      <c r="AP10" s="118"/>
      <c r="AQ10" s="118"/>
      <c r="AR10" s="118"/>
      <c r="AS10" s="118"/>
      <c r="AT10" s="117"/>
      <c r="AU10" s="117" t="s">
        <v>50</v>
      </c>
      <c r="AV10" s="117" t="s">
        <v>50</v>
      </c>
      <c r="AW10" s="117" t="s">
        <v>92</v>
      </c>
      <c r="AX10" s="128"/>
      <c r="AY10" s="108"/>
      <c r="AZ10" s="21"/>
    </row>
    <row r="11" spans="1:55" s="24" customFormat="1" ht="12.75">
      <c r="A11" s="109"/>
      <c r="B11" s="90" t="s">
        <v>60</v>
      </c>
      <c r="C11" s="91">
        <v>1</v>
      </c>
      <c r="D11" s="92">
        <v>2</v>
      </c>
      <c r="E11" s="92">
        <v>3</v>
      </c>
      <c r="F11" s="92">
        <v>4</v>
      </c>
      <c r="G11" s="92">
        <v>5</v>
      </c>
      <c r="H11" s="92">
        <v>6</v>
      </c>
      <c r="I11" s="92">
        <v>7</v>
      </c>
      <c r="J11" s="92">
        <v>8</v>
      </c>
      <c r="K11" s="92">
        <v>9</v>
      </c>
      <c r="L11" s="92">
        <v>10</v>
      </c>
      <c r="M11" s="92">
        <v>11</v>
      </c>
      <c r="N11" s="92">
        <v>12</v>
      </c>
      <c r="O11" s="92">
        <v>13</v>
      </c>
      <c r="P11" s="92">
        <v>14</v>
      </c>
      <c r="Q11" s="92">
        <v>15</v>
      </c>
      <c r="R11" s="92">
        <v>16</v>
      </c>
      <c r="S11" s="92">
        <v>17</v>
      </c>
      <c r="T11" s="93">
        <v>18</v>
      </c>
      <c r="U11" s="109"/>
      <c r="V11" s="109"/>
      <c r="W11" s="90">
        <v>19</v>
      </c>
      <c r="X11" s="92">
        <v>20</v>
      </c>
      <c r="Y11" s="92">
        <v>21</v>
      </c>
      <c r="Z11" s="92">
        <v>22</v>
      </c>
      <c r="AA11" s="92">
        <v>23</v>
      </c>
      <c r="AB11" s="92">
        <v>24</v>
      </c>
      <c r="AC11" s="92">
        <v>25</v>
      </c>
      <c r="AD11" s="92">
        <v>26</v>
      </c>
      <c r="AE11" s="92">
        <v>27</v>
      </c>
      <c r="AF11" s="92">
        <v>28</v>
      </c>
      <c r="AG11" s="92">
        <v>29</v>
      </c>
      <c r="AH11" s="92">
        <v>30</v>
      </c>
      <c r="AI11" s="92">
        <v>31</v>
      </c>
      <c r="AJ11" s="92">
        <v>32</v>
      </c>
      <c r="AK11" s="92">
        <v>33</v>
      </c>
      <c r="AL11" s="92">
        <v>34</v>
      </c>
      <c r="AM11" s="92">
        <v>35</v>
      </c>
      <c r="AN11" s="92">
        <v>36</v>
      </c>
      <c r="AO11" s="92">
        <v>37</v>
      </c>
      <c r="AP11" s="92">
        <v>38</v>
      </c>
      <c r="AQ11" s="92">
        <v>39</v>
      </c>
      <c r="AR11" s="92">
        <v>40</v>
      </c>
      <c r="AS11" s="92">
        <v>41</v>
      </c>
      <c r="AT11" s="92">
        <v>42</v>
      </c>
      <c r="AU11" s="92">
        <v>43</v>
      </c>
      <c r="AV11" s="92">
        <v>44</v>
      </c>
      <c r="AW11" s="92">
        <v>45</v>
      </c>
      <c r="AX11" s="92">
        <v>46</v>
      </c>
      <c r="AY11" s="109"/>
      <c r="AZ11" s="23"/>
      <c r="BA11" s="36">
        <v>1</v>
      </c>
      <c r="BB11" s="41">
        <v>337658</v>
      </c>
      <c r="BC11" s="47" t="s">
        <v>129</v>
      </c>
    </row>
    <row r="12" spans="1:55" ht="12.75" customHeight="1" hidden="1">
      <c r="A12" s="25"/>
      <c r="B12" s="49" t="s">
        <v>178</v>
      </c>
      <c r="C12" s="42">
        <f>SUM(D12:N12)+SUM(R12:T12)+SUM(W12:AO12)+SUM(AT12:AX12)</f>
        <v>1420</v>
      </c>
      <c r="D12" s="5">
        <f>SUM(D17:D23)</f>
        <v>150</v>
      </c>
      <c r="E12" s="5">
        <f aca="true" t="shared" si="0" ref="E12:T12">SUM(E17:E23)</f>
        <v>0</v>
      </c>
      <c r="F12" s="5">
        <f t="shared" si="0"/>
        <v>0</v>
      </c>
      <c r="G12" s="5">
        <f t="shared" si="0"/>
        <v>29</v>
      </c>
      <c r="H12" s="5">
        <f t="shared" si="0"/>
        <v>0</v>
      </c>
      <c r="I12" s="5">
        <f t="shared" si="0"/>
        <v>0</v>
      </c>
      <c r="J12" s="5">
        <f t="shared" si="0"/>
        <v>10</v>
      </c>
      <c r="K12" s="5">
        <f t="shared" si="0"/>
        <v>334</v>
      </c>
      <c r="L12" s="5">
        <f t="shared" si="0"/>
        <v>0</v>
      </c>
      <c r="M12" s="5">
        <f t="shared" si="0"/>
        <v>25</v>
      </c>
      <c r="N12" s="5">
        <f t="shared" si="0"/>
        <v>407</v>
      </c>
      <c r="O12" s="5">
        <f t="shared" si="0"/>
        <v>352</v>
      </c>
      <c r="P12" s="5">
        <f t="shared" si="0"/>
        <v>0</v>
      </c>
      <c r="Q12" s="5">
        <f t="shared" si="0"/>
        <v>55</v>
      </c>
      <c r="R12" s="5">
        <f t="shared" si="0"/>
        <v>0</v>
      </c>
      <c r="S12" s="5">
        <f t="shared" si="0"/>
        <v>0</v>
      </c>
      <c r="T12" s="5">
        <f t="shared" si="0"/>
        <v>25</v>
      </c>
      <c r="U12" s="53"/>
      <c r="V12" s="53"/>
      <c r="W12" s="5">
        <f>SUM(W17:W23)</f>
        <v>0</v>
      </c>
      <c r="X12" s="5">
        <f aca="true" t="shared" si="1" ref="X12:AX12">SUM(X17:X23)</f>
        <v>18</v>
      </c>
      <c r="Y12" s="5">
        <f t="shared" si="1"/>
        <v>45</v>
      </c>
      <c r="Z12" s="5">
        <f t="shared" si="1"/>
        <v>0</v>
      </c>
      <c r="AA12" s="5">
        <f t="shared" si="1"/>
        <v>0</v>
      </c>
      <c r="AB12" s="5">
        <f t="shared" si="1"/>
        <v>0</v>
      </c>
      <c r="AC12" s="5">
        <f t="shared" si="1"/>
        <v>0</v>
      </c>
      <c r="AD12" s="5">
        <f t="shared" si="1"/>
        <v>0</v>
      </c>
      <c r="AE12" s="5">
        <f t="shared" si="1"/>
        <v>15</v>
      </c>
      <c r="AF12" s="5">
        <f t="shared" si="1"/>
        <v>21</v>
      </c>
      <c r="AG12" s="5">
        <f t="shared" si="1"/>
        <v>0</v>
      </c>
      <c r="AH12" s="5">
        <f t="shared" si="1"/>
        <v>10</v>
      </c>
      <c r="AI12" s="5">
        <f t="shared" si="1"/>
        <v>0</v>
      </c>
      <c r="AJ12" s="5">
        <f t="shared" si="1"/>
        <v>0</v>
      </c>
      <c r="AK12" s="5">
        <f t="shared" si="1"/>
        <v>28</v>
      </c>
      <c r="AL12" s="5">
        <f t="shared" si="1"/>
        <v>80</v>
      </c>
      <c r="AM12" s="5">
        <f t="shared" si="1"/>
        <v>31</v>
      </c>
      <c r="AN12" s="5">
        <f t="shared" si="1"/>
        <v>0</v>
      </c>
      <c r="AO12" s="5">
        <f t="shared" si="1"/>
        <v>130</v>
      </c>
      <c r="AP12" s="5">
        <f t="shared" si="1"/>
        <v>0</v>
      </c>
      <c r="AQ12" s="5">
        <f t="shared" si="1"/>
        <v>130</v>
      </c>
      <c r="AR12" s="5">
        <f t="shared" si="1"/>
        <v>0</v>
      </c>
      <c r="AS12" s="5">
        <f t="shared" si="1"/>
        <v>0</v>
      </c>
      <c r="AT12" s="5">
        <f t="shared" si="1"/>
        <v>40</v>
      </c>
      <c r="AU12" s="5">
        <f t="shared" si="1"/>
        <v>0</v>
      </c>
      <c r="AV12" s="5">
        <f t="shared" si="1"/>
        <v>0</v>
      </c>
      <c r="AW12" s="5">
        <f t="shared" si="1"/>
        <v>22</v>
      </c>
      <c r="AX12" s="5">
        <f t="shared" si="1"/>
        <v>0</v>
      </c>
      <c r="AY12" s="52"/>
      <c r="AZ12" s="18"/>
      <c r="BA12" s="36">
        <v>2</v>
      </c>
      <c r="BB12" s="15">
        <v>427974</v>
      </c>
      <c r="BC12" s="47" t="s">
        <v>130</v>
      </c>
    </row>
    <row r="13" spans="1:55" s="30" customFormat="1" ht="12.75" customHeight="1" hidden="1">
      <c r="A13" s="26"/>
      <c r="B13" s="3" t="s">
        <v>61</v>
      </c>
      <c r="C13" s="27">
        <f aca="true" t="shared" si="2" ref="C13:T13">C12*1000/$C2</f>
        <v>3.3985520253694728</v>
      </c>
      <c r="D13" s="27">
        <f t="shared" si="2"/>
        <v>0.3590019745108598</v>
      </c>
      <c r="E13" s="27">
        <f t="shared" si="2"/>
        <v>0</v>
      </c>
      <c r="F13" s="27">
        <f t="shared" si="2"/>
        <v>0</v>
      </c>
      <c r="G13" s="27">
        <f t="shared" si="2"/>
        <v>0.0694070484054329</v>
      </c>
      <c r="H13" s="27">
        <f t="shared" si="2"/>
        <v>0</v>
      </c>
      <c r="I13" s="27">
        <f t="shared" si="2"/>
        <v>0</v>
      </c>
      <c r="J13" s="27">
        <f t="shared" si="2"/>
        <v>0.023933464967390655</v>
      </c>
      <c r="K13" s="27">
        <f t="shared" si="2"/>
        <v>0.7993777299108479</v>
      </c>
      <c r="L13" s="27">
        <f t="shared" si="2"/>
        <v>0</v>
      </c>
      <c r="M13" s="27">
        <f t="shared" si="2"/>
        <v>0.05983366241847664</v>
      </c>
      <c r="N13" s="27">
        <f t="shared" si="2"/>
        <v>0.9740920241727996</v>
      </c>
      <c r="O13" s="27">
        <f t="shared" si="2"/>
        <v>0.842457966852151</v>
      </c>
      <c r="P13" s="27">
        <f t="shared" si="2"/>
        <v>0</v>
      </c>
      <c r="Q13" s="27">
        <f t="shared" si="2"/>
        <v>0.1316340573206486</v>
      </c>
      <c r="R13" s="27">
        <f t="shared" si="2"/>
        <v>0</v>
      </c>
      <c r="S13" s="27">
        <f t="shared" si="2"/>
        <v>0</v>
      </c>
      <c r="T13" s="27">
        <f t="shared" si="2"/>
        <v>0.05983366241847664</v>
      </c>
      <c r="U13" s="26"/>
      <c r="V13" s="26"/>
      <c r="W13" s="27">
        <f aca="true" t="shared" si="3" ref="W13:AX13">W12*1000/$C2</f>
        <v>0</v>
      </c>
      <c r="X13" s="27">
        <f t="shared" si="3"/>
        <v>0.043080236941303175</v>
      </c>
      <c r="Y13" s="27">
        <f t="shared" si="3"/>
        <v>0.10770059235325795</v>
      </c>
      <c r="Z13" s="27">
        <f t="shared" si="3"/>
        <v>0</v>
      </c>
      <c r="AA13" s="27">
        <f t="shared" si="3"/>
        <v>0</v>
      </c>
      <c r="AB13" s="27">
        <f t="shared" si="3"/>
        <v>0</v>
      </c>
      <c r="AC13" s="27">
        <f t="shared" si="3"/>
        <v>0</v>
      </c>
      <c r="AD13" s="27">
        <f>AD12*1000/$C2</f>
        <v>0</v>
      </c>
      <c r="AE13" s="27">
        <f t="shared" si="3"/>
        <v>0.03590019745108598</v>
      </c>
      <c r="AF13" s="27">
        <f t="shared" si="3"/>
        <v>0.050260276431520375</v>
      </c>
      <c r="AG13" s="27">
        <f t="shared" si="3"/>
        <v>0</v>
      </c>
      <c r="AH13" s="27">
        <f t="shared" si="3"/>
        <v>0.023933464967390655</v>
      </c>
      <c r="AI13" s="27">
        <f t="shared" si="3"/>
        <v>0</v>
      </c>
      <c r="AJ13" s="27">
        <f aca="true" t="shared" si="4" ref="AJ13:AT13">AJ12*1000/$C2</f>
        <v>0</v>
      </c>
      <c r="AK13" s="27">
        <f t="shared" si="4"/>
        <v>0.06701370190869384</v>
      </c>
      <c r="AL13" s="27">
        <f t="shared" si="4"/>
        <v>0.19146771973912524</v>
      </c>
      <c r="AM13" s="27">
        <f t="shared" si="4"/>
        <v>0.07419374139891102</v>
      </c>
      <c r="AN13" s="27">
        <f t="shared" si="4"/>
        <v>0</v>
      </c>
      <c r="AO13" s="27">
        <f t="shared" si="4"/>
        <v>0.3111350445760785</v>
      </c>
      <c r="AP13" s="27">
        <f t="shared" si="4"/>
        <v>0</v>
      </c>
      <c r="AQ13" s="27">
        <f t="shared" si="4"/>
        <v>0.3111350445760785</v>
      </c>
      <c r="AR13" s="27">
        <f t="shared" si="4"/>
        <v>0</v>
      </c>
      <c r="AS13" s="27">
        <f t="shared" si="4"/>
        <v>0</v>
      </c>
      <c r="AT13" s="27">
        <f t="shared" si="4"/>
        <v>0.09573385986956262</v>
      </c>
      <c r="AU13" s="27">
        <f t="shared" si="3"/>
        <v>0</v>
      </c>
      <c r="AV13" s="27">
        <f t="shared" si="3"/>
        <v>0</v>
      </c>
      <c r="AW13" s="27">
        <f t="shared" si="3"/>
        <v>0.05265362292825944</v>
      </c>
      <c r="AX13" s="27">
        <f t="shared" si="3"/>
        <v>0</v>
      </c>
      <c r="AY13" s="26"/>
      <c r="AZ13" s="29"/>
      <c r="BA13" s="36">
        <v>3</v>
      </c>
      <c r="BB13" s="15">
        <v>604058</v>
      </c>
      <c r="BC13" s="47" t="s">
        <v>131</v>
      </c>
    </row>
    <row r="14" spans="1:55" s="30" customFormat="1" ht="12.75" customHeight="1">
      <c r="A14" s="26"/>
      <c r="B14" s="94" t="s">
        <v>213</v>
      </c>
      <c r="C14" s="96">
        <f>SUM(D14:N14)+SUM(R14:T14)+SUM(W14:AO14)+SUM(AT14:AX14)</f>
        <v>1029</v>
      </c>
      <c r="D14" s="50">
        <f>+SUM(D17:D22)</f>
        <v>55</v>
      </c>
      <c r="E14" s="50">
        <f aca="true" t="shared" si="5" ref="E14:T14">+SUM(E17:E22)</f>
        <v>0</v>
      </c>
      <c r="F14" s="50">
        <f t="shared" si="5"/>
        <v>0</v>
      </c>
      <c r="G14" s="50">
        <f t="shared" si="5"/>
        <v>21</v>
      </c>
      <c r="H14" s="50">
        <f t="shared" si="5"/>
        <v>0</v>
      </c>
      <c r="I14" s="50">
        <f t="shared" si="5"/>
        <v>0</v>
      </c>
      <c r="J14" s="50">
        <f t="shared" si="5"/>
        <v>10</v>
      </c>
      <c r="K14" s="50">
        <f t="shared" si="5"/>
        <v>334</v>
      </c>
      <c r="L14" s="50">
        <f t="shared" si="5"/>
        <v>0</v>
      </c>
      <c r="M14" s="50">
        <f t="shared" si="5"/>
        <v>25</v>
      </c>
      <c r="N14" s="50">
        <f t="shared" si="5"/>
        <v>295</v>
      </c>
      <c r="O14" s="50">
        <f t="shared" si="5"/>
        <v>240</v>
      </c>
      <c r="P14" s="50">
        <f t="shared" si="5"/>
        <v>0</v>
      </c>
      <c r="Q14" s="50">
        <f t="shared" si="5"/>
        <v>55</v>
      </c>
      <c r="R14" s="50">
        <f t="shared" si="5"/>
        <v>0</v>
      </c>
      <c r="S14" s="50">
        <f t="shared" si="5"/>
        <v>0</v>
      </c>
      <c r="T14" s="50">
        <f t="shared" si="5"/>
        <v>25</v>
      </c>
      <c r="U14" s="26"/>
      <c r="V14" s="26"/>
      <c r="W14" s="50">
        <f aca="true" t="shared" si="6" ref="W14:AX14">+SUM(W17:W22)</f>
        <v>0</v>
      </c>
      <c r="X14" s="50">
        <f t="shared" si="6"/>
        <v>0</v>
      </c>
      <c r="Y14" s="50">
        <f t="shared" si="6"/>
        <v>45</v>
      </c>
      <c r="Z14" s="50">
        <f t="shared" si="6"/>
        <v>0</v>
      </c>
      <c r="AA14" s="50">
        <f t="shared" si="6"/>
        <v>0</v>
      </c>
      <c r="AB14" s="50">
        <f t="shared" si="6"/>
        <v>0</v>
      </c>
      <c r="AC14" s="50">
        <f t="shared" si="6"/>
        <v>0</v>
      </c>
      <c r="AD14" s="50">
        <f t="shared" si="6"/>
        <v>0</v>
      </c>
      <c r="AE14" s="50">
        <f t="shared" si="6"/>
        <v>15</v>
      </c>
      <c r="AF14" s="50">
        <f t="shared" si="6"/>
        <v>21</v>
      </c>
      <c r="AG14" s="50">
        <f t="shared" si="6"/>
        <v>0</v>
      </c>
      <c r="AH14" s="50">
        <f t="shared" si="6"/>
        <v>10</v>
      </c>
      <c r="AI14" s="50">
        <f t="shared" si="6"/>
        <v>0</v>
      </c>
      <c r="AJ14" s="50">
        <f t="shared" si="6"/>
        <v>0</v>
      </c>
      <c r="AK14" s="50">
        <f t="shared" si="6"/>
        <v>0</v>
      </c>
      <c r="AL14" s="50">
        <f t="shared" si="6"/>
        <v>80</v>
      </c>
      <c r="AM14" s="50">
        <f t="shared" si="6"/>
        <v>31</v>
      </c>
      <c r="AN14" s="50">
        <f t="shared" si="6"/>
        <v>0</v>
      </c>
      <c r="AO14" s="50">
        <f t="shared" si="6"/>
        <v>0</v>
      </c>
      <c r="AP14" s="50">
        <f t="shared" si="6"/>
        <v>0</v>
      </c>
      <c r="AQ14" s="50">
        <f t="shared" si="6"/>
        <v>0</v>
      </c>
      <c r="AR14" s="50">
        <f t="shared" si="6"/>
        <v>0</v>
      </c>
      <c r="AS14" s="50">
        <f t="shared" si="6"/>
        <v>0</v>
      </c>
      <c r="AT14" s="50">
        <f t="shared" si="6"/>
        <v>40</v>
      </c>
      <c r="AU14" s="50">
        <f t="shared" si="6"/>
        <v>0</v>
      </c>
      <c r="AV14" s="50">
        <f t="shared" si="6"/>
        <v>0</v>
      </c>
      <c r="AW14" s="50">
        <f t="shared" si="6"/>
        <v>22</v>
      </c>
      <c r="AX14" s="50">
        <f t="shared" si="6"/>
        <v>0</v>
      </c>
      <c r="AY14" s="26"/>
      <c r="AZ14" s="29"/>
      <c r="BA14" s="36">
        <v>4</v>
      </c>
      <c r="BB14" s="15">
        <v>606589</v>
      </c>
      <c r="BC14" s="47" t="s">
        <v>132</v>
      </c>
    </row>
    <row r="15" spans="1:55" s="30" customFormat="1" ht="12.75" customHeight="1">
      <c r="A15" s="26"/>
      <c r="B15" s="95" t="s">
        <v>61</v>
      </c>
      <c r="C15" s="27">
        <f>+C14*1000/$C2</f>
        <v>2.462753545144498</v>
      </c>
      <c r="D15" s="27">
        <f aca="true" t="shared" si="7" ref="D15:T15">+D14*1000/$C2</f>
        <v>0.1316340573206486</v>
      </c>
      <c r="E15" s="27">
        <f t="shared" si="7"/>
        <v>0</v>
      </c>
      <c r="F15" s="27">
        <f t="shared" si="7"/>
        <v>0</v>
      </c>
      <c r="G15" s="27">
        <f t="shared" si="7"/>
        <v>0.050260276431520375</v>
      </c>
      <c r="H15" s="27">
        <f t="shared" si="7"/>
        <v>0</v>
      </c>
      <c r="I15" s="27">
        <f t="shared" si="7"/>
        <v>0</v>
      </c>
      <c r="J15" s="27">
        <f t="shared" si="7"/>
        <v>0.023933464967390655</v>
      </c>
      <c r="K15" s="27">
        <f t="shared" si="7"/>
        <v>0.7993777299108479</v>
      </c>
      <c r="L15" s="27">
        <f t="shared" si="7"/>
        <v>0</v>
      </c>
      <c r="M15" s="27">
        <f t="shared" si="7"/>
        <v>0.05983366241847664</v>
      </c>
      <c r="N15" s="27">
        <f t="shared" si="7"/>
        <v>0.7060372165380243</v>
      </c>
      <c r="O15" s="27">
        <f t="shared" si="7"/>
        <v>0.5744031592173757</v>
      </c>
      <c r="P15" s="27">
        <f t="shared" si="7"/>
        <v>0</v>
      </c>
      <c r="Q15" s="27">
        <f t="shared" si="7"/>
        <v>0.1316340573206486</v>
      </c>
      <c r="R15" s="27">
        <f t="shared" si="7"/>
        <v>0</v>
      </c>
      <c r="S15" s="27">
        <f t="shared" si="7"/>
        <v>0</v>
      </c>
      <c r="T15" s="27">
        <f t="shared" si="7"/>
        <v>0.05983366241847664</v>
      </c>
      <c r="U15" s="28"/>
      <c r="V15" s="28"/>
      <c r="W15" s="27">
        <f aca="true" t="shared" si="8" ref="W15:AX15">+W14*1000/$C2</f>
        <v>0</v>
      </c>
      <c r="X15" s="27">
        <f t="shared" si="8"/>
        <v>0</v>
      </c>
      <c r="Y15" s="27">
        <f t="shared" si="8"/>
        <v>0.10770059235325795</v>
      </c>
      <c r="Z15" s="27">
        <f t="shared" si="8"/>
        <v>0</v>
      </c>
      <c r="AA15" s="27">
        <f t="shared" si="8"/>
        <v>0</v>
      </c>
      <c r="AB15" s="27">
        <f t="shared" si="8"/>
        <v>0</v>
      </c>
      <c r="AC15" s="27">
        <f t="shared" si="8"/>
        <v>0</v>
      </c>
      <c r="AD15" s="27">
        <f t="shared" si="8"/>
        <v>0</v>
      </c>
      <c r="AE15" s="27">
        <f t="shared" si="8"/>
        <v>0.03590019745108598</v>
      </c>
      <c r="AF15" s="27">
        <f t="shared" si="8"/>
        <v>0.050260276431520375</v>
      </c>
      <c r="AG15" s="27">
        <f t="shared" si="8"/>
        <v>0</v>
      </c>
      <c r="AH15" s="27">
        <f t="shared" si="8"/>
        <v>0.023933464967390655</v>
      </c>
      <c r="AI15" s="27">
        <f t="shared" si="8"/>
        <v>0</v>
      </c>
      <c r="AJ15" s="27">
        <f t="shared" si="8"/>
        <v>0</v>
      </c>
      <c r="AK15" s="27">
        <f t="shared" si="8"/>
        <v>0</v>
      </c>
      <c r="AL15" s="27">
        <f t="shared" si="8"/>
        <v>0.19146771973912524</v>
      </c>
      <c r="AM15" s="27">
        <f t="shared" si="8"/>
        <v>0.07419374139891102</v>
      </c>
      <c r="AN15" s="27">
        <f t="shared" si="8"/>
        <v>0</v>
      </c>
      <c r="AO15" s="27">
        <f t="shared" si="8"/>
        <v>0</v>
      </c>
      <c r="AP15" s="27">
        <f t="shared" si="8"/>
        <v>0</v>
      </c>
      <c r="AQ15" s="27">
        <f t="shared" si="8"/>
        <v>0</v>
      </c>
      <c r="AR15" s="27">
        <f t="shared" si="8"/>
        <v>0</v>
      </c>
      <c r="AS15" s="27">
        <f t="shared" si="8"/>
        <v>0</v>
      </c>
      <c r="AT15" s="27">
        <f t="shared" si="8"/>
        <v>0.09573385986956262</v>
      </c>
      <c r="AU15" s="27">
        <f t="shared" si="8"/>
        <v>0</v>
      </c>
      <c r="AV15" s="27">
        <f t="shared" si="8"/>
        <v>0</v>
      </c>
      <c r="AW15" s="27">
        <f t="shared" si="8"/>
        <v>0.05265362292825944</v>
      </c>
      <c r="AX15" s="27">
        <f t="shared" si="8"/>
        <v>0</v>
      </c>
      <c r="AY15" s="28"/>
      <c r="AZ15" s="29"/>
      <c r="BA15" s="36">
        <v>5</v>
      </c>
      <c r="BB15" s="15">
        <v>573691</v>
      </c>
      <c r="BC15" s="47" t="s">
        <v>133</v>
      </c>
    </row>
    <row r="16" spans="1:55" s="30" customFormat="1" ht="12" customHeight="1">
      <c r="A16" s="31"/>
      <c r="B16" s="4"/>
      <c r="C16" s="54"/>
      <c r="D16" s="54"/>
      <c r="E16" s="54"/>
      <c r="F16" s="54"/>
      <c r="G16" s="97" t="s">
        <v>177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97" t="s">
        <v>188</v>
      </c>
      <c r="AM16" s="54" t="s">
        <v>214</v>
      </c>
      <c r="AN16" s="54"/>
      <c r="AO16" s="54"/>
      <c r="AP16" s="54"/>
      <c r="AQ16" s="54"/>
      <c r="AR16" s="54"/>
      <c r="AS16" s="54"/>
      <c r="AT16" s="54" t="s">
        <v>128</v>
      </c>
      <c r="AU16" s="54"/>
      <c r="AV16" s="54"/>
      <c r="AW16" s="54"/>
      <c r="AX16" s="54"/>
      <c r="AY16" s="26"/>
      <c r="AZ16" s="29"/>
      <c r="BA16" s="36">
        <v>6</v>
      </c>
      <c r="BB16" s="15">
        <v>283832</v>
      </c>
      <c r="BC16" s="47" t="s">
        <v>134</v>
      </c>
    </row>
    <row r="17" spans="1:55" ht="12" customHeight="1">
      <c r="A17" s="32">
        <v>1</v>
      </c>
      <c r="B17" s="98" t="s">
        <v>191</v>
      </c>
      <c r="C17" s="42">
        <f>SUM(D17:N17)+SUM(R17:T17)+SUM(W17:AO17)+SUM(AT17:AX17)</f>
        <v>350</v>
      </c>
      <c r="D17" s="76">
        <v>55</v>
      </c>
      <c r="E17" s="56" t="s">
        <v>62</v>
      </c>
      <c r="F17" s="56" t="s">
        <v>62</v>
      </c>
      <c r="G17" s="76">
        <v>21</v>
      </c>
      <c r="H17" s="56" t="s">
        <v>62</v>
      </c>
      <c r="I17" s="56" t="s">
        <v>62</v>
      </c>
      <c r="J17" s="76">
        <v>10</v>
      </c>
      <c r="K17" s="56" t="s">
        <v>62</v>
      </c>
      <c r="L17" s="56" t="s">
        <v>62</v>
      </c>
      <c r="M17" s="76">
        <v>25</v>
      </c>
      <c r="N17" s="56">
        <f>SUM(O17:Q17)</f>
        <v>0</v>
      </c>
      <c r="O17" s="56" t="s">
        <v>62</v>
      </c>
      <c r="P17" s="56" t="s">
        <v>62</v>
      </c>
      <c r="Q17" s="56" t="s">
        <v>62</v>
      </c>
      <c r="R17" s="56" t="s">
        <v>62</v>
      </c>
      <c r="S17" s="56" t="s">
        <v>62</v>
      </c>
      <c r="T17" s="76">
        <v>25</v>
      </c>
      <c r="U17" s="57">
        <v>1</v>
      </c>
      <c r="V17" s="57">
        <v>1</v>
      </c>
      <c r="W17" s="56" t="s">
        <v>62</v>
      </c>
      <c r="X17" s="56" t="s">
        <v>62</v>
      </c>
      <c r="Y17" s="76">
        <v>36</v>
      </c>
      <c r="Z17" s="56" t="s">
        <v>62</v>
      </c>
      <c r="AA17" s="56" t="s">
        <v>62</v>
      </c>
      <c r="AB17" s="56" t="s">
        <v>62</v>
      </c>
      <c r="AC17" s="56" t="s">
        <v>62</v>
      </c>
      <c r="AD17" s="56" t="s">
        <v>62</v>
      </c>
      <c r="AE17" s="76">
        <v>15</v>
      </c>
      <c r="AF17" s="76">
        <v>21</v>
      </c>
      <c r="AG17" s="56" t="s">
        <v>62</v>
      </c>
      <c r="AH17" s="76">
        <v>10</v>
      </c>
      <c r="AI17" s="56" t="s">
        <v>62</v>
      </c>
      <c r="AJ17" s="56" t="s">
        <v>62</v>
      </c>
      <c r="AK17" s="56" t="s">
        <v>62</v>
      </c>
      <c r="AL17" s="76">
        <v>52</v>
      </c>
      <c r="AM17" s="56">
        <v>23</v>
      </c>
      <c r="AN17" s="56" t="s">
        <v>62</v>
      </c>
      <c r="AO17" s="56">
        <f>SUM(AP17:AS17)</f>
        <v>0</v>
      </c>
      <c r="AP17" s="56" t="s">
        <v>62</v>
      </c>
      <c r="AQ17" s="56" t="s">
        <v>62</v>
      </c>
      <c r="AR17" s="56" t="s">
        <v>62</v>
      </c>
      <c r="AS17" s="56" t="s">
        <v>62</v>
      </c>
      <c r="AT17" s="56">
        <v>40</v>
      </c>
      <c r="AU17" s="56" t="s">
        <v>62</v>
      </c>
      <c r="AV17" s="56" t="s">
        <v>62</v>
      </c>
      <c r="AW17" s="76">
        <v>17</v>
      </c>
      <c r="AX17" s="56" t="s">
        <v>62</v>
      </c>
      <c r="AY17" s="32">
        <v>1</v>
      </c>
      <c r="AZ17" s="18"/>
      <c r="BA17" s="36">
        <v>7</v>
      </c>
      <c r="BB17" s="15">
        <v>403088</v>
      </c>
      <c r="BC17" s="47" t="s">
        <v>135</v>
      </c>
    </row>
    <row r="18" spans="1:55" ht="12" customHeight="1">
      <c r="A18" s="32">
        <v>2</v>
      </c>
      <c r="B18" s="98" t="s">
        <v>197</v>
      </c>
      <c r="C18" s="42">
        <f>SUM(D18:N18)+SUM(R18:T18)+SUM(W18:AO18)+SUM(AT18:AX18)</f>
        <v>50</v>
      </c>
      <c r="D18" s="76" t="s">
        <v>62</v>
      </c>
      <c r="E18" s="56" t="s">
        <v>62</v>
      </c>
      <c r="F18" s="56" t="s">
        <v>62</v>
      </c>
      <c r="G18" s="56" t="s">
        <v>62</v>
      </c>
      <c r="H18" s="56" t="s">
        <v>62</v>
      </c>
      <c r="I18" s="56" t="s">
        <v>62</v>
      </c>
      <c r="J18" s="56" t="s">
        <v>62</v>
      </c>
      <c r="K18" s="56" t="s">
        <v>62</v>
      </c>
      <c r="L18" s="56" t="s">
        <v>62</v>
      </c>
      <c r="M18" s="56" t="s">
        <v>62</v>
      </c>
      <c r="N18" s="56">
        <f>SUM(O18:Q18)</f>
        <v>0</v>
      </c>
      <c r="O18" s="56" t="s">
        <v>62</v>
      </c>
      <c r="P18" s="56" t="s">
        <v>62</v>
      </c>
      <c r="Q18" s="56" t="s">
        <v>62</v>
      </c>
      <c r="R18" s="56" t="s">
        <v>62</v>
      </c>
      <c r="S18" s="56" t="s">
        <v>62</v>
      </c>
      <c r="T18" s="56" t="s">
        <v>62</v>
      </c>
      <c r="U18" s="57">
        <v>2</v>
      </c>
      <c r="V18" s="57">
        <v>2</v>
      </c>
      <c r="W18" s="56" t="s">
        <v>62</v>
      </c>
      <c r="X18" s="56" t="s">
        <v>62</v>
      </c>
      <c r="Y18" s="56">
        <v>9</v>
      </c>
      <c r="Z18" s="56" t="s">
        <v>62</v>
      </c>
      <c r="AA18" s="56" t="s">
        <v>62</v>
      </c>
      <c r="AB18" s="56" t="s">
        <v>62</v>
      </c>
      <c r="AC18" s="56" t="s">
        <v>62</v>
      </c>
      <c r="AD18" s="56" t="s">
        <v>62</v>
      </c>
      <c r="AE18" s="56" t="s">
        <v>62</v>
      </c>
      <c r="AF18" s="56" t="s">
        <v>62</v>
      </c>
      <c r="AG18" s="56" t="s">
        <v>62</v>
      </c>
      <c r="AH18" s="56" t="s">
        <v>62</v>
      </c>
      <c r="AI18" s="56" t="s">
        <v>62</v>
      </c>
      <c r="AJ18" s="56" t="s">
        <v>62</v>
      </c>
      <c r="AK18" s="56" t="s">
        <v>62</v>
      </c>
      <c r="AL18" s="76">
        <v>28</v>
      </c>
      <c r="AM18" s="76">
        <v>8</v>
      </c>
      <c r="AN18" s="56" t="s">
        <v>62</v>
      </c>
      <c r="AO18" s="56">
        <f>SUM(AP18:AS18)</f>
        <v>0</v>
      </c>
      <c r="AP18" s="56" t="s">
        <v>62</v>
      </c>
      <c r="AQ18" s="56" t="s">
        <v>62</v>
      </c>
      <c r="AR18" s="56" t="s">
        <v>62</v>
      </c>
      <c r="AS18" s="56" t="s">
        <v>62</v>
      </c>
      <c r="AT18" s="56" t="s">
        <v>62</v>
      </c>
      <c r="AU18" s="56"/>
      <c r="AV18" s="56"/>
      <c r="AW18" s="76">
        <v>5</v>
      </c>
      <c r="AX18" s="56" t="s">
        <v>62</v>
      </c>
      <c r="AY18" s="32">
        <v>2</v>
      </c>
      <c r="AZ18" s="18"/>
      <c r="BA18" s="36">
        <v>8</v>
      </c>
      <c r="BB18" s="15">
        <v>550765</v>
      </c>
      <c r="BC18" s="47" t="s">
        <v>136</v>
      </c>
    </row>
    <row r="19" spans="1:55" ht="12.75">
      <c r="A19" s="17"/>
      <c r="B19" s="1"/>
      <c r="C19" s="1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 t="s">
        <v>127</v>
      </c>
      <c r="P19" s="59"/>
      <c r="Q19" s="60" t="s">
        <v>187</v>
      </c>
      <c r="R19" s="59"/>
      <c r="S19" s="59"/>
      <c r="T19" s="59"/>
      <c r="U19" s="57"/>
      <c r="V19" s="57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32"/>
      <c r="AZ19" s="18"/>
      <c r="BA19" s="36">
        <v>9</v>
      </c>
      <c r="BB19" s="15">
        <v>312089</v>
      </c>
      <c r="BC19" s="47" t="s">
        <v>137</v>
      </c>
    </row>
    <row r="20" spans="1:55" ht="12.75">
      <c r="A20" s="17">
        <v>3</v>
      </c>
      <c r="B20" s="49" t="s">
        <v>189</v>
      </c>
      <c r="C20" s="42">
        <f>SUM(D20:N20)+SUM(R20:T20)+SUM(W20:AO20)+SUM(AT20:AX20)</f>
        <v>295</v>
      </c>
      <c r="D20" s="56" t="s">
        <v>62</v>
      </c>
      <c r="E20" s="56" t="s">
        <v>62</v>
      </c>
      <c r="F20" s="56" t="s">
        <v>62</v>
      </c>
      <c r="G20" s="56" t="s">
        <v>62</v>
      </c>
      <c r="H20" s="56" t="s">
        <v>62</v>
      </c>
      <c r="I20" s="56" t="s">
        <v>62</v>
      </c>
      <c r="J20" s="56" t="s">
        <v>62</v>
      </c>
      <c r="K20" s="56" t="s">
        <v>62</v>
      </c>
      <c r="L20" s="56" t="s">
        <v>62</v>
      </c>
      <c r="M20" s="56" t="s">
        <v>62</v>
      </c>
      <c r="N20" s="56">
        <f>SUM(O20:Q20)</f>
        <v>295</v>
      </c>
      <c r="O20" s="56">
        <v>240</v>
      </c>
      <c r="P20" s="56" t="s">
        <v>62</v>
      </c>
      <c r="Q20" s="56">
        <v>55</v>
      </c>
      <c r="R20" s="56" t="s">
        <v>62</v>
      </c>
      <c r="S20" s="56" t="s">
        <v>62</v>
      </c>
      <c r="T20" s="56" t="s">
        <v>62</v>
      </c>
      <c r="U20" s="58">
        <v>3</v>
      </c>
      <c r="V20" s="58">
        <v>3</v>
      </c>
      <c r="W20" s="56" t="s">
        <v>62</v>
      </c>
      <c r="X20" s="56" t="s">
        <v>62</v>
      </c>
      <c r="Y20" s="56" t="s">
        <v>62</v>
      </c>
      <c r="Z20" s="56" t="s">
        <v>62</v>
      </c>
      <c r="AA20" s="56" t="s">
        <v>62</v>
      </c>
      <c r="AB20" s="56" t="s">
        <v>62</v>
      </c>
      <c r="AC20" s="56" t="s">
        <v>62</v>
      </c>
      <c r="AD20" s="56" t="s">
        <v>62</v>
      </c>
      <c r="AE20" s="56" t="s">
        <v>62</v>
      </c>
      <c r="AF20" s="56" t="s">
        <v>62</v>
      </c>
      <c r="AG20" s="56" t="s">
        <v>62</v>
      </c>
      <c r="AH20" s="56" t="s">
        <v>62</v>
      </c>
      <c r="AI20" s="56" t="s">
        <v>62</v>
      </c>
      <c r="AJ20" s="56" t="s">
        <v>62</v>
      </c>
      <c r="AK20" s="56" t="s">
        <v>62</v>
      </c>
      <c r="AL20" s="56" t="s">
        <v>62</v>
      </c>
      <c r="AM20" s="56" t="s">
        <v>62</v>
      </c>
      <c r="AN20" s="56" t="s">
        <v>62</v>
      </c>
      <c r="AO20" s="56">
        <f>SUM(AP20:AS20)</f>
        <v>0</v>
      </c>
      <c r="AP20" s="56" t="s">
        <v>62</v>
      </c>
      <c r="AQ20" s="56" t="s">
        <v>62</v>
      </c>
      <c r="AR20" s="56" t="s">
        <v>62</v>
      </c>
      <c r="AS20" s="56" t="s">
        <v>62</v>
      </c>
      <c r="AT20" s="56" t="s">
        <v>62</v>
      </c>
      <c r="AU20" s="56" t="s">
        <v>62</v>
      </c>
      <c r="AV20" s="56" t="s">
        <v>62</v>
      </c>
      <c r="AW20" s="56" t="s">
        <v>62</v>
      </c>
      <c r="AX20" s="56" t="s">
        <v>62</v>
      </c>
      <c r="AY20" s="17">
        <v>3</v>
      </c>
      <c r="AZ20" s="18"/>
      <c r="BA20" s="36">
        <v>10</v>
      </c>
      <c r="BB20" s="15">
        <v>440931</v>
      </c>
      <c r="BC20" s="47" t="s">
        <v>138</v>
      </c>
    </row>
    <row r="21" spans="1:55" ht="12.75">
      <c r="A21" s="32"/>
      <c r="B21" s="77" t="s">
        <v>168</v>
      </c>
      <c r="C21" s="8"/>
      <c r="D21" s="60"/>
      <c r="E21" s="61"/>
      <c r="F21" s="61"/>
      <c r="G21" s="61"/>
      <c r="H21" s="61"/>
      <c r="I21" s="62"/>
      <c r="J21" s="62"/>
      <c r="K21" s="62"/>
      <c r="L21" s="61"/>
      <c r="M21" s="61"/>
      <c r="N21" s="56"/>
      <c r="O21" s="61"/>
      <c r="P21" s="61"/>
      <c r="Q21" s="61"/>
      <c r="R21" s="61"/>
      <c r="S21" s="61"/>
      <c r="T21" s="61"/>
      <c r="U21" s="57"/>
      <c r="V21" s="57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32"/>
      <c r="AZ21" s="18"/>
      <c r="BA21" s="36">
        <v>11</v>
      </c>
      <c r="BB21" s="15">
        <v>288925</v>
      </c>
      <c r="BC21" s="47" t="s">
        <v>195</v>
      </c>
    </row>
    <row r="22" spans="1:55" ht="12.75">
      <c r="A22" s="65"/>
      <c r="B22" s="78" t="s">
        <v>169</v>
      </c>
      <c r="C22" s="79">
        <f>SUM(D22:N22)+SUM(R22:T22)+SUM(W22:AO22)+SUM(AT22:AX22)</f>
        <v>334</v>
      </c>
      <c r="D22" s="74" t="s">
        <v>62</v>
      </c>
      <c r="E22" s="67" t="s">
        <v>62</v>
      </c>
      <c r="F22" s="67" t="s">
        <v>62</v>
      </c>
      <c r="G22" s="67" t="s">
        <v>62</v>
      </c>
      <c r="H22" s="67" t="s">
        <v>62</v>
      </c>
      <c r="I22" s="67" t="s">
        <v>62</v>
      </c>
      <c r="J22" s="67" t="s">
        <v>62</v>
      </c>
      <c r="K22" s="67">
        <v>334</v>
      </c>
      <c r="L22" s="67" t="s">
        <v>62</v>
      </c>
      <c r="M22" s="67" t="s">
        <v>62</v>
      </c>
      <c r="N22" s="67">
        <f>SUM(O22:Q22)</f>
        <v>0</v>
      </c>
      <c r="O22" s="67" t="s">
        <v>62</v>
      </c>
      <c r="P22" s="67" t="s">
        <v>62</v>
      </c>
      <c r="Q22" s="67" t="s">
        <v>62</v>
      </c>
      <c r="R22" s="67" t="s">
        <v>62</v>
      </c>
      <c r="S22" s="67" t="s">
        <v>62</v>
      </c>
      <c r="T22" s="67" t="s">
        <v>62</v>
      </c>
      <c r="U22" s="75"/>
      <c r="V22" s="75"/>
      <c r="W22" s="67" t="s">
        <v>62</v>
      </c>
      <c r="X22" s="67" t="s">
        <v>62</v>
      </c>
      <c r="Y22" s="67" t="s">
        <v>62</v>
      </c>
      <c r="Z22" s="67" t="s">
        <v>62</v>
      </c>
      <c r="AA22" s="67" t="s">
        <v>62</v>
      </c>
      <c r="AB22" s="67" t="s">
        <v>62</v>
      </c>
      <c r="AC22" s="67" t="s">
        <v>62</v>
      </c>
      <c r="AD22" s="67" t="s">
        <v>62</v>
      </c>
      <c r="AE22" s="67" t="s">
        <v>62</v>
      </c>
      <c r="AF22" s="67" t="s">
        <v>62</v>
      </c>
      <c r="AG22" s="67" t="s">
        <v>62</v>
      </c>
      <c r="AH22" s="67" t="s">
        <v>62</v>
      </c>
      <c r="AI22" s="67" t="s">
        <v>62</v>
      </c>
      <c r="AJ22" s="67" t="s">
        <v>62</v>
      </c>
      <c r="AK22" s="67" t="s">
        <v>62</v>
      </c>
      <c r="AL22" s="67" t="s">
        <v>62</v>
      </c>
      <c r="AM22" s="67" t="s">
        <v>62</v>
      </c>
      <c r="AN22" s="70" t="s">
        <v>62</v>
      </c>
      <c r="AO22" s="67">
        <f>SUM(AP22:AS22)</f>
        <v>0</v>
      </c>
      <c r="AP22" s="67" t="s">
        <v>62</v>
      </c>
      <c r="AQ22" s="67" t="s">
        <v>62</v>
      </c>
      <c r="AR22" s="67" t="s">
        <v>62</v>
      </c>
      <c r="AS22" s="67" t="s">
        <v>62</v>
      </c>
      <c r="AT22" s="67" t="s">
        <v>62</v>
      </c>
      <c r="AU22" s="67" t="s">
        <v>62</v>
      </c>
      <c r="AV22" s="67" t="s">
        <v>62</v>
      </c>
      <c r="AW22" s="67" t="s">
        <v>62</v>
      </c>
      <c r="AX22" s="67" t="s">
        <v>62</v>
      </c>
      <c r="AY22" s="65"/>
      <c r="AZ22" s="18"/>
      <c r="BA22" s="36">
        <v>12</v>
      </c>
      <c r="BB22" s="15">
        <v>301251</v>
      </c>
      <c r="BC22" s="47" t="s">
        <v>139</v>
      </c>
    </row>
    <row r="23" spans="1:55" ht="12.75" hidden="1">
      <c r="A23" s="65"/>
      <c r="B23" s="10" t="s">
        <v>170</v>
      </c>
      <c r="C23" s="66">
        <f>SUM(D23:N23)+SUM(R23:T23)+SUM(W23:AO23)+SUM(AT23:AX23)</f>
        <v>391</v>
      </c>
      <c r="D23" s="67">
        <v>95</v>
      </c>
      <c r="E23" s="67" t="s">
        <v>62</v>
      </c>
      <c r="F23" s="67" t="s">
        <v>62</v>
      </c>
      <c r="G23" s="67">
        <v>8</v>
      </c>
      <c r="H23" s="67" t="s">
        <v>62</v>
      </c>
      <c r="I23" s="67" t="s">
        <v>62</v>
      </c>
      <c r="J23" s="67" t="s">
        <v>62</v>
      </c>
      <c r="K23" s="67" t="s">
        <v>62</v>
      </c>
      <c r="L23" s="67" t="s">
        <v>62</v>
      </c>
      <c r="M23" s="67" t="s">
        <v>62</v>
      </c>
      <c r="N23" s="67">
        <f>SUM(O23:Q23)</f>
        <v>112</v>
      </c>
      <c r="O23" s="67">
        <v>112</v>
      </c>
      <c r="P23" s="67" t="s">
        <v>62</v>
      </c>
      <c r="Q23" s="67" t="s">
        <v>62</v>
      </c>
      <c r="R23" s="67" t="s">
        <v>62</v>
      </c>
      <c r="S23" s="67" t="s">
        <v>62</v>
      </c>
      <c r="T23" s="67" t="s">
        <v>62</v>
      </c>
      <c r="U23" s="68">
        <v>5</v>
      </c>
      <c r="V23" s="68">
        <v>5</v>
      </c>
      <c r="W23" s="67" t="s">
        <v>62</v>
      </c>
      <c r="X23" s="67">
        <v>18</v>
      </c>
      <c r="Y23" s="67" t="s">
        <v>62</v>
      </c>
      <c r="Z23" s="67" t="s">
        <v>62</v>
      </c>
      <c r="AA23" s="67" t="s">
        <v>62</v>
      </c>
      <c r="AB23" s="67" t="s">
        <v>62</v>
      </c>
      <c r="AC23" s="67" t="s">
        <v>62</v>
      </c>
      <c r="AD23" s="67" t="s">
        <v>62</v>
      </c>
      <c r="AE23" s="67" t="s">
        <v>62</v>
      </c>
      <c r="AF23" s="67" t="s">
        <v>62</v>
      </c>
      <c r="AG23" s="67" t="s">
        <v>62</v>
      </c>
      <c r="AH23" s="67" t="s">
        <v>62</v>
      </c>
      <c r="AI23" s="67" t="s">
        <v>62</v>
      </c>
      <c r="AJ23" s="67" t="s">
        <v>62</v>
      </c>
      <c r="AK23" s="67">
        <v>28</v>
      </c>
      <c r="AL23" s="67" t="s">
        <v>62</v>
      </c>
      <c r="AM23" s="67" t="s">
        <v>62</v>
      </c>
      <c r="AN23" s="67" t="s">
        <v>62</v>
      </c>
      <c r="AO23" s="67">
        <f>SUM(AP23:AS23)</f>
        <v>130</v>
      </c>
      <c r="AP23" s="67" t="s">
        <v>62</v>
      </c>
      <c r="AQ23" s="67">
        <v>130</v>
      </c>
      <c r="AR23" s="67" t="s">
        <v>62</v>
      </c>
      <c r="AS23" s="67" t="s">
        <v>62</v>
      </c>
      <c r="AT23" s="70" t="s">
        <v>62</v>
      </c>
      <c r="AU23" s="67" t="s">
        <v>62</v>
      </c>
      <c r="AV23" s="67" t="s">
        <v>62</v>
      </c>
      <c r="AW23" s="67" t="s">
        <v>62</v>
      </c>
      <c r="AX23" s="67" t="s">
        <v>62</v>
      </c>
      <c r="AY23" s="69">
        <v>5</v>
      </c>
      <c r="AZ23" s="18"/>
      <c r="BA23" s="36">
        <v>13</v>
      </c>
      <c r="BB23" s="15">
        <v>698929</v>
      </c>
      <c r="BC23" s="47" t="s">
        <v>140</v>
      </c>
    </row>
    <row r="24" spans="1:55" ht="12.75">
      <c r="A24" s="34"/>
      <c r="B24" s="2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3"/>
      <c r="V24" s="83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4"/>
      <c r="AU24" s="82"/>
      <c r="AV24" s="82"/>
      <c r="AW24" s="82"/>
      <c r="AX24" s="82"/>
      <c r="AY24" s="63"/>
      <c r="AZ24" s="18"/>
      <c r="BA24" s="36">
        <v>14</v>
      </c>
      <c r="BB24" s="15">
        <v>684257</v>
      </c>
      <c r="BC24" s="47" t="s">
        <v>141</v>
      </c>
    </row>
    <row r="25" spans="1:55" s="18" customFormat="1" ht="12.75">
      <c r="A25" s="34"/>
      <c r="B25" s="33"/>
      <c r="C25" s="4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34"/>
      <c r="BA25" s="36">
        <v>15</v>
      </c>
      <c r="BB25" s="15">
        <v>208603</v>
      </c>
      <c r="BC25" s="47" t="s">
        <v>142</v>
      </c>
    </row>
    <row r="26" spans="1:55" s="18" customFormat="1" ht="12.75">
      <c r="A26" s="34"/>
      <c r="B26" s="33"/>
      <c r="C26" s="4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34"/>
      <c r="BA26" s="36">
        <v>16</v>
      </c>
      <c r="BB26" s="15">
        <v>512668</v>
      </c>
      <c r="BC26" s="47" t="s">
        <v>143</v>
      </c>
    </row>
    <row r="27" spans="1:55" s="18" customFormat="1" ht="12.75">
      <c r="A27" s="34"/>
      <c r="B27" s="33"/>
      <c r="C27" s="4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34"/>
      <c r="BA27" s="36">
        <v>17</v>
      </c>
      <c r="BB27" s="15">
        <v>650548</v>
      </c>
      <c r="BC27" s="47" t="s">
        <v>144</v>
      </c>
    </row>
    <row r="28" spans="1:55" s="18" customFormat="1" ht="12.75">
      <c r="A28" s="35"/>
      <c r="B28" s="2"/>
      <c r="C28" s="4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35"/>
      <c r="BA28" s="36">
        <v>18</v>
      </c>
      <c r="BB28" s="15">
        <v>527979</v>
      </c>
      <c r="BC28" s="47" t="s">
        <v>145</v>
      </c>
    </row>
    <row r="29" spans="1:55" ht="12.75">
      <c r="A29" s="6"/>
      <c r="B29" s="2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7"/>
      <c r="P29" s="7"/>
      <c r="Q29" s="7"/>
      <c r="R29" s="7"/>
      <c r="S29" s="7"/>
      <c r="T29" s="7"/>
      <c r="U29" s="6"/>
      <c r="V29" s="6"/>
      <c r="W29" s="7"/>
      <c r="X29" s="7"/>
      <c r="Y29" s="7"/>
      <c r="Z29" s="7"/>
      <c r="AA29" s="8"/>
      <c r="AB29" s="7"/>
      <c r="AC29" s="7"/>
      <c r="AD29" s="7"/>
      <c r="AE29" s="7"/>
      <c r="AF29" s="7"/>
      <c r="AG29" s="7"/>
      <c r="AH29" s="8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8"/>
      <c r="AX29" s="8"/>
      <c r="AY29" s="6"/>
      <c r="AZ29" s="18"/>
      <c r="BA29" s="36">
        <v>19</v>
      </c>
      <c r="BB29" s="15">
        <v>278425</v>
      </c>
      <c r="BC29" s="47" t="s">
        <v>146</v>
      </c>
    </row>
    <row r="30" spans="1:55" ht="12.75">
      <c r="A30" s="6"/>
      <c r="B30" s="10" t="s">
        <v>64</v>
      </c>
      <c r="C30" s="18"/>
      <c r="D30" s="18"/>
      <c r="E30" s="18"/>
      <c r="F30" s="18"/>
      <c r="G30" s="18"/>
      <c r="I30" s="1" t="s">
        <v>72</v>
      </c>
      <c r="J30" s="18"/>
      <c r="K30" s="18"/>
      <c r="L30" s="18"/>
      <c r="M30" s="18"/>
      <c r="N30" s="18"/>
      <c r="O30" s="18"/>
      <c r="P30" s="18"/>
      <c r="R30" s="18"/>
      <c r="S30" s="18"/>
      <c r="T30" s="18"/>
      <c r="U30" s="34"/>
      <c r="V30" s="1" t="s">
        <v>63</v>
      </c>
      <c r="AD30" s="9"/>
      <c r="AN30" s="37"/>
      <c r="AT30" s="9"/>
      <c r="AU30" s="9"/>
      <c r="AV30" s="9"/>
      <c r="AW30" s="9"/>
      <c r="AX30" s="9"/>
      <c r="AY30" s="6"/>
      <c r="AZ30" s="18"/>
      <c r="BA30" s="36">
        <v>20</v>
      </c>
      <c r="BB30" s="15">
        <v>334819</v>
      </c>
      <c r="BC30" s="47" t="s">
        <v>147</v>
      </c>
    </row>
    <row r="31" spans="1:55" ht="12.75">
      <c r="A31" s="6"/>
      <c r="B31" s="99" t="s">
        <v>216</v>
      </c>
      <c r="D31" s="36"/>
      <c r="I31" s="106" t="s">
        <v>73</v>
      </c>
      <c r="J31" s="106"/>
      <c r="K31" s="106"/>
      <c r="L31" s="106"/>
      <c r="M31" s="106"/>
      <c r="N31" s="106"/>
      <c r="O31" s="106"/>
      <c r="P31" s="18"/>
      <c r="R31" s="18"/>
      <c r="S31" s="18"/>
      <c r="T31" s="18"/>
      <c r="U31" s="34"/>
      <c r="V31" s="10" t="s">
        <v>65</v>
      </c>
      <c r="W31" s="20"/>
      <c r="X31" s="20"/>
      <c r="Y31" s="20"/>
      <c r="Z31" s="20"/>
      <c r="AA31" s="20"/>
      <c r="AB31" s="80"/>
      <c r="AC31" s="20"/>
      <c r="AN31" s="38"/>
      <c r="AT31" s="7"/>
      <c r="AU31" s="7"/>
      <c r="AV31" s="7"/>
      <c r="AW31" s="7"/>
      <c r="AX31" s="7"/>
      <c r="AY31" s="6"/>
      <c r="AZ31" s="18"/>
      <c r="BA31" s="36">
        <v>21</v>
      </c>
      <c r="BB31" s="15">
        <v>310336</v>
      </c>
      <c r="BC31" s="47" t="s">
        <v>148</v>
      </c>
    </row>
    <row r="32" spans="1:55" ht="12.75">
      <c r="A32" s="6"/>
      <c r="B32" s="11" t="s">
        <v>215</v>
      </c>
      <c r="K32" s="11"/>
      <c r="O32" s="11"/>
      <c r="P32" s="11"/>
      <c r="Q32" s="11"/>
      <c r="T32" s="11"/>
      <c r="AC32" s="11"/>
      <c r="AD32" s="39"/>
      <c r="AN32" s="38"/>
      <c r="AT32" s="39"/>
      <c r="AV32" s="9"/>
      <c r="AW32" s="9"/>
      <c r="AX32" s="9"/>
      <c r="AY32" s="6"/>
      <c r="AZ32" s="18"/>
      <c r="BA32" s="36">
        <v>22</v>
      </c>
      <c r="BB32" s="15">
        <v>407892</v>
      </c>
      <c r="BC32" s="47" t="s">
        <v>149</v>
      </c>
    </row>
    <row r="33" spans="1:55" ht="12.75">
      <c r="A33" s="18"/>
      <c r="B33" s="100" t="s">
        <v>217</v>
      </c>
      <c r="D33" s="16"/>
      <c r="E33" s="11"/>
      <c r="F33" s="11"/>
      <c r="G33" s="11"/>
      <c r="I33" s="38">
        <v>1</v>
      </c>
      <c r="J33" s="44" t="s">
        <v>192</v>
      </c>
      <c r="R33" s="11"/>
      <c r="S33" s="11"/>
      <c r="T33" s="11"/>
      <c r="AD33" s="39"/>
      <c r="AE33" s="11"/>
      <c r="AF33" s="11"/>
      <c r="AG33" s="11"/>
      <c r="AN33" s="38"/>
      <c r="AT33" s="39"/>
      <c r="AV33" s="8"/>
      <c r="AW33" s="7"/>
      <c r="AX33" s="7"/>
      <c r="AY33" s="18"/>
      <c r="AZ33" s="18"/>
      <c r="BA33" s="36">
        <v>23</v>
      </c>
      <c r="BB33" s="15">
        <v>269251</v>
      </c>
      <c r="BC33" s="47" t="s">
        <v>150</v>
      </c>
    </row>
    <row r="34" spans="1:55" ht="12.75">
      <c r="A34" s="18"/>
      <c r="B34" s="48" t="s">
        <v>218</v>
      </c>
      <c r="E34" s="11"/>
      <c r="F34" s="11"/>
      <c r="G34" s="11"/>
      <c r="I34" s="38">
        <v>2</v>
      </c>
      <c r="J34" s="44" t="s">
        <v>196</v>
      </c>
      <c r="K34" s="11"/>
      <c r="L34" s="11"/>
      <c r="M34" s="11"/>
      <c r="O34" s="11"/>
      <c r="P34" s="11"/>
      <c r="Q34" s="11"/>
      <c r="R34" s="11"/>
      <c r="S34" s="11"/>
      <c r="AD34" s="39"/>
      <c r="AG34" s="11"/>
      <c r="AN34" s="38"/>
      <c r="AT34" s="39"/>
      <c r="AV34" s="9"/>
      <c r="AW34" s="9"/>
      <c r="AX34" s="9"/>
      <c r="AY34" s="18"/>
      <c r="AZ34" s="18"/>
      <c r="BA34" s="36">
        <v>24</v>
      </c>
      <c r="BB34" s="15">
        <v>780948</v>
      </c>
      <c r="BC34" s="47" t="s">
        <v>151</v>
      </c>
    </row>
    <row r="35" spans="1:55" ht="12.75">
      <c r="A35" s="35"/>
      <c r="B35" s="85" t="s">
        <v>219</v>
      </c>
      <c r="E35" s="11"/>
      <c r="F35" s="11"/>
      <c r="G35" s="11"/>
      <c r="H35" s="12"/>
      <c r="I35" s="38">
        <v>3</v>
      </c>
      <c r="J35" s="44" t="s">
        <v>190</v>
      </c>
      <c r="R35" s="11"/>
      <c r="S35" s="11"/>
      <c r="V35" s="10" t="s">
        <v>67</v>
      </c>
      <c r="W35" s="20"/>
      <c r="X35" s="20"/>
      <c r="Y35" s="20"/>
      <c r="Z35" s="20"/>
      <c r="AA35" s="20"/>
      <c r="AB35" s="20"/>
      <c r="AC35" s="38">
        <f>SUM(AD36:AD38)</f>
        <v>0</v>
      </c>
      <c r="AG35" s="11"/>
      <c r="AN35" s="38"/>
      <c r="AT35" s="39"/>
      <c r="AV35" s="8"/>
      <c r="AW35" s="8"/>
      <c r="AX35" s="8"/>
      <c r="AY35" s="35"/>
      <c r="AZ35" s="18"/>
      <c r="BA35" s="36">
        <v>25</v>
      </c>
      <c r="BB35" s="15">
        <v>417825</v>
      </c>
      <c r="BC35" s="47" t="s">
        <v>152</v>
      </c>
    </row>
    <row r="36" spans="1:55" ht="12.75">
      <c r="A36" s="13"/>
      <c r="B36" s="19" t="s">
        <v>220</v>
      </c>
      <c r="G36" s="11"/>
      <c r="J36" s="44"/>
      <c r="T36" s="1"/>
      <c r="AD36" s="39"/>
      <c r="AN36" s="38"/>
      <c r="AT36" s="39"/>
      <c r="AV36" s="8"/>
      <c r="AW36" s="8"/>
      <c r="AX36" s="8"/>
      <c r="AY36" s="13"/>
      <c r="AZ36" s="18"/>
      <c r="BA36" s="36">
        <v>26</v>
      </c>
      <c r="BB36" s="15">
        <v>472335</v>
      </c>
      <c r="BC36" s="47" t="s">
        <v>153</v>
      </c>
    </row>
    <row r="37" spans="1:55" ht="12.75">
      <c r="A37" s="35"/>
      <c r="D37" s="11"/>
      <c r="E37" s="11"/>
      <c r="F37" s="11"/>
      <c r="H37" s="11"/>
      <c r="R37" s="11"/>
      <c r="S37" s="11"/>
      <c r="AB37" s="11"/>
      <c r="AC37" s="38"/>
      <c r="AD37" s="39"/>
      <c r="AE37" s="11"/>
      <c r="AF37" s="11"/>
      <c r="AG37" s="11"/>
      <c r="AN37" s="38"/>
      <c r="AT37" s="39"/>
      <c r="AV37" s="7"/>
      <c r="AW37" s="7"/>
      <c r="AX37" s="7"/>
      <c r="AY37" s="35"/>
      <c r="AZ37" s="18"/>
      <c r="BA37" s="36">
        <v>27</v>
      </c>
      <c r="BB37" s="15">
        <v>259011</v>
      </c>
      <c r="BC37" s="47" t="s">
        <v>154</v>
      </c>
    </row>
    <row r="38" spans="1:55" ht="12.75">
      <c r="A38" s="13"/>
      <c r="B38" s="73"/>
      <c r="C38" s="46"/>
      <c r="AC38" s="38"/>
      <c r="AD38" s="40"/>
      <c r="AN38" s="38"/>
      <c r="AT38" s="40"/>
      <c r="AV38" s="8"/>
      <c r="AW38" s="8"/>
      <c r="AX38" s="8"/>
      <c r="AY38" s="13"/>
      <c r="AZ38" s="18"/>
      <c r="BA38" s="36">
        <v>28</v>
      </c>
      <c r="BB38" s="15">
        <v>547757</v>
      </c>
      <c r="BC38" s="47" t="s">
        <v>155</v>
      </c>
    </row>
    <row r="39" spans="1:55" ht="12.75">
      <c r="A39" s="13"/>
      <c r="B39" s="12"/>
      <c r="C39" s="46"/>
      <c r="V39" s="10" t="s">
        <v>66</v>
      </c>
      <c r="W39" s="20"/>
      <c r="X39" s="20"/>
      <c r="Y39" s="20"/>
      <c r="Z39" s="20"/>
      <c r="AA39" s="37"/>
      <c r="AC39" s="38"/>
      <c r="AD39" s="40"/>
      <c r="AF39" s="11"/>
      <c r="AH39" s="1"/>
      <c r="AI39" s="18"/>
      <c r="AJ39" s="18"/>
      <c r="AK39" s="18"/>
      <c r="AL39" s="18"/>
      <c r="AM39" s="38"/>
      <c r="AN39" s="38"/>
      <c r="AT39" s="40"/>
      <c r="AV39" s="7"/>
      <c r="AW39" s="7"/>
      <c r="AX39" s="7"/>
      <c r="AY39" s="13"/>
      <c r="AZ39" s="18"/>
      <c r="BA39" s="36">
        <v>29</v>
      </c>
      <c r="BB39" s="15">
        <v>461869</v>
      </c>
      <c r="BC39" s="47" t="s">
        <v>156</v>
      </c>
    </row>
    <row r="40" spans="1:55" ht="12.75">
      <c r="A40" s="35"/>
      <c r="B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V40" s="49" t="s">
        <v>179</v>
      </c>
      <c r="Z40" s="18"/>
      <c r="AA40" s="51">
        <v>2</v>
      </c>
      <c r="AC40" s="38"/>
      <c r="AD40" s="39"/>
      <c r="AE40" s="11"/>
      <c r="AG40" s="11"/>
      <c r="AT40" s="39"/>
      <c r="AV40" s="8"/>
      <c r="AW40" s="8"/>
      <c r="AX40" s="8"/>
      <c r="AY40" s="35"/>
      <c r="AZ40" s="18"/>
      <c r="BA40" s="36">
        <v>30</v>
      </c>
      <c r="BB40" s="15">
        <v>423352</v>
      </c>
      <c r="BC40" s="47" t="s">
        <v>157</v>
      </c>
    </row>
    <row r="41" spans="1:55" ht="12.75">
      <c r="A41" s="34"/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8" t="s">
        <v>180</v>
      </c>
      <c r="W41" s="18"/>
      <c r="X41" s="18"/>
      <c r="Y41" s="18"/>
      <c r="Z41" s="18"/>
      <c r="AA41" s="51">
        <v>0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35"/>
      <c r="AZ41" s="18"/>
      <c r="BA41" s="36">
        <v>31</v>
      </c>
      <c r="BB41" s="15">
        <v>752322</v>
      </c>
      <c r="BC41" s="47" t="s">
        <v>158</v>
      </c>
    </row>
    <row r="42" spans="1:55" ht="12.75">
      <c r="A42" s="63"/>
      <c r="B42" s="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8" t="s">
        <v>181</v>
      </c>
      <c r="W42" s="18"/>
      <c r="X42" s="18"/>
      <c r="Y42" s="18"/>
      <c r="Z42" s="18"/>
      <c r="AA42" s="51">
        <v>0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6"/>
      <c r="AZ42" s="18"/>
      <c r="BA42" s="36">
        <v>32</v>
      </c>
      <c r="BB42" s="15">
        <v>340986</v>
      </c>
      <c r="BC42" s="47" t="s">
        <v>159</v>
      </c>
    </row>
    <row r="43" spans="1:55" ht="12.75">
      <c r="A43" s="63"/>
      <c r="B43" s="6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8" t="s">
        <v>182</v>
      </c>
      <c r="W43" s="18"/>
      <c r="X43" s="18"/>
      <c r="Y43" s="18"/>
      <c r="Z43" s="18"/>
      <c r="AA43" s="51">
        <v>0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6"/>
      <c r="AZ43" s="18"/>
      <c r="BA43" s="36">
        <v>33</v>
      </c>
      <c r="BB43" s="15">
        <v>220447</v>
      </c>
      <c r="BC43" s="47" t="s">
        <v>160</v>
      </c>
    </row>
    <row r="44" spans="1:55" ht="12.75">
      <c r="A44" s="63"/>
      <c r="B44" s="72"/>
      <c r="C44" s="72"/>
      <c r="D44" s="44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S44" s="11"/>
      <c r="V44" s="49" t="s">
        <v>183</v>
      </c>
      <c r="Z44" s="18"/>
      <c r="AA44" s="51">
        <v>4</v>
      </c>
      <c r="AC44" s="11"/>
      <c r="AD44" s="39"/>
      <c r="AF44" s="11"/>
      <c r="AG44" s="11"/>
      <c r="AT44" s="39"/>
      <c r="AV44" s="7"/>
      <c r="AW44" s="7"/>
      <c r="AX44" s="7"/>
      <c r="AY44" s="35"/>
      <c r="AZ44" s="18"/>
      <c r="BA44" s="36">
        <v>34</v>
      </c>
      <c r="BB44" s="15">
        <v>400193</v>
      </c>
      <c r="BC44" s="47" t="s">
        <v>161</v>
      </c>
    </row>
    <row r="45" spans="1:55" ht="12.75">
      <c r="A45" s="63"/>
      <c r="B45" s="2"/>
      <c r="C45" s="44"/>
      <c r="D45" s="4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3"/>
      <c r="V45" s="49" t="s">
        <v>184</v>
      </c>
      <c r="Z45" s="18"/>
      <c r="AA45" s="51">
        <v>0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13"/>
      <c r="AZ45" s="18"/>
      <c r="BA45" s="36">
        <v>35</v>
      </c>
      <c r="BB45" s="15">
        <v>631410</v>
      </c>
      <c r="BC45" s="47" t="s">
        <v>162</v>
      </c>
    </row>
    <row r="46" spans="1:55" ht="12.75">
      <c r="A46" s="34"/>
      <c r="B46" s="33"/>
      <c r="C46" s="8"/>
      <c r="D46" s="4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35"/>
      <c r="V46" s="49" t="s">
        <v>185</v>
      </c>
      <c r="W46" s="18"/>
      <c r="X46" s="8"/>
      <c r="Y46" s="8"/>
      <c r="Z46" s="50"/>
      <c r="AA46" s="51">
        <v>17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35"/>
      <c r="AZ46" s="18"/>
      <c r="BA46" s="36">
        <v>36</v>
      </c>
      <c r="BB46" s="15">
        <v>367120</v>
      </c>
      <c r="BC46" s="47" t="s">
        <v>163</v>
      </c>
    </row>
    <row r="47" spans="1:55" ht="12.75">
      <c r="A47" s="34"/>
      <c r="B47" s="33"/>
      <c r="C47" s="8"/>
      <c r="D47" s="4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35"/>
      <c r="V47" s="49" t="s">
        <v>186</v>
      </c>
      <c r="AA47" s="51">
        <v>1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35"/>
      <c r="AZ47" s="18"/>
      <c r="BA47" s="36">
        <v>37</v>
      </c>
      <c r="BB47" s="15">
        <v>693104</v>
      </c>
      <c r="BC47" s="47" t="s">
        <v>164</v>
      </c>
    </row>
    <row r="48" spans="1:55" ht="12.75">
      <c r="A48" s="34"/>
      <c r="B48" s="2"/>
      <c r="C48" s="36"/>
      <c r="D48" s="44"/>
      <c r="AZ48" s="18"/>
      <c r="BA48" s="36">
        <v>38</v>
      </c>
      <c r="BB48" s="15">
        <v>208242</v>
      </c>
      <c r="BC48" s="47" t="s">
        <v>165</v>
      </c>
    </row>
    <row r="49" spans="1:55" ht="12.75">
      <c r="A49" s="13"/>
      <c r="B49" s="18"/>
      <c r="C49" s="8"/>
      <c r="D49" s="7"/>
      <c r="E49" s="7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3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8"/>
      <c r="AU49" s="7"/>
      <c r="AV49" s="7"/>
      <c r="AW49" s="7"/>
      <c r="AX49" s="7"/>
      <c r="AY49" s="13"/>
      <c r="AZ49" s="18"/>
      <c r="BA49" s="36">
        <v>39</v>
      </c>
      <c r="BB49" s="15">
        <v>389463</v>
      </c>
      <c r="BC49" s="47" t="s">
        <v>166</v>
      </c>
    </row>
    <row r="50" spans="1:55" ht="12.75">
      <c r="A50" s="35"/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35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35"/>
      <c r="AZ50" s="18"/>
      <c r="BA50" s="36">
        <v>40</v>
      </c>
      <c r="BB50" s="15">
        <v>365630</v>
      </c>
      <c r="BC50" s="47" t="s">
        <v>167</v>
      </c>
    </row>
    <row r="51" spans="1:55" ht="12.75">
      <c r="A51" s="35"/>
      <c r="B51" s="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35"/>
      <c r="V51" s="35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35"/>
      <c r="AZ51" s="18"/>
      <c r="BA51" s="36">
        <v>41</v>
      </c>
      <c r="BB51" s="19">
        <v>335596</v>
      </c>
      <c r="BC51" s="47" t="s">
        <v>193</v>
      </c>
    </row>
    <row r="52" spans="1:55" ht="12.75">
      <c r="A52" s="35"/>
      <c r="B52" s="2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35"/>
      <c r="V52" s="35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35"/>
      <c r="AZ52" s="18"/>
      <c r="BA52" s="36">
        <v>42</v>
      </c>
      <c r="BB52" s="19">
        <v>1865143</v>
      </c>
      <c r="BC52" s="47" t="s">
        <v>194</v>
      </c>
    </row>
    <row r="54" spans="2:55" s="101" customFormat="1" ht="12.75" hidden="1">
      <c r="B54" s="102" t="s">
        <v>171</v>
      </c>
      <c r="C54" s="103">
        <f>+C55+C56</f>
        <v>1029</v>
      </c>
      <c r="D54" s="103">
        <f aca="true" t="shared" si="9" ref="D54:AX54">+D55+D56</f>
        <v>55</v>
      </c>
      <c r="E54" s="103">
        <f t="shared" si="9"/>
        <v>0</v>
      </c>
      <c r="F54" s="103">
        <f t="shared" si="9"/>
        <v>0</v>
      </c>
      <c r="G54" s="103">
        <f t="shared" si="9"/>
        <v>21</v>
      </c>
      <c r="H54" s="103">
        <f t="shared" si="9"/>
        <v>0</v>
      </c>
      <c r="I54" s="103">
        <f t="shared" si="9"/>
        <v>0</v>
      </c>
      <c r="J54" s="103">
        <f t="shared" si="9"/>
        <v>10</v>
      </c>
      <c r="K54" s="103">
        <f t="shared" si="9"/>
        <v>334</v>
      </c>
      <c r="L54" s="103">
        <f t="shared" si="9"/>
        <v>0</v>
      </c>
      <c r="M54" s="103">
        <f t="shared" si="9"/>
        <v>25</v>
      </c>
      <c r="N54" s="103">
        <f t="shared" si="9"/>
        <v>295</v>
      </c>
      <c r="O54" s="103">
        <f t="shared" si="9"/>
        <v>240</v>
      </c>
      <c r="P54" s="103">
        <f t="shared" si="9"/>
        <v>0</v>
      </c>
      <c r="Q54" s="103">
        <f t="shared" si="9"/>
        <v>55</v>
      </c>
      <c r="R54" s="103">
        <f t="shared" si="9"/>
        <v>0</v>
      </c>
      <c r="S54" s="103">
        <f t="shared" si="9"/>
        <v>0</v>
      </c>
      <c r="T54" s="103">
        <f t="shared" si="9"/>
        <v>25</v>
      </c>
      <c r="U54" s="103"/>
      <c r="V54" s="103"/>
      <c r="W54" s="103">
        <f t="shared" si="9"/>
        <v>0</v>
      </c>
      <c r="X54" s="103">
        <f t="shared" si="9"/>
        <v>0</v>
      </c>
      <c r="Y54" s="103">
        <f t="shared" si="9"/>
        <v>45</v>
      </c>
      <c r="Z54" s="103">
        <f t="shared" si="9"/>
        <v>0</v>
      </c>
      <c r="AA54" s="103">
        <f t="shared" si="9"/>
        <v>0</v>
      </c>
      <c r="AB54" s="103">
        <f t="shared" si="9"/>
        <v>0</v>
      </c>
      <c r="AC54" s="103">
        <f t="shared" si="9"/>
        <v>0</v>
      </c>
      <c r="AD54" s="103">
        <f t="shared" si="9"/>
        <v>0</v>
      </c>
      <c r="AE54" s="103">
        <f t="shared" si="9"/>
        <v>15</v>
      </c>
      <c r="AF54" s="103">
        <f t="shared" si="9"/>
        <v>21</v>
      </c>
      <c r="AG54" s="103">
        <f t="shared" si="9"/>
        <v>0</v>
      </c>
      <c r="AH54" s="103">
        <f t="shared" si="9"/>
        <v>10</v>
      </c>
      <c r="AI54" s="103">
        <f t="shared" si="9"/>
        <v>0</v>
      </c>
      <c r="AJ54" s="103">
        <f t="shared" si="9"/>
        <v>0</v>
      </c>
      <c r="AK54" s="103">
        <f t="shared" si="9"/>
        <v>0</v>
      </c>
      <c r="AL54" s="103">
        <f t="shared" si="9"/>
        <v>80</v>
      </c>
      <c r="AM54" s="103">
        <f t="shared" si="9"/>
        <v>31</v>
      </c>
      <c r="AN54" s="103">
        <f t="shared" si="9"/>
        <v>0</v>
      </c>
      <c r="AO54" s="103">
        <f t="shared" si="9"/>
        <v>0</v>
      </c>
      <c r="AP54" s="103">
        <f t="shared" si="9"/>
        <v>0</v>
      </c>
      <c r="AQ54" s="103">
        <f t="shared" si="9"/>
        <v>0</v>
      </c>
      <c r="AR54" s="103">
        <f t="shared" si="9"/>
        <v>0</v>
      </c>
      <c r="AS54" s="103">
        <f t="shared" si="9"/>
        <v>0</v>
      </c>
      <c r="AT54" s="103">
        <f t="shared" si="9"/>
        <v>40</v>
      </c>
      <c r="AU54" s="103">
        <f t="shared" si="9"/>
        <v>0</v>
      </c>
      <c r="AV54" s="103">
        <f t="shared" si="9"/>
        <v>0</v>
      </c>
      <c r="AW54" s="103">
        <f t="shared" si="9"/>
        <v>22</v>
      </c>
      <c r="AX54" s="103">
        <f t="shared" si="9"/>
        <v>0</v>
      </c>
      <c r="BA54" s="104">
        <v>42</v>
      </c>
      <c r="BB54" s="101">
        <v>1919352</v>
      </c>
      <c r="BC54" s="105" t="s">
        <v>194</v>
      </c>
    </row>
    <row r="55" spans="2:50" ht="12.75" hidden="1">
      <c r="B55" s="64" t="s">
        <v>172</v>
      </c>
      <c r="C55" s="42">
        <f>SUM(D55:N55)+SUM(R55:T55)+SUM(W55:AO55)+SUM(AT55:AX55)</f>
        <v>734</v>
      </c>
      <c r="D55" s="36">
        <f>+SUM(D17:D18)+SUM(D21:D22)</f>
        <v>55</v>
      </c>
      <c r="E55" s="36">
        <f aca="true" t="shared" si="10" ref="E55:T55">+SUM(E17:E18)+SUM(E21:E22)</f>
        <v>0</v>
      </c>
      <c r="F55" s="36">
        <f t="shared" si="10"/>
        <v>0</v>
      </c>
      <c r="G55" s="36">
        <f t="shared" si="10"/>
        <v>21</v>
      </c>
      <c r="H55" s="36">
        <f t="shared" si="10"/>
        <v>0</v>
      </c>
      <c r="I55" s="36">
        <f t="shared" si="10"/>
        <v>0</v>
      </c>
      <c r="J55" s="36">
        <f t="shared" si="10"/>
        <v>10</v>
      </c>
      <c r="K55" s="36">
        <f t="shared" si="10"/>
        <v>334</v>
      </c>
      <c r="L55" s="36">
        <f t="shared" si="10"/>
        <v>0</v>
      </c>
      <c r="M55" s="36">
        <f t="shared" si="10"/>
        <v>25</v>
      </c>
      <c r="N55" s="36">
        <f t="shared" si="10"/>
        <v>0</v>
      </c>
      <c r="O55" s="36">
        <f t="shared" si="10"/>
        <v>0</v>
      </c>
      <c r="P55" s="36">
        <f t="shared" si="10"/>
        <v>0</v>
      </c>
      <c r="Q55" s="36">
        <f t="shared" si="10"/>
        <v>0</v>
      </c>
      <c r="R55" s="36">
        <f t="shared" si="10"/>
        <v>0</v>
      </c>
      <c r="S55" s="36">
        <f t="shared" si="10"/>
        <v>0</v>
      </c>
      <c r="T55" s="36">
        <f t="shared" si="10"/>
        <v>25</v>
      </c>
      <c r="U55" s="36"/>
      <c r="V55" s="36"/>
      <c r="W55" s="36">
        <f>+SUM(W17:W17)+SUM(W21:W22)</f>
        <v>0</v>
      </c>
      <c r="X55" s="36">
        <f aca="true" t="shared" si="11" ref="X55:AX55">+SUM(X17:X18)+SUM(X21:X22)</f>
        <v>0</v>
      </c>
      <c r="Y55" s="36">
        <f t="shared" si="11"/>
        <v>45</v>
      </c>
      <c r="Z55" s="36">
        <f t="shared" si="11"/>
        <v>0</v>
      </c>
      <c r="AA55" s="36">
        <f t="shared" si="11"/>
        <v>0</v>
      </c>
      <c r="AB55" s="36">
        <f t="shared" si="11"/>
        <v>0</v>
      </c>
      <c r="AC55" s="36">
        <f t="shared" si="11"/>
        <v>0</v>
      </c>
      <c r="AD55" s="36">
        <f t="shared" si="11"/>
        <v>0</v>
      </c>
      <c r="AE55" s="36">
        <f t="shared" si="11"/>
        <v>15</v>
      </c>
      <c r="AF55" s="36">
        <f t="shared" si="11"/>
        <v>21</v>
      </c>
      <c r="AG55" s="36">
        <f t="shared" si="11"/>
        <v>0</v>
      </c>
      <c r="AH55" s="36">
        <f t="shared" si="11"/>
        <v>10</v>
      </c>
      <c r="AI55" s="36">
        <f t="shared" si="11"/>
        <v>0</v>
      </c>
      <c r="AJ55" s="36">
        <f t="shared" si="11"/>
        <v>0</v>
      </c>
      <c r="AK55" s="36">
        <f t="shared" si="11"/>
        <v>0</v>
      </c>
      <c r="AL55" s="36">
        <f t="shared" si="11"/>
        <v>80</v>
      </c>
      <c r="AM55" s="36">
        <f t="shared" si="11"/>
        <v>31</v>
      </c>
      <c r="AN55" s="36">
        <f t="shared" si="11"/>
        <v>0</v>
      </c>
      <c r="AO55" s="36">
        <f t="shared" si="11"/>
        <v>0</v>
      </c>
      <c r="AP55" s="36">
        <f t="shared" si="11"/>
        <v>0</v>
      </c>
      <c r="AQ55" s="36">
        <f t="shared" si="11"/>
        <v>0</v>
      </c>
      <c r="AR55" s="36">
        <f t="shared" si="11"/>
        <v>0</v>
      </c>
      <c r="AS55" s="36">
        <f t="shared" si="11"/>
        <v>0</v>
      </c>
      <c r="AT55" s="36">
        <f t="shared" si="11"/>
        <v>40</v>
      </c>
      <c r="AU55" s="36">
        <f t="shared" si="11"/>
        <v>0</v>
      </c>
      <c r="AV55" s="36">
        <f t="shared" si="11"/>
        <v>0</v>
      </c>
      <c r="AW55" s="36">
        <f t="shared" si="11"/>
        <v>22</v>
      </c>
      <c r="AX55" s="36">
        <f t="shared" si="11"/>
        <v>0</v>
      </c>
    </row>
    <row r="56" spans="2:50" ht="12.75" hidden="1">
      <c r="B56" s="43" t="s">
        <v>173</v>
      </c>
      <c r="C56" s="42">
        <f>SUM(D56:N56)+SUM(R56:T56)+SUM(W56:AO56)+SUM(AT56:AX56)</f>
        <v>295</v>
      </c>
      <c r="D56" s="36">
        <f>+SUM(D20:D21)</f>
        <v>0</v>
      </c>
      <c r="E56" s="36">
        <f aca="true" t="shared" si="12" ref="E56:T56">+SUM(E20:E21)</f>
        <v>0</v>
      </c>
      <c r="F56" s="36">
        <f t="shared" si="12"/>
        <v>0</v>
      </c>
      <c r="G56" s="36">
        <f t="shared" si="12"/>
        <v>0</v>
      </c>
      <c r="H56" s="36">
        <f t="shared" si="12"/>
        <v>0</v>
      </c>
      <c r="I56" s="36">
        <f t="shared" si="12"/>
        <v>0</v>
      </c>
      <c r="J56" s="36">
        <f t="shared" si="12"/>
        <v>0</v>
      </c>
      <c r="K56" s="36">
        <f t="shared" si="12"/>
        <v>0</v>
      </c>
      <c r="L56" s="36">
        <f t="shared" si="12"/>
        <v>0</v>
      </c>
      <c r="M56" s="36">
        <f t="shared" si="12"/>
        <v>0</v>
      </c>
      <c r="N56" s="36">
        <f t="shared" si="12"/>
        <v>295</v>
      </c>
      <c r="O56" s="36">
        <f t="shared" si="12"/>
        <v>240</v>
      </c>
      <c r="P56" s="36">
        <f t="shared" si="12"/>
        <v>0</v>
      </c>
      <c r="Q56" s="36">
        <f t="shared" si="12"/>
        <v>55</v>
      </c>
      <c r="R56" s="36">
        <f t="shared" si="12"/>
        <v>0</v>
      </c>
      <c r="S56" s="36">
        <f t="shared" si="12"/>
        <v>0</v>
      </c>
      <c r="T56" s="36">
        <f t="shared" si="12"/>
        <v>0</v>
      </c>
      <c r="U56" s="36"/>
      <c r="V56" s="36"/>
      <c r="W56" s="36">
        <f>+SUM(W20:W21)</f>
        <v>0</v>
      </c>
      <c r="X56" s="36">
        <f aca="true" t="shared" si="13" ref="X56:AX56">+SUM(X20:X21)</f>
        <v>0</v>
      </c>
      <c r="Y56" s="36">
        <f t="shared" si="13"/>
        <v>0</v>
      </c>
      <c r="Z56" s="36">
        <f t="shared" si="13"/>
        <v>0</v>
      </c>
      <c r="AA56" s="36">
        <f t="shared" si="13"/>
        <v>0</v>
      </c>
      <c r="AB56" s="36">
        <f t="shared" si="13"/>
        <v>0</v>
      </c>
      <c r="AC56" s="36">
        <f t="shared" si="13"/>
        <v>0</v>
      </c>
      <c r="AD56" s="36">
        <f t="shared" si="13"/>
        <v>0</v>
      </c>
      <c r="AE56" s="36">
        <f t="shared" si="13"/>
        <v>0</v>
      </c>
      <c r="AF56" s="36">
        <f t="shared" si="13"/>
        <v>0</v>
      </c>
      <c r="AG56" s="36">
        <f t="shared" si="13"/>
        <v>0</v>
      </c>
      <c r="AH56" s="36">
        <f t="shared" si="13"/>
        <v>0</v>
      </c>
      <c r="AI56" s="36">
        <f t="shared" si="13"/>
        <v>0</v>
      </c>
      <c r="AJ56" s="36">
        <f t="shared" si="13"/>
        <v>0</v>
      </c>
      <c r="AK56" s="36">
        <f t="shared" si="13"/>
        <v>0</v>
      </c>
      <c r="AL56" s="36">
        <f t="shared" si="13"/>
        <v>0</v>
      </c>
      <c r="AM56" s="36">
        <f t="shared" si="13"/>
        <v>0</v>
      </c>
      <c r="AN56" s="36">
        <f t="shared" si="13"/>
        <v>0</v>
      </c>
      <c r="AO56" s="36">
        <f t="shared" si="13"/>
        <v>0</v>
      </c>
      <c r="AP56" s="36">
        <f t="shared" si="13"/>
        <v>0</v>
      </c>
      <c r="AQ56" s="36">
        <f t="shared" si="13"/>
        <v>0</v>
      </c>
      <c r="AR56" s="36">
        <f t="shared" si="13"/>
        <v>0</v>
      </c>
      <c r="AS56" s="36">
        <f t="shared" si="13"/>
        <v>0</v>
      </c>
      <c r="AT56" s="36">
        <f t="shared" si="13"/>
        <v>0</v>
      </c>
      <c r="AU56" s="36">
        <f t="shared" si="13"/>
        <v>0</v>
      </c>
      <c r="AV56" s="36">
        <f t="shared" si="13"/>
        <v>0</v>
      </c>
      <c r="AW56" s="36">
        <f t="shared" si="13"/>
        <v>0</v>
      </c>
      <c r="AX56" s="36">
        <f t="shared" si="13"/>
        <v>0</v>
      </c>
    </row>
    <row r="57" spans="2:3" ht="12.75" hidden="1">
      <c r="B57" s="43"/>
      <c r="C57" s="44"/>
    </row>
    <row r="58" spans="2:50" ht="12.75" hidden="1">
      <c r="B58" s="19" t="s">
        <v>174</v>
      </c>
      <c r="C58" s="42">
        <f>SUM(D58:N58)+SUM(R58:T58)+SUM(W58:AO58)+SUM(AT58:AX58)</f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</row>
  </sheetData>
  <sheetProtection/>
  <mergeCells count="55"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W4:AW10"/>
    <mergeCell ref="C1:F1"/>
    <mergeCell ref="AJ4:AJ10"/>
    <mergeCell ref="AK4:AK10"/>
    <mergeCell ref="AL4:AL10"/>
    <mergeCell ref="AB4:AB10"/>
    <mergeCell ref="AC4:AC10"/>
    <mergeCell ref="Z4:Z10"/>
    <mergeCell ref="AA4:AA10"/>
    <mergeCell ref="M4:M10"/>
    <mergeCell ref="N4:N10"/>
    <mergeCell ref="AV4:AV10"/>
    <mergeCell ref="AF4:AF10"/>
    <mergeCell ref="AG4:AG10"/>
    <mergeCell ref="AH4:AH10"/>
    <mergeCell ref="AI4:AI10"/>
    <mergeCell ref="AU4:AU10"/>
    <mergeCell ref="AM4:AM10"/>
    <mergeCell ref="AN4:AN10"/>
    <mergeCell ref="AO4:AO10"/>
    <mergeCell ref="AP4:AS4"/>
    <mergeCell ref="AY3:AY11"/>
    <mergeCell ref="D4:D10"/>
    <mergeCell ref="E4:E10"/>
    <mergeCell ref="F4:F10"/>
    <mergeCell ref="G4:G10"/>
    <mergeCell ref="H4:H10"/>
    <mergeCell ref="AD4:AD10"/>
    <mergeCell ref="AE4:AE10"/>
    <mergeCell ref="X4:X10"/>
    <mergeCell ref="Y4:Y10"/>
    <mergeCell ref="T4:T10"/>
    <mergeCell ref="W4:W10"/>
    <mergeCell ref="U3:U11"/>
    <mergeCell ref="V3:V11"/>
    <mergeCell ref="I4:I10"/>
    <mergeCell ref="J4:J10"/>
    <mergeCell ref="R4:R10"/>
    <mergeCell ref="S4:S10"/>
    <mergeCell ref="I31:O31"/>
    <mergeCell ref="A3:A11"/>
    <mergeCell ref="B3:B10"/>
    <mergeCell ref="C3:C10"/>
    <mergeCell ref="K4:K10"/>
    <mergeCell ref="L4:L10"/>
    <mergeCell ref="O4:Q4"/>
  </mergeCells>
  <printOptions/>
  <pageMargins left="0.7480314960629921" right="0.7480314960629921" top="0.8661417322834646" bottom="0.8661417322834646" header="0.5118110236220472" footer="0.5118110236220472"/>
  <pageSetup firstPageNumber="138" useFirstPageNumber="1" horizontalDpi="600" verticalDpi="600" orientation="portrait" pageOrder="overThenDown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Lucia</cp:lastModifiedBy>
  <cp:lastPrinted>2014-04-29T10:48:28Z</cp:lastPrinted>
  <dcterms:created xsi:type="dcterms:W3CDTF">2004-06-22T09:02:05Z</dcterms:created>
  <dcterms:modified xsi:type="dcterms:W3CDTF">2015-06-15T10:47:58Z</dcterms:modified>
  <cp:category/>
  <cp:version/>
  <cp:contentType/>
  <cp:contentStatus/>
</cp:coreProperties>
</file>