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DogaruA\Desktop\Situatie Plati\2024\8.August_2024\30.08.2024\"/>
    </mc:Choice>
  </mc:AlternateContent>
  <xr:revisionPtr revIDLastSave="0" documentId="8_{52738673-63FF-4052-8B40-1B53D64FDD86}" xr6:coauthVersionLast="36" xr6:coauthVersionMax="36" xr10:uidLastSave="{00000000-0000-0000-0000-000000000000}"/>
  <bookViews>
    <workbookView xWindow="0" yWindow="0" windowWidth="13020" windowHeight="7920" xr2:uid="{00000000-000D-0000-FFFF-FFFF00000000}"/>
  </bookViews>
  <sheets>
    <sheet name="30.08.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  <c r="B96" i="1" l="1"/>
  <c r="B149" i="1"/>
  <c r="B58" i="1" l="1"/>
  <c r="B56" i="1" l="1"/>
  <c r="B93" i="1" l="1"/>
  <c r="B90" i="1"/>
  <c r="B88" i="1" l="1"/>
  <c r="B54" i="1"/>
  <c r="B81" i="1" l="1"/>
  <c r="B76" i="1" l="1"/>
  <c r="B41" i="1" l="1"/>
  <c r="B34" i="1" l="1"/>
  <c r="B71" i="1" l="1"/>
  <c r="B70" i="1" l="1"/>
  <c r="B15" i="1" l="1"/>
</calcChain>
</file>

<file path=xl/sharedStrings.xml><?xml version="1.0" encoding="utf-8"?>
<sst xmlns="http://schemas.openxmlformats.org/spreadsheetml/2006/main" count="283" uniqueCount="162">
  <si>
    <t>SITUAȚIA</t>
  </si>
  <si>
    <t>SUMA PLĂTITĂ</t>
  </si>
  <si>
    <t>BENEFICIAR</t>
  </si>
  <si>
    <t>OBIECTIV</t>
  </si>
  <si>
    <t>DATA PLATII</t>
  </si>
  <si>
    <t xml:space="preserve">MINISTERUL DEZVOLTARII, LUCRARILOR PUBLICE SI ADMINISTRATIEI </t>
  </si>
  <si>
    <t>BUNURI SI SERVICII</t>
  </si>
  <si>
    <t>PROIECTE CU FINANTARE DIN FONDURI EXTERNE NERAMBURSABILE</t>
  </si>
  <si>
    <t>Nr. crt.</t>
  </si>
  <si>
    <t>Personal MDLPA</t>
  </si>
  <si>
    <t>Deplasari interne</t>
  </si>
  <si>
    <t>CHELTUIELI PERSONAL</t>
  </si>
  <si>
    <t>Personal MDRAP</t>
  </si>
  <si>
    <t>Buget de stat</t>
  </si>
  <si>
    <t>Impozit salarii, contributii etc.</t>
  </si>
  <si>
    <t>Nr. Crt.</t>
  </si>
  <si>
    <t>Drepturi salariale mai 2024</t>
  </si>
  <si>
    <t>Servicii mentenanta</t>
  </si>
  <si>
    <t>HOLISUN</t>
  </si>
  <si>
    <t>VENITURI  PROPRII</t>
  </si>
  <si>
    <t>Cheltuieli transport</t>
  </si>
  <si>
    <t>UTCB</t>
  </si>
  <si>
    <t>Servicii elaborare reglemantari</t>
  </si>
  <si>
    <t>TRAVEL TIME</t>
  </si>
  <si>
    <t>MIDA SOFT</t>
  </si>
  <si>
    <t>Achizitie tonere</t>
  </si>
  <si>
    <t>EXPERT SERVICE</t>
  </si>
  <si>
    <t>Servici mentenanta</t>
  </si>
  <si>
    <t>MINISTERUL MEDIULUI</t>
  </si>
  <si>
    <t>RCS RDS</t>
  </si>
  <si>
    <t>Cota parte utilitati</t>
  </si>
  <si>
    <t xml:space="preserve">Servicii telefonie </t>
  </si>
  <si>
    <t>ORANGE ROMANIA</t>
  </si>
  <si>
    <t>PLUXEE ROMANIA</t>
  </si>
  <si>
    <t>Vouchere vananta</t>
  </si>
  <si>
    <t>TRANSFERURI</t>
  </si>
  <si>
    <t>Transfer L. 212/2022 -risc seismic</t>
  </si>
  <si>
    <t>CL BABADAG</t>
  </si>
  <si>
    <t>PARLAMENTUL ROMANIEI</t>
  </si>
  <si>
    <t>CL ARAD</t>
  </si>
  <si>
    <t>DIGITAR ARCHIVING</t>
  </si>
  <si>
    <t>Servicii arhivare</t>
  </si>
  <si>
    <t>EXPERT COPY</t>
  </si>
  <si>
    <t>ADVANCE TECHNOLOGY SYSTEMS</t>
  </si>
  <si>
    <t>I.N.A.</t>
  </si>
  <si>
    <t>Transfer subventie I.N.A.</t>
  </si>
  <si>
    <t>PRAGMA COMPUTERS</t>
  </si>
  <si>
    <t>Achizitie mijloace fixe</t>
  </si>
  <si>
    <t>CURTEA DE ARGES</t>
  </si>
  <si>
    <t>BISTRITA</t>
  </si>
  <si>
    <t>STEFANESTI</t>
  </si>
  <si>
    <t>SCORNICESTI</t>
  </si>
  <si>
    <t>IANCU JIANU</t>
  </si>
  <si>
    <t>OBOGA</t>
  </si>
  <si>
    <t>GAVANESTI</t>
  </si>
  <si>
    <t>POTCOAVA</t>
  </si>
  <si>
    <t>ODOBESTI</t>
  </si>
  <si>
    <t>SURAIA</t>
  </si>
  <si>
    <t>Transfer L. 114/1996 locuinte sociale</t>
  </si>
  <si>
    <t>APA NOVA</t>
  </si>
  <si>
    <t xml:space="preserve">ORANGE </t>
  </si>
  <si>
    <t>MSG FACTORY</t>
  </si>
  <si>
    <t>ASCENSORUL</t>
  </si>
  <si>
    <t>ANAHITA CAR WASH</t>
  </si>
  <si>
    <t>LGA EXPERT GRUP</t>
  </si>
  <si>
    <t>CENTRUL TERIT DE CALCUL</t>
  </si>
  <si>
    <t>Servicii monitorizare presa</t>
  </si>
  <si>
    <t>Servicii ISCIR</t>
  </si>
  <si>
    <t>Spalari autoturisme</t>
  </si>
  <si>
    <t>Servicii intretinere imobile</t>
  </si>
  <si>
    <t>Servicii furnizare date</t>
  </si>
  <si>
    <t>OMV PETROM</t>
  </si>
  <si>
    <t>POSTA ROMANA</t>
  </si>
  <si>
    <t>CERTSIGN</t>
  </si>
  <si>
    <t>Achizitie carburant</t>
  </si>
  <si>
    <t>Servicii postale</t>
  </si>
  <si>
    <t>Service ascensoare</t>
  </si>
  <si>
    <t>OLYMEL FLAMINGO</t>
  </si>
  <si>
    <t>Servicii protocol</t>
  </si>
  <si>
    <t>EUROTOTAL</t>
  </si>
  <si>
    <t>Servicii curatenie</t>
  </si>
  <si>
    <t>SALUBRIZARE SECTOR 5</t>
  </si>
  <si>
    <t>ALL CONSULTING</t>
  </si>
  <si>
    <t>Transfer HG 525/1996 -PUG si RLU</t>
  </si>
  <si>
    <t>CJ ARAD</t>
  </si>
  <si>
    <t>CJ CALARASI</t>
  </si>
  <si>
    <t>CJ SUCEAVA</t>
  </si>
  <si>
    <t>CJ VASLUI</t>
  </si>
  <si>
    <t>CJ IALOMITA</t>
  </si>
  <si>
    <t>CJ BACAU</t>
  </si>
  <si>
    <t>Servicii colectare deseuri</t>
  </si>
  <si>
    <t>Servicii consultanta</t>
  </si>
  <si>
    <t>STS</t>
  </si>
  <si>
    <t>RAV MANAGEMENT SRL</t>
  </si>
  <si>
    <t>Achizitie consumabile</t>
  </si>
  <si>
    <t>Servicii elaborare standarde</t>
  </si>
  <si>
    <t>ASOCIATIA DE STANDARDIZARE</t>
  </si>
  <si>
    <t>NEC PRO LOGISTIC</t>
  </si>
  <si>
    <t>NESTY AUTO SERVICE</t>
  </si>
  <si>
    <t>Service autoturisme</t>
  </si>
  <si>
    <t>CL NEHOIU</t>
  </si>
  <si>
    <t>Transfer OUG 53/2019 -termoficare</t>
  </si>
  <si>
    <t>CL BUDEASA</t>
  </si>
  <si>
    <t>BUGETUL DE STAT</t>
  </si>
  <si>
    <t>Cota handicap</t>
  </si>
  <si>
    <t>C.N.I.</t>
  </si>
  <si>
    <t>Transfer subventie C.N.I.</t>
  </si>
  <si>
    <t>PLUXEE</t>
  </si>
  <si>
    <t>MINISTERUL FINANTELOR</t>
  </si>
  <si>
    <t>Vouchere vacanta</t>
  </si>
  <si>
    <t>TRAVERSAL SOFTWARE</t>
  </si>
  <si>
    <t>Abonament platforma electronica</t>
  </si>
  <si>
    <t>D.G.</t>
  </si>
  <si>
    <t>Cheltuieli judiciare</t>
  </si>
  <si>
    <t>ROMGERMED VACARESTI</t>
  </si>
  <si>
    <t>Servicii medicina muncii</t>
  </si>
  <si>
    <t>Transfer subventie A.N.L.</t>
  </si>
  <si>
    <t>A.N.L.</t>
  </si>
  <si>
    <t>MONITORUL OFICIAL</t>
  </si>
  <si>
    <t>Servicii publicare ordine</t>
  </si>
  <si>
    <t>RAPPS BUCURESTI</t>
  </si>
  <si>
    <t>Certificat inmatriculare</t>
  </si>
  <si>
    <t>IPMB</t>
  </si>
  <si>
    <t>Taxa placute inmatriculare</t>
  </si>
  <si>
    <t>PROSOFT</t>
  </si>
  <si>
    <t xml:space="preserve">ATEM WIN GROUP </t>
  </si>
  <si>
    <t>MIG PROFESSFESSIONAL</t>
  </si>
  <si>
    <t>Achizitie obiecte inventar</t>
  </si>
  <si>
    <t>DARABANI</t>
  </si>
  <si>
    <t>RESITA</t>
  </si>
  <si>
    <t>CALARASI</t>
  </si>
  <si>
    <t>FILIASI</t>
  </si>
  <si>
    <t>ANINOASA</t>
  </si>
  <si>
    <t>BALDOVINESTI</t>
  </si>
  <si>
    <t>CALUI</t>
  </si>
  <si>
    <t>GATAIA</t>
  </si>
  <si>
    <t>CARLIGELE</t>
  </si>
  <si>
    <t>SOLAR GUARD</t>
  </si>
  <si>
    <t>Servicii securitate</t>
  </si>
  <si>
    <t>CL BRAD</t>
  </si>
  <si>
    <t>IDEEA STIL GRUP</t>
  </si>
  <si>
    <t>MOBILCONF</t>
  </si>
  <si>
    <t>SERVICIUL DE TELECOMUNICATII SPECIALE</t>
  </si>
  <si>
    <t>MINISTERUL ECONOMIEI</t>
  </si>
  <si>
    <t>RUBIN INTERNATIONAL HOLDING</t>
  </si>
  <si>
    <t>Transfer O.U.G. 18/2009 -reabilitare termica</t>
  </si>
  <si>
    <t>SUCEAVA</t>
  </si>
  <si>
    <t>VALENII DE MUNTE</t>
  </si>
  <si>
    <t>CODECS</t>
  </si>
  <si>
    <t>Servicii pregatire profesionala</t>
  </si>
  <si>
    <t>PRAGMA COMPUTER</t>
  </si>
  <si>
    <t>ROMFLEX SISTEM</t>
  </si>
  <si>
    <t>2MDIGITAL</t>
  </si>
  <si>
    <t>CALIMANESTI</t>
  </si>
  <si>
    <t>BUCURESTI</t>
  </si>
  <si>
    <t>Transfer OUG 53/2019 - termoficare</t>
  </si>
  <si>
    <t>plăților efectuate in perioada 01-30.08.2024</t>
  </si>
  <si>
    <t>PPC ENERGIE MUNTENIA</t>
  </si>
  <si>
    <t>CL SPINUS</t>
  </si>
  <si>
    <t>CL COLONESTI</t>
  </si>
  <si>
    <t>GENKO OUTDOOR</t>
  </si>
  <si>
    <t>Servicii furnizare platforma on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</si>
</sst>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4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/>
    <xf numFmtId="4" fontId="4" fillId="0" borderId="1" xfId="0" applyNumberFormat="1" applyFont="1" applyBorder="1"/>
    <xf numFmtId="0" fontId="10" fillId="2" borderId="1" xfId="0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Font="1" applyBorder="1"/>
    <xf numFmtId="4" fontId="12" fillId="0" borderId="1" xfId="0" applyNumberFormat="1" applyFont="1" applyBorder="1"/>
    <xf numFmtId="3" fontId="0" fillId="0" borderId="1" xfId="0" applyNumberFormat="1" applyBorder="1"/>
    <xf numFmtId="0" fontId="13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 shrinkToFit="1"/>
    </xf>
    <xf numFmtId="4" fontId="4" fillId="2" borderId="0" xfId="0" applyNumberFormat="1" applyFont="1" applyFill="1" applyBorder="1" applyAlignment="1">
      <alignment horizontal="right" vertical="center" wrapText="1" shrinkToFit="1"/>
    </xf>
    <xf numFmtId="4" fontId="4" fillId="0" borderId="0" xfId="0" applyNumberFormat="1" applyFont="1" applyBorder="1"/>
    <xf numFmtId="0" fontId="4" fillId="2" borderId="0" xfId="0" applyFont="1" applyFill="1" applyBorder="1"/>
    <xf numFmtId="4" fontId="0" fillId="0" borderId="1" xfId="0" applyNumberFormat="1" applyFont="1" applyBorder="1"/>
    <xf numFmtId="14" fontId="0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14" fontId="4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4" fontId="11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/>
    </xf>
    <xf numFmtId="14" fontId="11" fillId="2" borderId="0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right" vertical="center" wrapText="1" shrinkToFit="1"/>
    </xf>
    <xf numFmtId="4" fontId="12" fillId="2" borderId="1" xfId="0" applyNumberFormat="1" applyFont="1" applyFill="1" applyBorder="1"/>
    <xf numFmtId="4" fontId="4" fillId="2" borderId="1" xfId="0" applyNumberFormat="1" applyFont="1" applyFill="1" applyBorder="1"/>
    <xf numFmtId="4" fontId="4" fillId="2" borderId="0" xfId="0" applyNumberFormat="1" applyFont="1" applyFill="1" applyBorder="1"/>
    <xf numFmtId="4" fontId="0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/>
    <xf numFmtId="4" fontId="14" fillId="2" borderId="1" xfId="0" applyNumberFormat="1" applyFont="1" applyFill="1" applyBorder="1" applyAlignment="1">
      <alignment horizontal="left" vertical="center" wrapText="1" shrinkToFit="1"/>
    </xf>
    <xf numFmtId="0" fontId="13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14" fontId="11" fillId="2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9"/>
  <sheetViews>
    <sheetView tabSelected="1" topLeftCell="A52" zoomScaleNormal="100" workbookViewId="0">
      <selection activeCell="C67" sqref="C67"/>
    </sheetView>
  </sheetViews>
  <sheetFormatPr defaultRowHeight="12.75" x14ac:dyDescent="0.25"/>
  <cols>
    <col min="1" max="1" width="5" style="2" customWidth="1"/>
    <col min="2" max="2" width="13.85546875" style="4" customWidth="1"/>
    <col min="3" max="3" width="37.28515625" style="4" customWidth="1"/>
    <col min="4" max="4" width="37.42578125" style="4" customWidth="1"/>
    <col min="5" max="5" width="11.5703125" style="4" customWidth="1"/>
    <col min="6" max="6" width="21.140625" style="2" customWidth="1"/>
    <col min="7" max="8" width="9.140625" style="1"/>
    <col min="9" max="9" width="11.7109375" style="1" customWidth="1"/>
    <col min="10" max="232" width="9.140625" style="1"/>
    <col min="233" max="233" width="4.42578125" style="1" customWidth="1"/>
    <col min="234" max="234" width="13.28515625" style="1" customWidth="1"/>
    <col min="235" max="235" width="37.7109375" style="1" customWidth="1"/>
    <col min="236" max="236" width="39.5703125" style="1" customWidth="1"/>
    <col min="237" max="237" width="11.140625" style="1" customWidth="1"/>
    <col min="238" max="488" width="9.140625" style="1"/>
    <col min="489" max="489" width="4.42578125" style="1" customWidth="1"/>
    <col min="490" max="490" width="13.28515625" style="1" customWidth="1"/>
    <col min="491" max="491" width="37.7109375" style="1" customWidth="1"/>
    <col min="492" max="492" width="39.5703125" style="1" customWidth="1"/>
    <col min="493" max="493" width="11.140625" style="1" customWidth="1"/>
    <col min="494" max="744" width="9.140625" style="1"/>
    <col min="745" max="745" width="4.42578125" style="1" customWidth="1"/>
    <col min="746" max="746" width="13.28515625" style="1" customWidth="1"/>
    <col min="747" max="747" width="37.7109375" style="1" customWidth="1"/>
    <col min="748" max="748" width="39.5703125" style="1" customWidth="1"/>
    <col min="749" max="749" width="11.140625" style="1" customWidth="1"/>
    <col min="750" max="1000" width="9.140625" style="1"/>
    <col min="1001" max="1001" width="4.42578125" style="1" customWidth="1"/>
    <col min="1002" max="1002" width="13.28515625" style="1" customWidth="1"/>
    <col min="1003" max="1003" width="37.7109375" style="1" customWidth="1"/>
    <col min="1004" max="1004" width="39.5703125" style="1" customWidth="1"/>
    <col min="1005" max="1005" width="11.140625" style="1" customWidth="1"/>
    <col min="1006" max="1256" width="9.140625" style="1"/>
    <col min="1257" max="1257" width="4.42578125" style="1" customWidth="1"/>
    <col min="1258" max="1258" width="13.28515625" style="1" customWidth="1"/>
    <col min="1259" max="1259" width="37.7109375" style="1" customWidth="1"/>
    <col min="1260" max="1260" width="39.5703125" style="1" customWidth="1"/>
    <col min="1261" max="1261" width="11.140625" style="1" customWidth="1"/>
    <col min="1262" max="1512" width="9.140625" style="1"/>
    <col min="1513" max="1513" width="4.42578125" style="1" customWidth="1"/>
    <col min="1514" max="1514" width="13.28515625" style="1" customWidth="1"/>
    <col min="1515" max="1515" width="37.7109375" style="1" customWidth="1"/>
    <col min="1516" max="1516" width="39.5703125" style="1" customWidth="1"/>
    <col min="1517" max="1517" width="11.140625" style="1" customWidth="1"/>
    <col min="1518" max="1768" width="9.140625" style="1"/>
    <col min="1769" max="1769" width="4.42578125" style="1" customWidth="1"/>
    <col min="1770" max="1770" width="13.28515625" style="1" customWidth="1"/>
    <col min="1771" max="1771" width="37.7109375" style="1" customWidth="1"/>
    <col min="1772" max="1772" width="39.5703125" style="1" customWidth="1"/>
    <col min="1773" max="1773" width="11.140625" style="1" customWidth="1"/>
    <col min="1774" max="2024" width="9.140625" style="1"/>
    <col min="2025" max="2025" width="4.42578125" style="1" customWidth="1"/>
    <col min="2026" max="2026" width="13.28515625" style="1" customWidth="1"/>
    <col min="2027" max="2027" width="37.7109375" style="1" customWidth="1"/>
    <col min="2028" max="2028" width="39.5703125" style="1" customWidth="1"/>
    <col min="2029" max="2029" width="11.140625" style="1" customWidth="1"/>
    <col min="2030" max="2280" width="9.140625" style="1"/>
    <col min="2281" max="2281" width="4.42578125" style="1" customWidth="1"/>
    <col min="2282" max="2282" width="13.28515625" style="1" customWidth="1"/>
    <col min="2283" max="2283" width="37.7109375" style="1" customWidth="1"/>
    <col min="2284" max="2284" width="39.5703125" style="1" customWidth="1"/>
    <col min="2285" max="2285" width="11.140625" style="1" customWidth="1"/>
    <col min="2286" max="2536" width="9.140625" style="1"/>
    <col min="2537" max="2537" width="4.42578125" style="1" customWidth="1"/>
    <col min="2538" max="2538" width="13.28515625" style="1" customWidth="1"/>
    <col min="2539" max="2539" width="37.7109375" style="1" customWidth="1"/>
    <col min="2540" max="2540" width="39.5703125" style="1" customWidth="1"/>
    <col min="2541" max="2541" width="11.140625" style="1" customWidth="1"/>
    <col min="2542" max="2792" width="9.140625" style="1"/>
    <col min="2793" max="2793" width="4.42578125" style="1" customWidth="1"/>
    <col min="2794" max="2794" width="13.28515625" style="1" customWidth="1"/>
    <col min="2795" max="2795" width="37.7109375" style="1" customWidth="1"/>
    <col min="2796" max="2796" width="39.5703125" style="1" customWidth="1"/>
    <col min="2797" max="2797" width="11.140625" style="1" customWidth="1"/>
    <col min="2798" max="3048" width="9.140625" style="1"/>
    <col min="3049" max="3049" width="4.42578125" style="1" customWidth="1"/>
    <col min="3050" max="3050" width="13.28515625" style="1" customWidth="1"/>
    <col min="3051" max="3051" width="37.7109375" style="1" customWidth="1"/>
    <col min="3052" max="3052" width="39.5703125" style="1" customWidth="1"/>
    <col min="3053" max="3053" width="11.140625" style="1" customWidth="1"/>
    <col min="3054" max="3304" width="9.140625" style="1"/>
    <col min="3305" max="3305" width="4.42578125" style="1" customWidth="1"/>
    <col min="3306" max="3306" width="13.28515625" style="1" customWidth="1"/>
    <col min="3307" max="3307" width="37.7109375" style="1" customWidth="1"/>
    <col min="3308" max="3308" width="39.5703125" style="1" customWidth="1"/>
    <col min="3309" max="3309" width="11.140625" style="1" customWidth="1"/>
    <col min="3310" max="3560" width="9.140625" style="1"/>
    <col min="3561" max="3561" width="4.42578125" style="1" customWidth="1"/>
    <col min="3562" max="3562" width="13.28515625" style="1" customWidth="1"/>
    <col min="3563" max="3563" width="37.7109375" style="1" customWidth="1"/>
    <col min="3564" max="3564" width="39.5703125" style="1" customWidth="1"/>
    <col min="3565" max="3565" width="11.140625" style="1" customWidth="1"/>
    <col min="3566" max="3816" width="9.140625" style="1"/>
    <col min="3817" max="3817" width="4.42578125" style="1" customWidth="1"/>
    <col min="3818" max="3818" width="13.28515625" style="1" customWidth="1"/>
    <col min="3819" max="3819" width="37.7109375" style="1" customWidth="1"/>
    <col min="3820" max="3820" width="39.5703125" style="1" customWidth="1"/>
    <col min="3821" max="3821" width="11.140625" style="1" customWidth="1"/>
    <col min="3822" max="4072" width="9.140625" style="1"/>
    <col min="4073" max="4073" width="4.42578125" style="1" customWidth="1"/>
    <col min="4074" max="4074" width="13.28515625" style="1" customWidth="1"/>
    <col min="4075" max="4075" width="37.7109375" style="1" customWidth="1"/>
    <col min="4076" max="4076" width="39.5703125" style="1" customWidth="1"/>
    <col min="4077" max="4077" width="11.140625" style="1" customWidth="1"/>
    <col min="4078" max="4328" width="9.140625" style="1"/>
    <col min="4329" max="4329" width="4.42578125" style="1" customWidth="1"/>
    <col min="4330" max="4330" width="13.28515625" style="1" customWidth="1"/>
    <col min="4331" max="4331" width="37.7109375" style="1" customWidth="1"/>
    <col min="4332" max="4332" width="39.5703125" style="1" customWidth="1"/>
    <col min="4333" max="4333" width="11.140625" style="1" customWidth="1"/>
    <col min="4334" max="4584" width="9.140625" style="1"/>
    <col min="4585" max="4585" width="4.42578125" style="1" customWidth="1"/>
    <col min="4586" max="4586" width="13.28515625" style="1" customWidth="1"/>
    <col min="4587" max="4587" width="37.7109375" style="1" customWidth="1"/>
    <col min="4588" max="4588" width="39.5703125" style="1" customWidth="1"/>
    <col min="4589" max="4589" width="11.140625" style="1" customWidth="1"/>
    <col min="4590" max="4840" width="9.140625" style="1"/>
    <col min="4841" max="4841" width="4.42578125" style="1" customWidth="1"/>
    <col min="4842" max="4842" width="13.28515625" style="1" customWidth="1"/>
    <col min="4843" max="4843" width="37.7109375" style="1" customWidth="1"/>
    <col min="4844" max="4844" width="39.5703125" style="1" customWidth="1"/>
    <col min="4845" max="4845" width="11.140625" style="1" customWidth="1"/>
    <col min="4846" max="5096" width="9.140625" style="1"/>
    <col min="5097" max="5097" width="4.42578125" style="1" customWidth="1"/>
    <col min="5098" max="5098" width="13.28515625" style="1" customWidth="1"/>
    <col min="5099" max="5099" width="37.7109375" style="1" customWidth="1"/>
    <col min="5100" max="5100" width="39.5703125" style="1" customWidth="1"/>
    <col min="5101" max="5101" width="11.140625" style="1" customWidth="1"/>
    <col min="5102" max="5352" width="9.140625" style="1"/>
    <col min="5353" max="5353" width="4.42578125" style="1" customWidth="1"/>
    <col min="5354" max="5354" width="13.28515625" style="1" customWidth="1"/>
    <col min="5355" max="5355" width="37.7109375" style="1" customWidth="1"/>
    <col min="5356" max="5356" width="39.5703125" style="1" customWidth="1"/>
    <col min="5357" max="5357" width="11.140625" style="1" customWidth="1"/>
    <col min="5358" max="5608" width="9.140625" style="1"/>
    <col min="5609" max="5609" width="4.42578125" style="1" customWidth="1"/>
    <col min="5610" max="5610" width="13.28515625" style="1" customWidth="1"/>
    <col min="5611" max="5611" width="37.7109375" style="1" customWidth="1"/>
    <col min="5612" max="5612" width="39.5703125" style="1" customWidth="1"/>
    <col min="5613" max="5613" width="11.140625" style="1" customWidth="1"/>
    <col min="5614" max="5864" width="9.140625" style="1"/>
    <col min="5865" max="5865" width="4.42578125" style="1" customWidth="1"/>
    <col min="5866" max="5866" width="13.28515625" style="1" customWidth="1"/>
    <col min="5867" max="5867" width="37.7109375" style="1" customWidth="1"/>
    <col min="5868" max="5868" width="39.5703125" style="1" customWidth="1"/>
    <col min="5869" max="5869" width="11.140625" style="1" customWidth="1"/>
    <col min="5870" max="6120" width="9.140625" style="1"/>
    <col min="6121" max="6121" width="4.42578125" style="1" customWidth="1"/>
    <col min="6122" max="6122" width="13.28515625" style="1" customWidth="1"/>
    <col min="6123" max="6123" width="37.7109375" style="1" customWidth="1"/>
    <col min="6124" max="6124" width="39.5703125" style="1" customWidth="1"/>
    <col min="6125" max="6125" width="11.140625" style="1" customWidth="1"/>
    <col min="6126" max="6376" width="9.140625" style="1"/>
    <col min="6377" max="6377" width="4.42578125" style="1" customWidth="1"/>
    <col min="6378" max="6378" width="13.28515625" style="1" customWidth="1"/>
    <col min="6379" max="6379" width="37.7109375" style="1" customWidth="1"/>
    <col min="6380" max="6380" width="39.5703125" style="1" customWidth="1"/>
    <col min="6381" max="6381" width="11.140625" style="1" customWidth="1"/>
    <col min="6382" max="6632" width="9.140625" style="1"/>
    <col min="6633" max="6633" width="4.42578125" style="1" customWidth="1"/>
    <col min="6634" max="6634" width="13.28515625" style="1" customWidth="1"/>
    <col min="6635" max="6635" width="37.7109375" style="1" customWidth="1"/>
    <col min="6636" max="6636" width="39.5703125" style="1" customWidth="1"/>
    <col min="6637" max="6637" width="11.140625" style="1" customWidth="1"/>
    <col min="6638" max="6888" width="9.140625" style="1"/>
    <col min="6889" max="6889" width="4.42578125" style="1" customWidth="1"/>
    <col min="6890" max="6890" width="13.28515625" style="1" customWidth="1"/>
    <col min="6891" max="6891" width="37.7109375" style="1" customWidth="1"/>
    <col min="6892" max="6892" width="39.5703125" style="1" customWidth="1"/>
    <col min="6893" max="6893" width="11.140625" style="1" customWidth="1"/>
    <col min="6894" max="7144" width="9.140625" style="1"/>
    <col min="7145" max="7145" width="4.42578125" style="1" customWidth="1"/>
    <col min="7146" max="7146" width="13.28515625" style="1" customWidth="1"/>
    <col min="7147" max="7147" width="37.7109375" style="1" customWidth="1"/>
    <col min="7148" max="7148" width="39.5703125" style="1" customWidth="1"/>
    <col min="7149" max="7149" width="11.140625" style="1" customWidth="1"/>
    <col min="7150" max="7400" width="9.140625" style="1"/>
    <col min="7401" max="7401" width="4.42578125" style="1" customWidth="1"/>
    <col min="7402" max="7402" width="13.28515625" style="1" customWidth="1"/>
    <col min="7403" max="7403" width="37.7109375" style="1" customWidth="1"/>
    <col min="7404" max="7404" width="39.5703125" style="1" customWidth="1"/>
    <col min="7405" max="7405" width="11.140625" style="1" customWidth="1"/>
    <col min="7406" max="7656" width="9.140625" style="1"/>
    <col min="7657" max="7657" width="4.42578125" style="1" customWidth="1"/>
    <col min="7658" max="7658" width="13.28515625" style="1" customWidth="1"/>
    <col min="7659" max="7659" width="37.7109375" style="1" customWidth="1"/>
    <col min="7660" max="7660" width="39.5703125" style="1" customWidth="1"/>
    <col min="7661" max="7661" width="11.140625" style="1" customWidth="1"/>
    <col min="7662" max="7912" width="9.140625" style="1"/>
    <col min="7913" max="7913" width="4.42578125" style="1" customWidth="1"/>
    <col min="7914" max="7914" width="13.28515625" style="1" customWidth="1"/>
    <col min="7915" max="7915" width="37.7109375" style="1" customWidth="1"/>
    <col min="7916" max="7916" width="39.5703125" style="1" customWidth="1"/>
    <col min="7917" max="7917" width="11.140625" style="1" customWidth="1"/>
    <col min="7918" max="8168" width="9.140625" style="1"/>
    <col min="8169" max="8169" width="4.42578125" style="1" customWidth="1"/>
    <col min="8170" max="8170" width="13.28515625" style="1" customWidth="1"/>
    <col min="8171" max="8171" width="37.7109375" style="1" customWidth="1"/>
    <col min="8172" max="8172" width="39.5703125" style="1" customWidth="1"/>
    <col min="8173" max="8173" width="11.140625" style="1" customWidth="1"/>
    <col min="8174" max="8424" width="9.140625" style="1"/>
    <col min="8425" max="8425" width="4.42578125" style="1" customWidth="1"/>
    <col min="8426" max="8426" width="13.28515625" style="1" customWidth="1"/>
    <col min="8427" max="8427" width="37.7109375" style="1" customWidth="1"/>
    <col min="8428" max="8428" width="39.5703125" style="1" customWidth="1"/>
    <col min="8429" max="8429" width="11.140625" style="1" customWidth="1"/>
    <col min="8430" max="8680" width="9.140625" style="1"/>
    <col min="8681" max="8681" width="4.42578125" style="1" customWidth="1"/>
    <col min="8682" max="8682" width="13.28515625" style="1" customWidth="1"/>
    <col min="8683" max="8683" width="37.7109375" style="1" customWidth="1"/>
    <col min="8684" max="8684" width="39.5703125" style="1" customWidth="1"/>
    <col min="8685" max="8685" width="11.140625" style="1" customWidth="1"/>
    <col min="8686" max="8936" width="9.140625" style="1"/>
    <col min="8937" max="8937" width="4.42578125" style="1" customWidth="1"/>
    <col min="8938" max="8938" width="13.28515625" style="1" customWidth="1"/>
    <col min="8939" max="8939" width="37.7109375" style="1" customWidth="1"/>
    <col min="8940" max="8940" width="39.5703125" style="1" customWidth="1"/>
    <col min="8941" max="8941" width="11.140625" style="1" customWidth="1"/>
    <col min="8942" max="9192" width="9.140625" style="1"/>
    <col min="9193" max="9193" width="4.42578125" style="1" customWidth="1"/>
    <col min="9194" max="9194" width="13.28515625" style="1" customWidth="1"/>
    <col min="9195" max="9195" width="37.7109375" style="1" customWidth="1"/>
    <col min="9196" max="9196" width="39.5703125" style="1" customWidth="1"/>
    <col min="9197" max="9197" width="11.140625" style="1" customWidth="1"/>
    <col min="9198" max="9448" width="9.140625" style="1"/>
    <col min="9449" max="9449" width="4.42578125" style="1" customWidth="1"/>
    <col min="9450" max="9450" width="13.28515625" style="1" customWidth="1"/>
    <col min="9451" max="9451" width="37.7109375" style="1" customWidth="1"/>
    <col min="9452" max="9452" width="39.5703125" style="1" customWidth="1"/>
    <col min="9453" max="9453" width="11.140625" style="1" customWidth="1"/>
    <col min="9454" max="9704" width="9.140625" style="1"/>
    <col min="9705" max="9705" width="4.42578125" style="1" customWidth="1"/>
    <col min="9706" max="9706" width="13.28515625" style="1" customWidth="1"/>
    <col min="9707" max="9707" width="37.7109375" style="1" customWidth="1"/>
    <col min="9708" max="9708" width="39.5703125" style="1" customWidth="1"/>
    <col min="9709" max="9709" width="11.140625" style="1" customWidth="1"/>
    <col min="9710" max="9960" width="9.140625" style="1"/>
    <col min="9961" max="9961" width="4.42578125" style="1" customWidth="1"/>
    <col min="9962" max="9962" width="13.28515625" style="1" customWidth="1"/>
    <col min="9963" max="9963" width="37.7109375" style="1" customWidth="1"/>
    <col min="9964" max="9964" width="39.5703125" style="1" customWidth="1"/>
    <col min="9965" max="9965" width="11.140625" style="1" customWidth="1"/>
    <col min="9966" max="10216" width="9.140625" style="1"/>
    <col min="10217" max="10217" width="4.42578125" style="1" customWidth="1"/>
    <col min="10218" max="10218" width="13.28515625" style="1" customWidth="1"/>
    <col min="10219" max="10219" width="37.7109375" style="1" customWidth="1"/>
    <col min="10220" max="10220" width="39.5703125" style="1" customWidth="1"/>
    <col min="10221" max="10221" width="11.140625" style="1" customWidth="1"/>
    <col min="10222" max="10472" width="9.140625" style="1"/>
    <col min="10473" max="10473" width="4.42578125" style="1" customWidth="1"/>
    <col min="10474" max="10474" width="13.28515625" style="1" customWidth="1"/>
    <col min="10475" max="10475" width="37.7109375" style="1" customWidth="1"/>
    <col min="10476" max="10476" width="39.5703125" style="1" customWidth="1"/>
    <col min="10477" max="10477" width="11.140625" style="1" customWidth="1"/>
    <col min="10478" max="10728" width="9.140625" style="1"/>
    <col min="10729" max="10729" width="4.42578125" style="1" customWidth="1"/>
    <col min="10730" max="10730" width="13.28515625" style="1" customWidth="1"/>
    <col min="10731" max="10731" width="37.7109375" style="1" customWidth="1"/>
    <col min="10732" max="10732" width="39.5703125" style="1" customWidth="1"/>
    <col min="10733" max="10733" width="11.140625" style="1" customWidth="1"/>
    <col min="10734" max="10984" width="9.140625" style="1"/>
    <col min="10985" max="10985" width="4.42578125" style="1" customWidth="1"/>
    <col min="10986" max="10986" width="13.28515625" style="1" customWidth="1"/>
    <col min="10987" max="10987" width="37.7109375" style="1" customWidth="1"/>
    <col min="10988" max="10988" width="39.5703125" style="1" customWidth="1"/>
    <col min="10989" max="10989" width="11.140625" style="1" customWidth="1"/>
    <col min="10990" max="11240" width="9.140625" style="1"/>
    <col min="11241" max="11241" width="4.42578125" style="1" customWidth="1"/>
    <col min="11242" max="11242" width="13.28515625" style="1" customWidth="1"/>
    <col min="11243" max="11243" width="37.7109375" style="1" customWidth="1"/>
    <col min="11244" max="11244" width="39.5703125" style="1" customWidth="1"/>
    <col min="11245" max="11245" width="11.140625" style="1" customWidth="1"/>
    <col min="11246" max="11496" width="9.140625" style="1"/>
    <col min="11497" max="11497" width="4.42578125" style="1" customWidth="1"/>
    <col min="11498" max="11498" width="13.28515625" style="1" customWidth="1"/>
    <col min="11499" max="11499" width="37.7109375" style="1" customWidth="1"/>
    <col min="11500" max="11500" width="39.5703125" style="1" customWidth="1"/>
    <col min="11501" max="11501" width="11.140625" style="1" customWidth="1"/>
    <col min="11502" max="11752" width="9.140625" style="1"/>
    <col min="11753" max="11753" width="4.42578125" style="1" customWidth="1"/>
    <col min="11754" max="11754" width="13.28515625" style="1" customWidth="1"/>
    <col min="11755" max="11755" width="37.7109375" style="1" customWidth="1"/>
    <col min="11756" max="11756" width="39.5703125" style="1" customWidth="1"/>
    <col min="11757" max="11757" width="11.140625" style="1" customWidth="1"/>
    <col min="11758" max="12008" width="9.140625" style="1"/>
    <col min="12009" max="12009" width="4.42578125" style="1" customWidth="1"/>
    <col min="12010" max="12010" width="13.28515625" style="1" customWidth="1"/>
    <col min="12011" max="12011" width="37.7109375" style="1" customWidth="1"/>
    <col min="12012" max="12012" width="39.5703125" style="1" customWidth="1"/>
    <col min="12013" max="12013" width="11.140625" style="1" customWidth="1"/>
    <col min="12014" max="12264" width="9.140625" style="1"/>
    <col min="12265" max="12265" width="4.42578125" style="1" customWidth="1"/>
    <col min="12266" max="12266" width="13.28515625" style="1" customWidth="1"/>
    <col min="12267" max="12267" width="37.7109375" style="1" customWidth="1"/>
    <col min="12268" max="12268" width="39.5703125" style="1" customWidth="1"/>
    <col min="12269" max="12269" width="11.140625" style="1" customWidth="1"/>
    <col min="12270" max="12520" width="9.140625" style="1"/>
    <col min="12521" max="12521" width="4.42578125" style="1" customWidth="1"/>
    <col min="12522" max="12522" width="13.28515625" style="1" customWidth="1"/>
    <col min="12523" max="12523" width="37.7109375" style="1" customWidth="1"/>
    <col min="12524" max="12524" width="39.5703125" style="1" customWidth="1"/>
    <col min="12525" max="12525" width="11.140625" style="1" customWidth="1"/>
    <col min="12526" max="12776" width="9.140625" style="1"/>
    <col min="12777" max="12777" width="4.42578125" style="1" customWidth="1"/>
    <col min="12778" max="12778" width="13.28515625" style="1" customWidth="1"/>
    <col min="12779" max="12779" width="37.7109375" style="1" customWidth="1"/>
    <col min="12780" max="12780" width="39.5703125" style="1" customWidth="1"/>
    <col min="12781" max="12781" width="11.140625" style="1" customWidth="1"/>
    <col min="12782" max="13032" width="9.140625" style="1"/>
    <col min="13033" max="13033" width="4.42578125" style="1" customWidth="1"/>
    <col min="13034" max="13034" width="13.28515625" style="1" customWidth="1"/>
    <col min="13035" max="13035" width="37.7109375" style="1" customWidth="1"/>
    <col min="13036" max="13036" width="39.5703125" style="1" customWidth="1"/>
    <col min="13037" max="13037" width="11.140625" style="1" customWidth="1"/>
    <col min="13038" max="13288" width="9.140625" style="1"/>
    <col min="13289" max="13289" width="4.42578125" style="1" customWidth="1"/>
    <col min="13290" max="13290" width="13.28515625" style="1" customWidth="1"/>
    <col min="13291" max="13291" width="37.7109375" style="1" customWidth="1"/>
    <col min="13292" max="13292" width="39.5703125" style="1" customWidth="1"/>
    <col min="13293" max="13293" width="11.140625" style="1" customWidth="1"/>
    <col min="13294" max="13544" width="9.140625" style="1"/>
    <col min="13545" max="13545" width="4.42578125" style="1" customWidth="1"/>
    <col min="13546" max="13546" width="13.28515625" style="1" customWidth="1"/>
    <col min="13547" max="13547" width="37.7109375" style="1" customWidth="1"/>
    <col min="13548" max="13548" width="39.5703125" style="1" customWidth="1"/>
    <col min="13549" max="13549" width="11.140625" style="1" customWidth="1"/>
    <col min="13550" max="13800" width="9.140625" style="1"/>
    <col min="13801" max="13801" width="4.42578125" style="1" customWidth="1"/>
    <col min="13802" max="13802" width="13.28515625" style="1" customWidth="1"/>
    <col min="13803" max="13803" width="37.7109375" style="1" customWidth="1"/>
    <col min="13804" max="13804" width="39.5703125" style="1" customWidth="1"/>
    <col min="13805" max="13805" width="11.140625" style="1" customWidth="1"/>
    <col min="13806" max="14056" width="9.140625" style="1"/>
    <col min="14057" max="14057" width="4.42578125" style="1" customWidth="1"/>
    <col min="14058" max="14058" width="13.28515625" style="1" customWidth="1"/>
    <col min="14059" max="14059" width="37.7109375" style="1" customWidth="1"/>
    <col min="14060" max="14060" width="39.5703125" style="1" customWidth="1"/>
    <col min="14061" max="14061" width="11.140625" style="1" customWidth="1"/>
    <col min="14062" max="14312" width="9.140625" style="1"/>
    <col min="14313" max="14313" width="4.42578125" style="1" customWidth="1"/>
    <col min="14314" max="14314" width="13.28515625" style="1" customWidth="1"/>
    <col min="14315" max="14315" width="37.7109375" style="1" customWidth="1"/>
    <col min="14316" max="14316" width="39.5703125" style="1" customWidth="1"/>
    <col min="14317" max="14317" width="11.140625" style="1" customWidth="1"/>
    <col min="14318" max="14568" width="9.140625" style="1"/>
    <col min="14569" max="14569" width="4.42578125" style="1" customWidth="1"/>
    <col min="14570" max="14570" width="13.28515625" style="1" customWidth="1"/>
    <col min="14571" max="14571" width="37.7109375" style="1" customWidth="1"/>
    <col min="14572" max="14572" width="39.5703125" style="1" customWidth="1"/>
    <col min="14573" max="14573" width="11.140625" style="1" customWidth="1"/>
    <col min="14574" max="14824" width="9.140625" style="1"/>
    <col min="14825" max="14825" width="4.42578125" style="1" customWidth="1"/>
    <col min="14826" max="14826" width="13.28515625" style="1" customWidth="1"/>
    <col min="14827" max="14827" width="37.7109375" style="1" customWidth="1"/>
    <col min="14828" max="14828" width="39.5703125" style="1" customWidth="1"/>
    <col min="14829" max="14829" width="11.140625" style="1" customWidth="1"/>
    <col min="14830" max="15080" width="9.140625" style="1"/>
    <col min="15081" max="15081" width="4.42578125" style="1" customWidth="1"/>
    <col min="15082" max="15082" width="13.28515625" style="1" customWidth="1"/>
    <col min="15083" max="15083" width="37.7109375" style="1" customWidth="1"/>
    <col min="15084" max="15084" width="39.5703125" style="1" customWidth="1"/>
    <col min="15085" max="15085" width="11.140625" style="1" customWidth="1"/>
    <col min="15086" max="15336" width="9.140625" style="1"/>
    <col min="15337" max="15337" width="4.42578125" style="1" customWidth="1"/>
    <col min="15338" max="15338" width="13.28515625" style="1" customWidth="1"/>
    <col min="15339" max="15339" width="37.7109375" style="1" customWidth="1"/>
    <col min="15340" max="15340" width="39.5703125" style="1" customWidth="1"/>
    <col min="15341" max="15341" width="11.140625" style="1" customWidth="1"/>
    <col min="15342" max="15592" width="9.140625" style="1"/>
    <col min="15593" max="15593" width="4.42578125" style="1" customWidth="1"/>
    <col min="15594" max="15594" width="13.28515625" style="1" customWidth="1"/>
    <col min="15595" max="15595" width="37.7109375" style="1" customWidth="1"/>
    <col min="15596" max="15596" width="39.5703125" style="1" customWidth="1"/>
    <col min="15597" max="15597" width="11.140625" style="1" customWidth="1"/>
    <col min="15598" max="15848" width="9.140625" style="1"/>
    <col min="15849" max="15849" width="4.42578125" style="1" customWidth="1"/>
    <col min="15850" max="15850" width="13.28515625" style="1" customWidth="1"/>
    <col min="15851" max="15851" width="37.7109375" style="1" customWidth="1"/>
    <col min="15852" max="15852" width="39.5703125" style="1" customWidth="1"/>
    <col min="15853" max="15853" width="11.140625" style="1" customWidth="1"/>
    <col min="15854" max="16104" width="9.140625" style="1"/>
    <col min="16105" max="16105" width="4.42578125" style="1" customWidth="1"/>
    <col min="16106" max="16106" width="13.28515625" style="1" customWidth="1"/>
    <col min="16107" max="16107" width="37.7109375" style="1" customWidth="1"/>
    <col min="16108" max="16108" width="39.5703125" style="1" customWidth="1"/>
    <col min="16109" max="16109" width="11.140625" style="1" customWidth="1"/>
    <col min="16110" max="16384" width="9.140625" style="1"/>
  </cols>
  <sheetData>
    <row r="1" spans="1:5" x14ac:dyDescent="0.25">
      <c r="A1" s="63" t="s">
        <v>5</v>
      </c>
      <c r="B1" s="63"/>
      <c r="C1" s="63"/>
      <c r="D1" s="63"/>
      <c r="E1" s="3"/>
    </row>
    <row r="2" spans="1:5" x14ac:dyDescent="0.25">
      <c r="A2" s="5"/>
      <c r="B2" s="6"/>
      <c r="E2" s="3"/>
    </row>
    <row r="3" spans="1:5" ht="15" x14ac:dyDescent="0.25">
      <c r="A3" s="64" t="s">
        <v>0</v>
      </c>
      <c r="B3" s="64"/>
      <c r="C3" s="64"/>
      <c r="D3" s="64"/>
      <c r="E3" s="3"/>
    </row>
    <row r="4" spans="1:5" ht="12" customHeight="1" x14ac:dyDescent="0.25">
      <c r="A4" s="64" t="s">
        <v>156</v>
      </c>
      <c r="B4" s="64"/>
      <c r="C4" s="64"/>
      <c r="D4" s="64"/>
      <c r="E4" s="3"/>
    </row>
    <row r="5" spans="1:5" ht="12" customHeight="1" x14ac:dyDescent="0.25">
      <c r="A5" s="7"/>
      <c r="B5" s="7"/>
      <c r="C5" s="7"/>
      <c r="D5" s="7"/>
      <c r="E5" s="3"/>
    </row>
    <row r="6" spans="1:5" ht="15" x14ac:dyDescent="0.25">
      <c r="A6" s="7"/>
      <c r="B6" s="7"/>
      <c r="C6" s="7"/>
      <c r="D6" s="7"/>
      <c r="E6" s="3"/>
    </row>
    <row r="7" spans="1:5" ht="15" x14ac:dyDescent="0.25">
      <c r="A7" s="65" t="s">
        <v>11</v>
      </c>
      <c r="B7" s="65"/>
      <c r="C7" s="16"/>
      <c r="D7" s="16"/>
      <c r="E7" s="3"/>
    </row>
    <row r="8" spans="1:5" ht="30" x14ac:dyDescent="0.25">
      <c r="A8" s="10" t="s">
        <v>8</v>
      </c>
      <c r="B8" s="11" t="s">
        <v>1</v>
      </c>
      <c r="C8" s="12" t="s">
        <v>2</v>
      </c>
      <c r="D8" s="12" t="s">
        <v>3</v>
      </c>
      <c r="E8" s="12" t="s">
        <v>4</v>
      </c>
    </row>
    <row r="9" spans="1:5" ht="15" x14ac:dyDescent="0.25">
      <c r="A9" s="19">
        <v>1</v>
      </c>
      <c r="B9" s="24">
        <v>4988635</v>
      </c>
      <c r="C9" s="14" t="s">
        <v>12</v>
      </c>
      <c r="D9" s="14" t="s">
        <v>16</v>
      </c>
      <c r="E9" s="15">
        <v>45516</v>
      </c>
    </row>
    <row r="10" spans="1:5" ht="15" x14ac:dyDescent="0.25">
      <c r="A10" s="19">
        <v>2</v>
      </c>
      <c r="B10" s="24">
        <v>3841692</v>
      </c>
      <c r="C10" s="14" t="s">
        <v>13</v>
      </c>
      <c r="D10" s="14" t="s">
        <v>14</v>
      </c>
      <c r="E10" s="15">
        <v>45516</v>
      </c>
    </row>
    <row r="11" spans="1:5" ht="15" x14ac:dyDescent="0.25">
      <c r="A11" s="32"/>
      <c r="B11" s="32"/>
      <c r="C11" s="32"/>
      <c r="D11" s="32"/>
      <c r="E11" s="3"/>
    </row>
    <row r="12" spans="1:5" ht="15" x14ac:dyDescent="0.25">
      <c r="A12" s="62" t="s">
        <v>6</v>
      </c>
      <c r="B12" s="62"/>
      <c r="C12" s="62"/>
      <c r="D12" s="62"/>
      <c r="E12" s="20"/>
    </row>
    <row r="13" spans="1:5" ht="30" x14ac:dyDescent="0.25">
      <c r="A13" s="10" t="s">
        <v>15</v>
      </c>
      <c r="B13" s="11" t="s">
        <v>1</v>
      </c>
      <c r="C13" s="12" t="s">
        <v>2</v>
      </c>
      <c r="D13" s="13" t="s">
        <v>3</v>
      </c>
      <c r="E13" s="12" t="s">
        <v>4</v>
      </c>
    </row>
    <row r="14" spans="1:5" s="2" customFormat="1" ht="15" x14ac:dyDescent="0.25">
      <c r="A14" s="25">
        <v>1</v>
      </c>
      <c r="B14" s="23">
        <v>40564.720000000001</v>
      </c>
      <c r="C14" s="21" t="s">
        <v>24</v>
      </c>
      <c r="D14" s="21" t="s">
        <v>25</v>
      </c>
      <c r="E14" s="15">
        <v>45506</v>
      </c>
    </row>
    <row r="15" spans="1:5" s="2" customFormat="1" ht="15" x14ac:dyDescent="0.25">
      <c r="A15" s="25">
        <v>2</v>
      </c>
      <c r="B15" s="23">
        <f>1980.6+176.12</f>
        <v>2156.7199999999998</v>
      </c>
      <c r="C15" s="30" t="s">
        <v>26</v>
      </c>
      <c r="D15" s="21" t="s">
        <v>27</v>
      </c>
      <c r="E15" s="15">
        <v>45506</v>
      </c>
    </row>
    <row r="16" spans="1:5" s="2" customFormat="1" ht="15" x14ac:dyDescent="0.25">
      <c r="A16" s="25">
        <v>3</v>
      </c>
      <c r="B16" s="23">
        <v>10781.98</v>
      </c>
      <c r="C16" s="21" t="s">
        <v>28</v>
      </c>
      <c r="D16" s="21" t="s">
        <v>30</v>
      </c>
      <c r="E16" s="15">
        <v>45509</v>
      </c>
    </row>
    <row r="17" spans="1:9" s="2" customFormat="1" ht="15" x14ac:dyDescent="0.25">
      <c r="A17" s="25">
        <v>4</v>
      </c>
      <c r="B17" s="23">
        <v>598</v>
      </c>
      <c r="C17" s="30" t="s">
        <v>29</v>
      </c>
      <c r="D17" s="21" t="s">
        <v>31</v>
      </c>
      <c r="E17" s="15">
        <v>45509</v>
      </c>
    </row>
    <row r="18" spans="1:9" s="2" customFormat="1" ht="15" x14ac:dyDescent="0.25">
      <c r="A18" s="25">
        <v>5</v>
      </c>
      <c r="B18" s="23">
        <v>8000</v>
      </c>
      <c r="C18" s="18" t="s">
        <v>33</v>
      </c>
      <c r="D18" s="17" t="s">
        <v>34</v>
      </c>
      <c r="E18" s="15">
        <v>45510</v>
      </c>
      <c r="H18" s="28"/>
      <c r="I18" s="29"/>
    </row>
    <row r="19" spans="1:9" s="2" customFormat="1" ht="15" x14ac:dyDescent="0.25">
      <c r="A19" s="25">
        <v>6</v>
      </c>
      <c r="B19" s="23">
        <v>89.72</v>
      </c>
      <c r="C19" s="18" t="s">
        <v>38</v>
      </c>
      <c r="D19" s="21" t="s">
        <v>30</v>
      </c>
      <c r="E19" s="15">
        <v>45511</v>
      </c>
      <c r="H19" s="28"/>
      <c r="I19" s="29"/>
    </row>
    <row r="20" spans="1:9" s="2" customFormat="1" ht="15" x14ac:dyDescent="0.25">
      <c r="A20" s="25">
        <v>7</v>
      </c>
      <c r="B20" s="23">
        <v>4704.6500000000005</v>
      </c>
      <c r="C20" s="30" t="s">
        <v>42</v>
      </c>
      <c r="D20" s="21" t="s">
        <v>27</v>
      </c>
      <c r="E20" s="15">
        <v>45512</v>
      </c>
      <c r="H20" s="28"/>
      <c r="I20" s="29"/>
    </row>
    <row r="21" spans="1:9" s="2" customFormat="1" ht="15" x14ac:dyDescent="0.25">
      <c r="A21" s="25">
        <v>8</v>
      </c>
      <c r="B21" s="23">
        <v>59500</v>
      </c>
      <c r="C21" s="18" t="s">
        <v>43</v>
      </c>
      <c r="D21" s="17" t="s">
        <v>27</v>
      </c>
      <c r="E21" s="15">
        <v>45512</v>
      </c>
      <c r="H21" s="28"/>
      <c r="I21" s="29"/>
    </row>
    <row r="22" spans="1:9" s="2" customFormat="1" ht="15" x14ac:dyDescent="0.25">
      <c r="A22" s="25">
        <v>9</v>
      </c>
      <c r="B22" s="23">
        <v>85.95</v>
      </c>
      <c r="C22" s="30" t="s">
        <v>59</v>
      </c>
      <c r="D22" s="21" t="s">
        <v>30</v>
      </c>
      <c r="E22" s="15">
        <v>45513</v>
      </c>
      <c r="H22" s="28"/>
      <c r="I22" s="29"/>
    </row>
    <row r="23" spans="1:9" s="2" customFormat="1" ht="15" x14ac:dyDescent="0.25">
      <c r="A23" s="25">
        <v>10</v>
      </c>
      <c r="B23" s="23">
        <v>1201.1400000000001</v>
      </c>
      <c r="C23" s="18" t="s">
        <v>60</v>
      </c>
      <c r="D23" s="21" t="s">
        <v>31</v>
      </c>
      <c r="E23" s="15">
        <v>45513</v>
      </c>
      <c r="H23" s="28"/>
      <c r="I23" s="29"/>
    </row>
    <row r="24" spans="1:9" s="2" customFormat="1" ht="15" x14ac:dyDescent="0.25">
      <c r="A24" s="25">
        <v>11</v>
      </c>
      <c r="B24" s="23">
        <v>3300</v>
      </c>
      <c r="C24" s="30" t="s">
        <v>61</v>
      </c>
      <c r="D24" s="21" t="s">
        <v>66</v>
      </c>
      <c r="E24" s="15">
        <v>45513</v>
      </c>
      <c r="H24" s="28"/>
      <c r="I24" s="29"/>
    </row>
    <row r="25" spans="1:9" s="2" customFormat="1" ht="15" x14ac:dyDescent="0.25">
      <c r="A25" s="25">
        <v>12</v>
      </c>
      <c r="B25" s="23">
        <v>238</v>
      </c>
      <c r="C25" s="18" t="s">
        <v>62</v>
      </c>
      <c r="D25" s="17" t="s">
        <v>67</v>
      </c>
      <c r="E25" s="15">
        <v>45513</v>
      </c>
      <c r="H25" s="28"/>
      <c r="I25" s="29"/>
    </row>
    <row r="26" spans="1:9" s="2" customFormat="1" ht="15" x14ac:dyDescent="0.25">
      <c r="A26" s="25">
        <v>13</v>
      </c>
      <c r="B26" s="23">
        <v>1326.86</v>
      </c>
      <c r="C26" s="30" t="s">
        <v>63</v>
      </c>
      <c r="D26" s="21" t="s">
        <v>68</v>
      </c>
      <c r="E26" s="15">
        <v>45513</v>
      </c>
      <c r="H26" s="28"/>
      <c r="I26" s="29"/>
    </row>
    <row r="27" spans="1:9" s="2" customFormat="1" ht="15" x14ac:dyDescent="0.25">
      <c r="A27" s="25">
        <v>14</v>
      </c>
      <c r="B27" s="23">
        <v>23708.51</v>
      </c>
      <c r="C27" s="18" t="s">
        <v>64</v>
      </c>
      <c r="D27" s="17" t="s">
        <v>69</v>
      </c>
      <c r="E27" s="15">
        <v>45513</v>
      </c>
      <c r="H27" s="28"/>
      <c r="I27" s="29"/>
    </row>
    <row r="28" spans="1:9" s="2" customFormat="1" ht="15" x14ac:dyDescent="0.25">
      <c r="A28" s="25">
        <v>15</v>
      </c>
      <c r="B28" s="23">
        <v>1071</v>
      </c>
      <c r="C28" s="30" t="s">
        <v>65</v>
      </c>
      <c r="D28" s="21" t="s">
        <v>70</v>
      </c>
      <c r="E28" s="15">
        <v>45513</v>
      </c>
      <c r="H28" s="28"/>
      <c r="I28" s="29"/>
    </row>
    <row r="29" spans="1:9" s="2" customFormat="1" ht="15" x14ac:dyDescent="0.25">
      <c r="A29" s="25">
        <v>16</v>
      </c>
      <c r="B29" s="23">
        <v>31702.14</v>
      </c>
      <c r="C29" s="18" t="s">
        <v>71</v>
      </c>
      <c r="D29" s="21" t="s">
        <v>74</v>
      </c>
      <c r="E29" s="15">
        <v>45516</v>
      </c>
      <c r="H29" s="28"/>
      <c r="I29" s="29"/>
    </row>
    <row r="30" spans="1:9" s="2" customFormat="1" ht="15" x14ac:dyDescent="0.25">
      <c r="A30" s="25">
        <v>17</v>
      </c>
      <c r="B30" s="23">
        <v>1871.62</v>
      </c>
      <c r="C30" s="30" t="s">
        <v>72</v>
      </c>
      <c r="D30" s="21" t="s">
        <v>75</v>
      </c>
      <c r="E30" s="15">
        <v>45516</v>
      </c>
      <c r="H30" s="28"/>
      <c r="I30" s="29"/>
    </row>
    <row r="31" spans="1:9" s="2" customFormat="1" ht="15" x14ac:dyDescent="0.25">
      <c r="A31" s="25">
        <v>18</v>
      </c>
      <c r="B31" s="23">
        <v>674.73</v>
      </c>
      <c r="C31" s="18" t="s">
        <v>62</v>
      </c>
      <c r="D31" s="21" t="s">
        <v>76</v>
      </c>
      <c r="E31" s="15">
        <v>45516</v>
      </c>
      <c r="H31" s="28"/>
      <c r="I31" s="29"/>
    </row>
    <row r="32" spans="1:9" s="2" customFormat="1" ht="15" x14ac:dyDescent="0.25">
      <c r="A32" s="25">
        <v>19</v>
      </c>
      <c r="B32" s="23">
        <v>22869.85</v>
      </c>
      <c r="C32" s="30" t="s">
        <v>73</v>
      </c>
      <c r="D32" s="21" t="s">
        <v>41</v>
      </c>
      <c r="E32" s="15">
        <v>45516</v>
      </c>
      <c r="H32" s="28"/>
      <c r="I32" s="29"/>
    </row>
    <row r="33" spans="1:9" s="2" customFormat="1" ht="15" x14ac:dyDescent="0.25">
      <c r="A33" s="25">
        <v>20</v>
      </c>
      <c r="B33" s="23">
        <v>2949.16</v>
      </c>
      <c r="C33" s="30" t="s">
        <v>77</v>
      </c>
      <c r="D33" s="21" t="s">
        <v>78</v>
      </c>
      <c r="E33" s="15">
        <v>45516</v>
      </c>
      <c r="H33" s="28"/>
      <c r="I33" s="29"/>
    </row>
    <row r="34" spans="1:9" s="2" customFormat="1" ht="15" x14ac:dyDescent="0.25">
      <c r="A34" s="25">
        <v>21</v>
      </c>
      <c r="B34" s="23">
        <f>5329.16+44.03</f>
        <v>5373.19</v>
      </c>
      <c r="C34" s="30" t="s">
        <v>42</v>
      </c>
      <c r="D34" s="21" t="s">
        <v>27</v>
      </c>
      <c r="E34" s="15">
        <v>45517</v>
      </c>
      <c r="H34" s="28"/>
      <c r="I34" s="29"/>
    </row>
    <row r="35" spans="1:9" s="2" customFormat="1" ht="15" x14ac:dyDescent="0.25">
      <c r="A35" s="25">
        <v>22</v>
      </c>
      <c r="B35" s="23">
        <v>59485.24</v>
      </c>
      <c r="C35" s="30" t="s">
        <v>79</v>
      </c>
      <c r="D35" s="21" t="s">
        <v>80</v>
      </c>
      <c r="E35" s="15">
        <v>45517</v>
      </c>
      <c r="H35" s="28"/>
      <c r="I35" s="29"/>
    </row>
    <row r="36" spans="1:9" s="2" customFormat="1" ht="15" x14ac:dyDescent="0.25">
      <c r="A36" s="25">
        <v>23</v>
      </c>
      <c r="B36" s="23">
        <v>49.87</v>
      </c>
      <c r="C36" s="30" t="s">
        <v>77</v>
      </c>
      <c r="D36" s="21" t="s">
        <v>78</v>
      </c>
      <c r="E36" s="15">
        <v>45517</v>
      </c>
      <c r="H36" s="28"/>
      <c r="I36" s="29"/>
    </row>
    <row r="37" spans="1:9" s="2" customFormat="1" ht="15" x14ac:dyDescent="0.25">
      <c r="A37" s="25">
        <v>24</v>
      </c>
      <c r="B37" s="23">
        <v>12420.7</v>
      </c>
      <c r="C37" s="18" t="s">
        <v>28</v>
      </c>
      <c r="D37" s="21" t="s">
        <v>30</v>
      </c>
      <c r="E37" s="15">
        <v>45518</v>
      </c>
      <c r="H37" s="28"/>
      <c r="I37" s="29"/>
    </row>
    <row r="38" spans="1:9" s="2" customFormat="1" ht="15" x14ac:dyDescent="0.25">
      <c r="A38" s="25">
        <v>25</v>
      </c>
      <c r="B38" s="23">
        <v>8570.51</v>
      </c>
      <c r="C38" s="18" t="s">
        <v>81</v>
      </c>
      <c r="D38" s="21" t="s">
        <v>90</v>
      </c>
      <c r="E38" s="15">
        <v>45518</v>
      </c>
      <c r="H38" s="28"/>
      <c r="I38" s="29"/>
    </row>
    <row r="39" spans="1:9" s="2" customFormat="1" ht="15" x14ac:dyDescent="0.25">
      <c r="A39" s="25">
        <v>26</v>
      </c>
      <c r="B39" s="23">
        <v>678.3</v>
      </c>
      <c r="C39" s="18" t="s">
        <v>82</v>
      </c>
      <c r="D39" s="21" t="s">
        <v>91</v>
      </c>
      <c r="E39" s="15">
        <v>45518</v>
      </c>
      <c r="H39" s="28"/>
      <c r="I39" s="29"/>
    </row>
    <row r="40" spans="1:9" s="2" customFormat="1" ht="15" x14ac:dyDescent="0.25">
      <c r="A40" s="25">
        <v>27</v>
      </c>
      <c r="B40" s="23">
        <v>15684.2</v>
      </c>
      <c r="C40" s="18" t="s">
        <v>97</v>
      </c>
      <c r="D40" s="21" t="s">
        <v>27</v>
      </c>
      <c r="E40" s="15">
        <v>45523</v>
      </c>
      <c r="H40" s="28"/>
      <c r="I40" s="29"/>
    </row>
    <row r="41" spans="1:9" s="2" customFormat="1" ht="15" x14ac:dyDescent="0.25">
      <c r="A41" s="25">
        <v>28</v>
      </c>
      <c r="B41" s="23">
        <f>1340.56+2150+4587.03+4587.03</f>
        <v>12664.619999999999</v>
      </c>
      <c r="C41" s="30" t="s">
        <v>98</v>
      </c>
      <c r="D41" s="21" t="s">
        <v>99</v>
      </c>
      <c r="E41" s="15">
        <v>45523</v>
      </c>
      <c r="H41" s="28"/>
      <c r="I41" s="29"/>
    </row>
    <row r="42" spans="1:9" s="2" customFormat="1" ht="15" x14ac:dyDescent="0.25">
      <c r="A42" s="25">
        <v>29</v>
      </c>
      <c r="B42" s="23">
        <v>76960</v>
      </c>
      <c r="C42" s="30" t="s">
        <v>103</v>
      </c>
      <c r="D42" s="21" t="s">
        <v>104</v>
      </c>
      <c r="E42" s="15">
        <v>45524</v>
      </c>
      <c r="H42" s="28"/>
      <c r="I42" s="29"/>
    </row>
    <row r="43" spans="1:9" s="2" customFormat="1" ht="15" x14ac:dyDescent="0.25">
      <c r="A43" s="25">
        <v>30</v>
      </c>
      <c r="B43" s="23">
        <v>14400</v>
      </c>
      <c r="C43" s="18" t="s">
        <v>107</v>
      </c>
      <c r="D43" s="21" t="s">
        <v>109</v>
      </c>
      <c r="E43" s="15">
        <v>45525</v>
      </c>
      <c r="H43" s="28"/>
      <c r="I43" s="29"/>
    </row>
    <row r="44" spans="1:9" s="2" customFormat="1" ht="15" x14ac:dyDescent="0.25">
      <c r="A44" s="25">
        <v>31</v>
      </c>
      <c r="B44" s="23">
        <v>9079.2000000000007</v>
      </c>
      <c r="C44" s="18" t="s">
        <v>92</v>
      </c>
      <c r="D44" s="21" t="s">
        <v>30</v>
      </c>
      <c r="E44" s="15">
        <v>45525</v>
      </c>
      <c r="H44" s="28"/>
      <c r="I44" s="29"/>
    </row>
    <row r="45" spans="1:9" s="2" customFormat="1" ht="15" x14ac:dyDescent="0.25">
      <c r="A45" s="25">
        <v>32</v>
      </c>
      <c r="B45" s="23">
        <v>6338.67</v>
      </c>
      <c r="C45" s="18" t="s">
        <v>108</v>
      </c>
      <c r="D45" s="21" t="s">
        <v>30</v>
      </c>
      <c r="E45" s="15">
        <v>45525</v>
      </c>
      <c r="H45" s="28"/>
      <c r="I45" s="29"/>
    </row>
    <row r="46" spans="1:9" s="2" customFormat="1" ht="15" x14ac:dyDescent="0.25">
      <c r="A46" s="25">
        <v>33</v>
      </c>
      <c r="B46" s="23">
        <v>13746.15</v>
      </c>
      <c r="C46" s="18" t="s">
        <v>38</v>
      </c>
      <c r="D46" s="21" t="s">
        <v>30</v>
      </c>
      <c r="E46" s="15">
        <v>45526</v>
      </c>
      <c r="H46" s="28"/>
      <c r="I46" s="29"/>
    </row>
    <row r="47" spans="1:9" s="2" customFormat="1" ht="15" x14ac:dyDescent="0.25">
      <c r="A47" s="25">
        <v>34</v>
      </c>
      <c r="B47" s="23">
        <v>59500</v>
      </c>
      <c r="C47" s="18" t="s">
        <v>43</v>
      </c>
      <c r="D47" s="17" t="s">
        <v>27</v>
      </c>
      <c r="E47" s="15">
        <v>45526</v>
      </c>
      <c r="H47" s="28"/>
      <c r="I47" s="29"/>
    </row>
    <row r="48" spans="1:9" s="2" customFormat="1" ht="15" x14ac:dyDescent="0.25">
      <c r="A48" s="25">
        <v>35</v>
      </c>
      <c r="B48" s="23">
        <v>6150</v>
      </c>
      <c r="C48" s="18" t="s">
        <v>114</v>
      </c>
      <c r="D48" s="21" t="s">
        <v>115</v>
      </c>
      <c r="E48" s="15">
        <v>45526</v>
      </c>
      <c r="H48" s="28"/>
      <c r="I48" s="29"/>
    </row>
    <row r="49" spans="1:9" s="2" customFormat="1" ht="15" x14ac:dyDescent="0.25">
      <c r="A49" s="25">
        <v>36</v>
      </c>
      <c r="B49" s="23">
        <v>787</v>
      </c>
      <c r="C49" s="18" t="s">
        <v>112</v>
      </c>
      <c r="D49" s="21" t="s">
        <v>113</v>
      </c>
      <c r="E49" s="15">
        <v>45526</v>
      </c>
      <c r="H49" s="28"/>
      <c r="I49" s="29"/>
    </row>
    <row r="50" spans="1:9" s="2" customFormat="1" ht="15" x14ac:dyDescent="0.25">
      <c r="A50" s="25">
        <v>37</v>
      </c>
      <c r="B50" s="23">
        <v>3806.54</v>
      </c>
      <c r="C50" s="18" t="s">
        <v>28</v>
      </c>
      <c r="D50" s="21" t="s">
        <v>30</v>
      </c>
      <c r="E50" s="15">
        <v>45527</v>
      </c>
      <c r="H50" s="28"/>
      <c r="I50" s="29"/>
    </row>
    <row r="51" spans="1:9" s="2" customFormat="1" ht="15" x14ac:dyDescent="0.25">
      <c r="A51" s="25">
        <v>38</v>
      </c>
      <c r="B51" s="23">
        <v>2283.08</v>
      </c>
      <c r="C51" s="18" t="s">
        <v>108</v>
      </c>
      <c r="D51" s="21" t="s">
        <v>30</v>
      </c>
      <c r="E51" s="15">
        <v>45527</v>
      </c>
      <c r="H51" s="28"/>
      <c r="I51" s="29"/>
    </row>
    <row r="52" spans="1:9" s="2" customFormat="1" ht="15" x14ac:dyDescent="0.25">
      <c r="A52" s="25">
        <v>39</v>
      </c>
      <c r="B52" s="23">
        <v>8761.01</v>
      </c>
      <c r="C52" s="18" t="s">
        <v>137</v>
      </c>
      <c r="D52" s="21" t="s">
        <v>138</v>
      </c>
      <c r="E52" s="15">
        <v>45530</v>
      </c>
      <c r="H52" s="28"/>
      <c r="I52" s="29"/>
    </row>
    <row r="53" spans="1:9" s="2" customFormat="1" ht="15" x14ac:dyDescent="0.25">
      <c r="A53" s="25">
        <v>40</v>
      </c>
      <c r="B53" s="53">
        <v>11238.42</v>
      </c>
      <c r="C53" s="54" t="s">
        <v>142</v>
      </c>
      <c r="D53" s="21" t="s">
        <v>30</v>
      </c>
      <c r="E53" s="15">
        <v>45531</v>
      </c>
      <c r="H53" s="55"/>
      <c r="I53" s="29"/>
    </row>
    <row r="54" spans="1:9" s="2" customFormat="1" ht="15" x14ac:dyDescent="0.25">
      <c r="A54" s="25">
        <v>41</v>
      </c>
      <c r="B54" s="53">
        <f>6754.96+749.08</f>
        <v>7504.04</v>
      </c>
      <c r="C54" s="54" t="s">
        <v>143</v>
      </c>
      <c r="D54" s="21" t="s">
        <v>30</v>
      </c>
      <c r="E54" s="15">
        <v>45531</v>
      </c>
      <c r="H54" s="55"/>
      <c r="I54" s="29"/>
    </row>
    <row r="55" spans="1:9" s="2" customFormat="1" ht="15" x14ac:dyDescent="0.25">
      <c r="A55" s="25">
        <v>42</v>
      </c>
      <c r="B55" s="53">
        <v>210</v>
      </c>
      <c r="C55" s="56" t="s">
        <v>98</v>
      </c>
      <c r="D55" s="21" t="s">
        <v>99</v>
      </c>
      <c r="E55" s="15">
        <v>45531</v>
      </c>
      <c r="H55" s="55"/>
      <c r="I55" s="29"/>
    </row>
    <row r="56" spans="1:9" s="2" customFormat="1" ht="15" x14ac:dyDescent="0.25">
      <c r="A56" s="25">
        <v>43</v>
      </c>
      <c r="B56" s="53">
        <f>3169.38+264.18</f>
        <v>3433.56</v>
      </c>
      <c r="C56" s="56" t="s">
        <v>42</v>
      </c>
      <c r="D56" s="21" t="s">
        <v>27</v>
      </c>
      <c r="E56" s="15">
        <v>45533</v>
      </c>
      <c r="H56" s="55"/>
      <c r="I56" s="29"/>
    </row>
    <row r="57" spans="1:9" s="2" customFormat="1" ht="15" x14ac:dyDescent="0.25">
      <c r="A57" s="25">
        <v>44</v>
      </c>
      <c r="B57" s="53">
        <v>887.15</v>
      </c>
      <c r="C57" s="54" t="s">
        <v>60</v>
      </c>
      <c r="D57" s="21" t="s">
        <v>31</v>
      </c>
      <c r="E57" s="15">
        <v>45533</v>
      </c>
      <c r="H57" s="55"/>
      <c r="I57" s="29"/>
    </row>
    <row r="58" spans="1:9" s="2" customFormat="1" ht="15" x14ac:dyDescent="0.25">
      <c r="A58" s="25">
        <v>45</v>
      </c>
      <c r="B58" s="23">
        <f>59755.05+1176.67</f>
        <v>60931.72</v>
      </c>
      <c r="C58" s="18" t="s">
        <v>108</v>
      </c>
      <c r="D58" s="21" t="s">
        <v>30</v>
      </c>
      <c r="E58" s="15">
        <v>45534</v>
      </c>
      <c r="H58" s="28"/>
      <c r="I58" s="29"/>
    </row>
    <row r="59" spans="1:9" s="2" customFormat="1" ht="15.75" customHeight="1" x14ac:dyDescent="0.25">
      <c r="A59" s="25">
        <v>46</v>
      </c>
      <c r="B59" s="52">
        <v>0.32</v>
      </c>
      <c r="C59" s="22" t="s">
        <v>157</v>
      </c>
      <c r="D59" s="21" t="s">
        <v>30</v>
      </c>
      <c r="E59" s="66">
        <v>45534</v>
      </c>
    </row>
    <row r="60" spans="1:9" s="2" customFormat="1" ht="15" x14ac:dyDescent="0.25">
      <c r="A60" s="25">
        <v>47</v>
      </c>
      <c r="B60" s="53">
        <v>1885.98</v>
      </c>
      <c r="C60" s="56" t="s">
        <v>98</v>
      </c>
      <c r="D60" s="21" t="s">
        <v>99</v>
      </c>
      <c r="E60" s="15">
        <v>45534</v>
      </c>
      <c r="H60" s="55"/>
      <c r="I60" s="29"/>
    </row>
    <row r="61" spans="1:9" s="2" customFormat="1" ht="15" x14ac:dyDescent="0.25">
      <c r="A61" s="25">
        <v>48</v>
      </c>
      <c r="B61" s="53">
        <v>3646.03</v>
      </c>
      <c r="C61" s="56" t="s">
        <v>158</v>
      </c>
      <c r="D61" s="21" t="s">
        <v>113</v>
      </c>
      <c r="E61" s="15">
        <v>45534</v>
      </c>
      <c r="H61" s="55"/>
      <c r="I61" s="29"/>
    </row>
    <row r="62" spans="1:9" ht="15" x14ac:dyDescent="0.25">
      <c r="A62" s="25">
        <v>49</v>
      </c>
      <c r="B62" s="26">
        <f>108.9+8200+722.39+5483.66+1548.18+3912.97+554.61+3160.73+482.98+1334.8</f>
        <v>25509.219999999998</v>
      </c>
      <c r="C62" s="18" t="s">
        <v>9</v>
      </c>
      <c r="D62" s="17" t="s">
        <v>10</v>
      </c>
      <c r="E62" s="31"/>
    </row>
    <row r="63" spans="1:9" ht="15" x14ac:dyDescent="0.25">
      <c r="A63" s="35"/>
      <c r="B63" s="27"/>
      <c r="C63" s="28"/>
      <c r="D63" s="29"/>
      <c r="E63" s="8"/>
    </row>
    <row r="64" spans="1:9" ht="10.5" customHeight="1" x14ac:dyDescent="0.25">
      <c r="A64" s="41"/>
      <c r="B64" s="42"/>
      <c r="C64" s="43"/>
      <c r="D64" s="43"/>
      <c r="E64" s="44"/>
    </row>
    <row r="65" spans="1:5" ht="15" x14ac:dyDescent="0.25">
      <c r="A65" s="62" t="s">
        <v>7</v>
      </c>
      <c r="B65" s="62"/>
      <c r="C65" s="62"/>
      <c r="D65" s="62"/>
      <c r="E65" s="9"/>
    </row>
    <row r="66" spans="1:5" ht="15" x14ac:dyDescent="0.25">
      <c r="A66" s="34"/>
      <c r="B66" s="34"/>
      <c r="C66" s="34"/>
      <c r="D66" s="34"/>
      <c r="E66" s="9"/>
    </row>
    <row r="67" spans="1:5" ht="30" x14ac:dyDescent="0.25">
      <c r="A67" s="10" t="s">
        <v>15</v>
      </c>
      <c r="B67" s="11" t="s">
        <v>1</v>
      </c>
      <c r="C67" s="12" t="s">
        <v>2</v>
      </c>
      <c r="D67" s="13" t="s">
        <v>3</v>
      </c>
      <c r="E67" s="12" t="s">
        <v>4</v>
      </c>
    </row>
    <row r="68" spans="1:5" s="2" customFormat="1" ht="15" x14ac:dyDescent="0.25">
      <c r="A68" s="33">
        <v>1</v>
      </c>
      <c r="B68" s="23">
        <v>4284</v>
      </c>
      <c r="C68" s="22" t="s">
        <v>18</v>
      </c>
      <c r="D68" s="22" t="s">
        <v>17</v>
      </c>
      <c r="E68" s="15">
        <v>45505</v>
      </c>
    </row>
    <row r="69" spans="1:5" s="2" customFormat="1" ht="15" x14ac:dyDescent="0.25">
      <c r="A69" s="33">
        <v>2</v>
      </c>
      <c r="B69" s="23">
        <v>3777.54</v>
      </c>
      <c r="C69" s="22" t="s">
        <v>23</v>
      </c>
      <c r="D69" s="22" t="s">
        <v>20</v>
      </c>
      <c r="E69" s="15">
        <v>45506</v>
      </c>
    </row>
    <row r="70" spans="1:5" s="2" customFormat="1" ht="15" x14ac:dyDescent="0.25">
      <c r="A70" s="33">
        <v>3</v>
      </c>
      <c r="B70" s="23">
        <f>10.66+34</f>
        <v>44.66</v>
      </c>
      <c r="C70" s="22" t="s">
        <v>32</v>
      </c>
      <c r="D70" s="21" t="s">
        <v>31</v>
      </c>
      <c r="E70" s="15">
        <v>45509</v>
      </c>
    </row>
    <row r="71" spans="1:5" s="2" customFormat="1" ht="15" x14ac:dyDescent="0.25">
      <c r="A71" s="33">
        <v>4</v>
      </c>
      <c r="B71" s="23">
        <f>91.72+533.96</f>
        <v>625.68000000000006</v>
      </c>
      <c r="C71" s="22" t="s">
        <v>32</v>
      </c>
      <c r="D71" s="21" t="s">
        <v>31</v>
      </c>
      <c r="E71" s="15">
        <v>45510</v>
      </c>
    </row>
    <row r="72" spans="1:5" s="2" customFormat="1" ht="15" x14ac:dyDescent="0.25">
      <c r="A72" s="33">
        <v>5</v>
      </c>
      <c r="B72" s="23">
        <v>403.08</v>
      </c>
      <c r="C72" s="22" t="s">
        <v>40</v>
      </c>
      <c r="D72" s="21" t="s">
        <v>41</v>
      </c>
      <c r="E72" s="15">
        <v>45511</v>
      </c>
    </row>
    <row r="73" spans="1:5" s="2" customFormat="1" ht="15" x14ac:dyDescent="0.25">
      <c r="A73" s="33">
        <v>6</v>
      </c>
      <c r="B73" s="23">
        <v>87831.52</v>
      </c>
      <c r="C73" s="22" t="s">
        <v>46</v>
      </c>
      <c r="D73" s="21" t="s">
        <v>47</v>
      </c>
      <c r="E73" s="15">
        <v>45512</v>
      </c>
    </row>
    <row r="74" spans="1:5" s="2" customFormat="1" ht="15" x14ac:dyDescent="0.25">
      <c r="A74" s="33">
        <v>7</v>
      </c>
      <c r="B74" s="23">
        <v>1652.36</v>
      </c>
      <c r="C74" s="22" t="s">
        <v>92</v>
      </c>
      <c r="D74" s="21" t="s">
        <v>30</v>
      </c>
      <c r="E74" s="15">
        <v>45518</v>
      </c>
    </row>
    <row r="75" spans="1:5" s="2" customFormat="1" ht="15" x14ac:dyDescent="0.25">
      <c r="A75" s="33">
        <v>8</v>
      </c>
      <c r="B75" s="23">
        <v>47962.95</v>
      </c>
      <c r="C75" s="22" t="s">
        <v>93</v>
      </c>
      <c r="D75" s="21" t="s">
        <v>94</v>
      </c>
      <c r="E75" s="15">
        <v>45518</v>
      </c>
    </row>
    <row r="76" spans="1:5" s="2" customFormat="1" ht="15" x14ac:dyDescent="0.25">
      <c r="A76" s="33">
        <v>9</v>
      </c>
      <c r="B76" s="23">
        <f>342.11+1938.61</f>
        <v>2280.7199999999998</v>
      </c>
      <c r="C76" s="22" t="s">
        <v>92</v>
      </c>
      <c r="D76" s="21" t="s">
        <v>30</v>
      </c>
      <c r="E76" s="15">
        <v>45524</v>
      </c>
    </row>
    <row r="77" spans="1:5" s="2" customFormat="1" ht="15" x14ac:dyDescent="0.25">
      <c r="A77" s="33">
        <v>10</v>
      </c>
      <c r="B77" s="23">
        <v>3858.83</v>
      </c>
      <c r="C77" s="22" t="s">
        <v>92</v>
      </c>
      <c r="D77" s="21" t="s">
        <v>30</v>
      </c>
      <c r="E77" s="15">
        <v>45525</v>
      </c>
    </row>
    <row r="78" spans="1:5" s="2" customFormat="1" ht="15" x14ac:dyDescent="0.25">
      <c r="A78" s="33">
        <v>11</v>
      </c>
      <c r="B78" s="23">
        <v>767.55</v>
      </c>
      <c r="C78" s="22" t="s">
        <v>110</v>
      </c>
      <c r="D78" s="21" t="s">
        <v>111</v>
      </c>
      <c r="E78" s="15">
        <v>45525</v>
      </c>
    </row>
    <row r="79" spans="1:5" s="2" customFormat="1" ht="15" x14ac:dyDescent="0.25">
      <c r="A79" s="33">
        <v>12</v>
      </c>
      <c r="B79" s="23">
        <v>49</v>
      </c>
      <c r="C79" s="22" t="s">
        <v>120</v>
      </c>
      <c r="D79" s="21" t="s">
        <v>121</v>
      </c>
      <c r="E79" s="15">
        <v>45526</v>
      </c>
    </row>
    <row r="80" spans="1:5" s="2" customFormat="1" ht="15" x14ac:dyDescent="0.25">
      <c r="A80" s="33">
        <v>13</v>
      </c>
      <c r="B80" s="23">
        <v>85</v>
      </c>
      <c r="C80" s="22" t="s">
        <v>122</v>
      </c>
      <c r="D80" s="21" t="s">
        <v>123</v>
      </c>
      <c r="E80" s="15">
        <v>45526</v>
      </c>
    </row>
    <row r="81" spans="1:9" s="2" customFormat="1" ht="15" x14ac:dyDescent="0.25">
      <c r="A81" s="33">
        <v>14</v>
      </c>
      <c r="B81" s="23">
        <f>11369.8+2842.46</f>
        <v>14212.259999999998</v>
      </c>
      <c r="C81" s="22" t="s">
        <v>23</v>
      </c>
      <c r="D81" s="22" t="s">
        <v>20</v>
      </c>
      <c r="E81" s="31">
        <v>45527</v>
      </c>
    </row>
    <row r="82" spans="1:9" s="2" customFormat="1" ht="15" x14ac:dyDescent="0.25">
      <c r="A82" s="33">
        <v>15</v>
      </c>
      <c r="B82" s="23">
        <v>13996.02</v>
      </c>
      <c r="C82" s="22" t="s">
        <v>126</v>
      </c>
      <c r="D82" s="21" t="s">
        <v>127</v>
      </c>
      <c r="E82" s="31">
        <v>45527</v>
      </c>
    </row>
    <row r="83" spans="1:9" s="2" customFormat="1" ht="15" x14ac:dyDescent="0.25">
      <c r="A83" s="33">
        <v>16</v>
      </c>
      <c r="B83" s="23">
        <v>1125</v>
      </c>
      <c r="C83" s="22" t="s">
        <v>125</v>
      </c>
      <c r="D83" s="22" t="s">
        <v>17</v>
      </c>
      <c r="E83" s="31">
        <v>45527</v>
      </c>
    </row>
    <row r="84" spans="1:9" ht="15" x14ac:dyDescent="0.25">
      <c r="A84" s="33">
        <v>17</v>
      </c>
      <c r="B84" s="26">
        <v>2380.0100000000002</v>
      </c>
      <c r="C84" s="18" t="s">
        <v>124</v>
      </c>
      <c r="D84" s="22" t="s">
        <v>17</v>
      </c>
      <c r="E84" s="31">
        <v>45527</v>
      </c>
    </row>
    <row r="85" spans="1:9" ht="15" x14ac:dyDescent="0.25">
      <c r="A85" s="33">
        <v>18</v>
      </c>
      <c r="B85" s="23">
        <v>4172.1400000000003</v>
      </c>
      <c r="C85" s="22" t="s">
        <v>140</v>
      </c>
      <c r="D85" s="21" t="s">
        <v>127</v>
      </c>
      <c r="E85" s="31">
        <v>45530</v>
      </c>
    </row>
    <row r="86" spans="1:9" ht="15" x14ac:dyDescent="0.25">
      <c r="A86" s="33">
        <v>19</v>
      </c>
      <c r="B86" s="30">
        <v>1586.6599999999999</v>
      </c>
      <c r="C86" s="18" t="s">
        <v>124</v>
      </c>
      <c r="D86" s="22" t="s">
        <v>17</v>
      </c>
      <c r="E86" s="31">
        <v>45530</v>
      </c>
    </row>
    <row r="87" spans="1:9" ht="15" x14ac:dyDescent="0.25">
      <c r="A87" s="33">
        <v>20</v>
      </c>
      <c r="B87" s="30">
        <v>39960.199999999997</v>
      </c>
      <c r="C87" s="18" t="s">
        <v>141</v>
      </c>
      <c r="D87" s="21" t="s">
        <v>127</v>
      </c>
      <c r="E87" s="31">
        <v>45530</v>
      </c>
    </row>
    <row r="88" spans="1:9" s="2" customFormat="1" ht="15" x14ac:dyDescent="0.25">
      <c r="A88" s="57">
        <v>21</v>
      </c>
      <c r="B88" s="56">
        <f>51.05+204.2</f>
        <v>255.25</v>
      </c>
      <c r="C88" s="54" t="s">
        <v>144</v>
      </c>
      <c r="D88" s="21" t="s">
        <v>127</v>
      </c>
      <c r="E88" s="31">
        <v>45531</v>
      </c>
    </row>
    <row r="89" spans="1:9" s="2" customFormat="1" ht="15" x14ac:dyDescent="0.25">
      <c r="A89" s="57">
        <v>22</v>
      </c>
      <c r="B89" s="56">
        <v>793.33</v>
      </c>
      <c r="C89" s="54" t="s">
        <v>124</v>
      </c>
      <c r="D89" s="58" t="s">
        <v>17</v>
      </c>
      <c r="E89" s="31">
        <v>45531</v>
      </c>
    </row>
    <row r="90" spans="1:9" s="2" customFormat="1" ht="15" x14ac:dyDescent="0.25">
      <c r="A90" s="25">
        <v>23</v>
      </c>
      <c r="B90" s="53">
        <f>843.02+1565.61</f>
        <v>2408.63</v>
      </c>
      <c r="C90" s="54" t="s">
        <v>142</v>
      </c>
      <c r="D90" s="21" t="s">
        <v>30</v>
      </c>
      <c r="E90" s="15">
        <v>45532</v>
      </c>
      <c r="H90" s="55"/>
      <c r="I90" s="29"/>
    </row>
    <row r="91" spans="1:9" s="2" customFormat="1" ht="15" x14ac:dyDescent="0.25">
      <c r="A91" s="60">
        <v>24</v>
      </c>
      <c r="B91" s="53">
        <v>10900</v>
      </c>
      <c r="C91" s="54" t="s">
        <v>148</v>
      </c>
      <c r="D91" s="21" t="s">
        <v>149</v>
      </c>
      <c r="E91" s="15">
        <v>45532</v>
      </c>
      <c r="H91" s="55"/>
      <c r="I91" s="29"/>
    </row>
    <row r="92" spans="1:9" s="2" customFormat="1" ht="15" x14ac:dyDescent="0.25">
      <c r="A92" s="33">
        <v>25</v>
      </c>
      <c r="B92" s="53">
        <v>816.34</v>
      </c>
      <c r="C92" s="58" t="s">
        <v>150</v>
      </c>
      <c r="D92" s="21" t="s">
        <v>127</v>
      </c>
      <c r="E92" s="15">
        <v>45532</v>
      </c>
    </row>
    <row r="93" spans="1:9" s="2" customFormat="1" ht="15" x14ac:dyDescent="0.25">
      <c r="A93" s="33">
        <v>26</v>
      </c>
      <c r="B93" s="53">
        <f>118268.15+59254.86</f>
        <v>177523.01</v>
      </c>
      <c r="C93" s="58" t="s">
        <v>151</v>
      </c>
      <c r="D93" s="21" t="s">
        <v>47</v>
      </c>
      <c r="E93" s="15">
        <v>45532</v>
      </c>
    </row>
    <row r="94" spans="1:9" s="2" customFormat="1" ht="15" x14ac:dyDescent="0.25">
      <c r="A94" s="33">
        <v>27</v>
      </c>
      <c r="B94" s="53">
        <v>31656.38</v>
      </c>
      <c r="C94" s="58" t="s">
        <v>152</v>
      </c>
      <c r="D94" s="21" t="s">
        <v>47</v>
      </c>
      <c r="E94" s="15">
        <v>45532</v>
      </c>
    </row>
    <row r="95" spans="1:9" s="2" customFormat="1" ht="15" x14ac:dyDescent="0.25">
      <c r="A95" s="33">
        <v>28</v>
      </c>
      <c r="B95" s="53">
        <v>8825.0400000000009</v>
      </c>
      <c r="C95" s="58" t="s">
        <v>150</v>
      </c>
      <c r="D95" s="21" t="s">
        <v>127</v>
      </c>
      <c r="E95" s="15">
        <v>45532</v>
      </c>
    </row>
    <row r="96" spans="1:9" s="2" customFormat="1" ht="15" x14ac:dyDescent="0.25">
      <c r="A96" s="33">
        <v>29</v>
      </c>
      <c r="B96" s="30">
        <f>85.68+342.72</f>
        <v>428.40000000000003</v>
      </c>
      <c r="C96" s="22" t="s">
        <v>160</v>
      </c>
      <c r="D96" s="22" t="s">
        <v>161</v>
      </c>
      <c r="E96" s="15">
        <v>45534</v>
      </c>
    </row>
    <row r="98" spans="1:5" ht="15" x14ac:dyDescent="0.25">
      <c r="A98" s="61" t="s">
        <v>19</v>
      </c>
      <c r="B98" s="61"/>
      <c r="C98" s="61"/>
      <c r="D98" s="61"/>
      <c r="E98" s="36"/>
    </row>
    <row r="99" spans="1:5" x14ac:dyDescent="0.25">
      <c r="A99" s="37"/>
      <c r="B99" s="37"/>
      <c r="C99" s="37"/>
      <c r="D99" s="37"/>
      <c r="E99" s="36"/>
    </row>
    <row r="100" spans="1:5" ht="30" x14ac:dyDescent="0.25">
      <c r="A100" s="38" t="s">
        <v>15</v>
      </c>
      <c r="B100" s="11" t="s">
        <v>1</v>
      </c>
      <c r="C100" s="12" t="s">
        <v>2</v>
      </c>
      <c r="D100" s="13" t="s">
        <v>3</v>
      </c>
      <c r="E100" s="12" t="s">
        <v>4</v>
      </c>
    </row>
    <row r="101" spans="1:5" ht="14.25" customHeight="1" x14ac:dyDescent="0.25">
      <c r="A101" s="39">
        <v>1</v>
      </c>
      <c r="B101" s="40">
        <v>238000</v>
      </c>
      <c r="C101" s="14" t="s">
        <v>21</v>
      </c>
      <c r="D101" s="14" t="s">
        <v>22</v>
      </c>
      <c r="E101" s="15">
        <v>45506</v>
      </c>
    </row>
    <row r="102" spans="1:5" ht="14.25" customHeight="1" x14ac:dyDescent="0.25">
      <c r="A102" s="39">
        <v>2</v>
      </c>
      <c r="B102" s="40">
        <v>84793.08</v>
      </c>
      <c r="C102" s="14" t="s">
        <v>96</v>
      </c>
      <c r="D102" s="14" t="s">
        <v>95</v>
      </c>
      <c r="E102" s="15">
        <v>45518</v>
      </c>
    </row>
    <row r="103" spans="1:5" ht="14.25" customHeight="1" x14ac:dyDescent="0.25">
      <c r="A103" s="39">
        <v>3</v>
      </c>
      <c r="B103" s="40">
        <v>4062</v>
      </c>
      <c r="C103" s="14" t="s">
        <v>118</v>
      </c>
      <c r="D103" s="14" t="s">
        <v>119</v>
      </c>
      <c r="E103" s="15">
        <v>45526</v>
      </c>
    </row>
    <row r="104" spans="1:5" ht="14.25" customHeight="1" x14ac:dyDescent="0.25">
      <c r="A104" s="39">
        <v>4</v>
      </c>
      <c r="B104" s="40">
        <v>192</v>
      </c>
      <c r="C104" s="14" t="s">
        <v>118</v>
      </c>
      <c r="D104" s="14" t="s">
        <v>119</v>
      </c>
      <c r="E104" s="15">
        <v>45527</v>
      </c>
    </row>
    <row r="105" spans="1:5" ht="14.25" customHeight="1" x14ac:dyDescent="0.25">
      <c r="A105" s="41"/>
      <c r="B105" s="42"/>
      <c r="C105" s="43"/>
      <c r="D105" s="43"/>
      <c r="E105" s="44"/>
    </row>
    <row r="107" spans="1:5" ht="15" x14ac:dyDescent="0.25">
      <c r="A107" s="45" t="s">
        <v>35</v>
      </c>
      <c r="B107" s="46"/>
      <c r="C107" s="43"/>
      <c r="D107" s="47"/>
      <c r="E107" s="48"/>
    </row>
    <row r="108" spans="1:5" ht="30" x14ac:dyDescent="0.25">
      <c r="A108" s="10" t="s">
        <v>8</v>
      </c>
      <c r="B108" s="49" t="s">
        <v>1</v>
      </c>
      <c r="C108" s="50" t="s">
        <v>2</v>
      </c>
      <c r="D108" s="50" t="s">
        <v>3</v>
      </c>
      <c r="E108" s="12" t="s">
        <v>4</v>
      </c>
    </row>
    <row r="109" spans="1:5" ht="15" x14ac:dyDescent="0.25">
      <c r="A109" s="51">
        <v>1</v>
      </c>
      <c r="B109" s="52">
        <v>9873412.5700000003</v>
      </c>
      <c r="C109" s="18" t="s">
        <v>37</v>
      </c>
      <c r="D109" s="21" t="s">
        <v>36</v>
      </c>
      <c r="E109" s="15">
        <v>45510</v>
      </c>
    </row>
    <row r="110" spans="1:5" ht="15" x14ac:dyDescent="0.25">
      <c r="A110" s="51">
        <v>2</v>
      </c>
      <c r="B110" s="52">
        <v>3012765.93</v>
      </c>
      <c r="C110" s="18" t="s">
        <v>39</v>
      </c>
      <c r="D110" s="21" t="s">
        <v>101</v>
      </c>
      <c r="E110" s="15">
        <v>45511</v>
      </c>
    </row>
    <row r="111" spans="1:5" ht="15" x14ac:dyDescent="0.25">
      <c r="A111" s="51">
        <v>3</v>
      </c>
      <c r="B111" s="52">
        <v>974200</v>
      </c>
      <c r="C111" s="18" t="s">
        <v>44</v>
      </c>
      <c r="D111" s="21" t="s">
        <v>45</v>
      </c>
      <c r="E111" s="15">
        <v>45512</v>
      </c>
    </row>
    <row r="112" spans="1:5" ht="15" x14ac:dyDescent="0.25">
      <c r="A112" s="51">
        <v>4</v>
      </c>
      <c r="B112" s="52">
        <v>506788.7</v>
      </c>
      <c r="C112" s="18" t="s">
        <v>48</v>
      </c>
      <c r="D112" s="21" t="s">
        <v>58</v>
      </c>
      <c r="E112" s="15">
        <v>45513</v>
      </c>
    </row>
    <row r="113" spans="1:5" ht="15" x14ac:dyDescent="0.25">
      <c r="A113" s="51">
        <v>5</v>
      </c>
      <c r="B113" s="52">
        <v>1339225.32</v>
      </c>
      <c r="C113" s="18" t="s">
        <v>49</v>
      </c>
      <c r="D113" s="21" t="s">
        <v>58</v>
      </c>
      <c r="E113" s="15">
        <v>45513</v>
      </c>
    </row>
    <row r="114" spans="1:5" ht="15" x14ac:dyDescent="0.25">
      <c r="A114" s="51">
        <v>6</v>
      </c>
      <c r="B114" s="52">
        <v>621483.81000000006</v>
      </c>
      <c r="C114" s="18" t="s">
        <v>50</v>
      </c>
      <c r="D114" s="21" t="s">
        <v>58</v>
      </c>
      <c r="E114" s="15">
        <v>45513</v>
      </c>
    </row>
    <row r="115" spans="1:5" ht="15" x14ac:dyDescent="0.25">
      <c r="A115" s="51">
        <v>7</v>
      </c>
      <c r="B115" s="52">
        <v>235813.57</v>
      </c>
      <c r="C115" s="18" t="s">
        <v>51</v>
      </c>
      <c r="D115" s="21" t="s">
        <v>58</v>
      </c>
      <c r="E115" s="15">
        <v>45513</v>
      </c>
    </row>
    <row r="116" spans="1:5" ht="15" x14ac:dyDescent="0.25">
      <c r="A116" s="51">
        <v>8</v>
      </c>
      <c r="B116" s="52">
        <v>381321.29</v>
      </c>
      <c r="C116" s="18" t="s">
        <v>52</v>
      </c>
      <c r="D116" s="21" t="s">
        <v>58</v>
      </c>
      <c r="E116" s="15">
        <v>45513</v>
      </c>
    </row>
    <row r="117" spans="1:5" ht="15" x14ac:dyDescent="0.25">
      <c r="A117" s="51">
        <v>9</v>
      </c>
      <c r="B117" s="52">
        <v>1127371.81</v>
      </c>
      <c r="C117" s="18" t="s">
        <v>53</v>
      </c>
      <c r="D117" s="21" t="s">
        <v>58</v>
      </c>
      <c r="E117" s="15">
        <v>45513</v>
      </c>
    </row>
    <row r="118" spans="1:5" ht="15" x14ac:dyDescent="0.25">
      <c r="A118" s="51">
        <v>10</v>
      </c>
      <c r="B118" s="52">
        <v>1548323.63</v>
      </c>
      <c r="C118" s="18" t="s">
        <v>54</v>
      </c>
      <c r="D118" s="21" t="s">
        <v>58</v>
      </c>
      <c r="E118" s="15">
        <v>45513</v>
      </c>
    </row>
    <row r="119" spans="1:5" ht="15" x14ac:dyDescent="0.25">
      <c r="A119" s="51">
        <v>11</v>
      </c>
      <c r="B119" s="52">
        <v>2513785.48</v>
      </c>
      <c r="C119" s="18" t="s">
        <v>55</v>
      </c>
      <c r="D119" s="21" t="s">
        <v>58</v>
      </c>
      <c r="E119" s="15">
        <v>45513</v>
      </c>
    </row>
    <row r="120" spans="1:5" ht="15" x14ac:dyDescent="0.25">
      <c r="A120" s="51">
        <v>12</v>
      </c>
      <c r="B120" s="52">
        <v>632627.43999999994</v>
      </c>
      <c r="C120" s="18" t="s">
        <v>56</v>
      </c>
      <c r="D120" s="21" t="s">
        <v>58</v>
      </c>
      <c r="E120" s="15">
        <v>45513</v>
      </c>
    </row>
    <row r="121" spans="1:5" ht="15" x14ac:dyDescent="0.25">
      <c r="A121" s="51">
        <v>13</v>
      </c>
      <c r="B121" s="52">
        <v>1412032.04</v>
      </c>
      <c r="C121" s="18" t="s">
        <v>57</v>
      </c>
      <c r="D121" s="21" t="s">
        <v>58</v>
      </c>
      <c r="E121" s="15">
        <v>45513</v>
      </c>
    </row>
    <row r="122" spans="1:5" ht="15" x14ac:dyDescent="0.25">
      <c r="A122" s="51">
        <v>14</v>
      </c>
      <c r="B122" s="52">
        <v>714000</v>
      </c>
      <c r="C122" s="18" t="s">
        <v>84</v>
      </c>
      <c r="D122" s="21" t="s">
        <v>83</v>
      </c>
      <c r="E122" s="15">
        <v>45518</v>
      </c>
    </row>
    <row r="123" spans="1:5" ht="15" x14ac:dyDescent="0.25">
      <c r="A123" s="51">
        <v>15</v>
      </c>
      <c r="B123" s="52">
        <v>448055</v>
      </c>
      <c r="C123" s="18" t="s">
        <v>85</v>
      </c>
      <c r="D123" s="21" t="s">
        <v>83</v>
      </c>
      <c r="E123" s="15">
        <v>45518</v>
      </c>
    </row>
    <row r="124" spans="1:5" ht="15" x14ac:dyDescent="0.25">
      <c r="A124" s="51">
        <v>16</v>
      </c>
      <c r="B124" s="52">
        <v>606544.80000000005</v>
      </c>
      <c r="C124" s="18" t="s">
        <v>86</v>
      </c>
      <c r="D124" s="21" t="s">
        <v>83</v>
      </c>
      <c r="E124" s="15">
        <v>45518</v>
      </c>
    </row>
    <row r="125" spans="1:5" ht="15" x14ac:dyDescent="0.25">
      <c r="A125" s="51">
        <v>17</v>
      </c>
      <c r="B125" s="52">
        <v>676046</v>
      </c>
      <c r="C125" s="18" t="s">
        <v>87</v>
      </c>
      <c r="D125" s="21" t="s">
        <v>83</v>
      </c>
      <c r="E125" s="15">
        <v>45518</v>
      </c>
    </row>
    <row r="126" spans="1:5" ht="15" x14ac:dyDescent="0.25">
      <c r="A126" s="51">
        <v>18</v>
      </c>
      <c r="B126" s="52">
        <v>218900.5</v>
      </c>
      <c r="C126" s="18" t="s">
        <v>88</v>
      </c>
      <c r="D126" s="21" t="s">
        <v>83</v>
      </c>
      <c r="E126" s="15">
        <v>45518</v>
      </c>
    </row>
    <row r="127" spans="1:5" ht="15" x14ac:dyDescent="0.25">
      <c r="A127" s="51">
        <v>19</v>
      </c>
      <c r="B127" s="52">
        <v>293731.75</v>
      </c>
      <c r="C127" s="18" t="s">
        <v>89</v>
      </c>
      <c r="D127" s="21" t="s">
        <v>83</v>
      </c>
      <c r="E127" s="15">
        <v>45518</v>
      </c>
    </row>
    <row r="128" spans="1:5" ht="15" x14ac:dyDescent="0.25">
      <c r="A128" s="51">
        <v>20</v>
      </c>
      <c r="B128" s="52">
        <v>1970032.47</v>
      </c>
      <c r="C128" s="18" t="s">
        <v>100</v>
      </c>
      <c r="D128" s="21" t="s">
        <v>101</v>
      </c>
      <c r="E128" s="15">
        <v>45523</v>
      </c>
    </row>
    <row r="129" spans="1:5" ht="15" x14ac:dyDescent="0.25">
      <c r="A129" s="51">
        <v>21</v>
      </c>
      <c r="B129" s="52">
        <v>180004.59</v>
      </c>
      <c r="C129" s="18" t="s">
        <v>102</v>
      </c>
      <c r="D129" s="21" t="s">
        <v>36</v>
      </c>
      <c r="E129" s="15">
        <v>45523</v>
      </c>
    </row>
    <row r="130" spans="1:5" ht="15" x14ac:dyDescent="0.25">
      <c r="A130" s="51">
        <v>22</v>
      </c>
      <c r="B130" s="52">
        <v>191000000</v>
      </c>
      <c r="C130" s="18" t="s">
        <v>105</v>
      </c>
      <c r="D130" s="21" t="s">
        <v>106</v>
      </c>
      <c r="E130" s="15">
        <v>45524</v>
      </c>
    </row>
    <row r="131" spans="1:5" ht="15" x14ac:dyDescent="0.25">
      <c r="A131" s="51">
        <v>23</v>
      </c>
      <c r="B131" s="52">
        <v>26000000</v>
      </c>
      <c r="C131" s="18" t="s">
        <v>117</v>
      </c>
      <c r="D131" s="21" t="s">
        <v>116</v>
      </c>
      <c r="E131" s="15">
        <v>45526</v>
      </c>
    </row>
    <row r="132" spans="1:5" ht="15" x14ac:dyDescent="0.25">
      <c r="A132" s="51">
        <v>24</v>
      </c>
      <c r="B132" s="52">
        <v>1324449.6499999999</v>
      </c>
      <c r="C132" s="18" t="s">
        <v>128</v>
      </c>
      <c r="D132" s="21" t="s">
        <v>58</v>
      </c>
      <c r="E132" s="15">
        <v>45527</v>
      </c>
    </row>
    <row r="133" spans="1:5" ht="15" x14ac:dyDescent="0.25">
      <c r="A133" s="51">
        <v>25</v>
      </c>
      <c r="B133" s="52">
        <v>993711.03</v>
      </c>
      <c r="C133" s="18" t="s">
        <v>129</v>
      </c>
      <c r="D133" s="21" t="s">
        <v>58</v>
      </c>
      <c r="E133" s="15">
        <v>45527</v>
      </c>
    </row>
    <row r="134" spans="1:5" ht="15" x14ac:dyDescent="0.25">
      <c r="A134" s="51">
        <v>26</v>
      </c>
      <c r="B134" s="52">
        <v>650602.79</v>
      </c>
      <c r="C134" s="18" t="s">
        <v>130</v>
      </c>
      <c r="D134" s="21" t="s">
        <v>58</v>
      </c>
      <c r="E134" s="15">
        <v>45527</v>
      </c>
    </row>
    <row r="135" spans="1:5" ht="15" x14ac:dyDescent="0.25">
      <c r="A135" s="51">
        <v>27</v>
      </c>
      <c r="B135" s="52">
        <v>998086.75</v>
      </c>
      <c r="C135" s="18" t="s">
        <v>131</v>
      </c>
      <c r="D135" s="21" t="s">
        <v>58</v>
      </c>
      <c r="E135" s="15">
        <v>45527</v>
      </c>
    </row>
    <row r="136" spans="1:5" ht="15" x14ac:dyDescent="0.25">
      <c r="A136" s="51">
        <v>28</v>
      </c>
      <c r="B136" s="52">
        <v>379602.24</v>
      </c>
      <c r="C136" s="18" t="s">
        <v>132</v>
      </c>
      <c r="D136" s="21" t="s">
        <v>58</v>
      </c>
      <c r="E136" s="15">
        <v>45527</v>
      </c>
    </row>
    <row r="137" spans="1:5" ht="15" x14ac:dyDescent="0.25">
      <c r="A137" s="51">
        <v>29</v>
      </c>
      <c r="B137" s="52">
        <v>4541098.99</v>
      </c>
      <c r="C137" s="18" t="s">
        <v>133</v>
      </c>
      <c r="D137" s="21" t="s">
        <v>58</v>
      </c>
      <c r="E137" s="15">
        <v>45527</v>
      </c>
    </row>
    <row r="138" spans="1:5" ht="15" x14ac:dyDescent="0.25">
      <c r="A138" s="51">
        <v>30</v>
      </c>
      <c r="B138" s="52">
        <v>2000238.62</v>
      </c>
      <c r="C138" s="18" t="s">
        <v>54</v>
      </c>
      <c r="D138" s="21" t="s">
        <v>58</v>
      </c>
      <c r="E138" s="15">
        <v>45527</v>
      </c>
    </row>
    <row r="139" spans="1:5" ht="15" x14ac:dyDescent="0.25">
      <c r="A139" s="51">
        <v>31</v>
      </c>
      <c r="B139" s="52">
        <v>1332254.19</v>
      </c>
      <c r="C139" s="18" t="s">
        <v>134</v>
      </c>
      <c r="D139" s="21" t="s">
        <v>58</v>
      </c>
      <c r="E139" s="15">
        <v>45527</v>
      </c>
    </row>
    <row r="140" spans="1:5" ht="15" x14ac:dyDescent="0.25">
      <c r="A140" s="51">
        <v>32</v>
      </c>
      <c r="B140" s="52">
        <v>515795.41</v>
      </c>
      <c r="C140" s="18" t="s">
        <v>135</v>
      </c>
      <c r="D140" s="21" t="s">
        <v>58</v>
      </c>
      <c r="E140" s="15">
        <v>45527</v>
      </c>
    </row>
    <row r="141" spans="1:5" ht="15" x14ac:dyDescent="0.25">
      <c r="A141" s="51">
        <v>33</v>
      </c>
      <c r="B141" s="52">
        <v>194773.49</v>
      </c>
      <c r="C141" s="18" t="s">
        <v>136</v>
      </c>
      <c r="D141" s="21" t="s">
        <v>58</v>
      </c>
      <c r="E141" s="15">
        <v>45527</v>
      </c>
    </row>
    <row r="142" spans="1:5" ht="15" x14ac:dyDescent="0.25">
      <c r="A142" s="51">
        <v>34</v>
      </c>
      <c r="B142" s="52">
        <v>819967.95</v>
      </c>
      <c r="C142" s="18" t="s">
        <v>56</v>
      </c>
      <c r="D142" s="21" t="s">
        <v>58</v>
      </c>
      <c r="E142" s="15">
        <v>45527</v>
      </c>
    </row>
    <row r="143" spans="1:5" ht="15" x14ac:dyDescent="0.25">
      <c r="A143" s="51">
        <v>35</v>
      </c>
      <c r="B143" s="52">
        <v>1199999.3999999999</v>
      </c>
      <c r="C143" s="18" t="s">
        <v>139</v>
      </c>
      <c r="D143" s="21" t="s">
        <v>155</v>
      </c>
      <c r="E143" s="15">
        <v>45530</v>
      </c>
    </row>
    <row r="144" spans="1:5" s="2" customFormat="1" ht="15" x14ac:dyDescent="0.25">
      <c r="A144" s="51">
        <v>36</v>
      </c>
      <c r="B144" s="52">
        <v>268970.06</v>
      </c>
      <c r="C144" s="54" t="s">
        <v>146</v>
      </c>
      <c r="D144" s="21" t="s">
        <v>145</v>
      </c>
      <c r="E144" s="15">
        <v>45532</v>
      </c>
    </row>
    <row r="145" spans="1:5" s="2" customFormat="1" ht="15" x14ac:dyDescent="0.25">
      <c r="A145" s="51">
        <v>37</v>
      </c>
      <c r="B145" s="52">
        <v>724646.33</v>
      </c>
      <c r="C145" s="54" t="s">
        <v>153</v>
      </c>
      <c r="D145" s="21" t="s">
        <v>145</v>
      </c>
      <c r="E145" s="15">
        <v>45532</v>
      </c>
    </row>
    <row r="146" spans="1:5" s="2" customFormat="1" ht="15" x14ac:dyDescent="0.25">
      <c r="A146" s="51">
        <v>38</v>
      </c>
      <c r="B146" s="52">
        <v>416807.72</v>
      </c>
      <c r="C146" s="59" t="s">
        <v>147</v>
      </c>
      <c r="D146" s="21" t="s">
        <v>145</v>
      </c>
      <c r="E146" s="15">
        <v>45532</v>
      </c>
    </row>
    <row r="147" spans="1:5" s="2" customFormat="1" ht="15" x14ac:dyDescent="0.25">
      <c r="A147" s="51">
        <v>39</v>
      </c>
      <c r="B147" s="52">
        <v>119205.27</v>
      </c>
      <c r="C147" s="54" t="s">
        <v>154</v>
      </c>
      <c r="D147" s="21" t="s">
        <v>155</v>
      </c>
      <c r="E147" s="15">
        <v>45533</v>
      </c>
    </row>
    <row r="148" spans="1:5" ht="15" x14ac:dyDescent="0.25">
      <c r="A148" s="51">
        <v>40</v>
      </c>
      <c r="B148" s="52">
        <v>632858.28</v>
      </c>
      <c r="C148" s="18" t="s">
        <v>159</v>
      </c>
      <c r="D148" s="21" t="s">
        <v>36</v>
      </c>
      <c r="E148" s="15">
        <v>45534</v>
      </c>
    </row>
    <row r="149" spans="1:5" ht="15" x14ac:dyDescent="0.25">
      <c r="A149" s="51">
        <v>41</v>
      </c>
      <c r="B149" s="52">
        <f>11076053.48+4915989.58</f>
        <v>15992043.060000001</v>
      </c>
      <c r="C149" s="18" t="s">
        <v>37</v>
      </c>
      <c r="D149" s="21" t="s">
        <v>36</v>
      </c>
      <c r="E149" s="15">
        <v>45534</v>
      </c>
    </row>
  </sheetData>
  <mergeCells count="7">
    <mergeCell ref="A98:D98"/>
    <mergeCell ref="A65:D65"/>
    <mergeCell ref="A1:D1"/>
    <mergeCell ref="A3:D3"/>
    <mergeCell ref="A4:D4"/>
    <mergeCell ref="A12:D12"/>
    <mergeCell ref="A7:B7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30.08.2024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Alina Dogaru</cp:lastModifiedBy>
  <cp:lastPrinted>2024-02-12T08:18:39Z</cp:lastPrinted>
  <dcterms:created xsi:type="dcterms:W3CDTF">2020-03-03T07:59:12Z</dcterms:created>
  <dcterms:modified xsi:type="dcterms:W3CDTF">2024-09-02T07:25:57Z</dcterms:modified>
</cp:coreProperties>
</file>