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60.xml" ContentType="application/vnd.openxmlformats-officedocument.spreadsheetml.revisionLog+xml"/>
  <Override PartName="/xl/revisions/userNames.xml" ContentType="application/vnd.openxmlformats-officedocument.spreadsheetml.userNames+xml"/>
  <Override PartName="/xl/revisions/revisionLog117.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38.xml" ContentType="application/vnd.openxmlformats-officedocument.spreadsheetml.revisionLog+xml"/>
  <Override PartName="/xl/revisions/revisionLog159.xml" ContentType="application/vnd.openxmlformats-officedocument.spreadsheetml.revisionLog+xml"/>
  <Override PartName="/xl/revisions/revisionLog107.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53.xml" ContentType="application/vnd.openxmlformats-officedocument.spreadsheetml.revisionLog+xml"/>
  <Override PartName="/xl/revisions/revisionLog74.xml" ContentType="application/vnd.openxmlformats-officedocument.spreadsheetml.revisionLog+xml"/>
  <Override PartName="/xl/revisions/revisionLog128.xml" ContentType="application/vnd.openxmlformats-officedocument.spreadsheetml.revisionLog+xml"/>
  <Override PartName="/xl/revisions/revisionLog149.xml" ContentType="application/vnd.openxmlformats-officedocument.spreadsheetml.revisionLog+xml"/>
  <Override PartName="/xl/revisions/revisionLog5.xml" ContentType="application/vnd.openxmlformats-officedocument.spreadsheetml.revisionLog+xml"/>
  <Override PartName="/xl/revisions/revisionLog95.xml" ContentType="application/vnd.openxmlformats-officedocument.spreadsheetml.revisionLog+xml"/>
  <Override PartName="/xl/revisions/revisionLog22.xml" ContentType="application/vnd.openxmlformats-officedocument.spreadsheetml.revisionLog+xml"/>
  <Override PartName="/xl/revisions/revisionLog43.xml" ContentType="application/vnd.openxmlformats-officedocument.spreadsheetml.revisionLog+xml"/>
  <Override PartName="/xl/revisions/revisionLog64.xml" ContentType="application/vnd.openxmlformats-officedocument.spreadsheetml.revisionLog+xml"/>
  <Override PartName="/xl/revisions/revisionLog118.xml" ContentType="application/vnd.openxmlformats-officedocument.spreadsheetml.revisionLog+xml"/>
  <Override PartName="/xl/revisions/revisionLog139.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150.xml" ContentType="application/vnd.openxmlformats-officedocument.spreadsheetml.revisionLog+xml"/>
  <Override PartName="/xl/revisions/revisionLog155.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08.xml" ContentType="application/vnd.openxmlformats-officedocument.spreadsheetml.revisionLog+xml"/>
  <Override PartName="/xl/revisions/revisionLog124.xml" ContentType="application/vnd.openxmlformats-officedocument.spreadsheetml.revisionLog+xml"/>
  <Override PartName="/xl/revisions/revisionLog129.xml" ContentType="application/vnd.openxmlformats-officedocument.spreadsheetml.revisionLog+xml"/>
  <Override PartName="/xl/revisions/revisionLog54.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40.xml" ContentType="application/vnd.openxmlformats-officedocument.spreadsheetml.revisionLog+xml"/>
  <Override PartName="/xl/revisions/revisionLog145.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114.xml" ContentType="application/vnd.openxmlformats-officedocument.spreadsheetml.revisionLog+xml"/>
  <Override PartName="/xl/revisions/revisionLog119.xml" ContentType="application/vnd.openxmlformats-officedocument.spreadsheetml.revisionLog+xml"/>
  <Override PartName="/xl/revisions/revisionLog44.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30.xml" ContentType="application/vnd.openxmlformats-officedocument.spreadsheetml.revisionLog+xml"/>
  <Override PartName="/xl/revisions/revisionLog135.xml" ContentType="application/vnd.openxmlformats-officedocument.spreadsheetml.revisionLog+xml"/>
  <Override PartName="/xl/revisions/revisionLog151.xml" ContentType="application/vnd.openxmlformats-officedocument.spreadsheetml.revisionLog+xml"/>
  <Override PartName="/xl/revisions/revisionLog156.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10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141.xml" ContentType="application/vnd.openxmlformats-officedocument.spreadsheetml.revisionLog+xml"/>
  <Override PartName="/xl/revisions/revisionLog146.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15.xml" ContentType="application/vnd.openxmlformats-officedocument.spreadsheetml.revisionLog+xml"/>
  <Override PartName="/xl/revisions/revisionLog131.xml" ContentType="application/vnd.openxmlformats-officedocument.spreadsheetml.revisionLog+xml"/>
  <Override PartName="/xl/revisions/revisionLog136.xml" ContentType="application/vnd.openxmlformats-officedocument.spreadsheetml.revisionLog+xml"/>
  <Override PartName="/xl/revisions/revisionLog157.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52.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147.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121.xml" ContentType="application/vnd.openxmlformats-officedocument.spreadsheetml.revisionLog+xml"/>
  <Override PartName="/xl/revisions/revisionLog142.xml" ContentType="application/vnd.openxmlformats-officedocument.spreadsheetml.revisionLog+xml"/>
  <Override PartName="/xl/revisions/revisionLog3.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116.xml" ContentType="application/vnd.openxmlformats-officedocument.spreadsheetml.revisionLog+xml"/>
  <Override PartName="/xl/revisions/revisionLog137.xml" ContentType="application/vnd.openxmlformats-officedocument.spreadsheetml.revisionLog+xml"/>
  <Override PartName="/xl/revisions/revisionLog158.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32.xml" ContentType="application/vnd.openxmlformats-officedocument.spreadsheetml.revisionLog+xml"/>
  <Override PartName="/xl/revisions/revisionLog153.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27.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143.xml" ContentType="application/vnd.openxmlformats-officedocument.spreadsheetml.revisionLog+xml"/>
  <Override PartName="/xl/revisions/revisionLog148.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26.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154.xml" ContentType="application/vnd.openxmlformats-officedocument.spreadsheetml.revisionLog+xml"/>
  <Override PartName="/xl/revisions/revisionLog16.xml" ContentType="application/vnd.openxmlformats-officedocument.spreadsheetml.revisionLog+xml"/>
  <Override PartName="/xl/revisions/revisionLog37.xml" ContentType="application/vnd.openxmlformats-officedocument.spreadsheetml.revisionLog+xml"/>
  <Override PartName="/xl/revisions/revisionLog58.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144.xml" ContentType="application/vnd.openxmlformats-officedocument.spreadsheetml.revisionLog+xml"/>
  <Override PartName="/xl/revisions/revisionLog90.xml" ContentType="application/vnd.openxmlformats-officedocument.spreadsheetml.revisionLog+xml"/>
  <Override PartName="/xl/revisions/revisionLog27.xml" ContentType="application/vnd.openxmlformats-officedocument.spreadsheetml.revisionLog+xml"/>
  <Override PartName="/xl/revisions/revisionLog48.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3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mc:AlternateContent xmlns:mc="http://schemas.openxmlformats.org/markup-compatibility/2006">
    <mc:Choice Requires="x15">
      <x15ac:absPath xmlns:x15ac="http://schemas.microsoft.com/office/spreadsheetml/2010/11/ac" url="C:\Users\corina.chibzuloiu\Desktop\"/>
    </mc:Choice>
  </mc:AlternateContent>
  <workbookProtection workbookPassword="CA39" lockStructure="1"/>
  <bookViews>
    <workbookView xWindow="0" yWindow="0" windowWidth="21570" windowHeight="7965" tabRatio="154"/>
  </bookViews>
  <sheets>
    <sheet name="Sheet1" sheetId="1" r:id="rId1"/>
  </sheets>
  <definedNames>
    <definedName name="_xlnm._FilterDatabase" localSheetId="0" hidden="1">Sheet1!$A$1:$AL$127</definedName>
    <definedName name="_Hlk511228962">Sheet1!#REF!</definedName>
    <definedName name="_Hlk511229340">Sheet1!#REF!</definedName>
    <definedName name="_xlnm.Print_Area" localSheetId="0">Sheet1!$A$1:$AL$127</definedName>
    <definedName name="Z_0585DD1B_89D4_4278_953B_FA6D57DCCE82_.wvu.FilterData" localSheetId="0" hidden="1">Sheet1!$A$6:$AL$127</definedName>
    <definedName name="Z_107CF550_CA10_4664_8BEF_E9F604AC22BE_.wvu.FilterData" localSheetId="0" hidden="1">Sheet1!$A$6:$DG$127</definedName>
    <definedName name="Z_107CF550_CA10_4664_8BEF_E9F604AC22BE_.wvu.PrintArea" localSheetId="0" hidden="1">Sheet1!$A$1:$AL$127</definedName>
    <definedName name="Z_250231BB_5F02_4B46_B1CA_B904A9B40BA2_.wvu.FilterData" localSheetId="0" hidden="1">Sheet1!$A$3:$AL$127</definedName>
    <definedName name="Z_305BEEB9_C99E_4E52_A4AB_56EA1595A366_.wvu.FilterData" localSheetId="0" hidden="1">Sheet1!$A$6:$AL$127</definedName>
    <definedName name="Z_324E461A_DC75_4814_87BA_41F170D0ED0B_.wvu.FilterData" localSheetId="0" hidden="1">Sheet1!$A$6:$AL$127</definedName>
    <definedName name="Z_38C68E87_361F_434A_8BE4_BA2AF4CB3868_.wvu.FilterData" localSheetId="0" hidden="1">Sheet1!$A$6:$AL$127</definedName>
    <definedName name="Z_3AFE79CE_CE75_447D_8C73_1AE63A224CBA_.wvu.FilterData" localSheetId="0" hidden="1">Sheet1!$A$6:$AL$127</definedName>
    <definedName name="Z_3AFE79CE_CE75_447D_8C73_1AE63A224CBA_.wvu.PrintArea" localSheetId="0" hidden="1">Sheet1!$A$1:$AL$127</definedName>
    <definedName name="Z_4179C3D9_D1C3_46CD_B643_627525757C5E_.wvu.FilterData" localSheetId="0" hidden="1">Sheet1!$A$1:$AL$120</definedName>
    <definedName name="Z_41AA4E5D_9625_4478_B720_2BD6AE34E699_.wvu.FilterData" localSheetId="0" hidden="1">Sheet1!$A$6:$AL$127</definedName>
    <definedName name="Z_53ED3D47_B2C0_43A1_9A1E_F030D529F74C_.wvu.FilterData" localSheetId="0" hidden="1">Sheet1!$A$6:$AL$127</definedName>
    <definedName name="Z_53ED3D47_B2C0_43A1_9A1E_F030D529F74C_.wvu.PrintArea" localSheetId="0" hidden="1">Sheet1!$A$1:$AL$127</definedName>
    <definedName name="Z_5789AB6A_B04B_4240_920E_89274E9F5C82_.wvu.FilterData" localSheetId="0" hidden="1">Sheet1!$A$6:$DG$124</definedName>
    <definedName name="Z_5AAA4DFE_88B1_4674_95ED_5FCD7A50BC22_.wvu.FilterData" localSheetId="0" hidden="1">Sheet1!$A$6:$AL$127</definedName>
    <definedName name="Z_5AAA4DFE_88B1_4674_95ED_5FCD7A50BC22_.wvu.PrintArea" localSheetId="0" hidden="1">Sheet1!$A$1:$AL$127</definedName>
    <definedName name="Z_65B035E3_87FA_46C5_996E_864F2C8D0EBC_.wvu.Cols" localSheetId="0" hidden="1">Sheet1!$H:$N</definedName>
    <definedName name="Z_65B035E3_87FA_46C5_996E_864F2C8D0EBC_.wvu.FilterData" localSheetId="0" hidden="1">Sheet1!$A$6:$DG$127</definedName>
    <definedName name="Z_65B035E3_87FA_46C5_996E_864F2C8D0EBC_.wvu.PrintArea" localSheetId="0" hidden="1">Sheet1!$A$1:$AL$127</definedName>
    <definedName name="Z_65C35D6D_934F_4431_BA92_90255FC17BA4_.wvu.FilterData" localSheetId="0" hidden="1">Sheet1!$A$6:$AL$127</definedName>
    <definedName name="Z_65C35D6D_934F_4431_BA92_90255FC17BA4_.wvu.PrintArea" localSheetId="0" hidden="1">Sheet1!$A$1:$AL$127</definedName>
    <definedName name="Z_7C1B4D6D_D666_48DD_AB17_E00791B6F0B6_.wvu.FilterData" localSheetId="0" hidden="1">Sheet1!$A$6:$DG$127</definedName>
    <definedName name="Z_7C1B4D6D_D666_48DD_AB17_E00791B6F0B6_.wvu.PrintArea" localSheetId="0" hidden="1">Sheet1!$A$1:$AL$127</definedName>
    <definedName name="Z_7D2F4374_D571_49E4_B659_129D2AFDC43C_.wvu.FilterData" localSheetId="0" hidden="1">Sheet1!$A$6:$AL$127</definedName>
    <definedName name="Z_831F7439_6937_483F_B601_184FEF5CECFD_.wvu.FilterData" localSheetId="0" hidden="1">Sheet1!$A$6:$AL$127</definedName>
    <definedName name="Z_901F9774_8BE7_424D_87C2_1026F3FA2E93_.wvu.FilterData" localSheetId="0" hidden="1">Sheet1!$C$1:$C$127</definedName>
    <definedName name="Z_901F9774_8BE7_424D_87C2_1026F3FA2E93_.wvu.PrintArea" localSheetId="0" hidden="1">Sheet1!$A$1:$AL$127</definedName>
    <definedName name="Z_923E7374_9C36_4380_9E0A_313EA2F408F0_.wvu.FilterData" localSheetId="0" hidden="1">Sheet1!$A$6:$AL$127</definedName>
    <definedName name="Z_9980B309_0131_4577_BF29_212714399FDF_.wvu.FilterData" localSheetId="0" hidden="1">Sheet1!$A$6:$AL$127</definedName>
    <definedName name="Z_9980B309_0131_4577_BF29_212714399FDF_.wvu.PrintArea" localSheetId="0" hidden="1">Sheet1!$A$1:$AL$127</definedName>
    <definedName name="Z_A3134A53_5204_4FFF_BA84_3528D3179C0C_.wvu.FilterData" localSheetId="0" hidden="1">Sheet1!$A$3:$AL$120</definedName>
    <definedName name="Z_A5B1481C_EF26_486A_984F_85CDDC2FD94F_.wvu.FilterData" localSheetId="0" hidden="1">Sheet1!$A$6:$AL$127</definedName>
    <definedName name="Z_A5B1481C_EF26_486A_984F_85CDDC2FD94F_.wvu.PrintArea" localSheetId="0" hidden="1">Sheet1!$A$1:$AL$127</definedName>
    <definedName name="Z_A87F3E0E_3A8E_4B82_8170_33752259B7DB_.wvu.FilterData" localSheetId="0" hidden="1">Sheet1!$A$6:$AL$127</definedName>
    <definedName name="Z_A87F3E0E_3A8E_4B82_8170_33752259B7DB_.wvu.PrintArea" localSheetId="0" hidden="1">Sheet1!$A$1:$AL$127</definedName>
    <definedName name="Z_BDA3804A_96FA_4D9F_AFED_695788A754E9_.wvu.FilterData" localSheetId="0" hidden="1">Sheet1!$A$6:$DG$124</definedName>
    <definedName name="Z_C3502361_AD2C_4705_878B_D12169ED60B1_.wvu.FilterData" localSheetId="0" hidden="1">Sheet1!$A$6:$AL$127</definedName>
    <definedName name="Z_C3502361_AD2C_4705_878B_D12169ED60B1_.wvu.PrintArea" localSheetId="0" hidden="1">Sheet1!$A$1:$AL$127</definedName>
    <definedName name="Z_C408A2F1_296F_4EAD_B15B_336D73846FDD_.wvu.FilterData" localSheetId="0" hidden="1">Sheet1!$A$6:$AL$127</definedName>
    <definedName name="Z_C408A2F1_296F_4EAD_B15B_336D73846FDD_.wvu.PrintArea" localSheetId="0" hidden="1">Sheet1!$A$1:$AL$127</definedName>
    <definedName name="Z_C71F80D5_B6C1_4ED9_B18D_D719D69F5A47_.wvu.FilterData" localSheetId="0" hidden="1">Sheet1!$A$6:$AL$127</definedName>
    <definedName name="Z_CC51448C_22F6_4583_82CD_2835AD1A82D7_.wvu.FilterData" localSheetId="0" hidden="1">Sheet1!$A$1:$AL$120</definedName>
    <definedName name="Z_D802EE0F_98B9_4410_B31B_4ACC0EC9C9BC_.wvu.FilterData" localSheetId="0" hidden="1">Sheet1!$A$6:$AL$127</definedName>
    <definedName name="Z_DB43929D_F4B7_43FF_975F_960476D189E8_.wvu.FilterData" localSheetId="0" hidden="1">Sheet1!$A$6:$AL$127</definedName>
    <definedName name="Z_DD93CA86_AFD6_4C47_828D_70472BFCD288_.wvu.FilterData" localSheetId="0" hidden="1">Sheet1!$A$6:$AL$127</definedName>
    <definedName name="Z_E64C6006_DE37_44CA_8083_01C511E323D9_.wvu.FilterData" localSheetId="0" hidden="1">Sheet1!$A$3:$AL$120</definedName>
    <definedName name="Z_EA64E7D7_BA48_4965_B650_778AE412FE0C_.wvu.FilterData" localSheetId="0" hidden="1">Sheet1!$A$6:$AL$127</definedName>
    <definedName name="Z_EA64E7D7_BA48_4965_B650_778AE412FE0C_.wvu.PrintArea" localSheetId="0" hidden="1">Sheet1!$A$1:$AL$127</definedName>
    <definedName name="Z_EB0F2E6A_FA33_479E_9A47_8E3494FBB4DE_.wvu.FilterData" localSheetId="0" hidden="1">Sheet1!$A$6:$AL$127</definedName>
    <definedName name="Z_EB0F2E6A_FA33_479E_9A47_8E3494FBB4DE_.wvu.PrintArea" localSheetId="0" hidden="1">Sheet1!$A$1:$AL$127</definedName>
    <definedName name="Z_EF10298D_3F59_43F1_9A86_8C1CCA3B5D93_.wvu.FilterData" localSheetId="0" hidden="1">Sheet1!$A$6:$AL$127</definedName>
    <definedName name="Z_EF10298D_3F59_43F1_9A86_8C1CCA3B5D93_.wvu.PrintArea" localSheetId="0" hidden="1">Sheet1!$A$1:$AL$127</definedName>
    <definedName name="Z_F52D90D4_508D_43B6_8295_6D179E5F0FEB_.wvu.FilterData" localSheetId="0" hidden="1">Sheet1!$A$6:$AL$127</definedName>
    <definedName name="Z_FE50EAC0_52A5_4C33_B973_65E93D03D3EA_.wvu.FilterData" localSheetId="0" hidden="1">Sheet1!$A$6:$AL$127</definedName>
    <definedName name="Z_FE50EAC0_52A5_4C33_B973_65E93D03D3EA_.wvu.PrintArea" localSheetId="0" hidden="1">Sheet1!$A$1:$AL$127</definedName>
  </definedNames>
  <calcPr calcId="162913"/>
  <customWorkbookViews>
    <customWorkbookView name="maria.petre - Personal View" guid="{7C1B4D6D-D666-48DD-AB17-E00791B6F0B6}" mergeInterval="0" personalView="1" maximized="1" xWindow="-8" yWindow="-8" windowWidth="1936" windowHeight="1056" tabRatio="154" activeSheetId="1"/>
    <customWorkbookView name="cristian.airinei - Personal View" guid="{A5B1481C-EF26-486A-984F-85CDDC2FD94F}" mergeInterval="0" personalView="1" maximized="1" xWindow="1912" yWindow="-8" windowWidth="1616" windowHeight="916" tabRatio="154" activeSheetId="1"/>
    <customWorkbookView name="roxana.barbu - Personal View" guid="{53ED3D47-B2C0-43A1-9A1E-F030D529F74C}" mergeInterval="0" personalView="1" maximized="1" xWindow="-8" yWindow="-8" windowWidth="1936" windowHeight="1056" activeSheetId="1"/>
    <customWorkbookView name="mariana.moraru - Personal View" guid="{65C35D6D-934F-4431-BA92-90255FC17BA4}" mergeInterval="0" personalView="1" maximized="1" xWindow="-8" yWindow="-8" windowWidth="1936" windowHeight="1056" tabRatio="154" activeSheetId="1"/>
    <customWorkbookView name="daniela.voicu - Personal View" guid="{EA64E7D7-BA48-4965-B650-778AE412FE0C}" mergeInterval="0" personalView="1" maximized="1" xWindow="1592" yWindow="-8" windowWidth="1616" windowHeight="916" tabRatio="154" activeSheetId="1"/>
    <customWorkbookView name="corina.pelmus - Personal View" guid="{EB0F2E6A-FA33-479E-9A47-8E3494FBB4DE}" mergeInterval="0" personalView="1" maximized="1" xWindow="-8" yWindow="-8" windowWidth="1936" windowHeight="1056" tabRatio="154" activeSheetId="1"/>
    <customWorkbookView name="luminita.jipa - Personal View" guid="{A87F3E0E-3A8E-4B82-8170-33752259B7DB}" mergeInterval="0" personalView="1" maximized="1" xWindow="-8" yWindow="-8" windowWidth="1936" windowHeight="1056" tabRatio="154" activeSheetId="1"/>
    <customWorkbookView name="raluca.georgescu - Personal View" guid="{901F9774-8BE7-424D-87C2-1026F3FA2E93}" mergeInterval="0" personalView="1" maximized="1" xWindow="1912" yWindow="-8" windowWidth="1616" windowHeight="916" tabRatio="154" activeSheetId="1"/>
    <customWorkbookView name="vlad.pereteanu - Personal View" guid="{5AAA4DFE-88B1-4674-95ED-5FCD7A50BC22}" mergeInterval="0" personalView="1" maximized="1" xWindow="-8" yWindow="-8" windowWidth="1936" windowHeight="1056" activeSheetId="1"/>
    <customWorkbookView name="Maria - Personal View" guid="{65B035E3-87FA-46C5-996E-864F2C8D0EBC}" mergeInterval="0" personalView="1" maximized="1" xWindow="-8" yWindow="-8" windowWidth="1382" windowHeight="744" tabRatio="154" activeSheetId="1"/>
    <customWorkbookView name="aurelian.tarcatu - Personal View" guid="{C3502361-AD2C-4705-878B-D12169ED60B1}" mergeInterval="0" personalView="1" maximized="1" xWindow="-8" yWindow="-8" windowWidth="1936" windowHeight="1056" tabRatio="154" activeSheetId="1"/>
    <customWorkbookView name="ovidiu.dumitrache - Personal View" guid="{FE50EAC0-52A5-4C33-B973-65E93D03D3EA}" mergeInterval="0" personalView="1" maximized="1" xWindow="-8" yWindow="-8" windowWidth="1616" windowHeight="876" tabRatio="154" activeSheetId="1"/>
    <customWorkbookView name="mihaela.nicolae - Personal View" guid="{EF10298D-3F59-43F1-9A86-8C1CCA3B5D93}" mergeInterval="0" personalView="1" maximized="1" xWindow="-8" yWindow="-8" windowWidth="1616" windowHeight="876" tabRatio="154" activeSheetId="1" showComments="commIndAndComment"/>
    <customWorkbookView name="veronica.baciu - Personal View" guid="{3AFE79CE-CE75-447D-8C73-1AE63A224CBA}" mergeInterval="0" personalView="1" maximized="1" xWindow="1912" yWindow="-8" windowWidth="1616" windowHeight="916" tabRatio="154" activeSheetId="1"/>
    <customWorkbookView name="georgiana.dobre - Personal View" guid="{C408A2F1-296F-4EAD-B15B-336D73846FDD}" mergeInterval="0" personalView="1" maximized="1" xWindow="1592" yWindow="-8" windowWidth="1616" windowHeight="916" tabRatio="154" activeSheetId="1"/>
    <customWorkbookView name="ana.ionescu - Personal View" guid="{9980B309-0131-4577-BF29-212714399FDF}" mergeInterval="0" personalView="1" maximized="1" xWindow="-8" yWindow="-8" windowWidth="1936" windowHeight="1056" tabRatio="154" activeSheetId="1"/>
    <customWorkbookView name="steluta.bulaceanu - Personal View" guid="{107CF550-CA10-4664-8BEF-E9F604AC22BE}" mergeInterval="0" personalView="1" maximized="1" xWindow="-8" yWindow="-8" windowWidth="1936" windowHeight="1056" tabRatio="154" activeSheetId="1"/>
  </customWorkbookView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22" i="1" l="1"/>
  <c r="AB123" i="1"/>
  <c r="AB124" i="1"/>
  <c r="AB125" i="1"/>
  <c r="AB126" i="1"/>
  <c r="AB127" i="1"/>
  <c r="Y124" i="1"/>
  <c r="Y125" i="1"/>
  <c r="Y126" i="1"/>
  <c r="Y127" i="1"/>
  <c r="V126" i="1"/>
  <c r="V127" i="1"/>
  <c r="S126" i="1"/>
  <c r="S127" i="1"/>
  <c r="AE127" i="1" l="1"/>
  <c r="M127" i="1" s="1"/>
  <c r="AE126" i="1"/>
  <c r="AG126" i="1" s="1"/>
  <c r="S12" i="1"/>
  <c r="Y12" i="1"/>
  <c r="V12" i="1"/>
  <c r="AG127" i="1" l="1"/>
  <c r="M126" i="1"/>
  <c r="AE12" i="1"/>
  <c r="AG12" i="1" s="1"/>
  <c r="S121" i="1"/>
  <c r="AB121" i="1"/>
  <c r="M12" i="1" l="1"/>
  <c r="Y120" i="1"/>
  <c r="Y119" i="1"/>
  <c r="V120" i="1"/>
  <c r="V119" i="1"/>
  <c r="S120" i="1"/>
  <c r="S119" i="1"/>
  <c r="AB33" i="1" l="1"/>
  <c r="Y33" i="1"/>
  <c r="V33" i="1"/>
  <c r="S33" i="1"/>
  <c r="AE33" i="1" l="1"/>
  <c r="AG33" i="1" s="1"/>
  <c r="AB119" i="1"/>
  <c r="AE119" i="1" s="1"/>
  <c r="AB120" i="1"/>
  <c r="AE120" i="1" s="1"/>
  <c r="AG120" i="1" s="1"/>
  <c r="Y121" i="1"/>
  <c r="Y122" i="1"/>
  <c r="Y123" i="1"/>
  <c r="V121" i="1"/>
  <c r="V122" i="1"/>
  <c r="V123" i="1"/>
  <c r="V124" i="1"/>
  <c r="V125" i="1"/>
  <c r="S122" i="1"/>
  <c r="S123" i="1"/>
  <c r="S124" i="1"/>
  <c r="S125" i="1"/>
  <c r="AE123" i="1" l="1"/>
  <c r="M123" i="1" s="1"/>
  <c r="AE124" i="1"/>
  <c r="AE122" i="1"/>
  <c r="M122" i="1" s="1"/>
  <c r="AE125" i="1"/>
  <c r="M125" i="1" s="1"/>
  <c r="AE121" i="1"/>
  <c r="M33" i="1"/>
  <c r="AG119" i="1"/>
  <c r="M119" i="1"/>
  <c r="AB117" i="1"/>
  <c r="Y117" i="1"/>
  <c r="V117" i="1"/>
  <c r="S117" i="1"/>
  <c r="AG124" i="1" l="1"/>
  <c r="M124" i="1"/>
  <c r="AG122" i="1"/>
  <c r="M121" i="1"/>
  <c r="AG121" i="1"/>
  <c r="AG123" i="1"/>
  <c r="AG125" i="1"/>
  <c r="AE117" i="1"/>
  <c r="M117" i="1" s="1"/>
  <c r="S116" i="1"/>
  <c r="AG117" i="1" l="1"/>
  <c r="AB115" i="1" l="1"/>
  <c r="Y115" i="1"/>
  <c r="V115" i="1"/>
  <c r="S115" i="1"/>
  <c r="AE115" i="1" l="1"/>
  <c r="AG115" i="1" s="1"/>
  <c r="V69" i="1" l="1"/>
  <c r="AJ57" i="1" l="1"/>
  <c r="AJ44" i="1"/>
  <c r="AJ63" i="1"/>
  <c r="AJ47" i="1"/>
  <c r="AJ10" i="1"/>
  <c r="AJ90" i="1"/>
  <c r="AJ89" i="1"/>
  <c r="AK85" i="1"/>
  <c r="AJ85" i="1"/>
  <c r="V43" i="1" l="1"/>
  <c r="V44" i="1"/>
  <c r="V45" i="1"/>
  <c r="V46" i="1"/>
  <c r="V47" i="1"/>
  <c r="V48" i="1"/>
  <c r="V50" i="1"/>
  <c r="V51" i="1"/>
  <c r="V52" i="1"/>
  <c r="V53" i="1"/>
  <c r="V54" i="1"/>
  <c r="V55" i="1"/>
  <c r="V56" i="1"/>
  <c r="V57" i="1"/>
  <c r="V58" i="1"/>
  <c r="V59" i="1"/>
  <c r="V60" i="1"/>
  <c r="V61" i="1"/>
  <c r="V62" i="1"/>
  <c r="V63" i="1"/>
  <c r="V64" i="1"/>
  <c r="V65" i="1"/>
  <c r="V66" i="1"/>
  <c r="V67" i="1"/>
  <c r="V68"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6" i="1"/>
  <c r="V118" i="1"/>
  <c r="Y40" i="1" l="1"/>
  <c r="Y41" i="1"/>
  <c r="Y39" i="1"/>
  <c r="S40" i="1"/>
  <c r="S41" i="1"/>
  <c r="S39" i="1"/>
  <c r="S32" i="1"/>
  <c r="S31" i="1"/>
  <c r="AB29" i="1"/>
  <c r="Y29" i="1"/>
  <c r="S29" i="1"/>
  <c r="AB22" i="1"/>
  <c r="Y22" i="1"/>
  <c r="Y23" i="1"/>
  <c r="S23" i="1"/>
  <c r="S22" i="1"/>
  <c r="S21" i="1"/>
  <c r="Y20" i="1"/>
  <c r="S20" i="1"/>
  <c r="V19" i="1"/>
  <c r="Y19" i="1"/>
  <c r="AB19" i="1"/>
  <c r="Y18" i="1"/>
  <c r="S18" i="1"/>
  <c r="Y16" i="1"/>
  <c r="S16" i="1"/>
  <c r="AB16" i="1" l="1"/>
  <c r="AB17" i="1"/>
  <c r="AB18" i="1"/>
  <c r="AB20" i="1"/>
  <c r="AB21" i="1"/>
  <c r="AB23" i="1"/>
  <c r="AB24" i="1"/>
  <c r="AB25" i="1"/>
  <c r="AB26" i="1"/>
  <c r="AB27" i="1"/>
  <c r="AB28" i="1"/>
  <c r="AB30" i="1"/>
  <c r="AB31" i="1"/>
  <c r="AB32" i="1"/>
  <c r="AB34" i="1"/>
  <c r="AB35" i="1"/>
  <c r="AB36" i="1"/>
  <c r="AB37" i="1"/>
  <c r="AB38" i="1"/>
  <c r="AB39" i="1"/>
  <c r="AB40" i="1"/>
  <c r="AB41" i="1"/>
  <c r="AB42" i="1"/>
  <c r="AB43" i="1"/>
  <c r="AB44" i="1"/>
  <c r="AB45" i="1"/>
  <c r="AB46" i="1"/>
  <c r="AB47" i="1"/>
  <c r="AB48" i="1"/>
  <c r="AB49" i="1"/>
  <c r="AB50" i="1"/>
  <c r="AB15" i="1"/>
  <c r="AG15" i="1"/>
  <c r="V16" i="1"/>
  <c r="V17" i="1"/>
  <c r="V18" i="1"/>
  <c r="V20" i="1"/>
  <c r="V21" i="1"/>
  <c r="V22" i="1"/>
  <c r="AE22" i="1" s="1"/>
  <c r="AG22" i="1" s="1"/>
  <c r="V23" i="1"/>
  <c r="V24" i="1"/>
  <c r="V25" i="1"/>
  <c r="V26" i="1"/>
  <c r="V27" i="1"/>
  <c r="V28" i="1"/>
  <c r="V29" i="1"/>
  <c r="AE29" i="1" s="1"/>
  <c r="AG29" i="1" s="1"/>
  <c r="V30" i="1"/>
  <c r="V31" i="1"/>
  <c r="V32" i="1"/>
  <c r="V34" i="1"/>
  <c r="V35" i="1"/>
  <c r="V36" i="1"/>
  <c r="V37" i="1"/>
  <c r="V38" i="1"/>
  <c r="V39" i="1"/>
  <c r="V40" i="1"/>
  <c r="V41" i="1"/>
  <c r="V15" i="1"/>
  <c r="S15" i="1"/>
  <c r="AB11" i="1"/>
  <c r="AB10" i="1"/>
  <c r="Y11" i="1"/>
  <c r="V11" i="1"/>
  <c r="S11" i="1"/>
  <c r="AB9" i="1"/>
  <c r="AB8" i="1"/>
  <c r="AB7" i="1"/>
  <c r="S45"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6" i="1"/>
  <c r="AB118"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6" i="1"/>
  <c r="Y118" i="1"/>
  <c r="Y44" i="1"/>
  <c r="Y45" i="1"/>
  <c r="Y46" i="1"/>
  <c r="Y47" i="1"/>
  <c r="Y48" i="1"/>
  <c r="Y49" i="1"/>
  <c r="Y50" i="1"/>
  <c r="Y51" i="1"/>
  <c r="Y52" i="1"/>
  <c r="Y53" i="1"/>
  <c r="Y54" i="1"/>
  <c r="Y55" i="1"/>
  <c r="Y56" i="1"/>
  <c r="Y57" i="1"/>
  <c r="Y58" i="1"/>
  <c r="Y59" i="1"/>
  <c r="Y43" i="1"/>
  <c r="Y42" i="1"/>
  <c r="V42" i="1"/>
  <c r="S44"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8" i="1"/>
  <c r="S43" i="1"/>
  <c r="S42" i="1"/>
  <c r="Y35" i="1"/>
  <c r="S35" i="1"/>
  <c r="Y37" i="1"/>
  <c r="S37" i="1"/>
  <c r="Y38" i="1"/>
  <c r="S38" i="1"/>
  <c r="AB14" i="1"/>
  <c r="Y14" i="1"/>
  <c r="V14" i="1"/>
  <c r="S14" i="1"/>
  <c r="Y36" i="1"/>
  <c r="S36" i="1"/>
  <c r="Y34" i="1"/>
  <c r="S34" i="1"/>
  <c r="Y32" i="1"/>
  <c r="Y30" i="1"/>
  <c r="S30" i="1"/>
  <c r="Y31" i="1"/>
  <c r="Y27" i="1"/>
  <c r="S27" i="1"/>
  <c r="Y28" i="1"/>
  <c r="S28" i="1"/>
  <c r="Y25" i="1"/>
  <c r="S25" i="1"/>
  <c r="Y26" i="1"/>
  <c r="S26" i="1"/>
  <c r="Y24" i="1"/>
  <c r="S24" i="1"/>
  <c r="S19" i="1"/>
  <c r="Y17" i="1"/>
  <c r="S17" i="1"/>
  <c r="Y13" i="1"/>
  <c r="V13" i="1"/>
  <c r="S13" i="1"/>
  <c r="Y10" i="1"/>
  <c r="V10" i="1"/>
  <c r="S10" i="1"/>
  <c r="Y9" i="1"/>
  <c r="V9" i="1"/>
  <c r="S9" i="1"/>
  <c r="Y8" i="1"/>
  <c r="V8" i="1"/>
  <c r="S8" i="1"/>
  <c r="Y7" i="1"/>
  <c r="V7" i="1"/>
  <c r="S7" i="1"/>
  <c r="AE116" i="1" l="1"/>
  <c r="AG116" i="1" s="1"/>
  <c r="AE13" i="1"/>
  <c r="AE10" i="1"/>
  <c r="AE11" i="1"/>
  <c r="AG11" i="1" s="1"/>
  <c r="AE43" i="1"/>
  <c r="AG43" i="1" s="1"/>
  <c r="AE8" i="1"/>
  <c r="AG8" i="1" s="1"/>
  <c r="AE112" i="1"/>
  <c r="AG112" i="1" s="1"/>
  <c r="AE108" i="1"/>
  <c r="AG108" i="1" s="1"/>
  <c r="AE104" i="1"/>
  <c r="AG104" i="1" s="1"/>
  <c r="AE100" i="1"/>
  <c r="AG100" i="1" s="1"/>
  <c r="AE96" i="1"/>
  <c r="AG96" i="1" s="1"/>
  <c r="AE92" i="1"/>
  <c r="AG92" i="1" s="1"/>
  <c r="AE88" i="1"/>
  <c r="AG88" i="1" s="1"/>
  <c r="AE84" i="1"/>
  <c r="AG84" i="1" s="1"/>
  <c r="AE80" i="1"/>
  <c r="AG80" i="1" s="1"/>
  <c r="AE76" i="1"/>
  <c r="AG76" i="1" s="1"/>
  <c r="AE72" i="1"/>
  <c r="AG72" i="1" s="1"/>
  <c r="AE68" i="1"/>
  <c r="AG68" i="1" s="1"/>
  <c r="AE64" i="1"/>
  <c r="AG64" i="1" s="1"/>
  <c r="AE60" i="1"/>
  <c r="AG60" i="1" s="1"/>
  <c r="AE56" i="1"/>
  <c r="AG56" i="1" s="1"/>
  <c r="AE52" i="1"/>
  <c r="AG52" i="1" s="1"/>
  <c r="AE48" i="1"/>
  <c r="AG48" i="1" s="1"/>
  <c r="AE40" i="1"/>
  <c r="AG40" i="1" s="1"/>
  <c r="AE7" i="1"/>
  <c r="AE111" i="1"/>
  <c r="AG111" i="1" s="1"/>
  <c r="AE107" i="1"/>
  <c r="AG107" i="1" s="1"/>
  <c r="AE103" i="1"/>
  <c r="AG103" i="1" s="1"/>
  <c r="AE99" i="1"/>
  <c r="AG99" i="1" s="1"/>
  <c r="AE95" i="1"/>
  <c r="AG95" i="1" s="1"/>
  <c r="AE91" i="1"/>
  <c r="AG91" i="1" s="1"/>
  <c r="AE87" i="1"/>
  <c r="AG87" i="1" s="1"/>
  <c r="AE83" i="1"/>
  <c r="AG83" i="1" s="1"/>
  <c r="AE79" i="1"/>
  <c r="AG79" i="1" s="1"/>
  <c r="AE75" i="1"/>
  <c r="M75" i="1" s="1"/>
  <c r="AE71" i="1"/>
  <c r="AG71" i="1" s="1"/>
  <c r="AE67" i="1"/>
  <c r="AG67" i="1" s="1"/>
  <c r="AE63" i="1"/>
  <c r="AG63" i="1" s="1"/>
  <c r="AE59" i="1"/>
  <c r="AG59" i="1" s="1"/>
  <c r="AE55" i="1"/>
  <c r="AG55" i="1" s="1"/>
  <c r="AE51" i="1"/>
  <c r="AG51" i="1" s="1"/>
  <c r="AE47" i="1"/>
  <c r="AG47" i="1" s="1"/>
  <c r="AE57" i="1"/>
  <c r="AG57" i="1" s="1"/>
  <c r="AE53" i="1"/>
  <c r="AG53" i="1" s="1"/>
  <c r="AE32" i="1"/>
  <c r="AG32" i="1" s="1"/>
  <c r="AE21" i="1"/>
  <c r="AG21" i="1" s="1"/>
  <c r="AE16" i="1"/>
  <c r="AE39" i="1"/>
  <c r="AG39" i="1" s="1"/>
  <c r="AE18" i="1"/>
  <c r="AE25" i="1"/>
  <c r="AE23" i="1"/>
  <c r="AE24" i="1"/>
  <c r="AE20" i="1"/>
  <c r="AE19" i="1"/>
  <c r="AE49" i="1"/>
  <c r="AG49" i="1" s="1"/>
  <c r="AE17" i="1"/>
  <c r="AG17" i="1" s="1"/>
  <c r="AE78" i="1"/>
  <c r="AG78" i="1" s="1"/>
  <c r="AE74" i="1"/>
  <c r="AG74" i="1" s="1"/>
  <c r="AE66" i="1"/>
  <c r="AG66" i="1" s="1"/>
  <c r="AE62" i="1"/>
  <c r="AG62" i="1" s="1"/>
  <c r="AE36" i="1"/>
  <c r="AE34" i="1"/>
  <c r="AE38" i="1"/>
  <c r="AE35" i="1"/>
  <c r="AE44" i="1"/>
  <c r="AG44" i="1" s="1"/>
  <c r="AE113" i="1"/>
  <c r="AG113" i="1" s="1"/>
  <c r="AE109" i="1"/>
  <c r="AG109" i="1" s="1"/>
  <c r="AE105" i="1"/>
  <c r="AG105" i="1" s="1"/>
  <c r="AE101" i="1"/>
  <c r="AG101" i="1" s="1"/>
  <c r="AE97" i="1"/>
  <c r="AG97" i="1" s="1"/>
  <c r="AE93" i="1"/>
  <c r="AG93" i="1" s="1"/>
  <c r="AE89" i="1"/>
  <c r="AG89" i="1" s="1"/>
  <c r="AE85" i="1"/>
  <c r="AG85" i="1" s="1"/>
  <c r="AE81" i="1"/>
  <c r="M81" i="1" s="1"/>
  <c r="AE77" i="1"/>
  <c r="M77" i="1" s="1"/>
  <c r="AE73" i="1"/>
  <c r="AG73" i="1" s="1"/>
  <c r="AE69" i="1"/>
  <c r="AG69" i="1" s="1"/>
  <c r="AE65" i="1"/>
  <c r="AG65" i="1" s="1"/>
  <c r="AE61" i="1"/>
  <c r="AG61" i="1" s="1"/>
  <c r="AE27" i="1"/>
  <c r="AE30" i="1"/>
  <c r="AE45" i="1"/>
  <c r="AG45" i="1" s="1"/>
  <c r="AE28" i="1"/>
  <c r="AE118" i="1"/>
  <c r="AG118" i="1" s="1"/>
  <c r="AE114" i="1"/>
  <c r="AE110" i="1"/>
  <c r="AG110" i="1" s="1"/>
  <c r="AE106" i="1"/>
  <c r="AG106" i="1" s="1"/>
  <c r="AE102" i="1"/>
  <c r="AG102" i="1" s="1"/>
  <c r="AE98" i="1"/>
  <c r="M98" i="1" s="1"/>
  <c r="AE94" i="1"/>
  <c r="AG94" i="1" s="1"/>
  <c r="AE90" i="1"/>
  <c r="AG90" i="1" s="1"/>
  <c r="AE86" i="1"/>
  <c r="M86" i="1" s="1"/>
  <c r="AE82" i="1"/>
  <c r="AG82" i="1" s="1"/>
  <c r="AE70" i="1"/>
  <c r="M70" i="1" s="1"/>
  <c r="AE58" i="1"/>
  <c r="AG58" i="1" s="1"/>
  <c r="AE54" i="1"/>
  <c r="AG54" i="1" s="1"/>
  <c r="AE50" i="1"/>
  <c r="AG50" i="1" s="1"/>
  <c r="AE46" i="1"/>
  <c r="AG46" i="1" s="1"/>
  <c r="AE42" i="1"/>
  <c r="AG42" i="1" s="1"/>
  <c r="AE41" i="1"/>
  <c r="AG41" i="1" s="1"/>
  <c r="AE37" i="1"/>
  <c r="AE31" i="1"/>
  <c r="AE26" i="1"/>
  <c r="AE9" i="1"/>
  <c r="AE14" i="1"/>
  <c r="M14" i="1" s="1"/>
  <c r="M120" i="1" l="1"/>
  <c r="AG18" i="1"/>
  <c r="M18" i="1"/>
  <c r="M68" i="1"/>
  <c r="M97" i="1"/>
  <c r="M63" i="1"/>
  <c r="M52" i="1"/>
  <c r="M47" i="1"/>
  <c r="M113" i="1"/>
  <c r="M102" i="1"/>
  <c r="M84" i="1"/>
  <c r="M69" i="1"/>
  <c r="M54" i="1"/>
  <c r="M100" i="1"/>
  <c r="M53" i="1"/>
  <c r="AG114" i="1"/>
  <c r="M57" i="1"/>
  <c r="M73" i="1"/>
  <c r="M85" i="1"/>
  <c r="M101" i="1"/>
  <c r="M58" i="1"/>
  <c r="M74" i="1"/>
  <c r="M90" i="1"/>
  <c r="M106" i="1"/>
  <c r="M118" i="1"/>
  <c r="M56" i="1"/>
  <c r="M72" i="1"/>
  <c r="M88" i="1"/>
  <c r="M104" i="1"/>
  <c r="M51" i="1"/>
  <c r="M67" i="1"/>
  <c r="M79" i="1"/>
  <c r="M91" i="1"/>
  <c r="M107" i="1"/>
  <c r="M42" i="1"/>
  <c r="M44" i="1"/>
  <c r="M61" i="1"/>
  <c r="M89" i="1"/>
  <c r="M105" i="1"/>
  <c r="M46" i="1"/>
  <c r="M62" i="1"/>
  <c r="M78" i="1"/>
  <c r="M94" i="1"/>
  <c r="M110" i="1"/>
  <c r="M43" i="1"/>
  <c r="M60" i="1"/>
  <c r="M76" i="1"/>
  <c r="M92" i="1"/>
  <c r="M108" i="1"/>
  <c r="M55" i="1"/>
  <c r="M71" i="1"/>
  <c r="M83" i="1"/>
  <c r="M95" i="1"/>
  <c r="M111" i="1"/>
  <c r="M45" i="1"/>
  <c r="M103" i="1"/>
  <c r="M49" i="1"/>
  <c r="M65" i="1"/>
  <c r="M93" i="1"/>
  <c r="M109" i="1"/>
  <c r="M50" i="1"/>
  <c r="M66" i="1"/>
  <c r="M82" i="1"/>
  <c r="M114" i="1"/>
  <c r="M48" i="1"/>
  <c r="M64" i="1"/>
  <c r="M80" i="1"/>
  <c r="M96" i="1"/>
  <c r="M112" i="1"/>
  <c r="M59" i="1"/>
  <c r="M87" i="1"/>
  <c r="M99" i="1"/>
  <c r="M116" i="1"/>
  <c r="AG25" i="1"/>
  <c r="AG24" i="1"/>
  <c r="AG16" i="1"/>
  <c r="AG75" i="1"/>
  <c r="AG37" i="1"/>
  <c r="AG34" i="1"/>
  <c r="AG31" i="1"/>
  <c r="AG28" i="1"/>
  <c r="AG30" i="1"/>
  <c r="AG35" i="1"/>
  <c r="AG27" i="1"/>
  <c r="AG38" i="1"/>
  <c r="AG36" i="1"/>
  <c r="M31" i="1"/>
  <c r="AG23" i="1"/>
  <c r="AG20" i="1"/>
  <c r="AG26" i="1"/>
  <c r="AG19" i="1"/>
  <c r="AG81" i="1"/>
  <c r="AG9" i="1"/>
  <c r="AG77" i="1"/>
  <c r="M28" i="1"/>
  <c r="M37" i="1"/>
  <c r="AG98" i="1"/>
  <c r="AG86" i="1"/>
  <c r="AG70" i="1"/>
  <c r="M10" i="1"/>
  <c r="AG13" i="1"/>
  <c r="M7" i="1"/>
  <c r="AG14" i="1"/>
  <c r="M17" i="1"/>
  <c r="M32" i="1"/>
  <c r="M29" i="1"/>
  <c r="AG10" i="1"/>
  <c r="M25" i="1"/>
  <c r="M38" i="1"/>
  <c r="M34" i="1"/>
  <c r="M30" i="1"/>
  <c r="M13" i="1"/>
  <c r="M36" i="1"/>
  <c r="M27" i="1"/>
  <c r="M24" i="1"/>
  <c r="M26" i="1"/>
  <c r="AG7" i="1"/>
  <c r="M19" i="1"/>
  <c r="M8" i="1"/>
  <c r="M9" i="1"/>
  <c r="M35" i="1"/>
</calcChain>
</file>

<file path=xl/sharedStrings.xml><?xml version="1.0" encoding="utf-8"?>
<sst xmlns="http://schemas.openxmlformats.org/spreadsheetml/2006/main" count="1709" uniqueCount="604">
  <si>
    <t>Nr. crt.</t>
  </si>
  <si>
    <t>Titlu proiect</t>
  </si>
  <si>
    <t xml:space="preserve">Regiune </t>
  </si>
  <si>
    <t>Localitate</t>
  </si>
  <si>
    <t>Tip beneficiar</t>
  </si>
  <si>
    <t>Total valoare proiect</t>
  </si>
  <si>
    <t>Act aditional NR.</t>
  </si>
  <si>
    <t>Cheltuieli neeligibile</t>
  </si>
  <si>
    <t>Fonduri UE</t>
  </si>
  <si>
    <t>Axă prioritară/ Prioritate de investiţii</t>
  </si>
  <si>
    <t>Valoarea ELIGIBILĂ a proiectului (LEI)</t>
  </si>
  <si>
    <t xml:space="preserve">Finanțare acordată </t>
  </si>
  <si>
    <t>Buget național</t>
  </si>
  <si>
    <t>Contribuția proprie a beneficiarului</t>
  </si>
  <si>
    <t>Stadiu proiect 
(în implementare/ reziliat/ finalizat)</t>
  </si>
  <si>
    <t>Denumire beneficiar</t>
  </si>
  <si>
    <t>Data de începere a proiectului</t>
  </si>
  <si>
    <t>Rezumat proiect</t>
  </si>
  <si>
    <t>Data de finalizare a proiectului</t>
  </si>
  <si>
    <t>Rata de cofinanțare UE</t>
  </si>
  <si>
    <t>Județ</t>
  </si>
  <si>
    <t>Categorie de intervenție</t>
  </si>
  <si>
    <t>Contribuție privată</t>
  </si>
  <si>
    <t>Plăţi către beneficiari (lei)</t>
  </si>
  <si>
    <t>Contribuția națională</t>
  </si>
  <si>
    <t>AT 1/2016</t>
  </si>
  <si>
    <t>123 - Informare și comunicare</t>
  </si>
  <si>
    <t>Sprijin pentru activitățile de publicitate, informare și comunicare ale AM POCA</t>
  </si>
  <si>
    <t xml:space="preserve">Scopul proiectului: Crearea și gestionarea unui sistem eficient de informare, promovare și comunicare a POCA, având ca rezultat un impact pozitiv asupra absorbției fondurilor 
Obiectivele specifice ale proiectului:
- Creșterea interesului față de POCA prin informarea potențialilor beneficiari asupra oportunităților de finanțare prin acest program operaţional
- Creșterea satisfacției beneficiarilor programului operațional față de sprijinul oferit de către AM POCA
- Asigurarea transparenței programului și prezentarea rezultatelor acestuia către grupul țintă
</t>
  </si>
  <si>
    <t xml:space="preserve">121 - Pregătire, punere în aplicare, monitorizare și inspectare
122 - Evaluare și studii
</t>
  </si>
  <si>
    <t>Sprijin pentru consolidarea capacității administrative a AM POCA</t>
  </si>
  <si>
    <t xml:space="preserve">Scopul proiectului: Sprijinirea procesului de implementare a Programului operaţional „Capacitate administrativă”
Obiectivele specifice ale proiectului:
- Consolidarea capacității AM de a gestiona și implementa programul operațional.
- Asigurarea continuității implementării programului operațional. 
</t>
  </si>
  <si>
    <t>121 - Pregătire, punere în aplicare, monitorizare și inspectare</t>
  </si>
  <si>
    <t>Sprijin pentru asigurarea cheltuielilor pentru salariile personalului AM POCA</t>
  </si>
  <si>
    <t xml:space="preserve">Scopul proiectului: Sprijinirea sistemului de remunerare şi motivare a personalului din cadrul AM POCA cu atribuţii în gestionarea instrumentelor structurale.
Obiectivul specific al proiectului: Diminuarea impactului financiar asupra bugetului de stat.
</t>
  </si>
  <si>
    <t>Autoritatea Națională Pentru Protecția Drepturilor Copilului și Adopție</t>
  </si>
  <si>
    <t>119 - Investiții în capacitatea instituțională și în eficiența administrațiilor și a serviciilor publice la nivel național, regional și local, în perspectiva realizării de reforme, a unei mai bune legiferări și a bunei guvernanțe</t>
  </si>
  <si>
    <t>Elaborarea planului de dezinstituționalizare a copiilor din instituții și asigurarea tranziției îngrijirii acestora în comunitate</t>
  </si>
  <si>
    <t xml:space="preserve">Scopul: Realizarea de proceduri și metodologii comune la nivelul autorităților administrației publice centrale și locale în vederea eficientizării activității acestora în ceea ce privește asigurarea tranziției de la îngrijirea instituțională a copiilor la îngrijirea lor în comunitate.                                                      
Obiective specifice:                                                                                
- Dezvoltarea și întărirea capacității instituționale a direcțiilor generale de asistență socială și protecția  copilului prin crearea și aplicarea unui mecanism unitar de evaluare a nevoilor copiilor aflați în centrele de plasament clasice care urmează să fie închise.
- Dezvoltarea de instrumente pentru clarificarea mandatului, rolurilor și competențelor direcțiilor generale de asistență socială și protecția copilului și serviciilor publice de asistență socială  în ceea ce privește dezvoltarea serviciilor de prevenire a separării copilului de familie, servicii care pe de o parte vor limita intrările în sistemul de protecție specială a copiilor separați temporar sau definitiv de părinți, iar pe de altă parte vor oferi suport familiilor care au în îngrijire copii reintegrați din centre de plasament clasice.
- Îmbunătățirea capacității instituționale a ANPDCA și a direcțiilor generale de asistență socială și protecția copilului în ceea ce privește fundamentarea și planificarea strategică a procesului de dezinstituționalizare la nivel central și local pe baza informațiilor sistematice relevante.
- Dezvoltarea și introducerea unui mecanism de identificare a nevoilor copiilor aflați în situații de risc de separare  și de  elaborare a planurilor de dezvoltare a serviciilor de prevenire a separării copilului de familie la nivelul comunităților, care să răspundă nevoilor identificate, în vederea optimizării procesului decizional orientat către familiile care se ocupă de creșterea și îngrijirea copiilor aflați în risc de separare.
</t>
  </si>
  <si>
    <t xml:space="preserve">Ministerul Educației Naționale </t>
  </si>
  <si>
    <t>Dezvoltarea capacității Ministerului Educației Naționale de monitorizare și prognoză a evoluției învățământului superior în raport cu piața muncii</t>
  </si>
  <si>
    <t xml:space="preserve">Scopul proiectului: Dezvoltarea capacității administrative a Ministerului Educației Naționale și Cercetării Științifice de a elabora politici bazate pe evidențe, pentru îmbunătățirea ofertelor educaționale ale instituțiilor de învățământ superior, precum și o mai bună corelare a acestora cu nevoile pieței muncii.
Obiectivele specifice ale proiectului:
A) Îmbunătățirea capacității de planificare strategică a Ministerului Educației Naționale și Cercetării Științifice privind elaborarea unor politici și a unor instrumente care să conducă la creșterea anagajării absolvenților pe piața muncii;
B) Îmbunătățirea procesului decizional la nivelul Ministerului Educației Naționale și Cercetării Științifice, de a formula analize și prognoze prin dezvoltarea unor parteneriate și a unui mecanism permanent de consultare MENCS-universități-angajatori, inclusiv dezvoltarea unor instrumente și metodologii privind învățarea aplicată;
C) Îmbunătățirea capacității sistemului de management al sistemului de educație prin dezvoltarea competențelor managerilor din sistemul de învățământ superior; 
D) Dezvoltarea capacității sistemului privind consilierea și orientarea profesională.
</t>
  </si>
  <si>
    <t>Ministerul Muncii și Justitiei Sociale</t>
  </si>
  <si>
    <t>Implementarea unui sistem de elaborare de politici publice în domeniul incluziunii sociale la nivelul MMJS</t>
  </si>
  <si>
    <t xml:space="preserve">Scopul: Crearea unui set de instrumente de planificare strategică (hărți privind serviciile sociale, infrastructura aferentă acestora, hărți privind nevoile de infrastructură socială și servicii și metodologii) care să sprijine procesul decizional orientat către cetățean.
Obiectivele specifice:
- asigurarea unei abordări coordonate și fundamentate pe dovezi în elaborarea și implementarea politicilor, programelor, și intervențiilor orientate către persoanele sărace și vulnerabile și către zonele sărace și marginalizate;
- implementarea unui proces decizional la nivelul MMFPSPV, cât și la nivel local, bazat pe o serie de informații obținute în urma unei metodologii riguroase, fundamentate empiric, bazate pe dovezi și date statistice; 
- dezvoltarea și utilizarea unui set de instrumente standard de planificare și furnizare a serviciilor sociale la nivel local în vederea creșterii calității serviciilor publice;
- instruirea unui număr de 450 de persoane, atât de la nivel central, cât și de la nivelul APL-urilor privind elaborarea de politici publice orientate spre cetățean și bazate pe dovezi și cu privire la alte tematici de interes aferente acțiunilor care se vor desfășura în cadrul proiectului.
</t>
  </si>
  <si>
    <t xml:space="preserve">Ministerul pentru Mediul de Afaceri, Comerț și Antreprenoriat </t>
  </si>
  <si>
    <t xml:space="preserve">Creșterea capacității administrative a Ministerului pentru Mediul de Afaceri, Comerț și Antreprenoriat de dezvoltare și implementare a sistemului de politici publice bazate pe dovezi </t>
  </si>
  <si>
    <t xml:space="preserve">Scopul proiectului: Optimizarea proceselor decizionale la nivelul MMACA prin consolidarea procesului de fundamentare a politicilor publice.
Obiectivele specifice:
A. Consolidarea procesului de fundamentare a politicilor publice elaborate și implementate de MMACA în vederea eficientizării acțiunilor și inițiativelor orientate către sprijinirea dezvoltării sectorului IMM și îmbunătățirea mediului de afaceri din România;
B. Creșterea transparenței procesului de fundamentare a politicilor publice elaborate și implementate de MMACA și eficientizarea dialogului cu reprezentanții sectorului IMM și ai mediului de afaceri, precum și cu alte categorii de factori relevanți;
C. Îmbunătățirea cunoștințelor și abilităților personalului MMACA pentru susținerea măsurilor/ acțiunilor din cadrul O.S. 1.1.
</t>
  </si>
  <si>
    <t>Ministerul Educației Naționale - Centrul Național de Dezvoltare a Învățământului Profesional și Tehnic</t>
  </si>
  <si>
    <t>Cadrul strategic pentru infrastructura educațională și sprijin în planificarea strategică a educației și formării profesionale - INFRAED</t>
  </si>
  <si>
    <t>Scopul: Dezvoltarea și introducerea de strategii, mecanisme,  standarde şi proceduri comune în administrația publică ce optimizează procesele decizionale de alocare a resurselor financiare pentru investițiile în infrastructura  publică de învățământ.                
Obiective specifice:                                                                               
- Optimizarea alocării de resurse financiare și de investiții în infrastructura educațională prin elaborarea unei strategii naționale consultate public, ce asigură decizii informate, bazate pe date concrete rezultate din studii și analize.
- Creșterea capacităţii administraţiei publice de asigurare a transparentei procesului decizional, orientat către cetățean și corelat cu piața muncii, pentru învăţământul profesional şi tehnic
- Creșterea capacității planificare strategică la nivel central și local, de implementare, monitorizare şi evaluare a strategiilor, mecanismelor,  standardelor şi procedurilor  cu privire la educaţia şi formarea profesională şi investițiile în infrastructura de educație.</t>
  </si>
  <si>
    <t>Ministerul Economiei</t>
  </si>
  <si>
    <t>Dezvoltarea capacității instituționale a Ministerului Economiei</t>
  </si>
  <si>
    <t>Scopul proiectului: Consolidarea capacităţii instituţionale a Ministerului Economiei, Comerţului şi Relaţiilor cu Mediul de Afaceri prin dezvoltarea capacităţii de a fundamenta şi implementa politici publice.
Obiectivele specifice ale proiectului:
A) Îmbunătăţirea capacităţii de elaborare (evaluarea impactului), fundamentare, monitorizare şi evaluare a politicilor publice din aria de competenţe a Ministerului Economiei, Comerţului şi Relaţiilor cu Mediul de Afaceri;
B) Dezvoltarea competenţelor angajaţilor Ministerului Economiei, Comerţului şi Relaţiilor cu Mediul de Afaceri în domeniul politicilor publice.</t>
  </si>
  <si>
    <t>Ministerul Finanțelor Publice</t>
  </si>
  <si>
    <t>Întărirea capacităţii administrative a Ministerului Finanţelor Publice în implementarea măsurilor de sprijin de natura ajutorului de stat</t>
  </si>
  <si>
    <t xml:space="preserve">Scopul proiectului: 
Identificarea măsurilor de îmbunătățire a capacității administrative la nivelul Ministerului Finanțelor Publice în implementarea măsurilor de sprijin de natura ajutorului de stat, în vederea optimizării proceselor decizionale orientate către mediul de afaceri, precum și creșterii calității și performanței în administrația publică, în conformitate cu obiectivele stabilite prin Strategia de consolidare a administrației publice.
Obiectivele specifice ale proiectului:
A. Elaborarea unui studiu de impact realizat asupra măsurilor de natura ajutorului de stat implementate de Ministerul Finanțelor Publice în perioada 2007-2014, în vederea analizării opțiunilor viabile necesare fundamentării deciziilor ce urmează a fi adoptate, cu scopul alocării eficiente a resurselor bugetare în cadrul acestor programe;
B. Dezvoltarea unui sistem informatic de tip “monitoring tool” menit să profesionalizeze modul de coordonare a proceselor legate de evaluarea documentelor și managementul acestora;
C. Elaborarea unui raport cu propuneri și recomandări pentru îmbunătățirea cadrului normativ și metodologic de instituire și acordare a măsurilor de natura ajutorului de stat;
D. Dezvoltarea abilităților și competențelor funcționarilor publici implicați în implementarea măsurilor de natura ajutorului de stat, prin organizarea de seminarii și vizite de lucru.  
</t>
  </si>
  <si>
    <t xml:space="preserve">Consolidarea cadrului pentru creșterea calității serviciilor publice și pentru sprijinirea dezvoltării la nivel local (SPC) </t>
  </si>
  <si>
    <t>Scopul: Dezvoltarea unui set unitar de instrumente pentru consolidarea capacității administrației publice de a presta/furniza în mod eficient și performant servicii publice de calitate pentru cetățeni și mediul de afaceri.                                                                                    Obiective specifice: 
- Asigurarea premiselor pentru fundamentarea soluțiilor referitoare la repartizarea optimă a competențelor între autoritățile administrației publice centrale și locale;
- Asigurarea unei viziuni unitare asupra modului de elaborare, implementare, monitorizare și evaluare a standardelor de calitate și după caz, de cost, pentru serviciile publice descentralizate;
- Dezvoltarea de metode și instrumente pentru monitorizarea și evaluarea capacității administrative a autorităților administrației publice locale.
- Creşterea capacităţii autorităților și instituțiilor de la nivelul administrației publice centrale de a îşi exercita clar și coerent calitatea de coordonator metodologic asupra creării politicilor publice în materia descentralizării.</t>
  </si>
  <si>
    <t>Dezvoltarea capacității de administrare a datoriei publice guvernamentale prin utilizarea instrumentelor financiare derivate</t>
  </si>
  <si>
    <t xml:space="preserve">Scopul proiectului:  
Eficientizarea cheltuielilor bugetare prin limitarea riscurilor asociate portofoliului de datorie publică guvernamentală. 
Obiectivele specifice ale proiectului:
 A) Dezvoltarea de instrumente/mecanisme pentru eficientizarea procesului de administrare a datoriei publice guvernamentale şi, implicit, a riscurilor şi a cheltuielilor bugetare reprezentând costul datoriei publice guvernamentale.
  Potrivit Hotărârii Guvernului  nr.1470/2007 pentru aprobarea Normelor metodologice de aplicare a Ordonanţei de urgenţă a Guvernului nr.64/2007 privind datoria publică, aprobată cu modificări şi completări prin Legea nr.109/2008, cu modificările ulterioare, pct.3.3.1, în scopul realizării operaţiunilor de administrare a riscurilor aferente portofoliului de datorie publică guvernamentală, Ministerul Finanţelor Publice poate încheia cu instituţii financiare acorduri cadru de tip ISDA Master Derivative Agreement (MDA). În baza acestor acorduri, se vor putea utiliza instrumente financiare derivate în scopul atingerii unei structuri valutare considerate optime pentru portofoliul de datorie publică guvernementală, pentru menţinerea în limite rezonabile a riscurilor financiare (risc valutar, risc de rată de dobândă şi de refinanţare) rezultatul acestor măsuri conducând implicit la limitarea riscurilor cu datoria publică guvernamentală pe termen mediu şi lung.
Prin urmare este esenţială implementarea unui cadru de administrare al riscului prin stabilirea unui management activ al riscurilor asociate portofoliului de datorie publică guvernamentală prin utilizarea instrumentelor financiare derivate pentru acoperirea riscurilor de piaţă şi crearea posibilităţii diminuării costului datoriei prin swap valutar şi swap pe rata de dobândă.
B) Dezvoltarea abilităţilor şi cunoştinţelor personalului implicat în administrarea datoriei publice guvernamentale în vederea utilizării instrumentelor financiare derivate. 
 Pentru implementarea proiectului, Ministerul Finanţelor Publice prin Direcţia Generală Trezorerie şi Datorie Publică (DGTDP) va beneficia de asistentă tehnică din partea Băncii Mondiale pentru a pune în practică politica adecvată şi cadrul operaţional în vederea folosirii instrumentelor financiare derivate.
</t>
  </si>
  <si>
    <t>Secretariatul General al Guvernului - Direcția pentru Strategii Guvernamentale</t>
  </si>
  <si>
    <t xml:space="preserve">Starea Națiunii. Construirea unui instrument inovator pentru fundamentarea politicilor publice </t>
  </si>
  <si>
    <t xml:space="preserve">Scopul proiectului este de a dezvolta și a introduce la nivelul SGG a unui agregator de date statistice multidisciplinare, care va avea ca principal beneficiu fundamentarea riguroasă și obiectivă  a proceselor decizionale și documentelor strategice din cadrul administrației centrale și locale. 
Obiective specifice:
 – Crearea unui sistem coerent de 100 de indicatori relevanți pentru măsurarea nivelului de dezvoltare al României. 
 - Construirea agregatorului de date online Starea Națiunii -  o bază de date online care va integra date statistice colectate începând cu 1990 de diverse instituții (date publice disponibile pentru perioada 1990 – 2015 și ulterior) necesare pentru măsurarea sistemului de indicatori referitor la starea României, utilizabil în fundamentarea deciziilor și pregătirea de politici bazate pe dovezi, compatibil și cu capacitate de integrare în platforma online „Tabloul de bord la centrul Guvernului”, proiect implementat de către Cancelaria Primului Ministru și aflat deja în dezvoltare. 
 – Generarea periodică de date sociologice privind percepția publică (barometre de opinie) cu referire la o varietate de aspecte, precum: piața muncii, mediul de afaceri, industrie, agricultură și dezvoltare rurală, infrastructură de transport și de mediu, sănătate, calitatea vieții, mediul înconjurător etc. și integrarea acestora în agregatorul de date online Starea Națiunii.  
 - Întărirea capacităţii instituţionale a Solicitantului, care are rol de analist decizional, cu privire la temele abordate în cadrul OS 1, 2 și 3. 
 - Implementarea unui program de formare în utilizarea agregatorului de date online Starea Națiunii și a rezultatelor de cercetare, adresat personalului din administrația locală și centrală ca viitori utilizatori ai instrumentului inovator realizat în cadrul proiectului. 
</t>
  </si>
  <si>
    <t>Ministerul Sănătății</t>
  </si>
  <si>
    <t>Îmbunatăţirea capacităţii de planificare strategică şi management al Programelor Naţionale de Sănătate Publică (PNSP) finanțate de  Ministerul Sănătăţii</t>
  </si>
  <si>
    <t xml:space="preserve">Scopul proiectului: Creșterea performanţei în implementarea Programelor Naţionale de Sănătate Publică (PNSP) la nivel central şi local prin îmbunătăţirea capacităţii Ministerului Sănătății și a structurilor sale în ceea ce privește planificarea şi managementul la nivel central, regional şi judeţean.  
Obiectivele specifice ale proiectului:
A. Introducerea unor instrumente și mecanisme unitare de management a programelor naționale de sanatate în scopul creșterii capacității administrative a Ministerului Sănătății;
B. Actualizarea cadrului legal existent ca urmare a introducerii noilor instrumente și mecanisme de management a programelor nationale;
C. Realizarea unei analize de impact ex-post a programelor naționale de sănătate;
D. Îmbunătățirea cunoștintelor și abilităților personalului care gestionează programele naționale de sănătate.
</t>
  </si>
  <si>
    <t>Ministerul Transporturilor</t>
  </si>
  <si>
    <t>Creșterea capacității Ministerului Transporturilor de a realiza planificări strategice și a administra Master Planul General de Transport al României</t>
  </si>
  <si>
    <t xml:space="preserve">Scopul proiectului este reprezentat de creșterea capacității Ministerului Transporturilor de a realiza planificări strategice și a administra Master Planului General de Transport al României, pentru a întări sistemul de politici în sectorul de transport bazat pe dovezi.
Obiectivele specifice ale proiectului:
A. Creșterea pe termen mediu și lung a capacității MT în vederea utilizării, actualizării și interogării Modelului Național de Transport
B. Îmbunătățirea cadrului procedural privind realizarea evaluării proiectelor și a analizei cost beneficiu în sectorul de transport
</t>
  </si>
  <si>
    <t>Ministerul Educaţiei Nationale</t>
  </si>
  <si>
    <t>Monitorizarea și evaluarea strategiilor condiționalități ex-ante în educație și îmbunătățirea procesului decizional prin monitorizarea performanței instituționale la nivel central și local</t>
  </si>
  <si>
    <t xml:space="preserve">Scopul proiectului: optimizarea implementării măsurilor în atingerea țintelor strategice din cadrul celor patru strategii condionalități ex-ante prin dezvoltarea și introducerea unui sistem unitar de monitorizare și evaluare (M&amp;E) precum și realizarea unor studii comparative  ce vor optimiza procesele de luare a deciziilor la nivelul ministerului și va furniza evidențele necesare implementării de politici publice. 
Obiectivele specifice:
- creșterea capacității MENCȘ de implementare a strategiilor educaționale condiționalitate ex-ante prin asigurarea dezvoltării și aplicării unui cadru metodologic de monitorizare și evaluare în vederea atingerii în 2020 a țintelor educaționale estimate
- creșterea capacității MENCȘ de formulare de politici publice sectoriale prin asigurarea unor decizii informate privind dezvoltarea forței de muncă, politicile privind profesorii și cele privind educația timpurie sprijinite prin studii comparative
</t>
  </si>
  <si>
    <t>Ministerul Comunicațiilor și Societatii Informaționale</t>
  </si>
  <si>
    <t>Imbunătățirea normelor, procedurilor și mecanismelor necesare Ministerului Comunicațiilor și Societatii Informaționale în vederea continuării dezvoltării sectorului de comerț electronic (ECOM)</t>
  </si>
  <si>
    <t xml:space="preserve">Scopul:  Stimularea dezvoltării eficiente și sigure a sistemului de comerţ electronic prin îmbunătățirea capacitații administrative a Ministerului pentru Societatea Informațională responsabil cu coordonarea și îndeplinirea liniilor strategice de dezvoltare a comerțului electronic prevăzute în Strategia Națională privind Agenda Digitală pentru România 2020.
Obiective specifice:
- Creșterea calității reglementărilor în domeniul comerțului electronic prin realizarea unei analize pertinente a cadrului normativ existent și formularea unor propuneri  de îmbunătățire a acestuia. 
- Îmbunătățirea mecanismelor de coordonare și colaborare ale Ministerului pentru Societatea Informațională în vederea implementării eficiente și eficace a liniilor de acțiune în domeniul comerțului electronic prevăzute în Strategia Națională privind Agenda Digitală pentru România 2020 
</t>
  </si>
  <si>
    <t>Ministerul Mediului</t>
  </si>
  <si>
    <t>Elaborarea ghidurilor necesare îmbunătățirii capacității administrative a autorităților pentru protecția mediului în scopul derulării unitare a procedurii de evaluare a impactului asupra mediului (EGEIA)</t>
  </si>
  <si>
    <t xml:space="preserve">Scopul: Îmbunățățirea capacității administrative a autorităților pentru protecția mediului în scopul derulării unitare a procedurii de evaluare a impactului asupra mediului.
Obiective specifice:
-asigurarea calității și evaluării coerente a rapoartelor privind impactul asupra mediului (RIM), prin elaborarea unor ghiduri metodologice EIA necesare autorităților de mediu, a unei broșuri, precum și diseminarea acestor ghiduri către grupuri țintă, altele decât autorități de mediu;
- asigurarea monitorizării aplicării unitare și coerente a ghidurilor metodologice la nivelul autorităților de mediu, prin realizarea unui studiu privind evaluarea ex ante a impactului aplicării ghidurilor;
- dobândirea cunoștințelor și abilităților îmbunătățite, în vederea creșterii calității analizei documentațiilor necesare derulării procedurii de evaluare a impactului asupra mediului și a conținutului RIM, prin instruirea personalului din autoritățile de mediu.
</t>
  </si>
  <si>
    <t>Stabilirea cadrului de dezvoltare a instrumentelor de e-guvernare (EGOV)</t>
  </si>
  <si>
    <t xml:space="preserve">Scopul: Dezvoltarea capacităţii instituţionale a autorităților publice publice în vederea dezvoltării instrumentelor de e–guvernare pentru cetățeni si mediul de afaceri precum și asigurarea viziunii și a direcțiilor de acțiune din domeniul e –guvernării.
Obiective specifice:
- Reducerea fragmentării şi gruparea serviciilor publice electronice sub forma conceptului de evenimente de viaţă, conform obiectivelor stabilite în Agenda Digitală pentru România;
- Asigurarea cadrului legislativ, instituţional, procedural şi operaţional pentru utilizarea instrumentelor de e-guvernare.
</t>
  </si>
  <si>
    <t>Dezvoltarea capacității administrative a Ministerului Mediului de a implementa politica în domeniul managementului deșeurilor și al siturilor contaminate - C.A.D.S</t>
  </si>
  <si>
    <t xml:space="preserve">Scopul proiectului: întărirea capacității administrative a Ministerului  Mediului, Apelor și Pădurilor de a dezvolta și implementa politica de gestionare a deșeurilor și siturilor contaminate, prin dezvoltarea: 
• documentelor de planificare prevăzute prin Directiva cadru privind deșeurile nr. 2008/98/CE, transpuse în legislația națională specifică;
• metodologiilor privind investigarea și evaluarea poluării și remedierea solului și subsolului, precum și documentelor necesare pentru punerea în aplicare a regulilor şi a surselor de finanţare stabilite/identificate pentru aplicarea principiului „poluatorul plăteşte”.
Obiectivele specifice ale proiectului:
- Elaborarea de documente strategice în domeniul managementului deșeurilor, respectiv a PNGD (include Planul Național de Prevenire a Generării de Deșeuri ca parte separată și un Raport privind colectarea și analiza datelor necesare în vederea realizării PNGD), la care se adaugă evaluarea strategică de mediu (SEA pentru propunerea de PNGD);
- Elaborarea metodologiei și conținutului raportului geologic de investigare și evaluare a poluării solului și subsolului, criteriile și indicatorii de evaluare a poluării mediului geologic, a metodologiei de refacere a mediului geologic al siturilor contaminate, precum și a criteriilor clare de intervenție pentru acțiunile de remediere (criterii de prioritizare a intervenţiei asupra siturilor contaminate);
- Elaborarea metodologiei privind regulile şi sursele de finanţare stabilite/identificate pentru aplicarea principiului „poluatorul plăteşte”, dar și pentru  stabilirea datei până la care statul este responsabil pentru poluarea solului, subsolului şi a apei subterane, pentru stabilirea procentului de acoperire de către stat a costurilor privind remedierea siturilor contaminate, respectiv pentru decontarea activităţilor de remediere a siturilor contaminate;
- Elaborarea de ghiduri de bune practici pentru autorităţile publice locale vor viza următoarele aspecte: prevenirea generării deșeurilor, colectarea și reciclarea deșeurilor; tratarea și eliminarea deșeurilor; gestionarea datelor și modul de introducere a datelor;
- Dezvoltarea cadrului metodologic pentru elaborarea Planurilor Județene de Gestionare a Deșeurilor, constând în  revizuirea / elaborarea metodologiei-cadru și etapizarea elaborării PJGD pe baza unei analize privind stadiul implementării/ monitorizării/ evaluării acestora;
- Realizarea unor campanii de conștientizare și instruire cu privire la metodologia pentru elaborarea Planurilor Județene de Gestionare a Deșeurilor și etapizarea elaborării PJGD și la documentele necesare pentru punerea în aplicare a  metodologiilor privind investigarea, evaluarea și remedierea poluării solului și subsolului, orientate către administraţia centrală şi echipele de management a proiectelor de management integrat al deșeurilor și siturilor contaminate; autoritățile publice centrale; autorităţile administraţiei publice locale; companiile în domeniul gestionării deşeurilor autorizate pentru colectare, tratare, reciclare, precum și organizarea unor vizite de studiu pentru a beneficia de exemple europene de bune practici în domeniul gestionării deșeurilor și a siturilor contaminate.
</t>
  </si>
  <si>
    <t>Dezvoltarea capacității administrative a Ministerului Mediului de a implementa politica în domeniul biodiversității</t>
  </si>
  <si>
    <t xml:space="preserve">Scopul: Întărirea capacității administrative a Ministerului  Mediului, Apelor și Pădurilor prin dezvoltarea de sisteme și standarde care să optimizeze procesul de politici publice în domeniul protecției biodiversității, în acord cu SCAP.
Obiective specifice:
- dezvoltarea unor metode necesare pentru îmbunătățirea procesului decizional la nivelul Ministerului Mediului, Apelor și Pădurilor, al Agenției Naționale pentru Protecția Mediului și al  autorităților publice locale pentur protecția mediului de a implementa politicile publice în domeniul biodiversității, constând în dezvoltarea de metodologii și proceduri de evaluare și aprobare a planurilor de management pentru ariile naturale protejate;
 – elaborarea unor studii care să fundamenteze politici publice în domeniul ecosistemelor degradate în acord cu obiectivele Strategiei UE în domeniul biodiversității pentru 2020 și să fundamenteze programe de investiții pentru refacerea ecosistemelor degradate din afara ariilor naturale protejate;
 – realizarea unor studii de fundamentare și revizuire a Strategiei Naţionale şi Planului de Acţiune pentru Conservarea Biodiversităţii 2013 – 2020 (SNPACB) în acord cu ultimele evoluții la nivel european și cu Strategia UE în domeniul biodiversității pentru 2020.
</t>
  </si>
  <si>
    <t xml:space="preserve">Secretariatul General al Guvernului </t>
  </si>
  <si>
    <t>Dezvoltarea capacității de management strategic prin operaționalizarea, la nivelul Centrului Guvernului, a unei structuri tip Strategy Unit (SU)</t>
  </si>
  <si>
    <t xml:space="preserve">Scopul: Îmbunătățirea performanțelor Guvernului în elaborarea documentelor strategice, creșterea  capacității de programare strategică (bugetare pe programe) și dezvoltarea unui sistem de management strategic integrat, prin operaționalizarea unei structuri tip Strategy Unit, la nivelul Centrului Guvernului, capabil să ghideze acest proces, să măsoare impactul documentelor programatice în realizarea obiectivelor strategice, precum și  să semnaleze ministerelor de linie cazurile în care strategiile lor nu reușesc să atingă obiectivele naționale.
Obiectivele specifice ale proiectului:
- crearea cadrului necesar pentru  dezvoltarea unui sistem de management strategic
 integrat la nivel național – operaționalizarea Unității de Strategie (Strategy Unit);
- crearea de metode şi proceduri unificate pentru dezvoltarea strategiilor din ministerele de linie; 
- susținerea ministerelor de linie în dezvoltarea de strategii sectoriale eficiente, care să dirijeze sau să coordoneze dezvoltarea de strategii inter-sectoriale de importanță și de interes național, și asigurarea coordonării acestora cu documentele strategice de nivel superior (Programul de Guvernare, PNR și AP)
- dezvoltarea funcției de evaluare prin: 
a) monitorizarea calităţii documentelor strategice,
b) monitorizarea implementării documentelor strategice sectoriale, 
c) semnalarea oricărei deficienţe, iniţierea evaluărilor de strategie, propunerea de soluții în cazul în care sunt detectate probleme și măsurarea impactului documentelor programatice în realizarea obiectivelor strategice.
</t>
  </si>
  <si>
    <t>Secretariatul General al Guvernului</t>
  </si>
  <si>
    <t>Îmbunătățirea capacității CNCISCAP de a coordona implementarea Strategiei pentru Consolidarea Administrației Publice 2014 - 2020</t>
  </si>
  <si>
    <t>Scopul: Dezvoltarea unui mecanism comun de coordonare inter-instituțională și monitorizare a implementării acțiunilor cuprinse în Strategia pentru Consolidarea Administrației Publice 2014-2020, bazat pe instrumente moderne, unitare, interactive și participative.     
Obiective specifice: 
- Îmbunătățirea coordonării interinstituționale între SGG-CPM și MDRAP, pe de o parte și celelalte instituții responsabile pentru implementarea SCAP 2014-2020, așa cum sunt ele definite în HG 909/2014, pe de altă parte.                                                                              - Creșterea capacității reprezentanților instituțiilor implicate cu privire la metodele moderne de colectare, procesare și raportare a informațiilor / datelor utilizate în monitorizarea implementării SCAP 2014-2020, precum și la comunicarea publică.
- Îmbunătățirea comunicării și cooperării între administrația publică și societatea civilă în vederea implementării eficiente a SCAP 2014-2020.</t>
  </si>
  <si>
    <t>Dezvoltarea capacității administrației publice centrale de a realiza studii de impact</t>
  </si>
  <si>
    <t xml:space="preserve">Scopul proiectului este acela de a crește gradual capacitatea administrativă și expertiza în cadrul instituțiilor administrației publice centrale care elaborează, monitorizează și evaluează politici publice și reglementări cu privire la metodologia de fundamentare a acestora.
Obiective specifice:
- Sprijinirea unui număr de 5 instituții ale administrației publice centrale în realizarea a 5 studii de impact care să susțină fundamentarea unor acțiuni ale Guvernului, documente de politici publice sau reglementări.
- Creșterea nivelului de instruire a specialiștilor din administrația publică implicați în elaborarea studiilor de impact cu privire la metodologia specifică de realizare a acestora, precum și cu privire la alte tehnici și practici în domeniu aplicate la nivel european.
- Consolidarea cadrului instituțional în domeniul evaluării preliminare a impactului și îmbunătățirea coordonării inter și intra-instituționale la nivelul Guvernului în acest domeniu. 
</t>
  </si>
  <si>
    <t>Operaționalizarea unui sistem de management pentru implementarea Planului Anual de Lucru al Guvernului (PALG)</t>
  </si>
  <si>
    <t>Scopul: Scopul proiectului vizează îmbunătățirea performanțelor Guvernului și optimizarea procesului decizional la nivel guvernamental prin crearea unui sistem de management al priorităților legislative care să permită ierarhizarea clară și urmărirea realizării acestora. 
Obiectivele specifice: 
- crearea şi operaţionalizarea cadrului necesar pentru  dezvoltarea unui sistem de management integrat la nivel național al priorităților legislative;
- asigurarea unui nivel mai mare de predictibilitate cu privire la planificarea în avans a şedinţelor guvernului precum și consolidarea responsabilităţii ministerelor cu privire la îndeplinirea priorităţilor Guvernului;   
- susținerea ministerelor de linie în implementarea unui mediu decizional strategic, previzibil şi predictibil, prin creșterea accentului asupra actelor normative prioritare/planificate în detrimentul actelor normative ad-hoc şi asigurarea concordanţei dintre documentele planificate de ministere și  incluse in PALG si cele care ajung, in final, pe agenda ședinței de guvern; - asigurarea funcţiei de control şi monitorizare în timp real a procesului de guvernare şi elaborare acte normative, sprijinind astfel semnalarea imediată a întârzierilor şi deficienţelor în ceea ce priveşte calendarul de elaborare şi aprobare acte normative</t>
  </si>
  <si>
    <t xml:space="preserve">Ministerul Cercetării şi Inovării  </t>
  </si>
  <si>
    <t>Dezvoltarea capacității administrative a ANCSI de implementare a unor acțiuni stabilite în Strategia Națională de Cercetare, Dezvoltare tehnologică și Inovare 2014-2020</t>
  </si>
  <si>
    <t xml:space="preserve">Scopul proiectului: adaptarea structurilor, optimizarea proceselor și pregătirea resurselor umane din Autoritatea națională de Cercetare Științifică și Inovare pentru realizarea și punerea în aplicare a politicilor publice bazate pe dovezi în vederea corelării planificării strategice cu bugetarea pe programe.
Obiectivele specifice ale proiectului:
A) Dezvoltarea și introducerea de sisteme și standarde comune în administrația publică ce optimizează procesele decizionale orientate către cetățeni și mediul de afaceri în concordanță cu SCAP: implementarea de instrumente informatice necesare pentru fundamentarea politicilor și optimizarea proceselor decizionale ale ANCSI, respectiv ale MECS, prin realizarea unei Platforme Informatice Integrate pentru Cercetare-Dezvoltare și Inovare (PII-CDI). Aceasta efectuează activități de culegere, agregare, prelucrare şi distribuire a informaţiilor. Utilizarea PII-CDI contribuie la aplicarea sistemului de politici bazate pe dovezi în autoritățile și instituțiile publice centrale.
B) Indeplinirea conditionalităților ex-ante pentru Obiectivul Tematic 1 (OT1) al FESI, prevăzute în cadrul Programului Operațional Competitivitate 2014-2020 prin realizarea mecanismului de orientare strategică, bazat pe descoperirerea antreprenorială și creșterea gradului de integrare a sistemului de CDI în economia națională ca răspuns la nevoia de a  îmbunătăți procesul de monitorizare și evaluare a SNCDI. Implementarea acestui mecanism de orientare strategică va crește capacitatea administrativă a Autorității de a efectua planificări strategice și bugetarea pe programe.
C) Pregătirea personalului și formarea competențelor necesare fundamentării și aplicării bugetării pe programe prin participarea la schimburi de experiență și networking cu autorități / instituții / organisme ale administrației publice naționale și internaționale.
</t>
  </si>
  <si>
    <t>Extinderea sistemului de planificare strategică la nivelul ministerelor de resort</t>
  </si>
  <si>
    <t xml:space="preserve">Scopul proiectului: este de a contribui la îmbunătățirea procesului decizional și la creșterea calității cheltuielilor publice prin extinderea sistemului de planificare strategică existent la 10 ministere de resort.
Obiectivele specifice ale proiectului:
1. Elaborarea și actualizarea a 10 Planuri Strategice Instituționale (PSI) în baza noii metodologii de planificare strategică realizată în 2014-2015 prin intermediul proiectului „Monitorizarea și Evaluarea Procesului Decizional”, proiect finanțat printr-un Grant nerambursabil oferit de Banca Mondială și pregătirea unui proiecte de hotărâre de guvern cu privire la metodologie;
2. Implementarea unui sistem de monitorizare a implementării PSI pentru cele 10 ministere, bazat pe o aplicație IT dezvoltată prin intermediul proiectului „Monitorizarea și Evaluarea Procesului Decizional”, proiect finanțat printr-un Grant nerambursabil oferit de Banca Mondială;
3. Formarea personalului de la nivelul Cancelariei Primului-ministru și din cele 10 ministere de resort în domeniul planificării strategice și în utilizarea aplicației IT de monitorizare a PSI;
4. Implementarea unui sistem de identificare rapidă și păstrare a documentelor existente la nivelul CCR, pentru a sprijini procesul de fundamentare a realizării PSI-urilor la nivelul celor 10 ministere.
</t>
  </si>
  <si>
    <t>Agenția Națională de Administrare Fiscală</t>
  </si>
  <si>
    <t>Îmbunătățirea capacității procesului decizional la nivelul sectorului financiar din Romania – TREZOR</t>
  </si>
  <si>
    <t xml:space="preserve">Scopul proiectului: Optimizarea procesului decizional prin implementarea unui sistem electronic centralizat de plăți, dezvoltat și introdus la nivelul tuturor unităților de trezorerie ale statului și diversificarea modalităților de efectuare a operațiunilor de încasări și plăți aflate la dispoziția clienților trezoreriei
Obiectivele specifice ale proiectului:
A) Centralizarea sistemului electronic de plăți al trezoreriei statului și reducerea perioadelor de decontare a instrumentelor de plată utilizate în relație cu Trezoreria Statului;
B) Diversificarea modalităților de realizare a operațiunilor de plăți efectuate de către clienții cu conturi deschise la unitățile trezoreriei statului prin dezvoltarea unei platforme de internet banking;
C) Diversificarea modalităților de realizare a operațiunilor de încasări prin implementarea unui sistem de plată prin intermediul cardurilor de plată a impozitelor și taxelor;  
D) Obținerea de informaţii agregate şi în timp real cu privire la operaţiunile de încasări şi plăţi care să fundamenteze aplicarea sistemului de politici;
E) Instruirea angajaţilor de la nivelul aparatului central al Ministerului Finanţelor Publice şi Agenţiei Naţionale de Administrare, precum şi din cadrul unităţilor teritoriale ale trezoreriei statului în utilizarea sistemelor informatice dezvoltate în cadrul proiectului.
</t>
  </si>
  <si>
    <t>Inspectoratul General pentru Situații de Urgență (IGSU)</t>
  </si>
  <si>
    <t>Evaluarea riscurilor de dezastre la nivel național (RO-RISK)</t>
  </si>
  <si>
    <t xml:space="preserve">Scopul: Proiectul vizează realizarea unei prime evaluări a riscurilor de dezastre la nivel naţional, sub aspectul impactului asupra siguranţei cetăţenilor, precum şi cel social, economic şi de mediu, pe baza unor instrumente şi a unui cadru metodologic unitare. Rezultatele proiectului vor  putea fundamenta deciziile strategice care să vizeze reducerea riscurilor de dezastre şi, implicit, creşterea siguranţei cetăţeanului şi a mediului de afaceri.
Obiectivele specifice sunt:
- Dezvoltarea instrumentelor necesare (metodologie unitară de evaluare a riscurilor, portal GiS etc.) în procesul de evaluare a riscurilor la nivel naţional;
- Efectuarea unei prime evaluări pentru 10 riscuri specifice treiroriului României, cu indicarea impactului social, economic şi de mediu;
- Pregătirea autorităţilor cu atribuţii în managementul riscurilor pentru utilizarea instrumentelor de evaluare a riscurilor la nivel naţional în vederea fundamentării deciziilor strategice pentru reducerea riscului de dezastre
</t>
  </si>
  <si>
    <t>Consolidarea implementării standardelor de control intern managerial la nivel central şi local</t>
  </si>
  <si>
    <t xml:space="preserve">Scopul proiectului: creşterea capacităţii administrative la nivelul autorităţilor publice centrale şi locale prin dinamizarea dezvoltarea, implementarea sistemului de control intern managerial (SCIM), inclusiv îmbunătăţirea competenţelor personalului în desfăşurarea activităţilor specifice SCIM. 
Obiectivele specifice ale proiectuluit:
A) Identificarea problemelor specifice activităţilor de control intern managerial impuse de legislatia în vigoare;
B) Elaborarea, dezvoltarea şi implementarea unor instrumente de lucru aferente unui management organizaţional eficient;
C) Dezvoltarea/creșterea competenţelor de management organizaţional ale personalului SGG şi Curţii de Conturi, Ministerelor şi Autorităţilor publice locale selectate în proiect, cu atribuţii în domeniile standardelor de management, prin formarea a 300 de persoane pe tematica SCIM şi certificarea ANC  a minim 90% dintre acestea;
D) Creşterea gradului de utilizare a standardelor de management care compun SCIM  în administrația publică, în vederea optimizării şi cooperării între instituţiile publice centrale şi Secretariatul General al Guvernului - Direcţia de control intern managerial şi relaţii interinstituţionale (DCIMRI), prin crearea Platformei IT.
</t>
  </si>
  <si>
    <t>Ministerul Consultarii Publice și Dialogului Social</t>
  </si>
  <si>
    <t>Guvernare transparentă, deschisă și participativă – standartizare, armonizare, dialog îmbunătățit</t>
  </si>
  <si>
    <t xml:space="preserve">Scopul proiectului: Creșterea gradului de transparență a actului de guvernare la nivel central și local 
Obiectivele specifice ale proiectului:
A. Creșterea capacității instituțiilor publice de a asigura părților interesate un nivel ridicat de acces  la informații de interes public
B. Îmbunătățirea gradului de participare publică și de armonizare a procesului de consultare pentru asigurarea transparenței decizionale 
</t>
  </si>
  <si>
    <t>Creșterea calității și a numărului de seturi de date deschise publicate de instituțiile publice</t>
  </si>
  <si>
    <t>Scopul proiectului vizează promovarea și creșterea transparenţei în administrație şi a gradului de comunicare cu cetăţenii prin îmbunătățirea modalităților și mijloacelor de publicare a datelor deschise gestionate de autoritățile și instituțiile publice.
Obiectivele specifice ale proiectului:
A) îmbunătățirea metodologiei de publicare a datelor deschise de către autoritățile și instituțiile publice prin dezvoltarea de standarde și mecanisme în domeniu;
B) dezvoltarea și implementarea unui instrument digital de vizualizare pentru diseminarea seturilor de date deschise gestionate de autoritățile și instituțiile publice;
C) dezvoltarea și implementarea unor cursuri de formare, materiale suport și materiale suplimentare privind managementul datelor deschise, destinate personalului autorităților și instituțiilor publice centrale și locale.</t>
  </si>
  <si>
    <t>Ministerul Public - Parchetul de pe lângă Înalta Curte de Casație și Justiție</t>
  </si>
  <si>
    <t xml:space="preserve">Întărirea capacității Ministerului Public de punere în aplicare a noilor prevederi ale codurilor penale în domeniul audierilor  </t>
  </si>
  <si>
    <t xml:space="preserve">Obiectiv general: Întărirea capacității Ministerului Public în ceea ce privește audierile realizate conform prevederilor noilor coduri prin crearea unui sistem IT performant ce va fi utilizat în această materie
Obiective specifice:
A. Dezvoltarea unui sistem IT pentru realizarea audierilor persoanelor și identificarea persoanelor și obiectelor (art. 110 al. 5 Noului Cod de procedură penală – NCpp, art. 111 alin. 4 NCpp, art. 123 al. 2 NCpp, art. 129 al. 4 NCpp, art. 134 alin. 6 NCpp, art. 135 alin. 3 NCpp ) </t>
  </si>
  <si>
    <t>Întărirea capacității Ministerului Public de punere în executare a unor procedee probatorii vizând perchezițiile informatice</t>
  </si>
  <si>
    <t xml:space="preserve">Obiectiv general: Întărirea capacității Ministerului Public în aria percheziţiilor informatice, în acord cu prevederile noilor coduri, prin introducerea unui set unitar de metodologii de lucru, formarea profesională specializată a personalului şi dotarea cu echipamente şi aplicaţii informatice
Obiective specifice:
A. Elaborarea și introducerea, la nivelul Ministerului Public, a unui set unitar de metodologii de lucru privind punerea în executare a perchezițiilor informatice ori a constatărilor tehnico-științifice care au ca obiect date informatice de interes în urmărirea penală
B. Consolidarea capacității instituționale la nivelul Ministerului Public prin achiziționarea unor echipamente informatice (hardware), licenţe informatice (software - în aria efectuării percheziţiilor informatice, a constatărilor tehnico-ştiinţifice specifice şi a analizei informaţiilor) și formarea profesională specializată a personalului 
</t>
  </si>
  <si>
    <t>Ministerul Justiției</t>
  </si>
  <si>
    <t>Dezvoltarea și implementarea unui sistem integrat de management strategic la nivelul sistemului judiciar - SIMS</t>
  </si>
  <si>
    <t xml:space="preserve">Obiectivul general al proiectului: eficientizarea justiției și de consolidare instituțională a sistemului judiciar prin dezvoltarea unui sistem integrat de management strategic la nivelul sistemului judiciar.
Obiectivele specifice ale proiectului:
A.Utilizarea eficientă și eficace a resurselor de care dispune sistemul judiciar, prin asigurarea cu personal instruit la nivel decizional și tehnic, atribuții instituționale clar definite în domeniul managementului și planificării strategice, structuri specializate în management organizațional, suport informatic pentru facilitarea procesului decizional, metodologii unitare.
B. Fundamentarea, la nivelul managementului strategic integrat al sistemului judiciar, a deciziei privind modalitatea de implementare a măsurii de adaptare și optimizare a sistemului electronic de management al cauzelor ECRIS, prin intermediul unui document de analiză la nivel macro, conținând elementele și caracteristicile tehnice, infrastructura hardware și costurile necesare pentru dezvoltarea noului sistem electronic de management al cauzelor ECRIS - instrument de management integrat, atât operațional, cât și strategic de care vor beneficia instituțiile sistemului judiciar și care va permite adoptarea de decizii cheie pentru administrarea sistemului.
</t>
  </si>
  <si>
    <t>Consolidarea capacității administrative a MJ prin dezvoltarea unei platforme de gestiune a proceselor de lucru (GPL) și a aplicațiilor aferente</t>
  </si>
  <si>
    <t>Obiectivul general: Consolidare a capacității instituționale a Ministerului Justiției prin modernizarea și eficientizarea proceselor de lucru și fluxurilor aferente atât la nivel intern cât și la nivel extern.                    
Obiectiv specific al proiectului: 
A. Dezvoltarea și implementarea la nivelul Ministerului Justiției a unei platforme moderne de gestiune a proceselor de lucru (GPL) și a aplicațiilor aferente.</t>
  </si>
  <si>
    <t>Agenția Națională pentru Achiziții Publice</t>
  </si>
  <si>
    <t xml:space="preserve">Creșterea capacității administrative a ANAP și a instituțiilor publice responsabile  pentru  implementarea Strategiei naționale în domeniul achiziții publice </t>
  </si>
  <si>
    <t xml:space="preserve">Scopul proiectului: Creșterea capacității administrative a ANAP și a instituțiilor publice responsabile  în  implementarea Strategiei naționale în domeniul achiziții publice, în vederea îmbunătățirii sistemului de achiziții publice din România
Obiective specifice: 
A. Consolidarea capacității administrative a ANAP, pentru îndeplinirea funcțiilor sale în concordanță cu Strategia națională în domeniul achizițiilor publice, asigurându-se corelarea sistemelor de monitorizare și verificare.
B. Cooperarea între autoritățile contractante pentru a asigura agregarea cererii, în vederea eficientizării procesului de achiziție publică și utilizării fondurilor publice.
C. Consolidarea cunoștințelor pentru asigurarea unei abordări unitare la nivelul personalului implicat în sistemul de  achiziții publice
</t>
  </si>
  <si>
    <t>Ministerul Educației Naționale</t>
  </si>
  <si>
    <t>IP1/2015</t>
  </si>
  <si>
    <t>Îmbunătățirea politicilor publice în învățământul superior și creșterea calității reglementărilor prin actualizarea standardelor de calitate -QAFIN</t>
  </si>
  <si>
    <t xml:space="preserve">Scopul proiectului: Realizarea și punerea în aplicare a politicilor publice bazate pe dovezi, respectiv corelarea planificării strategice cu bugetarea pe programe, în domeniul finanțării instituțiilor de învățământ superior, prin creșterea calității reglementărilor cu privire la evaluarea calității în învățământul superior și la clasificarea și ierarhizarea instituțiilor de învățământ superior, respectiv a programelor de studii, și prin îmbunătățirea capacității administrative a MEN și ARACIS, prin adaptarea structurilor, optimizarea proceselor și pregătirea resurselor umane, cu folosirea unor mecanisme transparente de consultări publice, care asigură participarea la decizie a cetățenilor, și aplicarea unor standarde de calitate europene. 
Obiective specifice: 
A. Optimizarea planificării strategice și a bugetării pe programe
B. Implementarea metodologiei și ghidurilor de clasificare și ierarhizare a instituțiilor de învățământ superior, respectiv a programelor de studii, bazată pe seturi clare și transparente de indicatori și date;
C. Îmbunătățirea capacității administrative a MEN și ARACIS la nivel de sistem, prin dezvoltarea de instrumente manageriale privind organizarea și funcționarea internă, proceduri de uz intern, manuale, ghiduri de bună practică, și prin formarea personalului propriu, precum și cel din instituțiile de învățământ superior, pentru implementarea instrumentelor elaborate și în ceea ce privește practicile europene în domeniu.  
</t>
  </si>
  <si>
    <t>IP3/2016</t>
  </si>
  <si>
    <t xml:space="preserve">Calitate, Standarde, Performanță - premisele unui management eficient la nivelul Ministerului Dezvoltării Regionale, Administrației Publice și Fondurilor Europene        </t>
  </si>
  <si>
    <t xml:space="preserve">Obiectiv general: Eficientizarea activității MDRAPFE și a instituțiilor din subordinea/sub autoritatea MDRAPFE (Agenția Națională pentru Locuințe) prin implementarea de standarde și instrumente ale managementului calității.
Obiective specifice:
A. Implementarea unui sistem de management performant certificat ISO 9001:2015, a unui sistem de management anticorupție ISO 37001:2016 și  a unui sistem de auto-evaluare de tip CAF  la nivelul MDRAPFE și a instituțiilor din subordinea/ sub autoritatea MDRAPFE (Agenția Națională pentru Locuințe).
B. Perfecționarea personalului din MDRAPFE și din structurile din subordinea/ sub autoritatea MDRAPFE (Agenția Națională pentru Locuințe) prin cursuri de perfecționare în domeniul managementului calității în administrația publică.
</t>
  </si>
  <si>
    <t>Agentia Națională de Administrare Fiscală</t>
  </si>
  <si>
    <t>Creșterea performanței activității vamale pentru facilitarea comerțului legitim</t>
  </si>
  <si>
    <t xml:space="preserve">Obiectiv general: Consolidarea capacității A.N.A.F. în ceea ce privește optimizarea serviciilor publice electronice oferite operatorilor economici și colaborarea cu autoritățile vamale din statele membre al Uniunii Europene.
Obiectivele specifice ale proiectului:
A. Dezvoltarea și implementarea unui instrument securizat de acces direct la sistemele europene de informații în domeniul vamal atât pentru mediul de afaceri, cât și pentru personalul vamal 
B. Realizarea schimbului electronic de informații pentru simplificarea formalităților vamale de import și export derulate de mediul de afaceri 
C. Alinierea sistemelor de import și export la cerințele de date comunitare pentru aplicarea unitară a cerințelor Codului vamal al Uniunii
D. Implementarea semnăturii electronice pentru operațiunile vamale de import-export 
E. Îmbunătățirea cunoștințelor și abilităților personalului din cadrul  A.N.A.F. în domeniul managementului identității utilizatorilor, schimbului electronic de informații și semnăturii electronice în vederea administrării și utilizării sistemelor electronice dezvoltate în cadrul proiectului 
</t>
  </si>
  <si>
    <t xml:space="preserve">Facilitarea formalităţilor vamale în contextul Codului vamal al Uniunii Europene </t>
  </si>
  <si>
    <t xml:space="preserve">Obiectivul general: Consolidarea capacității Agenției Naționale de Administrare Fiscală de eficientizare a proceselor decizionale orientate către mediul de afaceri și de exercitare a unui control vamal adecvat, prin dezvoltarea și introducerea de sisteme și standarde comune în conformitate cu cerințele Codului vamal al Uniunii.
Obiectivele specifice ale proiectului:
A. Reducerea poverii administrative prin elaborarea de norme metodologice şi proceduri pentru standardizarea proceselor vamale şi simplificarea formalitătilor vamale, conducând astfel la eficientizarea activităţii vamale. 
B. Dezvoltarea capacității administrative, prin introducerea unor proceduri simplificate privind gestionarea electronică a deciziilor vamale. 
C. Optimizarea capacităţii administrative de control al dovezilor de origine ca urmare a gestionării electronice a exportatorilor înregistraţi. 
D. Consolidarea capacității administrative în domeniul vamal prin creşterea gradului de conformare la legislaţia vamală în domeniul informaţiilor tarifare obligatorii şi eficientizarea analizei de risc prin efectuarea supravegherii la standardele unionale. 
E. Creșterea capacității administrative în domeniul vamal prin gestionarea uniformă şi controlul eficient al documentelor care însoţesc declaraţiile vamale prin Ghişeul unic. 
F. Îmbunătățirea cunoștințelor și abilităților angajaţilor de la nivelul Agenţiei Naţionale de Administrare Fiscală prin instruirea acestora în domeniul gestionării deciziilor vamale, al informaţiilor tarifare obligatorii, al verificării originii mărfurilor şi al controlului de conformitate și pentru administrarea şi utilizarea noilor sisteme/componente dezvoltate în cadrul proiectului.
</t>
  </si>
  <si>
    <t>Consolidarea capacității administrative a Ministerului Sănătății și a unităților aflate în subordonare, coordonare și sub autoritate prin implementarea unitară a Sistemului de Management al Calității SR EN ISO 9001:2015</t>
  </si>
  <si>
    <t xml:space="preserve">Obiectiv general: Consolidarea capacității administrative a Ministerului Sănătății și a unităților aflate în subordonare, coordonare și sub autoritate prin implementarea unitară a Sistemului de Management al Calității bazat pe standardul SR EN IS0 9001:2015
Obiectivele specifice ale proiectului:
A. Implementarea unor sisteme unitare de management al calității și performanței implementate în autorități și instituții publice centrale; 
B. Realizarea instrumente de implementare unitară a Sistemului de Management al Calității SR EN ISO 9001:2015;
C.  Certificarea Sistemului de Management al Calității SR EN ISO 9001:2015 implementat în autorități și instituții publice centrale;
D. Imbunatatirea cunoștințelor şi abilităţilor personalului din carul Ministerului Sanatatii si unitatilor subordonate. Va fi instruit atât personalul de execuție pentru sistemul de management al calității cât și personalul de conducere pentru îmbunătățirea abilităților și competențelor în domeniul managementului calității.
</t>
  </si>
  <si>
    <t>Ministerul Afacerilor Interne</t>
  </si>
  <si>
    <t xml:space="preserve">Management performant și unitar la nivelul Ministerului Afacerilor Interne pentru serviciile de urgență </t>
  </si>
  <si>
    <t xml:space="preserve">Obiectiv general: Crearea şi dezvoltarea unui cadru unitar pentru managementul performant la nivelul structurilor operative şi de coordonare cu atribuții privind gestionarea și intervenția în cazul situațiilor de urgență și a urgențelor medicale.
Obiectivele specifice ale proiectului:
A.Creșterea performanței organizaționale prin implementarea Instrumentului de auto-evaluare a modului de funcţionare a instituțiilor administrației publice (CAF) și a sistemului de management integrat Balanced Scorecard (BSC) in Ministerul Afacerilor Interne pe domeniul situațiilor de urgență. 
B. Creșterea eficienței serviciilor oferite de structurile din domeniul situațiilor de urgență prin implementarea și certificarea SR EN ISO 9001:2015 în MAI 
C. Creșterea capacitații personalului de a implementa sisteme și instrumente unitare de management al calității și performanței prin pregătirea specifică a unui număr de 432 persoane din cadrul MAI.
</t>
  </si>
  <si>
    <t>Implementarea și dezvoltarea de sisteme și standarde comune pentru optimizarea proceselor decizionale în domeniul mediului</t>
  </si>
  <si>
    <t xml:space="preserve">Obiectiv general: Consolidarea capacității instituționale a Ministerului Mediului și a structurilor aflate în subordinea și sub autoritatea acestuia prin îmbunătățirea managementului proceselor și activităților organizaționale și implementarea instrumentelor de management al calității CAF și SR EN ISO 9001:2015 în vederea eficientizării administrației publice.
Obiectivele specifice ale proiectului:
A. Elaborarea revizuirea și implementarea de proceduri unitare pentru managementul calității în conformitate cu SR EN ISO 9001:2015 la nivelul departamentelor din cadrul Ministerului Mediului și al structurilor aflate în subordinea și sub autoritatea sa, respectiv Agentia Nationala Pentru Protectia Mediului (ANPM), Administratia Nationala de Meteorologie (ANM), Garda Nationala de Mediu (GNM), Administratia Rezervatiei Biosferei „Delta Dunarii” (ARBDD).
B. Implementarea CAF ca instrument al managementului calității complementar cu SR EN ISO 9001:2015.
C. Creșterea capacității administrației publice de a gestiona în mod eficient resursele existente și de a contribui la realizarea obiectivelor propuse la nivelul Ministerului Mediului.
D. Dezvoltarea și evaluarea competențelor profesionale ale personalului în vederea coordonării instituționale și eficientizarea procesului decizional la standarde înalte. coordonarea și conducerea activităților într-un mod planificat și sistematic conform principiilor managementului calității. 
E. Desfășurarea de activități de promovare a sistemelor/instrumentelor de management al calității în vederea acordării de sprijin pentru MM și structurile aflate în subordinea și sub autoritatea ministerului.
</t>
  </si>
  <si>
    <t>Agenția Națională de Administrare a Bunurilor Indisponibilizate</t>
  </si>
  <si>
    <t>IP4/2016</t>
  </si>
  <si>
    <t>Consolidarea și eficientizarea sistemului național de recuperare a creanțelor provenite din infracțiuni</t>
  </si>
  <si>
    <t xml:space="preserve">Obiectivul general: creșterea gradului de recuperare a creanțelor provenite din infracțiuni 
Obiectiv specific al proiectului:
A. Consolidarea capacității Agenției Națională de Administrare a Bunurilor Indisponibilizate în vederea îndeplinirii eficiente și performante a misiunii instituționale prin dezvoltarea de instrumente operaționale și strategice, precum și investirea în capitalul uman.
</t>
  </si>
  <si>
    <t>IP6/2016</t>
  </si>
  <si>
    <t>Dezvoltarea unui sistem de management unitar al resurselor umane din administrația publică</t>
  </si>
  <si>
    <t xml:space="preserve">Obiectivul general: Dezvoltarea sistemului de management strategic integrat al resurselor umane astfel încât acestea să poată asigura suportul necesar unei administrații publice moderne, performante, inclusive și inovative.
Obiectivele specifice ale proiectului:
A.Dezvoltarea unor soluții fundamentate și durabile a căror aplicare să contribuie la îmbunătățirea managementului resurselor umane din România;
B. Diminuarea discrepanțelor existente în aplicarea politicilor de resurse umane, atât între diferitele categorii ale acestora, cât și între instituții publice;
C. Dezvoltarea unor mecanisme moderne și inovative de management al resurselor umane care să sprijine procesul de elaborare, implementare și evaluare a politicilor publice în domeniu;
D. Dezvoltarea unui sistem de cadre de competență corelat cu un sistem obiectiv și incluziv de recrutare și de evaluare a performanțelor individuale în concordanță cu indicatorii de performanță și politicile de salarizare pentru administrația publică;
E. Contribuție la asigurarea unui management unitar al carierei în funcția publică prin extinderea Sistemului informatic integrat de management al funcțiilor publice și al funcționarilor publici;
F. Îmbunătățirea aplicării legislației în domeniul salarizării unitare a personalului din administrația publică;
G. Îmbunătățirea coordonării și comunicării între instituțiile publice care au atribuții în domeniul managementului resurselor umane din administrația publică.
</t>
  </si>
  <si>
    <t>IP7/2017</t>
  </si>
  <si>
    <t xml:space="preserve">Consolidarea sistemelor de integritate - cea mai 
bună strategie de prevenire a corupției în administrația publică
</t>
  </si>
  <si>
    <t xml:space="preserve">Scopul proiectului:Consolidarea integrității la nivelul MDRAPFE, al structurilor din subordinea/sub autoritatea sa precum și la nivelul autorităților administrației publice locale, prin dezvoltarea, promovarea și utilizarea de instrumente specifice prevenirii corupției.
Obiective specifice:
A. Creșterea capacității administrative a MDRAPFE de a coordona  procesul de monitorizare și evaluare a progreselor  înregistrate în implementarea măsurilor anticorupție la nivelul administrației publice locale.  
B. Creșterea gradului de implementare a măsurilor de prevenire a corupției și a indicatorilor de evaluare la nivelul MDRAPFE, al structurilor din subordinea / sub autoritatea ministerului și la nivelul autorităților administrației publice locale. 
C. Creșterea gradului de conștientizare a efectelor corupției la nivelul personalului din administrația publică locală. 
D. Îmbunătățirea cunoștințelor și a competențelor personalului din MDRAPFE, al structurilor din subordinea / sub autoritatea ministerului și la nivelul autorităților administrației publice locale în ceea ce privește prevenirea corupției. 
</t>
  </si>
  <si>
    <t xml:space="preserve">Consolidarea capacității administrative a secretariatului tehnic al Strategiei Naționale Anticorupție 2016-2020 de a sprijini implementarea măsurilor anticorupție  </t>
  </si>
  <si>
    <t>Obiectivul general al proiectului îl reprezintă sprijinirea instituțiilor și autorităților din administrația publică, în realizarea celor trei obiective generale ale Strategiei Naționale Anticorupție: prevenire – combatere – educație.
Obiectivele specifice ale proiectului: 
A. Creșterea capacității administrative a instituţiilor publice de la nivel central de a preveni și a reduce corupția
B. Creșterea gradului de conștientizare a corupției în rândul cetățenilor și al personalului din instituțiile și autoritățile publice
C. Creșterea gradului de educaţie anticorupţie la nivelul personalului din autorităţile şi instituţiile publice de la nivel central.</t>
  </si>
  <si>
    <t>Agenția Națională a Funcționarilor Publici</t>
  </si>
  <si>
    <t>ETICA - Eficiență, Transparență și Interes pentru Conduita din Administrație</t>
  </si>
  <si>
    <t xml:space="preserve">Obiectivul general al proiectului:
Dezvoltarea capacității autorităților și instituțiilor publice de a promova valori precum cinste, probitate, onestitate, în special prin creşterea transparenţei, a gradului de cunoaştere şi înţelegere a standardelor etice, a eficienței aplicării instrumentelor specifice şi printr-o cultură a responsabilităţii
Obiectivele specifice ale proiectului:
A. Sprijin pentru fundamentarea deciziilor de actualizare a cadrului general pentru definirea, facilitarea aplicării și monitorizarea conformității cu normele de conduită
B. O mai bună valorificare a potențialului utilizării tehnologiilor IT în activitatea consilierilor de etică, inclusiv prin actualizarea instrumentelor existente
C. Elaborarea și inițierea implementării unei strategii de comunicare în legătură cu standardele etice și obligațiile privind conduita din administrație, pe o perioadă de 3-4 ani 
D. Un sistem coerent de abordare a cerințelor privind dezvoltarea de cunoștințe, competențe și abilități în legătură cu standardele etice și aplicarea lor ulterioară, în activitățile curente
</t>
  </si>
  <si>
    <t xml:space="preserve"> Proiect cu acoperire națională</t>
  </si>
  <si>
    <t>Bucuresti</t>
  </si>
  <si>
    <t>APC</t>
  </si>
  <si>
    <t>implementare</t>
  </si>
  <si>
    <t>Valoarea eligibilă a proiectului</t>
  </si>
  <si>
    <t>Cod SIPOCA</t>
  </si>
  <si>
    <t>OFP</t>
  </si>
  <si>
    <t>AP3/  /3.1</t>
  </si>
  <si>
    <t>AP3/  /3.2</t>
  </si>
  <si>
    <t>MP</t>
  </si>
  <si>
    <t>Cod apel</t>
  </si>
  <si>
    <t>AP1/11i /1.1</t>
  </si>
  <si>
    <t>AP1/11i /1.4</t>
  </si>
  <si>
    <t>AP 2/11i  /2.2</t>
  </si>
  <si>
    <t>DV</t>
  </si>
  <si>
    <t xml:space="preserve">AP1/11i /1.3 </t>
  </si>
  <si>
    <t>VB</t>
  </si>
  <si>
    <t>CA</t>
  </si>
  <si>
    <t>GD</t>
  </si>
  <si>
    <t>RG</t>
  </si>
  <si>
    <t>RB</t>
  </si>
  <si>
    <t>AI</t>
  </si>
  <si>
    <t>OD</t>
  </si>
  <si>
    <t>MN</t>
  </si>
  <si>
    <t>MM</t>
  </si>
  <si>
    <t xml:space="preserve">AP1/11i /1.2 </t>
  </si>
  <si>
    <t>**</t>
  </si>
  <si>
    <t>***</t>
  </si>
  <si>
    <t>IP2/2015</t>
  </si>
  <si>
    <t>IP5/2016</t>
  </si>
  <si>
    <t>regiune mai dezvoltată</t>
  </si>
  <si>
    <t>regiune mai puțin dezvoltată</t>
  </si>
  <si>
    <t>AA4/ 21.11.2017</t>
  </si>
  <si>
    <t>n.a</t>
  </si>
  <si>
    <t>Omdrapfe nr. 3042/18.05.17</t>
  </si>
  <si>
    <t>Omdrapfe nr. 3044/18.05.17</t>
  </si>
  <si>
    <t>AA3/ 13.04.2017</t>
  </si>
  <si>
    <t>AA2 / 28.06.2017</t>
  </si>
  <si>
    <t>AA1 / 09.06.2017</t>
  </si>
  <si>
    <t>AA5 /24.11.2017</t>
  </si>
  <si>
    <t>AA5/ 27.11.2017</t>
  </si>
  <si>
    <t>AA3/ 12.10.2017</t>
  </si>
  <si>
    <t>AA6/ 21.11.2017</t>
  </si>
  <si>
    <t>AA2 / 17.10.2017</t>
  </si>
  <si>
    <t>AA6 /03.11.2017</t>
  </si>
  <si>
    <t>AA2 /14.09.2017</t>
  </si>
  <si>
    <t>AA1 /26.04.2017</t>
  </si>
  <si>
    <t>Data
Raportare</t>
  </si>
  <si>
    <t>AA3/ 18.12.2017</t>
  </si>
  <si>
    <t>Denumire parteneri</t>
  </si>
  <si>
    <t xml:space="preserve">1. Curtea de Apel București
2. Tribunalul București
3. Consiliul Superior al Magistraturii
4. Parchetul de pe lângă Înalta Curte de Casație și Justiție (Ministerul Public)
5. Direcția Națională Anticorupție
6. Direcția de Investigare a Infracțiunilor de Criminalitate Organizată și Terorism
7. Inspecția Judiciară
8.  Direcția Națională de Probațiune
</t>
  </si>
  <si>
    <t>1. MDRAPFE</t>
  </si>
  <si>
    <t>1. I.N.C.E.</t>
  </si>
  <si>
    <t>1. ASE</t>
  </si>
  <si>
    <t xml:space="preserve">1. Ministerul Mediului Apelor și Pădurilor 
2. Institutul Naţional de Cercetare-Dezvoltare pentru Pedologie, Agrochimie și Protecţia Mediului – ICPA Bucureşti 
3. Institutul Naţional de Cercetare-Dezvoltare în Silvicultură “Marin Drăcea” 
4. Universitatea Tehnica de Constructii Bucuresti 
5. Institutul Naţional de Cercetare - Dezvoltare în Construcţii, Urbanism și Dezvoltare Teritorială Durabilă „URBAN-INCERC” 
6. Institutul Naţional de Cercetare-Dezvoltare pentru Fizica Pământului 
7. Institutul de Geografie 
8. Universitatea Babeş-Bolyai 
9. Agenţia Nucleară și pentru Deşeuri Radioactive 
10. Institutul Naţional de Sănătate Publică 
11. Autoritatea Naţională Sanitară Veterinară și pentru Siguranţa Alimentelor 
12. Institutul de Sociologie 
13. Institutul de Prognoză Economică
</t>
  </si>
  <si>
    <t>1. INCE</t>
  </si>
  <si>
    <t>1. Academia Română</t>
  </si>
  <si>
    <t>1. UEFISCDI
2. INCSMPS</t>
  </si>
  <si>
    <t>1.Asociația pentru Democrației</t>
  </si>
  <si>
    <t>1. Ministerul Muncii și Justiției Sociale
2. Agenția Națională a Funcționarilor Publici</t>
  </si>
  <si>
    <t>1. Scoala Națională de Studii Politice</t>
  </si>
  <si>
    <t>1. Curtea de conturi
2. Academia Română</t>
  </si>
  <si>
    <t>2. Agenția Română de Asigurare a Calității in Învățământul Superior</t>
  </si>
  <si>
    <t>1. Ministerul Public - Parchetul de pe lângă Înalta Curte de Casație și Justiție</t>
  </si>
  <si>
    <t>1. Secretariatul General al Guvernului</t>
  </si>
  <si>
    <t>1. Agenția Națională a Funcționarilor Publici</t>
  </si>
  <si>
    <t>1. Ministerul Finanțelor Publice</t>
  </si>
  <si>
    <t>1. Ministerul Afacerilor Interne
2. Secretariatul General al Guvernului</t>
  </si>
  <si>
    <t xml:space="preserve">1. Ministerul Afacerilor Interne
Direcţia Generală Anticorupţie
</t>
  </si>
  <si>
    <t>AA6/ 04.01.2018</t>
  </si>
  <si>
    <t>AA1/22.01.18</t>
  </si>
  <si>
    <t>AA7/25.01.2018</t>
  </si>
  <si>
    <t>Omdrapfe nr. 222/23.01.18</t>
  </si>
  <si>
    <t>APL</t>
  </si>
  <si>
    <t>Calitate și performanță în administrația publică - Primăria municipiului Tecuci</t>
  </si>
  <si>
    <t>Consolidarea capacității instituționale a Primăriei Municipiului Turda prin implementarea sistemului de management al calității</t>
  </si>
  <si>
    <t>Calitate și performanță: strategie de management la Consiliul Județean Vaslui</t>
  </si>
  <si>
    <t>Primăria Municipiului Tecuci</t>
  </si>
  <si>
    <t>Primăria Municipiului Turda</t>
  </si>
  <si>
    <t>Consiliul Județean Vaslui</t>
  </si>
  <si>
    <t xml:space="preserve">Scopul proiectului: Consolidarea capacitătii administrative a (UAT) a Municipiul Tecuci, judetul Galati, din regiunea mai putin dezvoltată Sud-Est, pentru sustinerea unui management calitativ si performant prin implementarea si utilizarea a doua sisteme unitare de managenent al calitătii CAF si ISO, aplicabile administratiei locale, în concordantă cu ”Planul de actiuni pentru implementarea etapizată a managementului calitătii în autorităti si institutii publice 2016-2020”.
Obiective specifice:
OS 1. Implementarea si utilizarea instrumentului de auto-evaluare de tip CAF (Cadrul comun de autoevaluare a modului de functionare a institutiilor publice) la nivelul UAT Municipiul Tecuci pentru sustinerea schimbării in vederea obtinerii de performantă, de îmbunătăţire a modului de realizare a activităţilor şi de prestare a serviciilor publice.
OS 2. Implementarea si certificarea sistemului de management al calitătii ISO 9001 în UAT Municipiul Tecuci pentru o administratie publică locală consolidată si eficientă si îmbunătătirea serviciilor publice furnizate. Pentru a-si îmbunătăti procesul de management al calitatii la nivelul întregii organizatii, institutia va implementa noul standard de management al calitătii ISO 9001.
OS 3. Dezvoltarea/cresterea abilitătilor si certificarea unui număr de 120 de persoane din toate nivelurile ierarhice din cadrul unitătii adminsitrativ teritoriale, UAT Municipiul Tecuci.
Formarea/instruirea specifică in vederea implementarii sistemului/instrumentului de management al calitătii se va realiza ca parte a procesului de implementare al celor două sisteme.
</t>
  </si>
  <si>
    <t xml:space="preserve">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ale proiectului: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
</t>
  </si>
  <si>
    <t>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t>
  </si>
  <si>
    <t>Cluj</t>
  </si>
  <si>
    <t>Turda</t>
  </si>
  <si>
    <t>Tecuci</t>
  </si>
  <si>
    <t>Vaslui</t>
  </si>
  <si>
    <t>Galați</t>
  </si>
  <si>
    <t>29.03.2019</t>
  </si>
  <si>
    <t>26.09.2018</t>
  </si>
  <si>
    <t>29.05.2019</t>
  </si>
  <si>
    <t>AP 2/11i  /2.1</t>
  </si>
  <si>
    <t>Crt. No.</t>
  </si>
  <si>
    <t>Priority Axis/Investment priority</t>
  </si>
  <si>
    <t>Call no.</t>
  </si>
  <si>
    <t>Project title</t>
  </si>
  <si>
    <t>SIPOCA Code</t>
  </si>
  <si>
    <t>POF</t>
  </si>
  <si>
    <t>Benficiary Name</t>
  </si>
  <si>
    <t>Partner Name</t>
  </si>
  <si>
    <t>Project summary</t>
  </si>
  <si>
    <t>Start date</t>
  </si>
  <si>
    <t>End date</t>
  </si>
  <si>
    <t>Region</t>
  </si>
  <si>
    <t>County</t>
  </si>
  <si>
    <t>Locality</t>
  </si>
  <si>
    <t>Union co-financing rate</t>
  </si>
  <si>
    <t>Beneficiary type</t>
  </si>
  <si>
    <t>Area of intervention</t>
  </si>
  <si>
    <t>Eligible value of the project (LEI)</t>
  </si>
  <si>
    <t>EU Funds</t>
  </si>
  <si>
    <t>More developed regions</t>
  </si>
  <si>
    <t>Less developed regions</t>
  </si>
  <si>
    <t>National Budget</t>
  </si>
  <si>
    <t>Beneficiary private contribution</t>
  </si>
  <si>
    <t>private contribution</t>
  </si>
  <si>
    <t>Eligible value of the project</t>
  </si>
  <si>
    <t>Non eligible expenditure</t>
  </si>
  <si>
    <t>Total value of the project</t>
  </si>
  <si>
    <t>Project status</t>
  </si>
  <si>
    <t>Aditional Act  no.</t>
  </si>
  <si>
    <t>National contribution</t>
  </si>
  <si>
    <t>Report Date</t>
  </si>
  <si>
    <t>AA3/ 18.01.2018</t>
  </si>
  <si>
    <t>AA3/ 16.01.2018</t>
  </si>
  <si>
    <t>AA4/ 30.01.2018</t>
  </si>
  <si>
    <t>APT_SMC – Administrație Publică eficienTă prin Sistem de Management al Calității</t>
  </si>
  <si>
    <t>Judeţul Dâmbovița</t>
  </si>
  <si>
    <t xml:space="preserve">Obiectivul general al proiectului îl constituie implementarea unor sisteme integrate de management al calități și performanței în vederea optimizării proceselor decizionale și de sprijin a cetăţenilor, susținut de o dezvoltare a abilităților personalului de la nivelul solicitantului.
Se urmărește implementarea unui Sistem de Management al Calității certificat conform Standardului Internațional ISO 9001:2015 (SMC) și a instrumentului de management al performanței Balance Scorecard (BSC).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beneficiarului astfel încât să se mențină la un standard european calitatea serviciilor acordate. 
OS.4 Dezvoltarea de noi abilități ale personalului în vederea optimizării proceselor decizionale </t>
  </si>
  <si>
    <t>Dâmbovița</t>
  </si>
  <si>
    <t>ISO 9001:2015  - Dovada calității în activitatea Consiliului Județean Mureș</t>
  </si>
  <si>
    <t>Judeţul Mureş</t>
  </si>
  <si>
    <t xml:space="preserve">Obiectiv general: este eficientizarea activităţii Consiliului Judeţean Mureş prin implementarea în activitatea curentă a unui instrument de management al calităţii recunoscut internaţional pentru furnizarea de servicii publice, care să vină în aşteptarea beneficiarilor.
Obiectivele specifice ale proiectului sunt:
1. Introducerea  la nivelul Consiliului Judeţean Mureş a sistemului de management al calităţii ISO 9001:2015 
2. Dezvoltarea abilităţilor şi cunoştinţelor  personalului de conducere şi execuţie din aparatul de specialitate al Consiliului Judeţean Mureş, pentru înţelegerea, aplicarea, dezvoltarea şi menţinerea sistemului de management, conform cerinţelor standardului.
3. Dezvoltarea unui sistem informatic care să eficientizeze legătura între responsabilii cu managementul calităţii din cadrul fiecărei structuri organizatorice a Consiliului Judeţean Mureş
</t>
  </si>
  <si>
    <t>Târgu Mureș</t>
  </si>
  <si>
    <t>Mureș</t>
  </si>
  <si>
    <t>AA2/ 13.12.2017</t>
  </si>
  <si>
    <t>Municipiul Râmnicu Sărat</t>
  </si>
  <si>
    <t>Servicii publice de calitate oferite de administrația publică locală a Municipiului Râmnicu Sărat</t>
  </si>
  <si>
    <t>Performanță în serviciile de administrație publică locală ale Municipiului Pitești</t>
  </si>
  <si>
    <t xml:space="preserve">Obiectivul general al proiectului îl constituie consolidarea capacității administrative a Unității administrativ teritoriale (UAT) Municipiul Râmnicu Sărat, județul Buzău, din regiunea mai puțin dezvoltată Sud-Est, pentru susținerea unui management performant și calitativ prin implementarea și utilizarea a două sisteme unitare de managenent al calității CAF și ISO, aplicabile administrației locale, în concordanță cu ”Planul de acțiuni pentru implementarea etapizată a managementului calității în autorități și instituții publice 2016-2020”.
OS 1. Implementarea și utilizarea instrumentului de auto-evaluare de tip CAF la nivelul UAT Municipiul Râmnicu Sărat pentru sprijinirea schimbării pentru performanță, îmbunătăţirea modului de realizare a activităţilor şi de prestare a serviciilor publice.
OS 2. Implementarea și recertificarea sistemului de management al calității ISO 9001 în UAT Municipiul Râmnicu Sărat pentru o administrație publică locală consolidată și eficientă și îmbunătățirea serviciilor publice furnizate.
OS 3. Dezvoltarea/creșterea abilităților și certificarea unui număr de 80 de persoane din toate nivelurile ierarhice din cadrul aparatului propriu de specialitate al primarului municipiului Râmnicu Sărat pe teme specifice în scopul implementării unui management al calității și performanței și utilizarea managementului calității.
</t>
  </si>
  <si>
    <t>Argeș</t>
  </si>
  <si>
    <t>Târgoviste</t>
  </si>
  <si>
    <t>Pitești</t>
  </si>
  <si>
    <t>Primăria Municipiului Pitești</t>
  </si>
  <si>
    <t xml:space="preserve">Obiectiv general: introducerea de sisteme si standarde comune în Primăria Muncipiului Pitești ce optimizează procesele orientate către beneficiari în concordanță cu SCAP, în vederea îmbunătățirii managementului performanței și a calității serviciilor oferite.
Obiectivele specifice ale proiectului sunt:
1. Creșterea capacității Primăriei Municipiului Pitești prin implementarea unui sistem de management al performanței și calității corelat cu Planul de acțiune pentru prioritizarea și etapizarea implementării managementului calității. 
2. Imbunătățirea    competențelor personalului de conducere si execuție din Primăria Municipiului Pitești
</t>
  </si>
  <si>
    <t>Optimizarea proceselor orientate către cetăţeni prin implementarea Instrumentului CAF la nivelul Primăriei Municipiului Bistriţa</t>
  </si>
  <si>
    <t>Municipiul Bistriţa</t>
  </si>
  <si>
    <t xml:space="preserve">Obiectivul general: Modernizarea şi eficientizarea sistemului de management al Primăriei municipiului Bistriţa, în vederea îmbunătăţirii calităţii serviciilor orientate către cetăţeni.                                                                                                                                                                                                                       OS1. Implementarea Cadrului comun de autoevaluare a modului de funcţionare a instituţiilor publice la nivelul Primăriei municipiului Bistriţa în primele 15 luni de implementare a proiectului;
OS2.  Îmbunătăţirea abilităţilor în domeniul CAF pentru 60 de persoane – aleşi locali şi personal de conducere şi de execuţie din cadrul Primăriei municipiului Bistriţa, în vederea optimizării proceselor orientate către cetăţeni, în primele 13 luni de implementare a proiectului.
</t>
  </si>
  <si>
    <t>Bistrița</t>
  </si>
  <si>
    <t>Consolidarea capacității administrative a Municipiului Băilești</t>
  </si>
  <si>
    <t>Municipiul Băilești</t>
  </si>
  <si>
    <t>Obiectivul general: Dezvoltarea capacității administrative a Unității administrativ teritoriale (UAT) Municipiul Băilești, județul Dolj prin susținerea unui management public performant bazat pe utilizarea sistemelor ISO și intrumentului CAF în cadrul administrației locale și pe perfecționarea personalului angajat și a aleșilor în domeniu managementului calității, în concordanță cu Strategia pentru consolidarea administrației publice 2014-2020 și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Băilești pentru consolidarea serviciilor oferite beneficiarilor.  
OS2. Implementarea și certificarea sistemului de management al calității ISO 9001 în UAT Municipiul Băilești pentru o administrație publică eficientă, transparentă și adaptată nevoilor comunității locale.
OS3. Dezvoltarea cunoștiințelor și abilităților unui număr de 120 de persoane de la nivelul UAT Municipiul Băilești în vederea sprijinirii măsurilor vizate de un management al calității și performanței dezvoltate.</t>
  </si>
  <si>
    <t>Bailești</t>
  </si>
  <si>
    <t>Management performant în administrația publică din municipiul Vulcan</t>
  </si>
  <si>
    <t>Municipiul Vulcan</t>
  </si>
  <si>
    <t>Îmbunătățirea managementului calității în Municipiul Sebeș</t>
  </si>
  <si>
    <t>Municipiul Sebeș</t>
  </si>
  <si>
    <t xml:space="preserve">Obiectivul general: Consolidarea capacității administrative a Unității administrativ teritoriale (UAT) Municipiul Vulcan, județul Hunedoara pentru susținerea unui management performant prin introducerea  și utilizarea sistemelor ISO și intrumentului CAF aplicabile administrației locale, în concordanță cu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Vulcan pentru creșterea performanței în administrația publică locală și îmbunătățirea serviciilor publice pentru comunitate.
OS2. Implementarea și certificarea sistemului de management al calității ISO 9001 în UAT Municipiul Vulcan pentru o administrație publică eficientă, transparent și adaptată nevoilor comunității locale.
OS3. Dezvoltarea cunoștiințelor și abilităților unui număr de 120 de persoane de la nivelul UAT Municipiul Vulcan în vederea utilizării unui management al calității și performaței la nivelul autorității publice locale.
</t>
  </si>
  <si>
    <t>Vulcan</t>
  </si>
  <si>
    <t>Sebeș</t>
  </si>
  <si>
    <t>Planificare strategica si managementul performanþei la nivelul Primariei Municipiului
Gheorgheni prin instrumentul Balanced Scorecard</t>
  </si>
  <si>
    <t>Gheorgheni</t>
  </si>
  <si>
    <t>Municipiului
Gheorgheni</t>
  </si>
  <si>
    <t>Obiectivul general: Optimizarea proceselor de managementul performanþei la nivel strategic prin introducerea instrumentului de Balanced Scorecard în cadrul Primariei Municipiului Gheorgheni.                                                                                                                                                                                                                          OS1. Elaborarea unui studiu privind situaþia actuala a managementului performanþei la nivel strategic în cadrul Primariei Municipiului Gheorgheni.
OS2. Introducerea unui instrument de management strategic de tip Balanced Scorecard la nivelul instituþiei.
OS3. Dezvoltarea cunostinþelor si abilitaþilor pentru 32 de persoane în cadrul Primariei Municipiului Gheorgheni în domeniul
managementului performanþei.</t>
  </si>
  <si>
    <t>Bistrița-Năsăud</t>
  </si>
  <si>
    <t xml:space="preserve">Dolj </t>
  </si>
  <si>
    <t xml:space="preserve">Hunedoara </t>
  </si>
  <si>
    <t xml:space="preserve">Alba </t>
  </si>
  <si>
    <t>Harghita</t>
  </si>
  <si>
    <t>Performanța în administrația publică din Municipiul Săcele - P.A.P.S.</t>
  </si>
  <si>
    <t>Municipiul Săcele</t>
  </si>
  <si>
    <t>Obiectivul general al proiectului il constituie implementarea si certificarea sistemului unitar de management al calitatii ISO 9001:2015,
aplicabil administratiei publice locale, inclusiv formarea specifica a personalului contractual si a functionarilor publici din cadrul Unitatii
Administrativ-Teritoriale Municipiul Sacele, in vederea cresterii performantei actului administrativ.                                                                                                  OS1. Implementarea si certificarea sistemului de management al calitatii ISO 9001:2015 la nivelul Unitatii Administrativ-Teritoriale
Municipiul Sacele in vederea optimizarii proceselor orientate catre beneficiari. Acest obiectiv specific se va realiza pornind de la:
- analiza modului de functionare a organizatiei publice, de la procese/activitati la rezultatele obtinute,
- definirea masurilor concrete de imbunatatire,
- revizuirea operatiilor, proceselor si activitatilor, elaborarea procedurilor de sistem in concordanta cu cerintele Ordinului nr.
400/2015
- implementarea de masuri corective si actiuni inovative care vor asigura cresterea calitatii actului administrativ si a satisfactiei
cetatenilor si mediului exterior (ONG-uri, agenti economici, institutii publice si alte organizatii).
OS2. Promovarea performantei in administratia publica locala, prin perfectionarea unui numar de 100 de angajati contractuali si
functionari publici din cadrul Unitatii Administrativ-Teritoriale Municipiul Sacele in 7 domenii si anume: Managementul calitatii si al
performantei in administratia publica, Control managerial intern, Management si planificare strategica, Comunicare institutionala,
Instruirea responsabililor de procese pentru cunoasterea cerintelor standardului ISO 9001:2015, Auditor intern pentru sistemul de
management al calitatii si Politici publice locale (fundamentare, elaborare, implementare, monitorizare si evaluare a deciziilor la
nivelul administratiei publice locale).
OS3. Imbunatatirea cunostintelor si abilitatilor profesionale ale personalului din aparatul de specialitate al Unitatii Administrativ-
Teritoriale Municipiul Sacele prin participarea la 10 sesiuni de formare personalizate si anume: Managementul calitatii si al
performantei in administratia publica - 1 sesiune/37 participanti, Control managerial intern - 1 sesiune/12 participanti, Management si
planificare strategica - 1 sesiune/17 participanti, Comunicare institutionala - 3 sesiuni/61 participanti, Instruirea responsabililor de
procese pentru cunoasterea cerintelor standardului ISO 9001:2015 - 2 sesiuni/41 participanti, Auditor intern pentru sistemul de
management al calitatii - 1 sesiune/4 participanti si Politici publice locale (fundamentare, elaborare, implementare, monitorizare si
evaluare a deciziilor la nivelul administratiei publice locale) - 1 sesiune/27 participanti.</t>
  </si>
  <si>
    <t>Brașov</t>
  </si>
  <si>
    <t>Săcele</t>
  </si>
  <si>
    <t>Planificare strategică și management al performanței la nivelul Municipiului Arad prin instrumentul Balanced Scorecard – Tablou de Bord Echilibrat</t>
  </si>
  <si>
    <t>Municipiul Arad</t>
  </si>
  <si>
    <t xml:space="preserve">Proiectul are ca obiectiv general:Crearea şi dezvoltarea unui cadru unitar pentru realizarea unui management performant la nivelul Primariei Mangalia, prin introducerea de sisteme și standarde comune ce optimizează procesele orientate catre beneficiari in concordanta cu SCAP.
OS 1 - Performanta organizationala crescuta prin implementarea Instrumentului de auto-evaluare a modului de funcţionare a institutiilor administratiei publice (CAF) in cadrul Primariei Mangalia.
OS 2 - Servicii publice eficiente si eficace prin implementarea si certificarea SR EN ISO 9001:2015 in cadrul Primariei Mangalia.
OS 3 - Competente profesionale imbunatatie in domeniul implementarii de sisteme si instrumente unitare de management al calitatii si performantei prin pregatirea specifica a unui numar de 60 persoane instruite din cadrul Primariei Mangalia.
</t>
  </si>
  <si>
    <t>Arad</t>
  </si>
  <si>
    <t>Gorj</t>
  </si>
  <si>
    <t>Tg. Jiu</t>
  </si>
  <si>
    <t>Judetul Gorj</t>
  </si>
  <si>
    <t>OPTIMIZAREA PERFORMANȚEI SISTEMELOR INTERNE MANAGERIALE</t>
  </si>
  <si>
    <t xml:space="preserve">Optimizarea și eficientizarea proceselor orientate către cetățeni, în concordanță cu Strategia pentru Consolidarea Administrației Publice, prin introducerea sistemelor comune de calitate și performanță, în cadrul Consiliului Județean Gorj și a 4 instituții subordonate.
Obiectiv specific 1 Implementarea unui sistem unitar de management al calității și performanței (în  conformitate cu Planul de acțiune pentru prioritizarea și etapizarea implementării managementului calității) la nivelul Consiliului Județean Gorj și a 4 instituții subordonate;
Obiectiv specific 2 Dezvoltarea abilităților unui număr de 55 participanți din cadrul Consiliului Județean Gorj și 4 instituții publice subordonate în domeniile: implementării sistemelor de management al calității (CAF, ISO), control managerial intern.
</t>
  </si>
  <si>
    <t>Implementarea cadrului comun de auto-evaluare - garanția unei administrații eficiente în slujba cetățeanului</t>
  </si>
  <si>
    <t>Implementarea unui sistem de management al performanței și calității în Primăria municipiului Huși, județul Vaslui</t>
  </si>
  <si>
    <t>Sistem de management al performanței și calității în cadrul Primăriei Municipiului Vaslui SMC-BSC</t>
  </si>
  <si>
    <t>Consiliul Județean Ialomița</t>
  </si>
  <si>
    <t>Primăria Municipiului Huși</t>
  </si>
  <si>
    <t>Primăria Municipiului Vaslui</t>
  </si>
  <si>
    <t>Obiectivul general al proiectului îl reprezintă optimizarea proceselor orientate către beneficiari în concordanță cu SCAP prin introducerea sistemului C.A.F. si instruirea personalului la nivelul Consiliului Judetean Ialomita în scopul implementarii unitare a managementului calităţii şi performantei în administraţia publică locală.
Obiectiv specific 1: Îmbunătăţirea managementului calităţii în Consiliul Judeţan Ialomiţa prin introducerea standardului CAF într-un interval de 16 luni. 
Obiectiv specific 2: Creşterea capacităţii personalului din Consiliului Judeţean Ialomiţa de a implementa sistemul C.A.F., prin realizarea instruirilor pentru minim 20 persoane, a schimbului de experienţă pentru 15 persoane şi a campaniilor de promovare la scară largă cu privire la beneficiile intoducerii sistemului C.A.F.
Obiectiv specific 3: Dezvoltarea şi perfecţionarea cunoştinţelor şi a abilităţilor în domeniul dezvoltării durabile şi a egalităţii de şanse pentru minim  30 persoane din Consiliului Judeţean Ialomiţa iîntr-un interval de 2 luni, cu scopul aplicării acestor concepte în organizaţie pentru un management al calităţii mai bun.</t>
  </si>
  <si>
    <t>Ialomița</t>
  </si>
  <si>
    <t>Slobozia</t>
  </si>
  <si>
    <t>Huși</t>
  </si>
  <si>
    <t>Obiectivul general al proiectului este reprezentat de implementarea unor sisteme integrate de management al calitătii și performanței în vederea optimizării proceselor decizionale și de sprijin a cetătenilor, susținut de o dezvoltare a abilitătilor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Municipiului Huşi astfel încât să se mențină la standarde europene calitatea serviciilor acordate. 
OS.4 Dezvoltarea de noi abilități ale personalului în vederea optimizării proceselor decizionale orientate către cetățeni.</t>
  </si>
  <si>
    <t>Obiectivul general al proiectului constă în implementarea unor sisteme integrate de management al calități și performanței pentru optimizarea proceselor decizionale și de sprijin a cetăţenilor, și dezvoltarea abilităților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 Card.
OS.3 Dezvoltarea abilităților specifice ale personalului public în domeniul managementului calității în vederea elaborării, implementării și menținerii unor sisteme de management al calității și performanței la nivelul Municipiului Vaslui astfel încât să se mențină la standarde europene calitatea serviciilor acordate. 
OS.4 Dezvoltarea de noi abilități ale personalului în vederea optimizării proceselor decizionale orientate către cetățeni.</t>
  </si>
  <si>
    <t>Imbunătățirea procesului de management în cadrul UAT Municipiul Drobeta Turnu Severin</t>
  </si>
  <si>
    <t>UAT Municipiul Drobeta Turnu Severin</t>
  </si>
  <si>
    <t>Drobeta Turnu Severin</t>
  </si>
  <si>
    <t>Mehedinți</t>
  </si>
  <si>
    <t>MUNICIPIUL TG - JIU</t>
  </si>
  <si>
    <t>JUDEȚUL GORJ</t>
  </si>
  <si>
    <t>Obiectivul general al proiectului
Optimizarea proceselor orientate catre cetaþenii municipiului Târgu Jiu prin introducerea de sisteme si standarde comune în administrația
publica locala.
Obiectivele specifice ale proiectului
 Îmbunataþirea calitaþii si eficienþei serviciilor pentru cetaþeni prin :
a. introducerea în instituþiile administraþiei publice locale a municipiului Târgu Jiu a sistemelor de management al performanþei si
calitaþii (ISO 9001: 2015 si CAF), corelate cu Planul de acþiune în etape implementat în administraþia publica locala;
b. dobândirea de cunostinþe si abilitaþi de catre personalul din instituþiile administraþiei publice locale a municipiului Târgu Jiu.</t>
  </si>
  <si>
    <t>CALITATE = EFICIENTA = PERFORMANTA</t>
  </si>
  <si>
    <t>Asigurarea managementului performantei si calitatii in Municipiul Ploiesti</t>
  </si>
  <si>
    <t>Municipiul PLOIEȘTI</t>
  </si>
  <si>
    <t xml:space="preserve">Asociatia "PartNET – Parteneriat pentru Dezvoltare Durabila" </t>
  </si>
  <si>
    <t xml:space="preserve">Obiectivul general al proiectului il constituie introducerea/extinderea de sisteme, instrumente si procese de managementul calitatii si performantei, precum ISO 9001:2015 si CAF, la nivelul Municipiului Ploiesti, a serviciilor descentralizate si subordonate, prin imbunatatirea durabila a eficacitatii managementului la nivel local, prin furnizarea unor inalte standarde de cunostinte si expertiza pentru functionarii publici din cadrul Primariei. 
Obiectivele specifice ale proiectului:
OS 1: Extinderea sistemului de management al calitatii ISO 9001:2015 la nivelul Municipiului Ploiesti, serviciilor descentralizate si subordonate
OS 2: Introducerea si implementarea unui sistem de management al calitatii si performantei CAF la nivelul Municipiului Ploiesti, serviciilor descentralizate si subordonate
OS 3: Dezvoltarea abilitatilor si cunostintelor a 50 de persoane din personalul Municipiului Ploiesti, serviciilor descentralizate si subordonate, pentru asigurarea managementului calitatii si performantei la nivel local
</t>
  </si>
  <si>
    <t>Prahova</t>
  </si>
  <si>
    <t>Ploiesti</t>
  </si>
  <si>
    <t xml:space="preserve">Omdrapfe nr.  2261/27.02.2018 </t>
  </si>
  <si>
    <t>Calitate, competență, performanță în Consiliul Județean Cluj</t>
  </si>
  <si>
    <t>UAT CLUJ</t>
  </si>
  <si>
    <t xml:space="preserve">Obiectivul general al proiectului îl reprezinta implementarea unui sistem de management al calității (ISO) care sa genereze performanta la nivelul Unității Administrativ-Teritoriale Județul Cluj, în relația cu cetățeanul.
Obiectivele specifice ale proiectului:
OS 1: Dezvoltarea noului sistem de calitate ISO 9001:2015 la nivelul tuturor structurilor din cadrul Unității Administrativ Teritoriale
Județul Cluj
OS2: Dezvoltarea abilitaților personalului din cadrul Unității Administrativ-Teritoriale Județul Cluj în domeniile auditor calitate si control managerial intern.
</t>
  </si>
  <si>
    <t>Cluj Napoca</t>
  </si>
  <si>
    <t xml:space="preserve">Obiectivul general al proiectului consta asadar in imbunatatirea procesului de management al calitatii UAT Municipiul Drobeta Turnu
Severin. Acest obiectiv vine in sprijinul atingerii obiectivului specific al axei 2 si anume acela al sustinerii unui management performant la
nivelul autoritatilor si institutiilor publice locale prin introducerea de sisteme si standarde comune in adminsitratia publica locala                          Obiectivele specifice ale proiectului sunt:
OS1: dezvoltarea capacitatii manageriale in maxim 16 luni prin utilizarea de metode, tehnici si proceduri caracteristice unui
management public modern, bazat pe performanta.
OS2: profesionalizarea activitatilor desfasurate in cadrul UAT Municipiul Drobeta Turnu Severin in 16 luni prin dezvoltarea
capacitatii personalului de conducere si de executie, functionari publici si contractuali, indiferent de varsta, sex, etnie.
OS3: schimbarea valorilor si modului de actiune prin transfer direct in cadrul celor doua vizete de studiu in institutii publice europene
dar si celor doua vizite de studiu in tara in maxim 16 luni.
</t>
  </si>
  <si>
    <t>Sect. 4 București</t>
  </si>
  <si>
    <t>DEZVOLTAREA UNUI MANAGEMENT PERFORMANT ÎN CADRUL PRIMĂRIEI SECTOR 4 BUCUREȘTI PRIN OPTIMIZAREA PROCESELOR ORIENTATE CĂTRE BENEFICIARI ȘI PREGĂTIREA RESURSELOR UMANE</t>
  </si>
  <si>
    <t>București</t>
  </si>
  <si>
    <t>AA4/ 14.03.2018</t>
  </si>
  <si>
    <t>Sistem de management integrat la standarde europene pentru administrația județului Brașov</t>
  </si>
  <si>
    <t>Jud. Brasov</t>
  </si>
  <si>
    <t>Brasov</t>
  </si>
  <si>
    <t xml:space="preserve">Obiectivul general: Dezvoltarea unui management performant la nivelul Primăriei Sector 4 București, în vederea creșterii calității, eficienței, transparenței și integrității serviciilor publice oferite cetățenilor, instituţiilor administraţiei publice centrale şi locale, operatorilor economici privaţi şi organismelor neguvernamentale cu care relaţionează în spiritul dezvoltării durabile, egalităţii de şanse, prin actualizarea și recertificarea standardului ISO 9001/2015.                                                                                                                                          
OS.1. Îmbunătățirea furnizării serviciilor publice la nivelul Primăriei Sector 4 prin reevaluarea, actualizarea și menținerea permanentă a Standardului de Calitate;
OS.2. Optimizarea proceselor orientate către beneficiarii serviciilor publice, în urma analizei realizate, prin implementarea unui instrument managerial și Integrarea procedurală cu Sistemul de Control Intern/Managerial din cadrul primăriei, în sensul adoptării unor proceduri unitare care să le completeze pe cele existente.
OS.3. Dezvoltarea cunoștințelor și abilităților profesionale grupului țintă prin participarea la cursuri de formare și instruire pe teme specifice.
OS.4. Creșterea transparenței actului public prin organizarea unor acțiuni de diseminare a rezultatelor proiectului, cuprinzând și module de dezvoltare durabilă și egalitate de șanse.
</t>
  </si>
  <si>
    <t xml:space="preserve">Obiectivul general: Îmbunatatirea procesului de furnizare a serviciilor oferite de administratia publica locala din judetul Brasov - în special CJ Brasov - prin introducerea si utilizarea de instrumente de management al calității performantei în administrația publica – CAF si ISO.
Obiectivele specifice ale proiectului:
OS1: Îmbunătățirea managementului calității în instituia Consiliul Județean Brasov prin introducerea si utilizarea a doua instrumente de management al calității si performantei - ISO si CAF - în concordanta cu Planul de acțiuni pentru implementarea etapizata a managementului calității în autoritari si instituii publice 2016-2020 si SCAP
2. OS2: Dezvoltarea de abilitai specifice privind planificarea strategica si bugetara, politici publice locale, fundamentare, elaborare, implementare, monitorizare si evaluare a deciziilor la nivelul administrației publice locale din județul Brasov prin instruirea a 38 de persoane din aparatul de specialitate al Consiliului Județean Brasov
3. OS3: Cresterea gradului de informare si constientizare a personalului, din administrația publica locala a județului Brasov – din cadrul CJ Brasov, consilieri județeni, reprezentanți ai instituțiilor din subordinea CJBV, reprezentanți ai UAT-urilor din judet si reprezentanți ai ADDJB, cu privire la importanta si beneficiile utilizarii de instrumente de management al performantei si calității în administrația publica – ISO si CAF
</t>
  </si>
  <si>
    <t>Implementarea unui sistem de management performant pentru îmbunătățirea proceselor interne și creșterea calității serviciilor Primăriei Municipiului Caracal</t>
  </si>
  <si>
    <t>Municipiul Caracal</t>
  </si>
  <si>
    <t>Olt</t>
  </si>
  <si>
    <t>Caracal</t>
  </si>
  <si>
    <t>CP 2/2017 (MySMIS: POCA/111/1/1)</t>
  </si>
  <si>
    <t>Cresterea capacitaþii CNIPMMR de a formula si sustine politici publice alternative cu privire la activitatea sectorului IMM</t>
  </si>
  <si>
    <t>CONSILIUL NAȚIONAL AL INTREPRINDERILOR PRIVATE MICI ȘI MIJLOCII DIN ROMÂNIA</t>
  </si>
  <si>
    <t>Obiectivul general al proiectului vizeaza dezvoltarea capacitaþii operaþionale si administrative a Consiliului Naþional al Întreprinderilor
Private Mici si Mijlocii din România (CNIPMMR) de a fundamenta, elabora si susþine politici publice în aria sa de activitate si expertiza,
respectiv reprezentarea unitara si eficace a IMM-urilor si a miscarii patronale din România la nivel naþional si internaþional si susþinerea
dezvoltarii competitivitaþii si performanþelor din acest sector. Principalul punct de concentrare în cadrul acestui proiect va fi reprezentat de
o mai buna implementare a utilizarii testului IMM în procesele legislative din România. Ulterior, pe baza experienþei dobândite din
implemenarea proiectului, beneficiarul va putea fundamenta, elabora si promova si alte politici publice alternative ce vizeaza sectorul
reprezentat.
Având în vedere numarul mic de iniþiative legislative testate anterior avizarii, din perspectiva impactului asupra sectorului IMM, consideram
necesara si relevanta o actualizare a metodologiei asociate acestei evaluari de impact si cresterea nivelului de informare asupra acesteia,
atât în rândul instituþiilor publice ce pot iniþia acte legislative cu impact asupra sectorului IMM, cât si în rândul mediului de afaceri si a
reprezentanþilor acestuia. Concret, ca urmare a implementarii proiectului, CNIPMMR va formula o propunere îmbunataþita pentru politica
de implementare a testului IMM.
Obiectivele specifice ale proiectului
1. OS1. Susþinerea capacitaþii CNIPMMR de a formula alternative de politici publice prin derularea unor activitaþi de formare
specifice acestui domeniu
În cadrul acestui proiect, se va avea în vedere derularea de acþiuni de formare-instruire pentru un numar de 120 de persoane,
reprezentanþi ai beneficiarului, scopul acestor acþiuni fiind acela de a dezvolta capacitatea acestora de a fundamenta, elabora si
promova propuneri de politici publice, în special în domeniul de activitate al CNIPMMR. La nivelul activitaþii CNIPMMR,
principalele acþiuni în ceea ce priveste fundamentarea, elaborarea si promovarea de politici publice alternative sunt realizate la
nivelul aparatului executiv central si mai puþin la nivelul structurilor afiliate (federaþii regionale, de sector, etc.). În acest context,
proiectul va viza reprezentanþi ai acestor structuri si va contribui în mod direct la dezvoltarea capacitaþii acestora de a realiza
alternative de politici publice în sectorul reprezentat.
2. OS2. Fundamentarea, elaborarea si promovarea unei politici publice alternative cu privire la aplicarea principiului “a gândi întâi la
scara mica”, principiu prevazut în Small Business Act.
În acest sens, în cadrul proiectului va fi realizata o analiza care va viza identificarea modului în care metodologia instituita prin
ordinul nr. 698 din 4 iunie 2014 a fost aplicata si respectata de catre organismele vizate de aceasta reglementare. Rezultatele si
concluziile acestei analize vor fi utilizate în vederea elaborarii politcii publice alternative din domeniul evalurarii impactului
iniþiativelor legislative asupra activitaþii sectorului IMM. Se va avea în vedere cresterea relevanþei politicii publice pentru domeniul
de activitate asupra caruia se aplica, precum si preluarea celor mai bune practici din statele membre ale Uniunii Europene.
Ulterior, pe baza feedbackului obtinut din partea actorilor relevanti se va definitiva si promova la nivelul institutiilor publice
relevante politica publica alternativa elaborata de CNIPMMR.</t>
  </si>
  <si>
    <t>Proiect cu acoperire națională</t>
  </si>
  <si>
    <t>Sectorul 1</t>
  </si>
  <si>
    <t>ONG</t>
  </si>
  <si>
    <t>AA5 /08.03.2018</t>
  </si>
  <si>
    <t>AA4/12.03.2018</t>
  </si>
  <si>
    <t>Obiectivul general al proiectului:
Implementarea unui sistem management performant la nivelul UAT Municipiul Caracal, structurat pe baza cerințelor standardului internațional ISO 9001:2015 și susținut prin dezvoltarea sistemului informatic al instituției.
OS 1 – Dezvoltarea, implementarea și certificarea unui sistem de management al calității, ce
optimizează procesele orientate către beneficiari în concordanță cu SCAP.
OS 2 – Asigurarea unui instrument suport pentru SMC prin dezvoltarea sistemului informatic al instituției.
OS 3 – Dezvoltarea abilităților personalului din cadrul Primăriei Municipiului Caracal și al instituțiilor subordonate Primăriei Caracal prin:
• asigurarea formării profesionale a 10 persoane din cadrul primăriei Municipiului Caracal pentru proiectarea, implementarea și funcționarea Sistemului de management al calității și în domeniul Auditului intern al SMC;
• asigurarea formării profesionale al personalului de conducere al primăriei Municpiului Caracal (10 persoane) în domeniul Management Strategic;
• asigurarea formării profesionale a 45 persoane din grupul țintă, pentru implementarea Sistemului de Mangement al Calității și integrarea SMC cu SCIM. 
• dezvoltarea unui Ghid de bună practică privind integrarea SMC cu SCIM în cadrul UAT și evaluarea performanțelor SMC pe baza Modelului CAF
OS 4 – Promovarea standardelor și instrumentelor managementului calității prin organizarea și
derularea a 6 sesiuni de instruire pentru 90 persoane din cadrul instituției primarului și a instituțiilor subordonate, pe temele: Management Strategic, Sistemul de Management al Calității conform ISO 9001:2015, Integrarea cerințelor OSGG 400 în cadrul SMC.</t>
  </si>
  <si>
    <t>finalizat</t>
  </si>
  <si>
    <t xml:space="preserve">Ministerul Dezvoltării Regionale și Administrației Publice </t>
  </si>
  <si>
    <t xml:space="preserve">Ministerul Dezvoltării Regionale și Administrației Publice  - Direcția Integritate, Bună Guvernare și Politici Publice </t>
  </si>
  <si>
    <t>CP4 more /2017</t>
  </si>
  <si>
    <t>CP4 less /2017</t>
  </si>
  <si>
    <t>Management performant la nivelul Primăriei Mangalia</t>
  </si>
  <si>
    <t>Municipiul Mangalia</t>
  </si>
  <si>
    <t>Obiectiv general - crearea si dezvoltarea unui cadru unitar pentru realizarea unui management performant la nivelul Primariei Mangalia, prin introducerea de sisteme si standarde comune ce optimizeaza procesele orientate catre beneficiari in concordanta cu SCAP Obiectivele specifice ale proiectului.
OS 1 - Performanta organizationala crescuta prin implementarea Instrumentului de auto-evaluare a modului de funcþionare a
institutiilor administratiei publice (CAF) in cadrul Primariei Mangalia.
OS 2 - Servicii publice eficiente si eficace prin implementarea si certificarea SR EN ISO 9001:2015 in cadrul Primariei Mangalia.
OS 3 - Competente profesionale imbunatatie in domeniul implementarii de sisteme si instrumente unitare de management al
calitatii si performantei prin pregatirea specifica a unui numar de 60 persoane instruite din cadrul Primariei Mangalia.</t>
  </si>
  <si>
    <t>Constanța</t>
  </si>
  <si>
    <t>Mangalia</t>
  </si>
  <si>
    <t>CETATE.Caransebeş, Eficient şi Tânăr prin Administrare Transparentă şi Economică</t>
  </si>
  <si>
    <t>Municipiul  Cransebeș</t>
  </si>
  <si>
    <t>Asociația Română pentru Transparență</t>
  </si>
  <si>
    <t xml:space="preserve">Obiectiv general - Implementarea unui sistem de management al calităţii unitar şi eficient, prin standardizarea proceselor de lucru, elaborarea de instrumente specifice de lucru, certificarea ISO 9001:2015 şi dezvoltarea abilităţilor personalului din cadrul Primăriei Municipiului Caransebeş, în scopul optimizării proceselor orientate către beneficiari şi dezvoltării capacităţii instituţionale.                                                                                                                                                                                                                                                                                                                                                                                                                                                                                                                 OS1. Standardizarea proceselor de lucru la nivelul Primăriei Municipiului Caransebeş, pe baza modelelor de bună practică şi a lecţiilor învăţate prin networking, precum şi corelarea cu standardele ISO 9001:2015, în vederea optimizării proceselor orientate către beneficiari în concordanţă cu SCAP.
OS2.Îmbunătăţirea cunoştinţelor şi abilităţilor a 40 de persoane, reprezentând personalul din cadrul Primăriei Municipiului Caransebeş privind implementarea, respectarea şi actualizarea continuă a standardelor de management al calităţii, prin sesiunile de formare profesională, în vederea sprijinirii introducerii sistemului de management al calităţii unitar şi eficient.
OS3. Creşterea gradului de informare şi conştientizare a cetăţenilor cu privire la îmbunătăţirile pe care Primăria Municipiului Caransebeş le face pentru dezvoltarea capacităţii instituţionale cu efecte pozitive pentru serviciile/procesele puse la dispoziţia beneficiarilor.
</t>
  </si>
  <si>
    <t>Caraș-Severin</t>
  </si>
  <si>
    <t>Caransebeș</t>
  </si>
  <si>
    <t>Municipiul Bacău</t>
  </si>
  <si>
    <t>“ Sprijinirea mdunicipiului Bacău pentru asigurarea managementului performantei și calității”</t>
  </si>
  <si>
    <t>Asociatia PartNET – Parteneriat pentru Dezvoltare Durabila</t>
  </si>
  <si>
    <t xml:space="preserve">Obiectivul general al proiectului il constituie introducerea/extinderea de sisteme, instrumente si procese de managementul calitatii si performantei, precum ISO 9001:2015 si CAF, la nivelul Municipiului Bacau, a serviciilor descentralizate si subordonate, prin imbunatatirea durabila a eficacitatii managementului la nivel local, prin furnizarea unor inalte standarde de cunostinte si expertiza pentru functionarii publici din cadrul Primariei. Pregatirea corespunzatoare a grupului tinta va sprjini activitatile de dezvoltare si de sustinere a unui management performant, prin dezvoltarea practicilor de management si prin consolidarea unei capacitati sustinute de formare pentru administratia publica din Municipiul Bacau.
Proiectul isi propune sa raspunda nevoilor identificate in cadrul Primariei prin actualizarea sistemului de management al Primariei, in vederea alinierii sale la standardele si exigentele europene, precum si crearea unei administratii publice moderne. 
</t>
  </si>
  <si>
    <t>Bacău</t>
  </si>
  <si>
    <t xml:space="preserve">Obiectivul general al proiectului este îmbunătățirea performanței organizaționale prin implementarea Instrumentului de auto-evaluare a modului de funcţionare a instituțiilor administrației publice –CAF- în administrația publică pentru instituţia Consiliul Județean Sălaj. 
Obiectivele specifice ale proiectulu sunt:
1. Creșterea eficienței serviciilor oferite de către administrația publică prin formarea/instruirea a 50 de angajați de la nivelul Consiliui Județean Sălaj care vor urma programe de formare/instruire certificate în domeniul CAF; 
2. Creşterea capacităţii personalului de a contribui la auto-evaluare prin implicarea acestuia în identificarea domeniilor deficitare unde trebuie să se intervină, precum şi în propunerea de soluţii concrete pentru îmbunătăţirea/eficientizarea activităţii în domeniile respective.
3. Dezvoltarea instrumentelor de comunicare internă şi informare precum şi a instrumentelor şi procedurilor CAF în vederea îmbunătăţirii continue a modului de funcţionare a organizaţiei şi a serviciilor furnizate de aceasta şi realizarea planului de îmbunătăţiri a proceselor organizaţionale în urma aplicării instrumentelor de autoevaluare.
</t>
  </si>
  <si>
    <t>Sisteme de management performant pentru Consiliul Județean Sălaj</t>
  </si>
  <si>
    <t>Municipiul Zalău</t>
  </si>
  <si>
    <t>na</t>
  </si>
  <si>
    <t>Zalău</t>
  </si>
  <si>
    <r>
      <t>“Calitate, eficiență și performanță a managementului la nivelul UAT Municipiul Zalău (CEP UAT Zalău)</t>
    </r>
    <r>
      <rPr>
        <i/>
        <sz val="11"/>
        <color theme="1"/>
        <rFont val="Trebuchet MS"/>
        <family val="2"/>
      </rPr>
      <t>”</t>
    </r>
  </si>
  <si>
    <t>Consiliul Județean Sălaj</t>
  </si>
  <si>
    <t>NA</t>
  </si>
  <si>
    <t>Sălaj</t>
  </si>
  <si>
    <t xml:space="preserve">Obiectivul general al proiectului constă în Îmbunătătirea performantei organizationale la nivelul UAT Municipiul Zalău prin implementarea instrumentului de auto-evaluare a modului de funcţionare a institutiilor administratiei publice, CAF, la nivelul Primăriei Municipiului Zalău/PMZ și structurilor subordonate Consiliului Local Zalău (Poliției Locale Zalău și Direcției de Asistență Socială Comunitară Zalău/DASC).
Obiectivele specifice ale proiectulu sunt:
1. Dezvoltarea capacitații personalului de a implementa si imbunatati un instrument unitar de management al calitătii și performantei cu scop de crestere a eficientei serviciilor oferite de către administratia publică prin instruirea unui număr de 109 angajați de la nivelul Primăria Municipiului Zalău/PMZ si structurilor subordonate Consiliului Local (Politia Locală Zalău si Directia de Asistenta Sociala Comunitara Zalău/DASC) care vor urma programe de formare/instruire în domenii specifice;
2. Asigurarea vizibilității și promovarea proiectului și a finanțatorului;
3. Promovarea principiilor orizontale.
</t>
  </si>
  <si>
    <t>Alba Iulia ISO Smart</t>
  </si>
  <si>
    <t>Muncipiul Alba Iulia</t>
  </si>
  <si>
    <t>Alba Iulia</t>
  </si>
  <si>
    <t>ALBA</t>
  </si>
  <si>
    <t>Obiectivul general al proiectului il constituie imbunatatirea managementului calitatii si performantei serviciilor publice la nivelul Municipiului Alba Iulia.
Obiectivele specifice ale proiectului:
OS.1 Proiectarea, implementarea unui sistem de management al calitatii si obtinerea certificarii ISO 9001 2015 pentru Municipiul Alba Iulia
OS.2 Cresterea performantei serviciilor publice adresate cetatenilor Municipiului Alba Iulia prin extinderea platformei de proximitate bazata pe beaconi</t>
  </si>
  <si>
    <t>Creșterea capacității Federației naționale a sindicatelor muncii și protecției sociale și a membrilor acesteia în formularea de politici publice alternative în domeniul protecției muncii</t>
  </si>
  <si>
    <r>
      <t>FEDERA</t>
    </r>
    <r>
      <rPr>
        <b/>
        <sz val="11"/>
        <color theme="1"/>
        <rFont val="Calibri"/>
        <family val="1"/>
        <charset val="1"/>
      </rPr>
      <t>Ţ</t>
    </r>
    <r>
      <rPr>
        <b/>
        <sz val="11"/>
        <color theme="1"/>
        <rFont val="Calibri"/>
        <family val="2"/>
        <charset val="1"/>
      </rPr>
      <t>IA NA</t>
    </r>
    <r>
      <rPr>
        <b/>
        <sz val="11"/>
        <color theme="1"/>
        <rFont val="Calibri"/>
        <family val="1"/>
        <charset val="1"/>
      </rPr>
      <t>Ţ</t>
    </r>
    <r>
      <rPr>
        <b/>
        <sz val="11"/>
        <color theme="1"/>
        <rFont val="Calibri"/>
        <family val="2"/>
        <charset val="1"/>
      </rPr>
      <t xml:space="preserve">IONALĂ A SINDICATELOR MUNCII </t>
    </r>
    <r>
      <rPr>
        <b/>
        <sz val="11"/>
        <color theme="1"/>
        <rFont val="Calibri"/>
        <family val="1"/>
        <charset val="1"/>
      </rPr>
      <t>Ș</t>
    </r>
    <r>
      <rPr>
        <b/>
        <sz val="11"/>
        <color theme="1"/>
        <rFont val="Calibri"/>
        <family val="2"/>
        <charset val="1"/>
      </rPr>
      <t>I PROTEC</t>
    </r>
    <r>
      <rPr>
        <b/>
        <sz val="11"/>
        <color theme="1"/>
        <rFont val="Calibri"/>
        <family val="1"/>
        <charset val="1"/>
      </rPr>
      <t>Ţ</t>
    </r>
    <r>
      <rPr>
        <b/>
        <sz val="11"/>
        <color theme="1"/>
        <rFont val="Calibri"/>
        <family val="2"/>
        <charset val="1"/>
      </rPr>
      <t>IEI SOCIALE</t>
    </r>
  </si>
  <si>
    <t>BUCUREȘTI</t>
  </si>
  <si>
    <t>in implementare</t>
  </si>
  <si>
    <t>OG - Formularea unei politici publice care urmareste reglementarea statutului inspectorului de munca, stabilind cadrul legal si oferind o
alternativa la proiectul de lege iniþiat de Guvern, dezvoltând astfel un set de masuri unitar, stabil, eficient si imparþial.
Obiectivele specifice ale proiectului
1. 1. Cresterea capacitaþii Federaþiei Naþionale a Sindicatelor Muncii si a Protecþiei Sociale si a partenerilor acesteia prin consultarea
legislaþiei în vigoare si a tuturor actorilor implicaþi în procesul de organizare si funcþionare a Inspecþiei Muncii în formularea de
politici publice privind inspecþia muncii si alte domenii conexe prin intermediul a 16 evenimente si 1 sesiune de instruire.
2. 2. Elaborarea unui set de masuri concrete (politica publica) printr-o abordare integrata, care va duce la cresterea transparenþei
actului de elaborare politici publice, proiecte de lege si legi în urma organizarii de acþiuni de colectare de date relevante (8
evenimente) si diseminare a rezultatelor (8 evenimente si o conferinta finala).
3. 3. Optimizarea proceselor decizionale orientate catre persoanele încadrate în munca si catre inspectorii de munca, devenind
astfel o acþiune colectiva, cu un scop formulat în funcþie de normele si valorile unei comunitaþi, care va rezulta într-un statut al
inspectorului de munca, ca parte a politicii publice.</t>
  </si>
  <si>
    <t>Cultura alternativă</t>
  </si>
  <si>
    <t>ASOCIATIA CULTURALA "FLOWER POWER"</t>
  </si>
  <si>
    <t xml:space="preserve">Obiectivul general al proiectului reprezinta consolidarea capacitații ONG-urilor si a actorilor relevanți din domeniul cultural de a iniția, promova, implementa si monitoriza politici publice adaptate contextului cultural actual din România în vederea îmbunatațirii si sincronizarii acestuia cu mediul cultural european si internațional.
Obiectivul Specific nr. 1 - Monitorizarea si evaluarea politicilor publice existente din domeniul cultural si a gradului de aplicabilitate a acestora în România în vederea realizarii de propuneri de politici publice alternative care sa conduca la sincronizarea mediului cultural, național cu cel european si internațional.
2. Obiectivul Specific nr. 2 - Capacitarea ONG – urilor si a actorilor relevanți din domeniul cultural românesc în inițierea, elaborarea, promovarea si implementarea de politici publice alternative prin realizarea de activitați de formare a 20 de membri ai Asociației Culturale "Flower Power" si derularea de acțiuni de consultare cu actori relevanți la nivel național, în vederea cresterii gradului de implicare a acestora în procesele decizionale.
3. Obiectivul Specific nr. 3 - Formularea unei propuneri alternative la politicile publice bazata pe problemele reale identificate prin intermediul evaluarilor realizate care sa conduca la îmbunatațirea Statutului Artistului si sincronizarea mediului cultural românesc cu cel european si internațional.
4. Obiectivul Specific nr. 4 - Promovarea propunerii alternative la politicile publice dezvoltata în vederea adoptarii/aprobarii acestora de catre Guvern si a implementarii acesteia în sistemul cultural național.
</t>
  </si>
  <si>
    <t>Asistență socială unitară și eficientă în serviciile pentru protecția copilului</t>
  </si>
  <si>
    <t>FUNDATIA PENTRU DEZVOLTAREA SERVICIILOR SOCIALE</t>
  </si>
  <si>
    <t xml:space="preserve">Consolidarea interventiei asistentului social prin crearea unui set unic de metode, proceduri, tehnici si instrumente de lucru pentru serviciile sociale destinate protectiei copilului, ca propunere alternativa la politicile publice initiate de Guvern in domeniul protectiei copilului
1. Dezvoltarea ca politica alternativa a unui set unic de metode, proceduri, tehnici si instrumente de lucru pentru serviciile sociale destinate protectiei copilului, prin implicarea ONG-urilor si partenerilor sociali
2. Formarea a 75 de specialisti - asistent sociali din ONG-uri si parteneri sociali instruiti pentru dezvoltarea cunostintelor si abilitatilor in vederea formularii si promovarii de propuneri alternative la politicile publice initiate de Guvern in domeniul serviciilor sociale
destinate protectiei copilului
3. Promovarea politicii publice alternative ca masura de eficientizare a serviciilor sociale din domeniul protectiei si promovarii drepturilor copilului
</t>
  </si>
  <si>
    <t>RADiS - Reforma Administrativă prin Dialog Social”</t>
  </si>
  <si>
    <t>Asociația pentru Reformă în Administrație și Transparență Decizională</t>
  </si>
  <si>
    <t>Federația Sindicală a Statisticienilor din România</t>
  </si>
  <si>
    <t>Optimizarea procesului de reforma administrativa si cresterea transparenþei decizionale prin implicarea activa si dezvoltarea capacitații a 40 de parteneri sociali care activeaza în sistemul de stat de a formula si propune politici publice pentru cresterea calitații si eficienței dialogului social în administrație, prin instruirea a 240 de persoane din parteneri sociali ce activeaza în sectorul public si facilitarea accesului acestora la o rețea naționala de consolidare a dialogului social si pentru cresterea coerenþei, eficienþei, predictibilitații
si transparenței procesului decizional în administrația publica, formularea, promovarea si acceptarea unei propuneri alternative la politicile
publice privind dialogul social initiate de Guvern, la nivel national pe parcursul a 16 luni.
OS1. Cresterea capacitaþii a 40 de parteneri sociali care activeaza în sectorul public de a se implica în formularea si promovarea de propuneri alternative la politicile publice iniþiate de Guvern pentru dialog social prin dezvoltarea si livrarea catre 240 pers din cele 40 org vizate a doua traininguri si facilitarea accesului acestora la o reþea de consolidare a dialogului social si pentru cresterea coerenþei, eficienței, predictibilitații si transparenței procesului decizional în administrația publica.
OS2. Formularea, promovarea si acceptarea de catre autoritaþile publice centrale relevante din domeniul muncii si dialogului social a unei propuneri alternative de politica publica privind cresterea calitații si eficienței dialogului social de catre un ONG si un partener social, timp de 16 luni.</t>
  </si>
  <si>
    <t>Politici publice pentru Educație (EDUPOL)</t>
  </si>
  <si>
    <t>Asociația Centrul Syene pentru Educație</t>
  </si>
  <si>
    <t>Asociația pentru Promovarea Economiei Cunoașterii</t>
  </si>
  <si>
    <t xml:space="preserve"> O societate civila implicata in sistemul de sanatate si protectie sociala</t>
  </si>
  <si>
    <t>FEDERAȚIA UNIUNEA NAȚIONALĂ A ORGANIZAȚIILOR PERSOANELOR AFECTATE DE HIV/SIDA (UNOPA)</t>
  </si>
  <si>
    <t>NOSTRA - Noi standarde comune în administrația publică centrală din domeniul sănătății sexuale și reproductive</t>
  </si>
  <si>
    <t>Asociația Medicilor Rezidenți</t>
  </si>
  <si>
    <t>Asociatia ACCEPT</t>
  </si>
  <si>
    <t>ONG21. Participarea ONG-urilor la politica de Educație pentru dezvoltarea durabilă</t>
  </si>
  <si>
    <t>Asociatia REPER21</t>
  </si>
  <si>
    <t>Fundatia pentru Dezvoltarea Societatii Civile </t>
  </si>
  <si>
    <t>Cresterea capacitatii societatii civile din Romania de a promova politici publice in sistemul de sanatate si al protectiei sociale
Pe perioada proiectului aplicantul si-a dezvoltat competente in aria formularii si promovarii de propuneri alternative la politicile publice, initiate de autoritati, in domeniul sanatatii si al protectiei sociale.
Pe perioada proiectului a fost operationalizata o retea de asociatii de pacienti si parteneri sociali care monitorizeaza politicile publice initiate de autoritati in domeniul sanatatii si al protectiei sociale, in directia evaluarii si elaborarii de propuneri alternative 
Pe perioada proiectului aplicantul a fost sprijinit pentru elaborarea de propuneri alternative politicilor publice initiate de autoritati in sensul rezolvarii de probleme specifice domeniului lui de activitate.</t>
  </si>
  <si>
    <t xml:space="preserve">Obiectivul general al proiectului este: Consolidarea capacitatii ONG-urilor si a altor actori relevanti din domeniul sanataþii sexuale si reproductive de a initia si promova politici publice alternative prin punerea acestora la dispozitia autoritatilor publice centrale pentru îmbunataþirea accesului la servicii de sanatate nediscriminatorii.
Obiective specifice:
OS1 - Cresterea capacitaþii a 15 ONG-uri de a formula si promova politici publice alternative în domeniul sanataþii sexuale si reproductive.
OS2 - Dezvoltarea a doua (2) politici publice alternative de catre ONG-urile din domeniul sanataþii sexuale si
reproductive, care sa fie acceptate.
</t>
  </si>
  <si>
    <t>Obiectiv general: consolidarea participarii sectorului ONG la formularea si la promovarea politicilor
guvernamentale din domeniul "Educaþiei pentru dezvoltarea durabila" (EDD).
Obiective specifice:
OS1. Dezvoltarea competenþelor a 80 de reprezentanþi a 80 de ONG-uri pentru a formula si promova eficient, prin activitaþi de lobby, propuneri alternative de politici publice în domeniul Educaþiei pentru dezvoltarea durabila
2. OS2. Cooperarea sistematica între min. 70 de ONG-uri în cadrul unei reþele tematice naþionale care le stimuleaza contribuþiile si le coordoneaza participarea la formularea si la promovarea politicilor de Educaþie pentru dezvoltarea durabila
3. OS3. Formularea participativa în cadrul reþelei de ONG-uri a unei propuneri alternative de politica publica privind Educaþia pentru dezvoltarea durabila, în masura sa satisfaca angajamentele naþionale si internaþionale ale Guvernului în acest domeniu
4. OS4. Implicarea a cca. 10 stakeholderi instituþionali relevanþi si a publicului într-o campanie de lobby si promovare pentru asumare propunerii alternative de politica publica formulata de ONG-uri de catre Ministerul Educaþiei si Ministerul Mediului</t>
  </si>
  <si>
    <t>AA1/03.04.2018</t>
  </si>
  <si>
    <t>Primăria municipiului Cluj-Napoca</t>
  </si>
  <si>
    <t>Sisteme de management performant pentru Primăria Cluj-Napoca</t>
  </si>
  <si>
    <t>Obiectivul general al proiectului: Îmbunătătirea performantei organizationale prin implementarea instrumentului de auto-evaluare a modului de funcţionare a institutiilor administratiei publice, CAF,  la nivelul Primăriei Municipiului CLUJ-NAPOCA/PRIMARIA CLUJ-NAPOCA, Politia Locala, structurilor subordonate Consiliului Local CLUJ-NAPOCA (Direcției de Asistență Socială Comunitară CLUJ-NAPOCA/DASM) și imbunatatirea  sistemului de asigurare a calitatii în Primăria Municipiului CLUJ-NAPOCA
Obiectivele specifice ale proiectului:
1. Dezvoltarea capacitații personalului de a implementa sisteme și instrumente unitare de management al calitătii şi al performantei cu scop de crestere a eficientei serviciilor oferite de către administratia publică prin instruirea/perfectionarea competentelor a unui număr de 50 de angajați de la nivelul Primăria Municipiului CLUJ-NAPOCA, Politia Locala si structurilor subordonate Consiliului Local (DASM CLUJ-NAPOCA) care vor urma programe de formare certificate/ateliere de instruire în domenii specifice;
2. Îmbunătătirea instrumentelor de comunicare internă-externă și informare, inclusiv în format electronic, pentru îmbunătătirea capacitătilor manageriale, dezvoltare unui networking la nivelul UAT CLUJ-NAPOCA;
3. Asigurarea vizibilității și promovarea proiectului și a finanțatorului;
4. Promovarea principiilor orizontale.</t>
  </si>
  <si>
    <t>PRO-PACT - Promovarea ONGurilor și partenerilor sociali prin advocacy, capacitare și training</t>
  </si>
  <si>
    <t>Centrul de Dezvoltare Socială T&amp;CO</t>
  </si>
  <si>
    <t>Obiectivul general al proiectului/Scopul proiectului: Cresterea capacitatii ONGurilor si partenerilor sociali din cadrul Pactelor regionale si Parteneriatele judetene pentru ocupare si incluziune sociala de a se implica activ in procesul de formulare a politicilor publice in domeniul ocuparii si incluziunii sociale in cooperare cu autoritatile publice.
Obiectivele specifice ale proiectului
1. 1. Intarirea capacitaþii de advocacy a 50 de ONGuri si parteneri sociali din Pactele regionale si parteneriatele judetene pentru ocupare si incluziune sociala de a participa la realizarea politicilor publice de ocupare si incluziune sociala si în procesul de luare a deciziilor în guvernarea locala, regionala si naþionala
2. 2. Consolidarea capacitaþii instituþionale a Pactului regional pentru ocupare si incluziune sociala din regiunea NE la nivel strategic si la nivel de membership
3. 3. Cresterea vizibilitaþii si consolidarea rolului Pactelor regionale în domeniul ocuparii si incluziunii sociale la nivelul decidentilor de politici publice relevante</t>
  </si>
  <si>
    <t>Giurgiu</t>
  </si>
  <si>
    <t>Sisteme si standarde comune- procese optimizate în cadrul Primariei Municipiului
Giurgiu</t>
  </si>
  <si>
    <t>Municipiul Giurgiu</t>
  </si>
  <si>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(CAF)
OS2 – Organizarea unui schimb de experienta cu institutii/organisme publice internationale
OS3 – Participarea unui numar de 40 de membri ai grupului tinta la sesiuni de pregatire in domenii de interes pentru
cresterea calitatii resurselor umane din administratie si prestarea de servicii publice de calitate</t>
  </si>
  <si>
    <t>Etica – eficiență, transparență și intiminate în cariera din admninistrație</t>
  </si>
  <si>
    <t>Blocul Național Sindical</t>
  </si>
  <si>
    <t>Obiectivul general:  Cresterea capacitaþii partenerilor sociali de a dezvolta standarde comune pentru optimizarea procesului decizional, alternative la politicile publice existente precum si pentru cresterea calitații procesului de reprezentare al salariaților din administrația publica în vederea orientarii procesului decizional catre cetaþeni, în conformitate cu prevederile SCAP.
Obiectiv Specific 1 - Cresterea capacitații partenerilor sociali si a calitaþii proceselui de reprezentare a intereselor salariatilor din administrația publica în vederea implicarii în optimizarea proceselor decizionale si orientarea proceselor decizionale catre cetaþeni prin realizarea a 2 sesiuni de instruire de specializare pentru ocupația de delegat sindical de întreprindere la care vor participa 45 de reprezentanti ai partenerilor sociali din 30 de organizaþii diferite precum si prin elaborarea unui instrument de monitorizare a drepturilor angajatilor
din administratia publica si a calcularii indicelui drepturilor salariatilor.
Obiectiv Specific 2 - Optimizarea procesului decizional prin dezvoltarea, fundamentarea, promovarea si susþinerea unei alternative la politicile publice existente si a unui ghid de bune practici care vizeaza respectarea dreptului la informare si consultare dar si de a lua parte la stabilirea si ameliorarea condițiilor de munca si a mediului de munca pentru salariații din administrația publica în vederea cresterii calitaþii locurilor de munca din administrația publica.</t>
  </si>
  <si>
    <t>Obiectivul general al proiectului consta în dezvoltarea capacitații organizațiilor neguvernamentale si partenerilor sociali cu misiune în domeniul educației (inclusiv asociațiile de parinți si sindicatele din învațamânt) de a formula si promova propuneri alternative la politicile publice inițiate de Guvern, implicarea acestor organizați în consultarile aferente elaborarii noii legi a educației naționale si promovarea unor mecanisme de monitorizare si implicare care sa consolideze consultarea, transparența si standardizarea în administrația publica din domeniul educației.
Cresterea capacitații a 15 ONG-uri de a formula si promova politici publice alternative si de a înființa si participa la o rețea pe teme urgente si relevante de politici publice pentru domeniul educației, si anume utilizarea ITC în educație si utilizarea curriculumului la decizia scolii (CDS);
2. Dezvoltarea si promovarea a unui mecanism de monitorizare si a 2 politici publice alternative în domeniul educației.</t>
  </si>
  <si>
    <t>Un dialog social european prin imbunatatirea si actualizarea Legii Dialogului Social din Romania</t>
  </si>
  <si>
    <t>AP1/11i /1.2</t>
  </si>
  <si>
    <t>120 - Investiții în capacitatea instituțională și în eficiența administrațiilor și a serviciilor publice la nivel național, regional și local, în perspectiva realizării de reforme, a unei mai bune legiferări și a bunei guvernanțe</t>
  </si>
  <si>
    <t>Federația Sindicatelor din Industria Alimentară</t>
  </si>
  <si>
    <t>Obiectivul general:  Modificarea legislatiei dialogului social in vederea optimizarii dialogului tripartit si imbunatarii conditiilor de munca ale angajatilor din România.
OS1 - Realizarea unei imagini de ansamblu asupra implementarii legislatiei dislogului social prin intermediul unei cercetari/studiu in randul reprezentantilor autoritatilor publice, patronatelor si sindicatelor
OS2 - Dezvoltarea competentelor si insusirea unui „know how’ specific pentru 60 reprezentanti ai sindicatelor si autoritatilor publice in vederea consolidarii abilitatilor de negociere cu reprezentantii autoritatilor locale si patronatelor.
OS3 - Sintetizarea unor propuneri de modificari ale legislatiei dialogului social in cadrul unei mese rotunde (conferinte) bazata pe principiul dezbaterii publice.
OS4 - Realizarea unei alternative viabile la actuala lege a dialogului social in cadrul unei prupuneri legislative concrete.
OS 5 - Dezvoltarea unui sistem de cooperare institutionala bazat pe instrumente de dialog, monitorizare si evaluare permanenta.</t>
  </si>
  <si>
    <t>nstrumente de sistematizare a legislației, de monitorizare și de evaluare în administrația public</t>
  </si>
  <si>
    <t>Obiectiv: Creșterea calității activităților și proceselor derulate de către autoritățile administrației publice și a actelor administrative emise de către acestea, prin dezvoltarea și aplicarea de instrumente de sistematizare a legislației, de monitorizare și evaluare în administrația publică.
OS1:
Codificarea legislației prin sistematizarea soluțiilor legale disparate privind procedura administrativă existente în legislația actuală, precum și reglementarea unor situații juridice noi semnalate de practica administrativă prin fundamentarea și elaborarea proiectului Codului de procedură administrativă. 
OS2:
Dezvoltarea de instrumente/mecanisme de monitorizare și evaluarea a impactului implementării măsurilor cuprinse în „Planul integrat pentru simplificarea procedurilor administrative aplicabile cetățenilor” și în „Planul de acțiuni pentru implementarea etapizată a managementului calității în autorități și instituții publice 2016-2020” prin care să fie sprijinit procesul de implementare a planurilor de acțiuni, precum și procesele decizionale ulterioare în domeniul simplificării procedurilor administrative aplicabile cetățenilor și implementării sistemelor de management al calității în administrația publică, derulate de către instituțiile și autoritățile publice.</t>
  </si>
  <si>
    <r>
      <t xml:space="preserve">MINISITERUL DEZVOLTĂRII REGIONALE, ADMINISTRAȚIEI PUBLICE ȘI FONDURILOR EUROPENE
</t>
    </r>
    <r>
      <rPr>
        <sz val="11"/>
        <color theme="1"/>
        <rFont val="Calibri"/>
        <family val="2"/>
        <charset val="238"/>
        <scheme val="minor"/>
      </rPr>
      <t>Direcția Generală Administrație Publică, Direcția pentru Strategii și Reforme în Administrația Publică</t>
    </r>
  </si>
  <si>
    <t>Municipiul Brăila</t>
  </si>
  <si>
    <t>Sprijinirea Municipiului Brăila pentru introducerea managementului calității</t>
  </si>
  <si>
    <t>ASOCIATIA "Partnet - Parteneriat Pentru Dezvoltare Durabilă"</t>
  </si>
  <si>
    <t xml:space="preserve">Obiectivul general al proiectului il constituie introducerea de sisteme, instrumente si procese de managementul calitatii si performantei, precum ISO 9001:2015 si CAF, la nivelul Municipiului Braila, a serviciilor descentralizate si subordonate, prin imbunatatirea durabila a eficacitatii managementului la nivel local, prin furnizarea unor inalte standarde de cunostinte si expertiza pentru functionarii publici din cadrul Primariei. 
OS 1: Introducerea si implementarea unui sistem de management al calitatii ISO 9001:2015 la nivelul Municipiului Braila, serviciilor descentralizate si subordonate
OS 2: Introducerea si implementarea unui sistem de management al calitatii si performantei CAF la nivelul Municipiului Braila, serviciilor descentralizate si subordonate
OS 3: Dezvoltarea abilitatilor si cunostintelor a 56 de persoane din personalul Municipiului Braila, serviciilor descentralizate si subordonate, pentru asigurarea managementului calitatii si performantei la nivel local
</t>
  </si>
  <si>
    <t>BRAĂILA</t>
  </si>
  <si>
    <t>Asociația "C4C Communication for Community"</t>
  </si>
  <si>
    <t>„Acces la educație incluzivă de calitate pentru copiii CES cu deficiențe auditive și vizuale (EDU-CES)”,</t>
  </si>
  <si>
    <t>Obiectivul general al proiectului/Scopul proiectului
Obiective proiect
Optimizarea proceselor decizionale ce vizeaza serviciile educaþionale destinate copiilor cu cerinþe educaþionale speciale (CES) prin
cresterea capacitaþii de implicare a organizaþiilor neguvernamentale de a se implica în acþiuni de formulare si promovare de propuneri
alternative la politicile publice iniþiate de Guvern, prin dezvoltarea de reþele si parteneriate între societatea civila si factorii instituþionali
relevanþi/vizaþi în vederea derularii de activitaþi de advocacy, în sprijinul îmbunataþirii accesului la educaþie pentru copiii CES cu deficienþe
de tip auditiv si vizual, al cresterii calitaþii procesului educaþional adaptat nevoilor acestora, si al asigurarii egalitaþii de sanse si
nediscriminarii acestor copii in scoala, în concordanþa cu SCAP.
Obiectivele specifice ale proiectului
1. OS1. Dezvoltarea cunostinþelor si abilitaþilor în domeniul politici publice si advocacy pentru 45 reprezentanþi ai organizaþiilor
neguvernamentale active in domeniul educaþiei si al promovarii drepturilor persoanelor cu dizabilitaþi
2. OS2. Formularea, promovarea si acceptarea unei propuneri de politica publica având ca obiect îmbunataþirea accesului la
educaþie, adaptarea serviciilor educaþionale la nevoile copiilor CES cu dizabilitaþi vizuale si auditive si asigurarea egalitaþii de
sanse privind accesul acestor copii la servicii educaþionale de calitate si a nediscriminarii acestora în scoala, în cadrul unui amplu
proces consultativ, cu implicarea factorilor neguvernamentali si guvernamentali cointeresaþi (120 reprezentanþi ONG si 80
reprezentanþi instituþionali)
3. OS3. Dezvoltarea reþelei naþionale EDU-CES destinata promovarii accesului la educaþie de calitate si fara bariere pentru copii cu
cerinþe educaþionale speciale (CES), creata si utilizata ca instrument de elaborare participativa a propunerii de politica publica
alternativa (100 organizaþii neguvernamentale implicate)</t>
  </si>
  <si>
    <t>IAȘI</t>
  </si>
  <si>
    <t>PRO Dezvoltare - ONGuri PRO-active în politicile publice vizând dezvoltarea economică și socială</t>
  </si>
  <si>
    <t>ALBA IULIA</t>
  </si>
  <si>
    <t>Obiectiv general - Cresterea capacitatii de dezvoltare strategica si implicare a organizatiilor neguvernamentale, care activeaza in domeniul
dezvoltarii economice si sociale, atat in regiunea mai dezvoltata (B-Il), cat si in regiunile mai putin dezvoltate (Centru si Sud-Est), in a
formula si promova propuneri alternative cu impact national, la politicile publice in aria cheie ocupare&amp;antreprenoriat/economie sociala si a
coopera cu autoritati/institutii publice, pentru optimizarea proceselor decizionale orientate catre cetateni, in concordanta cu SCAP.
Obiectivele specifice ale proiectului
1. O1. Dezvoltarea abilitatilor si competentelor practice a cel putin 60 reprezentanti ai ONGurilor cu focus pe dezvoltarea economica
si sociala, in a-si reprezenta interesele, in a interveni profesional in dialogul social si procesul decizional, pe diferite nivele
ierarhice, in aria cheie ocupare&amp; antreprenoriat/economie sociala.
2. O2. Facilitarea dezvoltarii de actiuni de formulare si promovare a unei propuneri alternative la politicile publice, cu impact national,
in aria cheie vizata, de catre ONGuri cu focus pe dezvoltarea economica si sociala, in parteneriat cu autoritati/institutii publice,
prin oferirea de suport integrat.</t>
  </si>
  <si>
    <t xml:space="preserve">  </t>
  </si>
  <si>
    <t>Municipiul Turnu Măgurele</t>
  </si>
  <si>
    <t>Administrație publică locală eficientă, transparentă și orientată către cetățean în municipiul Turnu Măgurel</t>
  </si>
  <si>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(1 sistem ISO9001)
OS2 – Organizarea unui schimb de experienta cu institutii/organisme publice internationale (1 schimb de experienta)
OS3 – Participarea unui numar de 60 de membri ai grupului tinta la sesiuni de pregatire in domenii de interes pentrucresterea calitatii resurselor umane din administratie si prestarea de servicii publice de calitate (60 membri GT participanti la cursuride formare)</t>
  </si>
  <si>
    <t>Teleorman</t>
  </si>
  <si>
    <t>Asociația Centrul Regional de Voluntariat</t>
  </si>
  <si>
    <t>1. Asociaţia Tinerilor cu Iniţiativă din Zona Olteniei - Atizo
2.Asociatia Consilierilor Romani</t>
  </si>
  <si>
    <t>ONG-uri, actori relevanți în societatea civilă</t>
  </si>
  <si>
    <t>Craiova</t>
  </si>
  <si>
    <t>n.a.</t>
  </si>
  <si>
    <t>Obiectivul general al proiectului consta in dezvoltarea si introducerea de politici, sisteme si standarde comune alternative în administratia publica ce optimizeaza procesele decizionale din domeniul orientarii si consilierii cu accent pe consilierea si orientarea in cariera, in concordanta cu SCAP.
Obiective specifice:
1. Cresterea gradului de monitorizare si evaluare a politicilor publice, prin elaborarea unei metodologii si a unui raport de evaluare a politicilor publice care cuprinde si un set de indicatori de monitorizare a acestora, in domeniul consilierii cu accent pe consilierea si orientarea in cariera.
2. Imbunatatirea, stimularea si consolidarea dialogului social si a interactiunii intre ong-uri, sindicate si autoritatile publice abilitate in domeniul orientarii si consilierii, prin organizarea unui numar de 8 workshopuri regionale, in vederea cresterii implicarii acestora in formularea si imbunatatirea politicilor publice din domeniul orientarii si consilierii in cariera.
3. Cresterea capacitaþii a 16 ONG-urilor de profil si a unui numar de 8 parteneri sociali, de a se implica în formularea si promovarea de propuneri alternative la politicile publice iniþiate de Guvern in domeniul competitivitatii economice, prin organizarea de instruiri in politici publice,lobby si advocacy, egalitate de sanse, dezvoltare durabila si responsabilitate sociala.
4. Dezvoltarea capacitatii a 40 de persoane - angajati si voluntari din ONG-uri si sindicate, in formularea de propuneri alternative la politicile publice iniþiate de Guvern prin instruire specifica.
 5. Sporirea vizibilitatii si promovarea politicii publice alternative la Ordinul de ministru nr. 650/2014 si completat cu Ordinul nr.3070/2015, care cuprindea Metodologia-cadru privind organizarea si funcþionarea Centrelor de Consiliere si Orientare în Cariera în sistemul de învaþamânt superior din România in randul a cel putin 10 autoritati si institutii publice locale si centrale si a cel putin 10.000 cetateni, in vederea constientizarii importantei constituirii de bugete locale prin metoda participativa precum si in vederea adoptarii cadrului legislativ propus, prin intermediul unei campanii de advocacy si a diseminarii materialelor realizate in cadrul proiectului.</t>
  </si>
  <si>
    <t>Politici alternative in economia sociala</t>
  </si>
  <si>
    <t>UNIUNEA GENERALA A INDUSTRIASILOR DIN ROMANIA UGIR 1903 FILIALA DOLJ</t>
  </si>
  <si>
    <t xml:space="preserve">Obiectiv general:
Dezvoltarea capacitatii societatii civile, ca împreuna cu UAT, sa contribuie la sustinerea si dezvoltarea economiei sociale prin sprijinirea
initiativelor antreprenoriale care vizeaza infiintarea de structuri de economie sociala in Romania (SES).
OS3. Formularea propunerilor de Politici Publice.
OS1. Crearea unui parteneriat public-privat la nivel naþional, format din 160 de reprezentaþi ai UAT si organizaþii civice din
Romania, pentru formularea si promovarea de propuneri alternative la politicile publice iniþiate de Guvern.
OS2. Formarea membrilor GT , pentru cresterea capacitatii de a identifica probleme in comunitate si a formula politici publice
alternative.
</t>
  </si>
  <si>
    <t>Iași</t>
  </si>
  <si>
    <t>Turnu Magurele</t>
  </si>
  <si>
    <t>BRĂILA</t>
  </si>
  <si>
    <t>Cod MySMIS</t>
  </si>
  <si>
    <t>MySMIS Code</t>
  </si>
  <si>
    <t>Obiectivul general: Implementarea / consolidarea si susþinerea unui management performant la nivelul Primariei Municipiului Sebes si al instituþiilor subordonate, realizate prin aplicarea CAF ca instrument de îmbunataþire a performanþelor Sistemului de Management al Calitaþii al Primariei Sebes, pentru crearea unei administraþii publice moderne, capabila sa faciliteze dezvoltarea socio-economica prin intermediul
unor servicii publice competitive.                                                                                                                                                                                                                                    OS 1 – Implementarea de sisteme unitare de management al calitaþii aplicabile administraþiei publice, prin utilizarea instrumentului
CAF, inclusiv formarea/ instruirea specifica a personalului Primariei Municipiului Sebes pentru implementarea instrumentului CAF
2. OS 2 – Consolidarea SMC prin acþiuni de îmbunataþire rezultate în urma evaluarii pe baza criteriilor modelului CAF
3. OS 3 – Dezvoltarea abilitaþilor personalului din cadrul Primariei Municipiului Sdebes si al instituþiilor subordonate Primariei Sebes
prin:
• asigurarea formarii profesionale a 10 persoane din cadrul primariei Municpiului Sebes pentru efectuarea autoevaluarii
SMC utilizând modelul CAF;
• asigurarea formarii profesionale a 46 persoane din grupul þinta, pentru implementarea Sistemului de Mangement al
Calitaþii, integrarea SMC cu SCIM si monitorizarea acestuia cu ajutorul instrumentului CAF.
• dezvoltarea unui Ghid de buna practica privind integrarea SMC cu SCIM în cadrul UAT si evaluarea performanþelor SMC
pe baza Modelului CAF
4. OS 4 – Asigurarea unui instrument suport pentru SMC prin proiectarea si implementarea unui sistem informatic.
5. OS 5 – Promovarea standardelor si instrumentelor managementului calitaþii prin oOrganizarea si derularea unei conferinþe de
informare/ constientizare privind principiile si instrumentele managementului calitaþii</t>
  </si>
  <si>
    <t>AA6 /21.02.2018</t>
  </si>
  <si>
    <t>1.MFE</t>
  </si>
  <si>
    <t>Asociaţia Consultanţilor și Experţilor în Economie Socială România</t>
  </si>
  <si>
    <t>Consolidarea capacitatii ONG-urilor si a autoritatilor publice de a elabora si transmite propuneri
alternative la politicile publice din domeniul asistentei sociale in vederea reglementarii normelor de functionare si definirii regimului juridic al Structurilor Comunitare Consultative</t>
  </si>
  <si>
    <t>FUNDATIA WORLD VISION ROMANIA</t>
  </si>
  <si>
    <t>Obiectivul general al prezentei cereri de finantare il reprezinta capacitarea ONG-urilor si a autoritatilor publice cu scopul de a analiza, evalua, formula si promova propuneri alternative la politicile publice initiate de Guvern. Din aceasta perspectiva, grupul tinta al proiectului va fi instruit pentru a-si dezvolta capacitatea de analiza, corelare si completare a legislatiei in vigoare privind functionarea Structurilor Comunitare Consultative - CCC ( L292/2011, art. 5., lit. nn) ) ca structuri de sprijin in solutionarea nevoilor de servicii sociale ale comunitatii.                                                                                                                                                                                                                OS1. Consolidarea capacitatilor grupului tinta format din 35 reprezentanti ai ONG-urilor, pentru a analiza, evalua si amendapoliticile publice din domeniul asistentei sociale, si dezvoltarea abilitatilor de mobilizare comunitara a acestora, prin livrarea unui program de formare in domeniul schimbarii sociale;
2. OS2. Facilitarea dialogului social si civic si cresterea participarii active la procesul decizional, prin implicarea a 120 reprezentanti ai ONG-urilor si angajati ai institutiilor publice centrale si locale in pilotarea si implementarea unui program integrat de mobilizare comunitara, la nivelul a 16 comunitati selectate in prezenta interventie ; Prin propunerea de proiect de completare si reglementare a regimului juridic al Structurilor Comunitare Consultative, modelul va fi replicat la nivel national si va impacta toate reginile de
dezvoltare, proiectul avand in acest fel un character national.
3. OS3 : Completarea legislatiei in vigoare si definirea regimului juridic cu privire la operationalizarea Structurilor Comunitare Consultative - SCC ( L292/2011, art. 5., lit. nn) ) ca structuri de sprijin în soluþionarea nevoilor de servicii sociale ale comunitaþii, prin analiza, evaluarea si modificarea normelor de functionare a acestora</t>
  </si>
  <si>
    <t>"Centru de inovație și excelență în domeniul politicilor publice de tineret”</t>
  </si>
  <si>
    <t>Fundația Județeană pentru Tineret Timiș</t>
  </si>
  <si>
    <t>Universitatea de Vest Timișoara</t>
  </si>
  <si>
    <t>Obiectiv general al proiectulu: Formularea si promovarea de propuneri alternative la politicile publice initiate de Guvern in domeniul tineretului, la nivel national, prin
facilitarea dialogului social si civic intre diversi actori ai societati (organizatii neguvernamentale, parteneri sociali, personal din autoritatile si
institutiile publice locale, regionale si nationale, cetateni).
Obs.1. Identificarea la nivelul organizatiilor nonguvernamentale, partenerilor sociali, a autoritatilor si institutiilor publice la nivel
national, a mecanismului si modalitatilor de adoptare a deciziilor, investigarea criteriilor de luare a deciziei la nivel local, regional,
national in domeniul tineretului, in scopul dezvoltarii si introducerii de sisteme si standarde comune in domeniul politicilor publice
de tineret.
Obs.2. Cresterea capacitatii a 150 actori implicati in domeniul tineretului (reprezentanti ai ONG-urilor, reprezentanti ai structurilor
asociative ale autoritatilor administratiei publice locale, reprezentanti ai partenerilor sociali, de a initia activitati participative si de a
se implica in procesul de elaborare a politicilor publice si in luarea deciziilor legate de serviciile pentru tineret prin instruiri,
participari la sedintele in care se adopta politicile si bugetele in domeniul tineretului, participari la dezbateri publice, retele tematice
locale si nationale.
Obs.3. Dezvoltarea responsabilitatii civice in randul a 150 de reprezentanti ai organizatiilor nonguvernamentale si reprezentanti ai
partenerilor sociali, prin realizarea unor initiative la nivel comunitar (flashmoburi, photovoice), in vederea promovarii egalitatii de
sanse si nediscriminarii in randul tinerilor, precum si a dezvoltarii durabile.</t>
  </si>
  <si>
    <t>Creșterea eficienței intervențiilor atât la nivelul MMJS, cât și a structurilor aflate în coordonarea MMJS</t>
  </si>
  <si>
    <t>IP8/2017 (MySMIS:
POCA/129/1/1)</t>
  </si>
  <si>
    <t>Agentia Nationala pentru Plati si Parteneri Inspectie Sociala</t>
  </si>
  <si>
    <t xml:space="preserve">Obiectivul general al proiectului este :
Optimizarea procesului decizional al MMJS astfel încât acesta sa fie orientat catre cetateni si salariati prin aplicarea cadrului comun de autoevaluare a modului de functionare, elaborarea si implementarea de proceduri de sistem, operationale, precum si initierea de masuri de simplificare a unor proceduri de lucru si a unor politici publice .
Obiective specifice:
OS 1 - Evaluarea sistemului de management existent si dezvoltarea cadrului comun de autoevaluare (CAF) la nivelul MMJS.
OS 2 -Realizarea unui sistem de indicatori de incluziune sociala si un set de proceduri de lucru elaborat pentru implementarea VMI si a celorlalte beneficii sociale.
OS 3 - Dezvoltarea unui sistem de monitorizare si evaluare a documentelor strategice aflate în coordonarea MMJS
OS 4 - Cresterea abilitatilor personalului din cadrul MMJS si ANPIS pentru elaborarea de proceduri simplificate, politici publice si seturi de indicatori prin participarea la instruire
</t>
  </si>
  <si>
    <t>Sistematizarea legislației din domeniul amenajării teritoriului, urbanismului și construcțiilor și consolidarea capacității administrative a structurilor de specialitate din instituțiile publice centrale cu responsabilități în domeniu</t>
  </si>
  <si>
    <t xml:space="preserve">Obiectivul general al proiectului este creşterea calităţii cadrului legislativ  și metodologic cu incidenţă asupra mediului de afaceri şi asupra cetăţenilor prin sistematizarea legislației din domeniul amenajării teritoriului, urbanismului şi construcţiilor şi prin consolidarea capacității administrative a structurilor de specialitate din instituțiile publice centrale cu responsabilități în domeniu. 
Obiective specifice:
 Asigurarea cadrului legislativ sistematizat și optimizat prin elaborarea Codului amenajării teritoriului, urbanismului şi construcţiilor;
 Asigurarea unor instrumente metodolgice, operaționale și de informare și comunicare pentru aplicarea legislației modificate;
 Formarea unui aparat administrativ eficient care să se bazeze pe instrumente obiective, cuantificabile şi uşor de monitorizat şi actualizat.
</t>
  </si>
  <si>
    <t>AA2/03.05.2018</t>
  </si>
  <si>
    <t>AA7 /00.05.2018</t>
  </si>
  <si>
    <t>Implementarea unui sistem de management performant pentru imbunatatirea proceselor interne și cresterea calitatii serviciilor Primariei Sectorului 6 Bucureşti</t>
  </si>
  <si>
    <t>Sect. 6 București</t>
  </si>
  <si>
    <t>Obiectivul general: Implementarea / consolidarea și susținerea unui management performant la nivelul instituției primarului sectorului 6 al municipiului București și al instituțiilor subordonate, realizate prin introducerea de sisteme și standarde comune de management al calității în APL, pentru crearea unei administrații publice moderne, capabilă să faciliteze dezvoltarea socio-economică prin intermediul unor servicii publice competitive.                                                                      OS 1 – Implementarea de sisteme unitare de management al calității aplicabile administrației publice, prin utilizarea instrumentului CAF, inclusiv formarea/ instruirea specifică a personalului Primăriei Sectorului 6 pentru implementarea instrumentului CAF
OS 2 – Consolidarea SMC prin acțiuni de îmbunătățire rezultate în urma evaluării pe baza criteriilor modelului CAF
OS 3 – Dezvoltarea abilităților personalului din cadrul Primăriei Sectorului 6 și al instituțiilor subordonate prin:
• asigurarea formării profesionale a 45 persoane din grupul țintă, pentru implementarea Sistemului de Mangement al Calității, integrarea SMC cu SCIM și monitorizarea acestuia cu ajutorul instrumentului CAF. 
• dezvoltarea unui Ghid de bună practică privind integrarea SMC cu SCIM în cadrul UAT și evaluarea performanțelor SMC pe baza Modelului CAF
OS 4 – Asigurarea unui instrument suport pentru sistemul de management al calității şi performanței prin dezvoltarea și implementarea unui sistem informatic de management al proceselor.
OS 5 – Promovarea standardelor și instrumentelor managementului calității prin organizarea și derularea unei conferințe de informare/ conștientizare privind principiile și instrumentele managementului calității</t>
  </si>
  <si>
    <r>
      <t xml:space="preserve">MINISITERUL DEZVOLTĂRII REGIONALE, ADMINISTRAȚIEI PUBLICE ȘI FONDURILOR EUROPENE
</t>
    </r>
    <r>
      <rPr>
        <sz val="12"/>
        <rFont val="Calibri"/>
        <family val="2"/>
        <charset val="238"/>
        <scheme val="minor"/>
      </rPr>
      <t>Direcția generală dezvoltare regională și infrastructură</t>
    </r>
  </si>
  <si>
    <t>AA4 /24.04.18</t>
  </si>
  <si>
    <t>Dezvoltarea de politici și mecanisme în domeniul serviciilor de utilitate publică prin entități asociative de tip intercomunitar și promovarea parteneriatelor public privat pentru o dezvoltare sustenabila a comunităților</t>
  </si>
  <si>
    <t>ASOCIAȚIA DE DEZVOLTARE INTERCOMUNITARĂ "EURONEST" - A.D.I.E.</t>
  </si>
  <si>
    <t xml:space="preserve">Obiectivul general al proiectului îl reprezinta crearea premiselor necesare asigurarii populației cu servicii de calitate, prin îmbunătățirea infrastructurii serviciilor pentru siguranța publică și asistență medicală în situații de urgență.
Obiectivele specifice ale proiectului vizează:
• îmbunătățirea capacitații de răspuns, prin reducerea timpului de intervenție;
• îmbunătățirea capacitații si calității sistemului de intervenție;
• achiziționarea în comun a echipamentelor si furnizarea în comun a serviciului public de intervenție în situații de urgentă pentru populația Regiunii Nord-Est;
• achiziționarea de echipamente specifice atât pentru dezvoltarea bazei operaționale regionale, cât si pentru îmbunătățirea dotării bazelor județene existente, în funcție de specificul zonei si a tipurilor de riscuri;
• creșterea gradului de siguranță a populației din Regiunea Nord-Est și primirea ajutorului de urgentă calificat într-un timp cât mai scurt;
• implementarea principiului de comandă unică în cazul situațiilor de urgentă de amploare și eficientizarea interoperabilității la nivel local, zonal si regional printr-un management integrat al serviciilor de urgență profesioniste.
</t>
  </si>
  <si>
    <t>AA6/ 03.05.2018</t>
  </si>
  <si>
    <t>Omdrap 4668/27.04.2018</t>
  </si>
  <si>
    <t>Sistem integrat de management pentru o societate informațională performantă (SIMSIP)</t>
  </si>
  <si>
    <t>Ministerul Comunicațiilor și Societații Informaționale</t>
  </si>
  <si>
    <t>CENTRUL NATIONAL DE RASPUNS LA INCIDENTE DE SECURITATE CIBERNETICA - CERTRO</t>
  </si>
  <si>
    <r>
      <rPr>
        <b/>
        <sz val="12"/>
        <rFont val="Calibri"/>
        <family val="2"/>
        <scheme val="minor"/>
      </rPr>
      <t xml:space="preserve">Obiectivul general </t>
    </r>
    <r>
      <rPr>
        <sz val="12"/>
        <rFont val="Calibri"/>
        <family val="2"/>
        <charset val="238"/>
        <scheme val="minor"/>
      </rPr>
      <t xml:space="preserve">al proiectului este cresterea capacitaþii administrative a MCSI si CERT-RO pentru susþinerea reformelor instituþionale prin implementarea unui sistem unitar de management al calitaþii (care sa aiba la baza instrumentul CAF si standardul ISO 9001:2015) si performanþei (care sa aiba la baza BSC), precum si a unui sistem care sa cuprinda proceduri si mecanisme pentru coordonare si consultare cu factorii interesaþi privind implementarea, monitorizarea si evaluarea politicilor si strategiilor pentru care MCSI este responsabil, precum si sistematizarea fondului activ al legislaþiei cu incidenþa si impact asupra investiþiilor în dezvoltarea reþelelor de acces la NGN.                                                                </t>
    </r>
    <r>
      <rPr>
        <b/>
        <sz val="12"/>
        <rFont val="Calibri"/>
        <family val="2"/>
        <scheme val="minor"/>
      </rPr>
      <t>Obiectivele specifice</t>
    </r>
    <r>
      <rPr>
        <sz val="12"/>
        <rFont val="Calibri"/>
        <family val="2"/>
        <charset val="238"/>
        <scheme val="minor"/>
      </rPr>
      <t xml:space="preserve"> ale proiectului
1. Îmbunataþirea managementului proceselor si activitaþilor prin implementarea, monitorizarea si evaluarea instrumentului CAF în cadrul celor doua organizaþii.
2. Crearea cadrului intern si a mecanismelor pentru îmbunataþirea continuua a activitaþii, pentru o mai mare înþelegere a
proceselor instituþiilor, definirea clara a responsabilitaþilor si autoritaþilor, utilizarea mai eficienta a resurselor si reducerea costurilor de neconformitate, prin implementarea si monitorizarea standardului ISO 9001:2015 în cadrul celor doua organizaþii.
3. Eficientizare organizaþionala, operaþionala si individuala prin implementarea si monitorizarea managementului performanþei (BSC) în cadrul celor doua organizaþii.
4. Îmbunataþirea procesului de coordonare si consultare cu factorii interesaþi privind implementarea, monitorizarea si
evaluarea politicilor si strategiilor pentru care MCSI este responsabil prin utilizarea unui sistem care sa cuprinda proceduri si mecanisme aferente acestui proces.
5. Cresterea capacitaþii personalului din cadrul MCSI si CERT-RO, care implementeaza sistemul de management al calitaþii si performanþei, în vederea utilizarii si gestionarii eficiente a instrumentelor de management al calitaþii, precum si aplicarea unui sistem de politici bazate pe dovezi în MCSI, inclusiv evaluarea ex ante a impactului, prin sesiuni de instruire, formare si diseminare a bunelor practici.
6. Sistematizarea fondului activ al legislaþiei cu incidenþa si impact asupra investiþiilor operatorilor privaþi în dezvoltarea
reþelelor de acces la internet broadband de noua generaþie (NGN) prin realizarea unei analize a cadrului normativ si crearea unor mecanisme de coordonare si cooperare.</t>
    </r>
  </si>
  <si>
    <t>POlitici în turism pentru o dezvoltare durabilă</t>
  </si>
  <si>
    <t>Agenția de Dezvoltare Durabilă a Județului Brașov</t>
  </si>
  <si>
    <t>1. Asociația de Dezvoltare Economică și Regională - A.D.E.R
2. Asociația pentru Promovarea și Dezvoltarea Turismului din Județul Brașov</t>
  </si>
  <si>
    <t>Obiectivul general al proiectului
Cresterea capacitaþii ONG-urilor de la nivel naþional, în special din domeniul turismului, de a formula si promova propuneri alternative la politicile publice privind turismul, iniþiate de Guvern. Îndeplinirea obiectivului se concentreaza pe cresterea calitaþii si eficienþei activitaþilor/ acþiunilor de implicare a ONG-urilor din domeniul turismului în demersul de a formula si promova propuneri alternative la politicile publice iniþiate de Guvern cu scopul dezvoltarii/ promovarii unui turism sustenabil.
Obiectivele specifice ale proiectului
1. Implicarea ONG-urilor din turism în formularea si promovarea de propuneri alternative la politicile publice iniþiate de guvern privind problemele cu care se confrunta domeniul turistic.
2. Dezvoltarea de abilitati specifice privind implicarea angajatilor ONG-urilor si a partenerilor sociali in demersul de elaborare si promovare de propuneri alternative la politicile publice initiate de guvern.
3. Cresterea gradului de informare si constientizare a societaþii publice privind implicarea comunitaþii în viaþa publica si participarea la procese decizionale</t>
  </si>
  <si>
    <t>AA7/17.05.2018</t>
  </si>
  <si>
    <t>Calitate și performanță în administrația publică locală a Municipiului Urziceni</t>
  </si>
  <si>
    <t>Primăria Municipiului Urziceni</t>
  </si>
  <si>
    <t>Urziceni</t>
  </si>
  <si>
    <t>Consolidarea capacitaþii administrative a Unitaþii administrativ teritoriale (UAT) Municipiul Urziceni, judeþul Ialomiþa, din regiunea mai puþin dezvoltata Sud-Est, pentru susþinerea unui management performant si calitativ prin implementarea si utilizarea a doua sisteme unitare de managenent al calitaþii CAF si ISO, aplicabile  administraþiei locale, în concordanþa cu ”Planul de acþiuni pentru implementarea etapizata a managementului calitaþii în autoritaþi si instituþii publice 2016-2020”.
OS 1. Implementarea si utilizarea instrumentului de auto-evaluare de tip CAF (Cadrul comun de autoevaluare a modului de funcþionare a instituþiilor publice) la nivelul UAT Municipiul Urziceni pentru sprijinirea schimbarii pentru performanþa, îmbunataþirea modului de realizare a activitaþilor si de prestare a serviciilor publice.
Pentru atingerea acestui obiectiv se va implementa instrumentul CAF (Cadru Comun de autoevaluare a modului de functionare a institutiilor publice) pentru autoevaluarea institutiei publice, prin care angajatii acesteia identifica punctele forte si slabe ale functionarii institutiei publice si propun solutii de imbunatatire a activitatii. Acest instrument este inovativ pentru UAT Municipiul Urziceni si îsi propune sa îmbunatateasca activitatea institutiei.
2. OS 2. Implementarea si recertificarea sistemului de management al calitaþii ISO 9001 în UAT Municipiul Urziceni pentru o administraþie publica locala consolidata si eficienta si îmbunataþirea serviciilor publice furnizate. Din dorinþa de a-si îmbunataþi procesul de management al calitatii la nivelul întregii organizaþii, instituþia va îndeplini acest obiectiv prin implementarea, actualizarea procedurilor pentru fiecare direcþie/compartiment si trecerea la noul standard de management al calitaþii ISO 9001, care a fost implementat in anul 2010 printr-un proiect PODCA derulat de Instituþia Prefectului, judetul Ialomiþa.
3. OS 3. Dezvoltarea/cresterea abilitaþilor si certificarea unui numar de 120 de persoane din toate nivelurile ierarhice din cadrul unitaþii adminsitrativ teritoriale, UAT Municipiul Urziceni autoritaþii locale pe teme specifice în scopul implementarii unui management al calitaþii si performanþei si utilizarea managementului calitaþii.
Formarea/instruirea specifica pentru implementarea sistemului/instrumentului de management al calitaþii se va realiza ca parte a procesului de implementare al celor doua sisteme.</t>
  </si>
  <si>
    <t>Buna guvernare in domeniul serviciilor sociale</t>
  </si>
  <si>
    <t>ASOCIATIA ASISTENTILOR SOCIALI PROFESIONISTI "PROSOCIAL"</t>
  </si>
  <si>
    <t>OBIECTIVUL GENERAL: Consolidarea capacitaþii sectorului neguvernamental în vederea susþinerii dezvoltarii mecanismului naþional de
incluziune sociala prin elaborarea de politici publice predictibile si fundamentate vizând dezvoltarea capacitaþii de planificare,
implementare, monitorizare si evaluare în domeniul serviciilor sociale prin implicarea activa a profesionistilor din structura sectorului
neguvernamental si al autoritatilor publice locale.
1. OS 1 – Întarirea capacitaþii instituþionale a ONG-urilor pentru elaborarea politicilor publice privind cadrul procedural pentru
identificarea si evaluarea nevoilor sociale individuale, familiale sau de grup pentru prevenirea, combaterea si soluþionarea
situaþiilor de dificultate
2. OS 2 – Formularea de politica publica în domeniul serviciilor sociale ca element important al dezvoltarii societaþii;
3. OS 3 – Cresterea competenþelor profesionale ale profesionistilor din structura ONG-urilor cu responsabilitaþi în domeniul
serviciilor sociale în tematici privind managementului de caz al serviciilor sociale si comunicarea si facilitarea colaborarii cu
persoane din structura administratiei publice locale.
4. OS 4 – Stimularea spiritului de iniþiativa si favorizarea de acþiuni de advocacy pentru sensibilizarea actorilor instituþionali de la
nivel local si central cu privire la politica publica propusa.</t>
  </si>
  <si>
    <t>Cluj-Napoca</t>
  </si>
  <si>
    <t>”Zero birocrație - mecanism integrat de identificare si simplificare a sarcinilor administrative pentru mediul de afaceri si pentru cetațeni”</t>
  </si>
  <si>
    <t>AP1/1.1</t>
  </si>
  <si>
    <t>Reducerea birocratiei si simplificarea procedurilor pentru mediul de afaceri si pentru cetateni prin sintetizarea concluziilor analizelor
elaborate pana in prezent de catre Secretariatul General al Guvernului (SGG), si nu numai, prin dezvoltarea de noi instrumente
metodologice de masurare si reducere a birocratiei si pilotarea lor in cadrul a cinci institutii centrale selectate dintre MDRAPFE, MM, MFP,MADR, MMJS, MT, MS, astfel incat sa poata orienta mai bine serviciile publice furnizate catre nevoile cetateanului si mediului de afaceri,precum si sa asigure digitalizarea lor prin intermediul unei interfete tip ghiseu unic. Prin identificarea si solutionarea elementelor birocratice din cadrul proceselor aferente serviciilor publice analizate, activitatile proiectului vor contribui la OS 1.1 si anume la optimizarea proceselor decizionale orientate catre cetateni si mediul de afaceri.
Prezentul proiect continua demersurile realizate de Secretariatul General al Guvernului cu privire la simplificarea procedurilor administrative adresate mediului de afaceri si cetaþenilor.</t>
  </si>
  <si>
    <t>AP1/1.1i/1.2</t>
  </si>
  <si>
    <t>Institutul Roman Pentru Educație și Incluziune Sociala</t>
  </si>
  <si>
    <t>Implicare civică pentru formularea propunerilor alternative de politici publice în educație”</t>
  </si>
  <si>
    <t>Asociația pentru Participare Civică</t>
  </si>
  <si>
    <t>Obiectivul general al proiectului consta in cresterea capacitatii celor doua organizatii partenere de a formula propuneri alternative la politicile publice initiate de Guvern in domeniul tineretului si cel al educatiei pe care sa le inainteze autoritatilor relevante. In acest sens, obiectivul general al proiectului contribuie la atingerea obiectivului specific 1.1 al POCA - de a dezvolta si introduce sisteme si standarde comune in administratia publica ce optimizeaza procesele decizionale orientate catre cetateni si mediul de afaceri – prin sustinerea capacitatii societatii civile de a isi oferi aportul la formularea, monitorizarea si evaluarea politicilor publice nationale. Mai precis, prin consolidarea cunostintelor tehnice si a experientei in randul reprezentantilor celor doua ONGuri direct sprijinite prin operatiunea finantata in ceea ce priveste participarea la decizia publica (fie ca acesta se traduce prin elaborarea de analize, evaluari sau formulari de politici publice alternative), contribuim la intarirea rolului pe care acest sector il are in ciclul politicilor publice si implicit la o mai buna reflectare a
intereselor cetatenilor in reglementarile adoptate. In aceasta maniera, proiectul contribuie in mod direct la atingerea Obiectivului Specific II.1.6 al Strategiei pentru Consolidarea Administratiei Publice 2014-2016, anume dezvoltarea capacitatii societatii civile, mediului academic si altor parteneri sociali relevanti de a sustine si promova reforma administratiei publice.</t>
  </si>
  <si>
    <t>Consolidarea institutionala a sistemului penitenciar romanesc</t>
  </si>
  <si>
    <t>ADMINISTRAȚIA NAȚIONALĂ A PENITENCIARELOR</t>
  </si>
  <si>
    <t>Obiectivul general al proiectului consta în întărirea capacității organizatorice și administrative a sistemului penitenciar prin dezvoltarea unor instrumente manageriale si revizuirea Strategiei de Dezvoltare.   Obiectivele specifice ale proiectului:           1. Revizuirea Strategiei de dezvoltare a sistemului penitenciar din perspectiva Obiectivelor strategice Modernizarea şi dezvoltarea infrastructurii sistemului penitenciar și Dezvoltarea capacității administrative instituționale și interinstituționale prin modernizarea serviciilor informatice și de comunicații                                                                                   2. Revizuirea, elaborarea și implementarea a 2 instrumente necesare asigurării unui management instituțional performant.</t>
  </si>
  <si>
    <t>Întărirea capacității ONG pentru o dezvoltare durabilă prin parteneriat social</t>
  </si>
  <si>
    <t>ALMA RO</t>
  </si>
  <si>
    <t>Asociația Orașelor din România</t>
  </si>
  <si>
    <t>Obiectivul general al proiectului: Dezvoltarea capacitaþii organizaþiilor neguvernamentale de a realiza parteneriate sociale viabile si
durabile cu autoritaþile publice locale si de a propune politici publice alternative în beneficiul cetaþenilor.
Obiectivul general al proiectului este în concordanþa cu Obiectivul tematic 11 din Politica de coeziune 2014 – 2020 (OT 11 Consolidarea
capacitaþii instituþionale a autoritaþilor publice si a parþilor interesate si eficienþa administraþiei publice), abordând provocarea 5 Administraþia si guvernarea si provocarea 2 Oamenii si societatea din Acordul de Parteneriat al României, prin acþiuni specifice derulate la nivel national: realizarea unei analize diagnostic privind implementarea Legii 350/2005; organizarea a 14 evenimente regionale in vederea dezbaterii propunerilor de modificare/actualizarea a Legii 350/2005; realizarea unei retele de cooperare interinstitutionale ONG-APL si pregatirea a 160 de persoane pentru o administraþie eficienþa si competitiva.</t>
  </si>
  <si>
    <t>COOL JOBS –propunere alternativa de politici publici pentru prevenirea somajului în rândul tinerilor</t>
  </si>
  <si>
    <t>Federația „Forumul Tinerilor din România”</t>
  </si>
  <si>
    <t>OG: Cresterea gradului de implicare al ONG-urilor si partenerilor sociali în proceselor decizionale ale autoritaþilor publice cu atribuþii în
reglementarea si organizarea consilierii si orientarii profesionale a elevilor, în beneficiul viitorilor absolvenþi de învaþamânt preuniversitar si
mediului de afaceri.
OG raspunde astfel problemelor identificate de parteneri în secþiunea „Justificare” si „Grup þinta”:
a) lipsa unui sistem naþional coerent de informare, consiliere si orientare profesionala la nivel national/regional/ local, care sa vizeze
formarea profesionala initiala a elevilor;
b) lipsa capacitatii organizatiilor non-guvernamentele si a partenerilor sociali de a propune politici publice alternative in acest domeniu.        Obiectivele specifice ale proiectului
1. OS1. Formularea si promovarea a doua propuneri alternative de politici publice în domeniul consilierii si orientarii profesionale a
elevilor din învaþamântul preuniversitar cu implicarea liderului de parteneriat, a partenerului si a structurilor locale ale acestora,
parteneri sociali si ONG-uri, în 16 luni.
Proiectul prevede realizarea unei cercetari cantitative la nivel national privind furnizarea serviciilor de informare, consiliere si
orientare profesionale a elevilor din învaþamântul preuniversitar. Concluziile cercetarii vor fi coroborate cu un studiu comparat
România – þari ale UE asupra politicilor publice de dezvoltare a serviciilor de mai sus. Pe aceste informaþii se va baza elaborarea
propunerii alternative la politicile publice din educaþie iniþiate de Guvern. La elaborarea / formularea, promovarea ei vor participa
cele liderul, partenerul si alte ONG-uri si parteneri sociali care activeaza în domeniul educaþie, tineret, voluntariat, antreprenoriat
ce vor delega 60 de persoane din aparatul propriu pentru proiect. Campania de advocacy se va finaliza cu acceptarea PPP de
catre o autoritate publica centrala relevanta. În plus, prin proiect se va crea si pilota un instrument de dialog social si civic
subsumat temei PPP anterioare.
O2. OS2. Sprijinirea liderului de parteneriat, a partenerului si a structurilor locale ale acestora de a-si îmbunataþi capacitatea de
formulare si promovare de propuneri alternative la politicile publice iniþiate de Guvern prin formarea a 320 de persoane
(reprezentanþi ai partenerilor sociali si ONG-urilor).
Proiectul prevede dezvoltarea si livrarea a 2 cursuri „TEHNICI DE ADVOCACY PENTRU IMPUNEREA PROPUNERILOR ONGURILOR
?I PARTENERILOR SOCIALI ÎN CADRUL CONSULTARILOR PUBLICE DE ELABORARE A PROIECTELOR
LEGISLATIVE” si „CONSOLIDAREA DIALOGULUI CIVIC ?I SOCIAL LA NIVEL LOCAL” cu rol în cresterea capacitaþii a ONGurilor
si partenerilor sociali care activeaza în domeniile educaþie, tineret, voluntariat, antreprenoriat prin instruirea a 320 de reprez
ai acestora. În plus, ONG-urile interesate vor avea acces gratuit la instrumentul de consolidare a dialogului social si civic în
vederea cresterii gradului de implicare al ONG-urilor si partenerilor sociali în proceselor decizionale ale autoritaþilor publice cu
atribuþii în reglementarea si organizarea consilierii si orientarii profesionale a elevilor.
3. OS3. Cresterea gradului de constientizare privind dezvoltarea durabila, egalitatea de sanse si nediscriminarea, respectiv
egalitatea de gen în rândul a 320 de membri ai ONG-urilor si partenerilor sociali implicaþi în activitaþi de formare pentru
îmbunataþirea capacitaþii de formulare si promovare de propuneri alternative la politicile publice iniþiate de Guvern timp de 16 luni.
În toate etapele de elaborare, promovare, acceptare, se vor integra, respecta si promova principiile orizontale POCA si se va face
cunoscuta sursa de finanþare si oportunitaþile oferite de aceasta (FSE prin POCA). Acþiunile de instruire, elaborare / promovare /
acceptare PPP, creare si pilotare instrument de consolidare a dialogului social si civic vor integra principiile orizontale urmarite de
POCA crescând astfel capacitatea ONG-urilor participante de a si le însusi si promova. De asemenea, publicitatea finanþarii FSE
prin POCA si a oportunitaþilor de finanþare ONG va creste capacitatea lor de accesare a finanþarilor nerambursabile prin informare
clara si pragmatica. În selecþia GT si achiziþia de bunuri si servicii se vor integra principiile orizontale POCA.</t>
  </si>
  <si>
    <t>Tinerii au prioritate pe agenda publica!</t>
  </si>
  <si>
    <t>Obiectivul general al proiectului consta in dezvoltarea si introducerea de politici, sisteme si standarde comune alternative în administrația publica ce optimizeaza procesele decizionale din domeniul tineretului, cu accent pe ucenicie, in concordanta cu SCAP, pe o perioada de 16 luni.
1. Cresterea gradului de monitorizare si evaluare a politicilor publice, prin elaborarea unei metodologii, a unui raport de evaluare a
politicilor publice in domeniul tineretului, cu accent pe ucenicie.
2. Imbunatatirea, stimularea si consolidarea dialogului social si a interactiunii intre ong-uri, parteneri sociali si autoritatile publice
abilitate, prin organizarea de intalniri lunare in cadrul Centrului de Participare Activa, prin facilitarea accesului a 40 persoane la
Forumul Tinerilor Ucenici, prin lansarea unei platforme online de discutii si prin participarea activa a 150 de persoane la 5
workshopuri, in vederea cresterii implicarii acestora in formularea si imbunatatirea politicilor publice din domeniul tineretului, cu
accent pe ucenicie.
3. Cresterea capacitaþii a 40 de ONG-urilor de tineret si a unui 1 partener social care activeaza in domeniul tineretului, de a se
implica în formularea si promovarea de propuneri alternative la politicile publice iniþiate de Guvern in domeniul tineretului, cu
accent pe ucenicie, prin organizarea de instruiri in politici publice, lobby si advocacy, egalitate de sanse, dezvoltare durabila si
responsabilitate sociala, pe o perioada de 16 luni.
4. Dezvoltarea abilitatilor profesionale a 72 de persoane - angajati si voluntari din ONG-uri si Parteneri Sociali, in formularea de
propuneri alternative la politicile publice iniþiate de Guvern prin instruire specifica.
5. Optimizarea reglementarilor legislative cu privire la tineri, cu accent pe ucenicie, prin elaborarea si promovarea unei politici publice alternative la Legea 279/2005 privind Ucenicia la locul de munca si prin organizarea unei vizite de studiu in Marea Britanie in vederea valorificarii, multiplicarii si facilitarii transferului de bune practici europene in formularea de politici publice alternative.
6  Sporirea vizibilitatii si promovarea politicii publice alternative la Legea 279/2005 privind Ucenicia la locul de munca in randul a cel putin 10 autoritati publice locale si centrale si a cel putin 20.000 cetateni, in vederea constientizarii importantei uceniciei tinerilor si a unor servicii adecvate, precum si in vederea adoptarii cadrului legislativ propus, prin intermediul unei campanii de advocacy si a diseminarii materialelor realizate in cadrul proiectului.</t>
  </si>
  <si>
    <t>Neamț</t>
  </si>
  <si>
    <t>Patra Neamț</t>
  </si>
  <si>
    <t>CENTRUL DE RESURSE ECONOMICE SI EDUCATIE PENTRU DEZVOLTARE - CREED</t>
  </si>
  <si>
    <t>Initiativa Nationala pentru Formularea si Promovarea de Politici Publice Alternative - INAPP</t>
  </si>
  <si>
    <t>Fundația de Caritate și Întrajutorare ANA</t>
  </si>
  <si>
    <t>Suceava</t>
  </si>
  <si>
    <t>1. Blocul Național Sindical Filiala Suceava
2.Filiala Bucovina Suceava a Uniunii Generale a Industriașilor din România (U.G.I.R.)
3. Fundația Umanitară Adam - Mădălin</t>
  </si>
  <si>
    <t>Obiectiv general: Cresterea capacitatii organizatiilor neguvernamentale, sindicale si patronale din Romania de a formula si promova propuneri alternative la politicile publice initiate de Guvern
Obiective specifice:
1. Informarea si constientizarea a 400 de reprezentanti ai ONG-urilor si ai organizatiilor sindicale si patronale din Romania cu privire la formularea si promovarea de politici publice alternative prin crearea si dezvoltarea a unei retele tematice nationale;
2. Cresterea gradului de instruire a 100 de reprezentanti ai ONG-urilor si ai organizatiilor sindicale si patronale din Romania prin dezvoltarea cunostintelor si abilitatilor in domeniul formularii si promovarii de politici publice;
3. Sprijinirea a 60 de reprezentanti ai ONG-urilor si ai organizatiilor sindicale si patronale din Romania in elaborarea a 4 politici publice in domeniile: industrial, societatii civile si democratiei, afacerilor, social si angajarii fortei de munca.
4. Promovarea la nivel national a 4 propuneri alternative de politici publice elaborate de reprezentanti ai ONG-urilor si ai organizatiilor sindicale si patronale din Romania.</t>
  </si>
  <si>
    <t>Coaliția pentru romi: elaborare și monitorizare de politici publice</t>
  </si>
  <si>
    <t>Agenția de Dezvoltare Comunitară ,,ÎMPREUNĂ”</t>
  </si>
  <si>
    <t>Obiectivul general al proiectului:
Cresterea nivelului de competenþe profesionale ale personalului propriu SPO din regiunile Sud Muntenia, Nord Est si Sud Est în vederea furnizarii unor servicii de calitate.
Obiectivele specifice:
OBS1: Sa îmbunataþim sistemul de formare profesionala a personalului propriu al SPO în ocupaþii corelate cu serviciile furnizate.
OBS2: Sa dezvoltam competenþe profesionale si sociale pentru personalul SPO necesare unei abordari integratoare a nevoilor specifice ale grupurilor vulnerabile.
OBS3. Sa facilitam preluarea de experiente transnationale care sa contribuie la dezvoltarea competentelor personalului SPO.</t>
  </si>
  <si>
    <t>CP4 less /2018</t>
  </si>
  <si>
    <t>Bihor</t>
  </si>
  <si>
    <t>Beiuș</t>
  </si>
  <si>
    <t>Municipiul Beiuș</t>
  </si>
  <si>
    <t>Obiectivul general al proiectului consta in dezvoltarea capacitatii administrative a municipiului Beius, prin implementarea si certificarea sistemului de management al calitatii in conformitate cu prevederile standardului SR EN ISO 9001:2015, fapt ce va determina cresterea calitatii actului administrativ pe termen lung.
Obiectivele specifice ale proiectului sunt:
OS1-Revizuirea si optimizarea fluxurilor interne de lucru in vederea proiectarii corespunzatoare a sistemului de management al calitatii la nivelul Primariei Municipiului Beius
OS2-Implementarea sistemului de management al calitatii in conformitate cu prevederile standardului SR EN ISO 9001:2015 in scopul imbunatatirii calitatii si eficientei serviciilor publice furnizate de catre Municipiul Beius
OS3-Promovarea modernizarii in administratia publica locala din municipiul Beius, prin specializarea personalului din cadrul primariei pe teme specifice managementului calitatii (127 persoane), ceea ce va determina motivarea si mobilizarea acestora in directia inovatiei si in oferirea de servicii publice de calitate.</t>
  </si>
  <si>
    <t>Servicii de calitate în administrația publică locală a municipiului Beiuș asigurate prin introducerea și menținerea sistemului de management al calității ISO 9001</t>
  </si>
  <si>
    <t>Optimizarea procedurilor administrative din cadrul Ministerului pentru Relația cu Parlamentul</t>
  </si>
  <si>
    <t>Ministerul pentru Relația cu Parlamentul</t>
  </si>
  <si>
    <t>Academia de Studii Economice</t>
  </si>
  <si>
    <t>Obiectivul general al acestui proiect este reprezentat de optimizarea cadrului administrativ de funcþionare al Ministerului pentru Relatia cu
Parlamentul. Se urmareste eficientizarea coordonarii si comunicarii atât la nivel intra-ministerial cât si în relaþia dintre Parlament si Guvern.
Obiectivul general va fi atins prin realizarea obiectivelor specifice enumerate ulterior.
Obiectivele specifice ale proiectului
1. Elaborarea de politici bazate pe dovezi, inclusiv evaluarea ex-ante a impactului la nivelul MRP.
2. Sistematizarea si simplificarea actelor normative la nivelul MRP.
3. Imbunatatirea managementului la nivelul MRP prin intermediul unor cursuri de formare profesioanala.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</si>
</sst>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l_e_i_-;\-* #,##0.00\ _l_e_i_-;_-* &quot;-&quot;??\ _l_e_i_-;_-@_-"/>
    <numFmt numFmtId="164" formatCode="0.000000000"/>
    <numFmt numFmtId="165" formatCode="#,##0.00_ ;\-#,##0.00\ "/>
  </numFmts>
  <fonts count="34" x14ac:knownFonts="1">
    <font>
      <sz val="11"/>
      <color theme="1"/>
      <name val="Calibri"/>
      <family val="2"/>
      <charset val="238"/>
      <scheme val="minor"/>
    </font>
    <font>
      <sz val="11"/>
      <color theme="1"/>
      <name val="Calibri"/>
      <family val="2"/>
      <scheme val="minor"/>
    </font>
    <font>
      <sz val="11"/>
      <color theme="1"/>
      <name val="Calibri"/>
      <family val="2"/>
      <scheme val="minor"/>
    </font>
    <font>
      <b/>
      <sz val="12"/>
      <name val="Calibri"/>
      <family val="2"/>
      <charset val="238"/>
      <scheme val="minor"/>
    </font>
    <font>
      <sz val="11"/>
      <color theme="0"/>
      <name val="Calibri"/>
      <family val="2"/>
      <charset val="238"/>
      <scheme val="minor"/>
    </font>
    <font>
      <sz val="11"/>
      <color theme="1"/>
      <name val="Calibri"/>
      <family val="2"/>
      <charset val="238"/>
      <scheme val="minor"/>
    </font>
    <font>
      <sz val="12"/>
      <name val="Calibri"/>
      <family val="2"/>
      <charset val="238"/>
      <scheme val="minor"/>
    </font>
    <font>
      <sz val="12"/>
      <color theme="1"/>
      <name val="Calibri"/>
      <family val="2"/>
      <charset val="238"/>
      <scheme val="minor"/>
    </font>
    <font>
      <sz val="12"/>
      <name val="Calibri"/>
      <family val="2"/>
      <scheme val="minor"/>
    </font>
    <font>
      <sz val="12"/>
      <color theme="1"/>
      <name val="Trebuchet MS"/>
      <family val="2"/>
      <charset val="238"/>
    </font>
    <font>
      <sz val="12"/>
      <color theme="1"/>
      <name val="Calibri"/>
      <family val="2"/>
      <scheme val="minor"/>
    </font>
    <font>
      <sz val="12"/>
      <color theme="1"/>
      <name val="Trebuchet MS"/>
      <family val="2"/>
    </font>
    <font>
      <sz val="12"/>
      <color theme="0"/>
      <name val="Calibri"/>
      <family val="2"/>
      <charset val="238"/>
      <scheme val="minor"/>
    </font>
    <font>
      <b/>
      <sz val="12"/>
      <name val="Calibri"/>
      <family val="2"/>
      <scheme val="minor"/>
    </font>
    <font>
      <b/>
      <sz val="11"/>
      <color theme="1"/>
      <name val="Calibri"/>
      <family val="2"/>
      <scheme val="minor"/>
    </font>
    <font>
      <sz val="10"/>
      <name val="Calibri"/>
      <family val="2"/>
    </font>
    <font>
      <sz val="10"/>
      <color theme="1"/>
      <name val="Calibri"/>
      <family val="2"/>
      <scheme val="minor"/>
    </font>
    <font>
      <b/>
      <sz val="10"/>
      <color theme="1"/>
      <name val="Trebuchet MS"/>
      <family val="2"/>
    </font>
    <font>
      <sz val="11"/>
      <color theme="1"/>
      <name val="Trebuchet MS"/>
      <family val="2"/>
    </font>
    <font>
      <sz val="11"/>
      <color theme="1"/>
      <name val="Calibri"/>
      <family val="2"/>
      <charset val="1"/>
      <scheme val="minor"/>
    </font>
    <font>
      <sz val="10"/>
      <color theme="1"/>
      <name val="Calibri"/>
      <family val="2"/>
      <charset val="1"/>
      <scheme val="minor"/>
    </font>
    <font>
      <b/>
      <sz val="11"/>
      <color theme="1"/>
      <name val="Calibri"/>
      <family val="2"/>
      <charset val="1"/>
      <scheme val="minor"/>
    </font>
    <font>
      <i/>
      <sz val="11"/>
      <color theme="1"/>
      <name val="Trebuchet MS"/>
      <family val="2"/>
    </font>
    <font>
      <sz val="12"/>
      <name val="Calibri"/>
      <family val="2"/>
      <charset val="1"/>
      <scheme val="minor"/>
    </font>
    <font>
      <b/>
      <sz val="11"/>
      <color theme="1"/>
      <name val="Calibri"/>
      <family val="1"/>
      <charset val="1"/>
    </font>
    <font>
      <b/>
      <sz val="11"/>
      <color theme="1"/>
      <name val="Calibri"/>
      <family val="2"/>
      <charset val="1"/>
    </font>
    <font>
      <sz val="12"/>
      <name val="Trebuchet MS"/>
      <family val="2"/>
    </font>
    <font>
      <b/>
      <sz val="10"/>
      <color theme="1"/>
      <name val="Arial"/>
      <family val="2"/>
    </font>
    <font>
      <sz val="12"/>
      <name val="Trebuchet MS"/>
      <family val="2"/>
    </font>
    <font>
      <sz val="12"/>
      <name val="Calibri"/>
      <family val="2"/>
      <scheme val="minor"/>
    </font>
    <font>
      <sz val="12"/>
      <color theme="1"/>
      <name val="Calibri"/>
      <family val="2"/>
      <scheme val="minor"/>
    </font>
    <font>
      <i/>
      <sz val="11"/>
      <color theme="1"/>
      <name val="Calibri"/>
      <family val="2"/>
      <charset val="238"/>
      <scheme val="minor"/>
    </font>
    <font>
      <sz val="11"/>
      <name val="Calibri"/>
      <family val="2"/>
    </font>
    <font>
      <sz val="12"/>
      <color theme="1"/>
      <name val="Calibri"/>
      <family val="2"/>
      <charset val="1"/>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C000"/>
        <bgColor indexed="64"/>
      </patternFill>
    </fill>
    <fill>
      <patternFill patternType="solid">
        <fgColor theme="4" tint="0.39997558519241921"/>
        <bgColor indexed="64"/>
      </patternFill>
    </fill>
  </fills>
  <borders count="23">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s>
  <cellStyleXfs count="3">
    <xf numFmtId="0" fontId="0" fillId="0" borderId="0"/>
    <xf numFmtId="43" fontId="5" fillId="0" borderId="0" applyFont="0" applyFill="0" applyBorder="0" applyAlignment="0" applyProtection="0"/>
    <xf numFmtId="43" fontId="5" fillId="0" borderId="0" applyFont="0" applyFill="0" applyBorder="0" applyAlignment="0" applyProtection="0"/>
  </cellStyleXfs>
  <cellXfs count="244">
    <xf numFmtId="0" fontId="0" fillId="0" borderId="0" xfId="0"/>
    <xf numFmtId="0" fontId="0" fillId="0" borderId="0" xfId="0" applyFont="1"/>
    <xf numFmtId="0" fontId="4" fillId="0" borderId="0" xfId="0" applyFont="1"/>
    <xf numFmtId="0" fontId="0" fillId="0" borderId="0" xfId="0" applyFont="1" applyFill="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justify" vertical="center" wrapText="1"/>
    </xf>
    <xf numFmtId="14" fontId="6" fillId="0" borderId="3"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0" fillId="0" borderId="0" xfId="0" applyFont="1" applyAlignment="1">
      <alignment wrapText="1"/>
    </xf>
    <xf numFmtId="0" fontId="7" fillId="0" borderId="0" xfId="0" applyFont="1" applyBorder="1"/>
    <xf numFmtId="0" fontId="6" fillId="0" borderId="2"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7" fillId="2" borderId="3" xfId="0" applyFont="1" applyFill="1" applyBorder="1" applyAlignment="1">
      <alignment vertical="center"/>
    </xf>
    <xf numFmtId="0" fontId="7"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0" xfId="0" applyFont="1" applyBorder="1"/>
    <xf numFmtId="0" fontId="6" fillId="2" borderId="3" xfId="0"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0" fillId="0" borderId="0" xfId="0" applyFont="1" applyAlignment="1">
      <alignment horizontal="left"/>
    </xf>
    <xf numFmtId="14" fontId="3" fillId="5" borderId="0" xfId="0" applyNumberFormat="1" applyFont="1" applyFill="1" applyBorder="1" applyAlignment="1">
      <alignment vertical="center" wrapText="1"/>
    </xf>
    <xf numFmtId="0" fontId="0" fillId="6" borderId="0" xfId="0" applyFont="1" applyFill="1"/>
    <xf numFmtId="14" fontId="3" fillId="5" borderId="3" xfId="0" applyNumberFormat="1" applyFont="1" applyFill="1" applyBorder="1" applyAlignment="1">
      <alignment vertical="center" wrapText="1"/>
    </xf>
    <xf numFmtId="14" fontId="3" fillId="6" borderId="3" xfId="0" applyNumberFormat="1" applyFont="1" applyFill="1" applyBorder="1" applyAlignment="1">
      <alignment vertical="center" wrapText="1"/>
    </xf>
    <xf numFmtId="0" fontId="7" fillId="0" borderId="3" xfId="0" applyFont="1" applyBorder="1"/>
    <xf numFmtId="0" fontId="8" fillId="0" borderId="3" xfId="0" applyNumberFormat="1" applyFont="1" applyFill="1" applyBorder="1" applyAlignment="1">
      <alignment horizontal="left" vertical="center" wrapText="1"/>
    </xf>
    <xf numFmtId="14" fontId="8" fillId="0" borderId="3" xfId="0" applyNumberFormat="1" applyFont="1" applyFill="1" applyBorder="1" applyAlignment="1">
      <alignment horizontal="center" vertical="center" wrapText="1"/>
    </xf>
    <xf numFmtId="0" fontId="8" fillId="2" borderId="3" xfId="0" applyNumberFormat="1"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pplyBorder="1" applyAlignment="1">
      <alignment horizontal="left" vertical="center"/>
    </xf>
    <xf numFmtId="0" fontId="10" fillId="0" borderId="0" xfId="0" applyFont="1" applyAlignment="1">
      <alignment horizontal="left" vertical="center"/>
    </xf>
    <xf numFmtId="4" fontId="3" fillId="0" borderId="1" xfId="0" applyNumberFormat="1" applyFont="1" applyFill="1" applyBorder="1" applyAlignment="1">
      <alignment vertical="center" wrapText="1"/>
    </xf>
    <xf numFmtId="0" fontId="3" fillId="0" borderId="3" xfId="0" applyNumberFormat="1" applyFont="1" applyFill="1" applyBorder="1" applyAlignment="1">
      <alignment vertical="center" wrapText="1"/>
    </xf>
    <xf numFmtId="0" fontId="0" fillId="0" borderId="0" xfId="0" applyFont="1" applyAlignment="1"/>
    <xf numFmtId="0" fontId="0" fillId="0" borderId="0" xfId="0" applyFont="1" applyFill="1" applyAlignment="1"/>
    <xf numFmtId="0" fontId="3" fillId="3" borderId="3" xfId="0" applyNumberFormat="1" applyFont="1" applyFill="1" applyBorder="1" applyAlignment="1">
      <alignment vertical="center" wrapText="1"/>
    </xf>
    <xf numFmtId="0" fontId="0" fillId="0" borderId="0" xfId="0" applyFont="1" applyAlignment="1">
      <alignment horizontal="center"/>
    </xf>
    <xf numFmtId="0" fontId="0" fillId="0" borderId="0" xfId="0" applyFont="1" applyFill="1" applyAlignment="1">
      <alignment horizontal="center"/>
    </xf>
    <xf numFmtId="0" fontId="10" fillId="2" borderId="3" xfId="0" applyFont="1" applyFill="1" applyBorder="1" applyAlignment="1">
      <alignment horizontal="left" vertical="center" wrapText="1"/>
    </xf>
    <xf numFmtId="0" fontId="6" fillId="0" borderId="3" xfId="0" applyNumberFormat="1" applyFont="1" applyFill="1" applyBorder="1" applyAlignment="1">
      <alignment horizontal="justify" vertical="top" wrapText="1"/>
    </xf>
    <xf numFmtId="0" fontId="6" fillId="2" borderId="3"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0" fillId="0" borderId="0" xfId="0" applyFont="1" applyAlignment="1">
      <alignment horizontal="center" vertical="center"/>
    </xf>
    <xf numFmtId="14" fontId="8" fillId="0" borderId="3" xfId="0" applyNumberFormat="1" applyFont="1" applyFill="1" applyBorder="1" applyAlignment="1">
      <alignment horizontal="left" vertical="center" wrapText="1"/>
    </xf>
    <xf numFmtId="164" fontId="8" fillId="0" borderId="3" xfId="0" applyNumberFormat="1" applyFont="1" applyFill="1" applyBorder="1" applyAlignment="1">
      <alignment horizontal="left" vertical="center" wrapText="1"/>
    </xf>
    <xf numFmtId="0" fontId="10" fillId="0" borderId="0" xfId="0" applyFont="1" applyAlignment="1">
      <alignment horizontal="left" vertical="center" wrapText="1"/>
    </xf>
    <xf numFmtId="0" fontId="8" fillId="0" borderId="3" xfId="0" applyNumberFormat="1" applyFont="1" applyFill="1" applyBorder="1" applyAlignment="1">
      <alignment horizontal="justify" vertical="top" wrapText="1"/>
    </xf>
    <xf numFmtId="164" fontId="8" fillId="0" borderId="3" xfId="0" applyNumberFormat="1" applyFont="1" applyFill="1" applyBorder="1" applyAlignment="1">
      <alignment horizontal="center" vertical="center" wrapText="1"/>
    </xf>
    <xf numFmtId="0" fontId="10" fillId="0" borderId="0" xfId="0" applyFont="1" applyBorder="1"/>
    <xf numFmtId="0" fontId="10" fillId="0" borderId="0" xfId="0" applyFont="1"/>
    <xf numFmtId="0" fontId="6" fillId="0" borderId="3" xfId="0" applyNumberFormat="1" applyFont="1" applyFill="1" applyBorder="1" applyAlignment="1">
      <alignment horizontal="left" vertical="top" wrapText="1"/>
    </xf>
    <xf numFmtId="0" fontId="7" fillId="0" borderId="3" xfId="0" applyFont="1" applyFill="1" applyBorder="1" applyAlignment="1">
      <alignment horizontal="center" vertical="center" wrapText="1"/>
    </xf>
    <xf numFmtId="0" fontId="7" fillId="0" borderId="0" xfId="0" applyFont="1" applyFill="1" applyBorder="1"/>
    <xf numFmtId="0" fontId="19" fillId="0" borderId="3" xfId="0" applyFont="1" applyBorder="1" applyAlignment="1">
      <alignment vertical="top" wrapText="1"/>
    </xf>
    <xf numFmtId="0" fontId="23" fillId="0" borderId="3" xfId="0" applyFont="1" applyBorder="1" applyAlignment="1">
      <alignment horizontal="justify" vertical="top" wrapText="1"/>
    </xf>
    <xf numFmtId="0" fontId="23" fillId="0" borderId="3" xfId="0" applyFont="1" applyBorder="1" applyAlignment="1">
      <alignment horizontal="left" vertical="center" wrapText="1"/>
    </xf>
    <xf numFmtId="0" fontId="20" fillId="0" borderId="3" xfId="0" applyNumberFormat="1" applyFont="1" applyFill="1" applyBorder="1" applyAlignment="1">
      <alignment vertical="center"/>
    </xf>
    <xf numFmtId="0" fontId="23" fillId="0" borderId="3" xfId="0" applyNumberFormat="1" applyFont="1" applyFill="1" applyBorder="1" applyAlignment="1">
      <alignment horizontal="left" vertical="center" wrapText="1"/>
    </xf>
    <xf numFmtId="0" fontId="20" fillId="0" borderId="3" xfId="0" applyNumberFormat="1" applyFont="1" applyFill="1" applyBorder="1" applyAlignment="1">
      <alignment vertical="center" wrapText="1"/>
    </xf>
    <xf numFmtId="0" fontId="26" fillId="0" borderId="3" xfId="0" applyFont="1" applyBorder="1" applyAlignment="1">
      <alignment horizontal="left" vertical="center" wrapText="1"/>
    </xf>
    <xf numFmtId="0" fontId="6" fillId="3" borderId="3" xfId="0" applyNumberFormat="1" applyFont="1" applyFill="1" applyBorder="1" applyAlignment="1">
      <alignment horizontal="center" vertical="center" wrapText="1"/>
    </xf>
    <xf numFmtId="164" fontId="6" fillId="3" borderId="3" xfId="0" applyNumberFormat="1" applyFont="1" applyFill="1" applyBorder="1" applyAlignment="1">
      <alignment horizontal="center" vertical="center" wrapText="1"/>
    </xf>
    <xf numFmtId="0" fontId="27" fillId="0" borderId="21" xfId="0" applyFont="1" applyFill="1" applyBorder="1" applyAlignment="1">
      <alignment horizontal="center" vertical="center" wrapText="1"/>
    </xf>
    <xf numFmtId="0" fontId="10" fillId="0" borderId="3" xfId="0" applyFont="1" applyFill="1" applyBorder="1" applyAlignment="1">
      <alignment horizontal="center" vertical="center" wrapText="1"/>
    </xf>
    <xf numFmtId="4" fontId="3" fillId="7" borderId="3" xfId="0" applyNumberFormat="1" applyFont="1" applyFill="1" applyBorder="1" applyAlignment="1">
      <alignment vertical="center" wrapText="1"/>
    </xf>
    <xf numFmtId="0" fontId="7" fillId="0" borderId="0" xfId="0" applyFont="1" applyBorder="1" applyAlignment="1">
      <alignment wrapText="1"/>
    </xf>
    <xf numFmtId="4" fontId="3" fillId="4" borderId="3" xfId="0" applyNumberFormat="1" applyFont="1" applyFill="1" applyBorder="1" applyAlignment="1">
      <alignment vertical="center" wrapText="1"/>
    </xf>
    <xf numFmtId="4" fontId="3" fillId="8" borderId="3" xfId="0" applyNumberFormat="1" applyFont="1" applyFill="1" applyBorder="1" applyAlignment="1">
      <alignment vertical="center" wrapText="1"/>
    </xf>
    <xf numFmtId="0" fontId="3" fillId="3"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3" fontId="3" fillId="0" borderId="3" xfId="0" applyNumberFormat="1" applyFont="1" applyFill="1" applyBorder="1" applyAlignment="1">
      <alignment vertical="center" wrapText="1"/>
    </xf>
    <xf numFmtId="4" fontId="3" fillId="3" borderId="3" xfId="0" applyNumberFormat="1" applyFont="1" applyFill="1" applyBorder="1" applyAlignment="1">
      <alignment vertical="center" wrapText="1"/>
    </xf>
    <xf numFmtId="0" fontId="3" fillId="0" borderId="2"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0" fontId="18" fillId="0" borderId="0" xfId="0" applyFont="1" applyBorder="1" applyAlignment="1">
      <alignment horizontal="justify" vertical="center"/>
    </xf>
    <xf numFmtId="0" fontId="8" fillId="3" borderId="3" xfId="0" applyNumberFormat="1" applyFont="1" applyFill="1" applyBorder="1" applyAlignment="1">
      <alignment horizontal="left" vertical="center" wrapText="1"/>
    </xf>
    <xf numFmtId="0" fontId="8" fillId="3" borderId="3" xfId="0"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0" fontId="14" fillId="3" borderId="0" xfId="0" applyFont="1" applyFill="1"/>
    <xf numFmtId="0" fontId="0" fillId="3" borderId="0" xfId="0" applyFont="1" applyFill="1"/>
    <xf numFmtId="0" fontId="7" fillId="3" borderId="3" xfId="0" applyFont="1" applyFill="1" applyBorder="1" applyAlignment="1">
      <alignment vertical="center" wrapText="1"/>
    </xf>
    <xf numFmtId="0" fontId="10" fillId="3" borderId="3" xfId="0" applyFont="1" applyFill="1" applyBorder="1" applyAlignment="1">
      <alignment vertical="center" wrapText="1"/>
    </xf>
    <xf numFmtId="0" fontId="7" fillId="3" borderId="3" xfId="0" applyFont="1" applyFill="1" applyBorder="1" applyAlignment="1">
      <alignment vertical="center"/>
    </xf>
    <xf numFmtId="0" fontId="3" fillId="3" borderId="3" xfId="0" applyNumberFormat="1" applyFont="1" applyFill="1" applyBorder="1" applyAlignment="1">
      <alignment horizontal="left" vertical="center" wrapText="1"/>
    </xf>
    <xf numFmtId="0" fontId="6" fillId="3" borderId="3" xfId="0" applyNumberFormat="1" applyFont="1" applyFill="1" applyBorder="1" applyAlignment="1">
      <alignment horizontal="left" vertical="center" wrapText="1"/>
    </xf>
    <xf numFmtId="0" fontId="16" fillId="3" borderId="3" xfId="0" applyFont="1" applyFill="1" applyBorder="1" applyAlignment="1">
      <alignment horizontal="left" vertical="center" wrapText="1"/>
    </xf>
    <xf numFmtId="0" fontId="23" fillId="3" borderId="3" xfId="0" applyNumberFormat="1" applyFont="1" applyFill="1" applyBorder="1" applyAlignment="1">
      <alignment horizontal="left" vertical="center" wrapText="1"/>
    </xf>
    <xf numFmtId="0" fontId="23" fillId="3" borderId="3" xfId="0" applyFont="1" applyFill="1" applyBorder="1" applyAlignment="1">
      <alignment horizontal="left" vertical="center" wrapText="1"/>
    </xf>
    <xf numFmtId="0" fontId="0" fillId="3" borderId="0" xfId="0" applyFont="1" applyFill="1" applyAlignment="1">
      <alignment horizontal="left"/>
    </xf>
    <xf numFmtId="0" fontId="0" fillId="3" borderId="0" xfId="0" applyFont="1" applyFill="1" applyAlignment="1"/>
    <xf numFmtId="0" fontId="0" fillId="3" borderId="14" xfId="0" applyFill="1" applyBorder="1" applyAlignment="1">
      <alignment horizontal="center" vertical="center" wrapText="1"/>
    </xf>
    <xf numFmtId="0" fontId="0" fillId="3" borderId="20" xfId="0" applyFill="1" applyBorder="1" applyAlignment="1">
      <alignment horizontal="center" vertical="center" wrapText="1"/>
    </xf>
    <xf numFmtId="4" fontId="3" fillId="2" borderId="3" xfId="0" applyNumberFormat="1" applyFont="1" applyFill="1" applyBorder="1" applyAlignment="1">
      <alignment vertical="center" wrapText="1"/>
    </xf>
    <xf numFmtId="0" fontId="0" fillId="2" borderId="0" xfId="0" applyFont="1" applyFill="1" applyAlignment="1"/>
    <xf numFmtId="165" fontId="6" fillId="0" borderId="3" xfId="1" applyNumberFormat="1" applyFont="1" applyFill="1" applyBorder="1" applyAlignment="1">
      <alignment horizontal="right" vertical="center" wrapText="1"/>
    </xf>
    <xf numFmtId="4" fontId="10" fillId="3" borderId="0" xfId="0" applyNumberFormat="1" applyFont="1" applyFill="1" applyAlignment="1">
      <alignment horizontal="right" vertical="center" wrapText="1"/>
    </xf>
    <xf numFmtId="165" fontId="6" fillId="3" borderId="3" xfId="1" applyNumberFormat="1" applyFont="1" applyFill="1" applyBorder="1" applyAlignment="1">
      <alignment horizontal="right" vertical="center" wrapText="1"/>
    </xf>
    <xf numFmtId="4" fontId="8" fillId="0" borderId="3" xfId="1" applyNumberFormat="1" applyFont="1" applyFill="1" applyBorder="1" applyAlignment="1">
      <alignment horizontal="right" vertical="center" wrapText="1"/>
    </xf>
    <xf numFmtId="4" fontId="8" fillId="3" borderId="3" xfId="1" applyNumberFormat="1" applyFont="1" applyFill="1" applyBorder="1" applyAlignment="1">
      <alignment horizontal="right" vertical="center" wrapText="1"/>
    </xf>
    <xf numFmtId="165" fontId="8" fillId="0" borderId="3" xfId="1" applyNumberFormat="1" applyFont="1" applyFill="1" applyBorder="1" applyAlignment="1">
      <alignment horizontal="right" vertical="center" wrapText="1"/>
    </xf>
    <xf numFmtId="165" fontId="8" fillId="3" borderId="3" xfId="1" applyNumberFormat="1" applyFont="1" applyFill="1" applyBorder="1" applyAlignment="1">
      <alignment horizontal="right" vertical="center" wrapText="1"/>
    </xf>
    <xf numFmtId="165" fontId="8" fillId="2" borderId="3" xfId="1" applyNumberFormat="1" applyFont="1" applyFill="1" applyBorder="1" applyAlignment="1">
      <alignment horizontal="right" vertical="center" wrapText="1"/>
    </xf>
    <xf numFmtId="3" fontId="8" fillId="0" borderId="3" xfId="0" applyNumberFormat="1" applyFont="1" applyFill="1" applyBorder="1" applyAlignment="1">
      <alignment horizontal="right" vertical="center" wrapText="1"/>
    </xf>
    <xf numFmtId="14" fontId="9" fillId="0" borderId="3" xfId="0" applyNumberFormat="1" applyFont="1" applyFill="1" applyBorder="1" applyAlignment="1">
      <alignment horizontal="right" vertical="center" wrapText="1"/>
    </xf>
    <xf numFmtId="4" fontId="6" fillId="0" borderId="3" xfId="0" applyNumberFormat="1" applyFont="1" applyFill="1" applyBorder="1" applyAlignment="1">
      <alignment horizontal="right" vertical="center" wrapText="1"/>
    </xf>
    <xf numFmtId="165" fontId="6" fillId="2" borderId="3" xfId="1" applyNumberFormat="1" applyFont="1" applyFill="1" applyBorder="1" applyAlignment="1">
      <alignment horizontal="right" vertical="center" wrapText="1"/>
    </xf>
    <xf numFmtId="3" fontId="6" fillId="0" borderId="3" xfId="0" applyNumberFormat="1" applyFont="1" applyFill="1" applyBorder="1" applyAlignment="1">
      <alignment horizontal="right" vertical="center" wrapText="1"/>
    </xf>
    <xf numFmtId="4" fontId="6" fillId="0" borderId="5" xfId="0" applyNumberFormat="1" applyFont="1" applyFill="1" applyBorder="1" applyAlignment="1">
      <alignment horizontal="right" vertical="center" wrapText="1"/>
    </xf>
    <xf numFmtId="0" fontId="3" fillId="3" borderId="3" xfId="0" applyNumberFormat="1" applyFont="1" applyFill="1" applyBorder="1" applyAlignment="1">
      <alignment horizontal="right" vertical="center" wrapText="1"/>
    </xf>
    <xf numFmtId="3" fontId="3" fillId="0" borderId="3" xfId="0" applyNumberFormat="1" applyFont="1" applyFill="1" applyBorder="1" applyAlignment="1">
      <alignment horizontal="right" vertical="center" wrapText="1"/>
    </xf>
    <xf numFmtId="4" fontId="6" fillId="0" borderId="7" xfId="0" applyNumberFormat="1" applyFont="1" applyFill="1" applyBorder="1" applyAlignment="1">
      <alignment horizontal="right" vertical="center" wrapText="1"/>
    </xf>
    <xf numFmtId="165" fontId="8" fillId="0" borderId="6" xfId="1" applyNumberFormat="1" applyFont="1" applyFill="1" applyBorder="1" applyAlignment="1">
      <alignment horizontal="right" vertical="center" wrapText="1"/>
    </xf>
    <xf numFmtId="165" fontId="8" fillId="3" borderId="6" xfId="1" applyNumberFormat="1" applyFont="1" applyFill="1" applyBorder="1" applyAlignment="1">
      <alignment horizontal="right" vertical="center" wrapText="1"/>
    </xf>
    <xf numFmtId="4" fontId="8" fillId="0" borderId="6" xfId="1" applyNumberFormat="1" applyFont="1" applyFill="1" applyBorder="1" applyAlignment="1">
      <alignment horizontal="right" vertical="center" wrapText="1"/>
    </xf>
    <xf numFmtId="4" fontId="8" fillId="3" borderId="6" xfId="1" applyNumberFormat="1" applyFont="1" applyFill="1" applyBorder="1" applyAlignment="1">
      <alignment horizontal="right" vertical="center" wrapText="1"/>
    </xf>
    <xf numFmtId="14" fontId="10" fillId="0" borderId="3" xfId="0" applyNumberFormat="1" applyFont="1" applyFill="1" applyBorder="1" applyAlignment="1">
      <alignment horizontal="right" vertical="center" wrapText="1"/>
    </xf>
    <xf numFmtId="4" fontId="10" fillId="3" borderId="3" xfId="0" applyNumberFormat="1" applyFont="1" applyFill="1" applyBorder="1" applyAlignment="1">
      <alignment horizontal="right" vertical="center" wrapText="1"/>
    </xf>
    <xf numFmtId="4" fontId="8" fillId="0" borderId="3" xfId="0" applyNumberFormat="1" applyFont="1" applyFill="1" applyBorder="1" applyAlignment="1">
      <alignment horizontal="right" vertical="center" wrapText="1"/>
    </xf>
    <xf numFmtId="4" fontId="8" fillId="3" borderId="16" xfId="1" applyNumberFormat="1" applyFont="1" applyFill="1" applyBorder="1" applyAlignment="1">
      <alignment horizontal="right" vertical="center" wrapText="1"/>
    </xf>
    <xf numFmtId="165" fontId="6" fillId="3" borderId="6" xfId="1" applyNumberFormat="1" applyFont="1" applyFill="1" applyBorder="1" applyAlignment="1">
      <alignment horizontal="right" vertical="center" wrapText="1"/>
    </xf>
    <xf numFmtId="165" fontId="6" fillId="0" borderId="9" xfId="1" applyNumberFormat="1" applyFont="1" applyFill="1" applyBorder="1" applyAlignment="1">
      <alignment horizontal="right" vertical="center" wrapText="1"/>
    </xf>
    <xf numFmtId="165" fontId="6" fillId="3" borderId="16" xfId="1" applyNumberFormat="1" applyFont="1" applyFill="1" applyBorder="1" applyAlignment="1">
      <alignment horizontal="righ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horizontal="right" vertical="center" wrapText="1"/>
    </xf>
    <xf numFmtId="4" fontId="18" fillId="3" borderId="0" xfId="0" applyNumberFormat="1" applyFont="1" applyFill="1" applyAlignment="1">
      <alignment horizontal="right" vertical="center" wrapText="1"/>
    </xf>
    <xf numFmtId="4" fontId="18" fillId="3" borderId="3" xfId="0" applyNumberFormat="1" applyFont="1" applyFill="1" applyBorder="1" applyAlignment="1">
      <alignment horizontal="right" vertical="center" wrapText="1"/>
    </xf>
    <xf numFmtId="165" fontId="6" fillId="3" borderId="4" xfId="0" applyNumberFormat="1" applyFont="1" applyFill="1" applyBorder="1" applyAlignment="1">
      <alignment horizontal="right" vertical="center" wrapText="1"/>
    </xf>
    <xf numFmtId="14" fontId="9" fillId="0" borderId="3" xfId="0" applyNumberFormat="1" applyFont="1" applyFill="1" applyBorder="1" applyAlignment="1">
      <alignment horizontal="right" vertical="center"/>
    </xf>
    <xf numFmtId="49" fontId="9" fillId="0" borderId="3" xfId="0" applyNumberFormat="1" applyFont="1" applyFill="1" applyBorder="1" applyAlignment="1">
      <alignment horizontal="right" vertical="center" wrapText="1"/>
    </xf>
    <xf numFmtId="3" fontId="6" fillId="2" borderId="3" xfId="0" applyNumberFormat="1" applyFont="1" applyFill="1" applyBorder="1" applyAlignment="1">
      <alignment horizontal="right" vertical="center" wrapText="1"/>
    </xf>
    <xf numFmtId="14" fontId="11" fillId="0" borderId="3" xfId="0" applyNumberFormat="1" applyFont="1" applyFill="1" applyBorder="1" applyAlignment="1">
      <alignment horizontal="right" vertical="center" wrapText="1"/>
    </xf>
    <xf numFmtId="4" fontId="6" fillId="0" borderId="12" xfId="0" applyNumberFormat="1" applyFont="1" applyFill="1" applyBorder="1" applyAlignment="1">
      <alignment horizontal="right" vertical="center" wrapText="1"/>
    </xf>
    <xf numFmtId="0" fontId="9" fillId="0" borderId="3" xfId="0" applyNumberFormat="1" applyFont="1" applyFill="1" applyBorder="1" applyAlignment="1">
      <alignment horizontal="right" vertical="center" wrapText="1"/>
    </xf>
    <xf numFmtId="4" fontId="6" fillId="0" borderId="6" xfId="0" applyNumberFormat="1" applyFont="1" applyFill="1" applyBorder="1" applyAlignment="1">
      <alignment horizontal="right" vertical="center" wrapText="1"/>
    </xf>
    <xf numFmtId="4" fontId="6" fillId="0" borderId="11" xfId="0" applyNumberFormat="1" applyFont="1" applyFill="1" applyBorder="1" applyAlignment="1">
      <alignment horizontal="right" vertical="center" wrapText="1"/>
    </xf>
    <xf numFmtId="0" fontId="0" fillId="3" borderId="3" xfId="0" applyFont="1" applyFill="1" applyBorder="1" applyAlignment="1">
      <alignment horizontal="right"/>
    </xf>
    <xf numFmtId="0" fontId="3" fillId="3" borderId="16" xfId="0" applyNumberFormat="1" applyFont="1" applyFill="1" applyBorder="1" applyAlignment="1">
      <alignment horizontal="center" vertical="center" wrapText="1"/>
    </xf>
    <xf numFmtId="0" fontId="6" fillId="3" borderId="16" xfId="0" applyNumberFormat="1" applyFont="1" applyFill="1" applyBorder="1" applyAlignment="1">
      <alignment horizontal="center" vertical="center" wrapText="1"/>
    </xf>
    <xf numFmtId="0" fontId="7" fillId="3" borderId="0" xfId="0" applyFont="1" applyFill="1" applyAlignment="1">
      <alignment horizontal="center" vertical="center"/>
    </xf>
    <xf numFmtId="0" fontId="7" fillId="3" borderId="0" xfId="0" applyFont="1" applyFill="1" applyAlignment="1">
      <alignment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13" fillId="3" borderId="3"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0" fontId="6" fillId="3" borderId="3" xfId="0" applyNumberFormat="1" applyFont="1" applyFill="1" applyBorder="1" applyAlignment="1">
      <alignment vertical="center" wrapText="1"/>
    </xf>
    <xf numFmtId="14" fontId="3" fillId="0" borderId="3" xfId="0" applyNumberFormat="1" applyFont="1" applyFill="1" applyBorder="1" applyAlignment="1">
      <alignment horizontal="center" vertical="center" wrapText="1"/>
    </xf>
    <xf numFmtId="14" fontId="28" fillId="0" borderId="3" xfId="0" applyNumberFormat="1" applyFont="1" applyFill="1" applyBorder="1" applyAlignment="1">
      <alignment horizontal="right" vertical="center" wrapText="1"/>
    </xf>
    <xf numFmtId="4" fontId="29" fillId="0" borderId="3" xfId="1" applyNumberFormat="1" applyFont="1" applyFill="1" applyBorder="1" applyAlignment="1">
      <alignment horizontal="right" vertical="center" wrapText="1"/>
    </xf>
    <xf numFmtId="0" fontId="29" fillId="3" borderId="3" xfId="0" applyNumberFormat="1" applyFont="1" applyFill="1" applyBorder="1" applyAlignment="1">
      <alignment horizontal="right" vertical="center" wrapText="1"/>
    </xf>
    <xf numFmtId="4" fontId="30" fillId="3" borderId="0" xfId="0" applyNumberFormat="1" applyFont="1" applyFill="1" applyAlignment="1">
      <alignment vertical="center" wrapText="1"/>
    </xf>
    <xf numFmtId="4" fontId="29" fillId="3" borderId="3" xfId="0" applyNumberFormat="1" applyFont="1" applyFill="1" applyBorder="1" applyAlignment="1">
      <alignment horizontal="right" vertical="center" wrapText="1"/>
    </xf>
    <xf numFmtId="4" fontId="30" fillId="3" borderId="0" xfId="0" applyNumberFormat="1" applyFont="1" applyFill="1" applyAlignment="1">
      <alignment horizontal="center" vertical="center" wrapText="1"/>
    </xf>
    <xf numFmtId="4" fontId="10" fillId="0" borderId="3" xfId="0" applyNumberFormat="1" applyFont="1" applyFill="1" applyBorder="1"/>
    <xf numFmtId="0" fontId="13" fillId="3" borderId="3"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0" fontId="19" fillId="0" borderId="3" xfId="0" applyFont="1" applyFill="1" applyBorder="1" applyAlignment="1">
      <alignment vertical="top" wrapText="1"/>
    </xf>
    <xf numFmtId="0" fontId="1" fillId="0" borderId="0" xfId="0" applyFont="1" applyAlignment="1">
      <alignment wrapText="1"/>
    </xf>
    <xf numFmtId="4" fontId="32" fillId="3" borderId="0" xfId="0" applyNumberFormat="1" applyFont="1" applyFill="1" applyBorder="1" applyAlignment="1">
      <alignment horizontal="right" vertical="center"/>
    </xf>
    <xf numFmtId="14" fontId="9" fillId="0" borderId="3" xfId="0" applyNumberFormat="1" applyFont="1" applyFill="1" applyBorder="1" applyAlignment="1">
      <alignment horizontal="center" vertical="center" wrapText="1"/>
    </xf>
    <xf numFmtId="0" fontId="33" fillId="0" borderId="3" xfId="0" applyNumberFormat="1" applyFont="1" applyFill="1" applyBorder="1" applyAlignment="1">
      <alignment vertical="center" wrapText="1"/>
    </xf>
    <xf numFmtId="0" fontId="13" fillId="3" borderId="3"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4" fontId="32" fillId="3" borderId="3" xfId="0" applyNumberFormat="1" applyFont="1" applyFill="1" applyBorder="1" applyAlignment="1">
      <alignment horizontal="right" vertical="center"/>
    </xf>
    <xf numFmtId="4" fontId="32" fillId="3" borderId="3" xfId="0" applyNumberFormat="1" applyFont="1" applyFill="1" applyBorder="1" applyAlignment="1">
      <alignment horizontal="center" vertical="center"/>
    </xf>
    <xf numFmtId="0" fontId="0" fillId="3" borderId="3" xfId="0" applyFont="1" applyFill="1" applyBorder="1"/>
    <xf numFmtId="0" fontId="3" fillId="0" borderId="3"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17" fillId="6" borderId="6" xfId="0" applyFont="1" applyFill="1" applyBorder="1" applyAlignment="1">
      <alignment vertical="center" wrapText="1"/>
    </xf>
    <xf numFmtId="0" fontId="17" fillId="6" borderId="5" xfId="0" applyFont="1" applyFill="1" applyBorder="1" applyAlignment="1">
      <alignment vertical="center" wrapText="1"/>
    </xf>
    <xf numFmtId="3" fontId="3" fillId="6" borderId="6" xfId="0" applyNumberFormat="1" applyFont="1" applyFill="1" applyBorder="1" applyAlignment="1">
      <alignment vertical="center" wrapText="1"/>
    </xf>
    <xf numFmtId="3" fontId="3" fillId="6" borderId="5" xfId="0" applyNumberFormat="1" applyFont="1" applyFill="1" applyBorder="1" applyAlignment="1">
      <alignment vertical="center" wrapText="1"/>
    </xf>
    <xf numFmtId="4" fontId="3" fillId="6" borderId="6" xfId="0" applyNumberFormat="1" applyFont="1" applyFill="1" applyBorder="1" applyAlignment="1">
      <alignment vertical="center" wrapText="1"/>
    </xf>
    <xf numFmtId="4" fontId="3" fillId="6" borderId="5" xfId="0" applyNumberFormat="1" applyFont="1" applyFill="1" applyBorder="1" applyAlignment="1">
      <alignment vertical="center" wrapText="1"/>
    </xf>
    <xf numFmtId="0" fontId="3" fillId="6" borderId="6" xfId="0" applyNumberFormat="1" applyFont="1" applyFill="1" applyBorder="1" applyAlignment="1">
      <alignment horizontal="center" vertical="center" wrapText="1"/>
    </xf>
    <xf numFmtId="0" fontId="3" fillId="6" borderId="5" xfId="0" applyNumberFormat="1" applyFont="1" applyFill="1" applyBorder="1" applyAlignment="1">
      <alignment horizontal="center" vertical="center" wrapText="1"/>
    </xf>
    <xf numFmtId="4" fontId="3" fillId="2" borderId="6" xfId="0" applyNumberFormat="1" applyFont="1" applyFill="1" applyBorder="1" applyAlignment="1">
      <alignment vertical="center" wrapText="1"/>
    </xf>
    <xf numFmtId="4" fontId="3" fillId="2" borderId="5" xfId="0" applyNumberFormat="1" applyFont="1" applyFill="1" applyBorder="1" applyAlignment="1">
      <alignment vertical="center" wrapText="1"/>
    </xf>
    <xf numFmtId="4" fontId="3" fillId="6" borderId="8" xfId="0" applyNumberFormat="1" applyFont="1" applyFill="1" applyBorder="1" applyAlignment="1">
      <alignment horizontal="center" vertical="center" wrapText="1"/>
    </xf>
    <xf numFmtId="4" fontId="3" fillId="6" borderId="13" xfId="0" applyNumberFormat="1"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14" xfId="0" applyFill="1" applyBorder="1" applyAlignment="1">
      <alignment horizontal="center" vertical="center" wrapText="1"/>
    </xf>
    <xf numFmtId="0" fontId="3" fillId="6" borderId="17" xfId="0" applyNumberFormat="1" applyFont="1" applyFill="1" applyBorder="1" applyAlignment="1">
      <alignment horizontal="center" vertical="center" wrapText="1"/>
    </xf>
    <xf numFmtId="0" fontId="3" fillId="6" borderId="18"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3" fillId="3" borderId="19"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wrapText="1"/>
    </xf>
    <xf numFmtId="0" fontId="3" fillId="3" borderId="6"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3" fillId="3" borderId="1"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0" fontId="3" fillId="3" borderId="4" xfId="0" applyNumberFormat="1" applyFont="1" applyFill="1" applyBorder="1" applyAlignment="1">
      <alignment horizontal="center" vertical="center" wrapText="1"/>
    </xf>
    <xf numFmtId="0" fontId="13" fillId="3" borderId="19" xfId="0" applyNumberFormat="1" applyFont="1" applyFill="1" applyBorder="1" applyAlignment="1">
      <alignment horizontal="center" vertical="center" wrapText="1"/>
    </xf>
    <xf numFmtId="0" fontId="13" fillId="3" borderId="4" xfId="0" applyNumberFormat="1" applyFont="1" applyFill="1" applyBorder="1" applyAlignment="1">
      <alignment horizontal="center" vertical="center" wrapText="1"/>
    </xf>
    <xf numFmtId="0" fontId="13" fillId="3" borderId="22" xfId="0" applyNumberFormat="1" applyFont="1" applyFill="1" applyBorder="1" applyAlignment="1">
      <alignment horizontal="center" vertical="center" wrapText="1"/>
    </xf>
    <xf numFmtId="4" fontId="3" fillId="4" borderId="3" xfId="0" applyNumberFormat="1" applyFont="1" applyFill="1" applyBorder="1" applyAlignment="1">
      <alignment vertical="center" wrapText="1"/>
    </xf>
    <xf numFmtId="4" fontId="3" fillId="0" borderId="8" xfId="0"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4" fontId="3" fillId="0" borderId="9" xfId="0" applyNumberFormat="1" applyFont="1" applyFill="1" applyBorder="1" applyAlignment="1">
      <alignment horizontal="center" vertical="center" wrapText="1"/>
    </xf>
    <xf numFmtId="4" fontId="3" fillId="0" borderId="15" xfId="0"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4" fontId="3" fillId="0" borderId="1" xfId="0" applyNumberFormat="1" applyFont="1" applyFill="1" applyBorder="1" applyAlignment="1">
      <alignment vertical="center" wrapText="1"/>
    </xf>
    <xf numFmtId="4" fontId="3" fillId="0" borderId="8" xfId="0" applyNumberFormat="1" applyFont="1" applyFill="1" applyBorder="1" applyAlignment="1">
      <alignment vertical="center" wrapText="1"/>
    </xf>
    <xf numFmtId="4" fontId="3" fillId="0" borderId="3" xfId="0" applyNumberFormat="1" applyFont="1" applyFill="1" applyBorder="1" applyAlignment="1">
      <alignment vertical="center" wrapText="1"/>
    </xf>
    <xf numFmtId="4" fontId="3" fillId="8" borderId="6" xfId="0" applyNumberFormat="1" applyFont="1" applyFill="1" applyBorder="1" applyAlignment="1">
      <alignment vertical="center" wrapText="1"/>
    </xf>
    <xf numFmtId="4" fontId="3" fillId="8" borderId="22" xfId="0" applyNumberFormat="1" applyFont="1" applyFill="1" applyBorder="1" applyAlignment="1">
      <alignment vertical="center" wrapText="1"/>
    </xf>
    <xf numFmtId="3" fontId="3" fillId="0" borderId="1" xfId="0" applyNumberFormat="1" applyFont="1" applyFill="1" applyBorder="1" applyAlignment="1">
      <alignment vertical="center" wrapText="1"/>
    </xf>
    <xf numFmtId="3" fontId="3" fillId="0" borderId="3" xfId="0" applyNumberFormat="1" applyFont="1" applyFill="1" applyBorder="1" applyAlignment="1">
      <alignment vertical="center" wrapText="1"/>
    </xf>
    <xf numFmtId="4" fontId="3" fillId="3" borderId="3" xfId="0" applyNumberFormat="1" applyFont="1" applyFill="1" applyBorder="1" applyAlignment="1">
      <alignment vertical="center" wrapText="1"/>
    </xf>
    <xf numFmtId="4" fontId="3" fillId="2" borderId="1" xfId="0" applyNumberFormat="1" applyFont="1" applyFill="1" applyBorder="1" applyAlignment="1">
      <alignment vertical="center" wrapText="1"/>
    </xf>
    <xf numFmtId="4" fontId="3" fillId="2" borderId="3" xfId="0" applyNumberFormat="1" applyFont="1" applyFill="1" applyBorder="1" applyAlignment="1">
      <alignment vertical="center" wrapText="1"/>
    </xf>
    <xf numFmtId="0" fontId="20" fillId="3" borderId="3" xfId="0" applyNumberFormat="1" applyFont="1" applyFill="1" applyBorder="1" applyAlignment="1">
      <alignment horizontal="left" vertical="center" wrapText="1"/>
    </xf>
    <xf numFmtId="0" fontId="21" fillId="3" borderId="0" xfId="0" applyFont="1" applyFill="1" applyAlignment="1">
      <alignment horizontal="left" vertical="center" wrapText="1"/>
    </xf>
    <xf numFmtId="0" fontId="15" fillId="3" borderId="3"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5"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0" fillId="0" borderId="0" xfId="0" applyFont="1" applyAlignment="1">
      <alignment horizontal="left" vertical="center"/>
    </xf>
    <xf numFmtId="0" fontId="20" fillId="0" borderId="3" xfId="0" applyNumberFormat="1" applyFont="1" applyFill="1" applyBorder="1" applyAlignment="1">
      <alignment horizontal="left" vertical="center" wrapText="1"/>
    </xf>
    <xf numFmtId="0" fontId="20" fillId="0" borderId="0" xfId="0" applyFont="1" applyAlignment="1">
      <alignment horizontal="left" vertical="center" wrapText="1"/>
    </xf>
    <xf numFmtId="0" fontId="0" fillId="0" borderId="3" xfId="0" applyBorder="1" applyAlignment="1">
      <alignment horizontal="left" vertical="center" wrapText="1"/>
    </xf>
    <xf numFmtId="0" fontId="20" fillId="0" borderId="3" xfId="0" applyFont="1" applyBorder="1" applyAlignment="1">
      <alignment horizontal="left" vertical="center" wrapText="1"/>
    </xf>
    <xf numFmtId="0" fontId="18"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0" fillId="0" borderId="3" xfId="0" applyNumberFormat="1" applyFont="1" applyFill="1" applyBorder="1" applyAlignment="1">
      <alignment horizontal="left" vertical="center"/>
    </xf>
    <xf numFmtId="0" fontId="0" fillId="0" borderId="0" xfId="0" applyFont="1"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31" fillId="0" borderId="0" xfId="0" applyFont="1" applyAlignment="1">
      <alignment horizontal="left" vertical="center" wrapText="1"/>
    </xf>
    <xf numFmtId="0" fontId="33" fillId="0" borderId="3" xfId="0" applyNumberFormat="1" applyFont="1" applyFill="1" applyBorder="1" applyAlignment="1">
      <alignment horizontal="left" vertical="center"/>
    </xf>
    <xf numFmtId="0" fontId="33" fillId="0" borderId="3" xfId="0" applyNumberFormat="1" applyFont="1" applyFill="1" applyBorder="1" applyAlignment="1">
      <alignment horizontal="left" vertical="center" wrapText="1"/>
    </xf>
  </cellXfs>
  <cellStyles count="3">
    <cellStyle name="Comma" xfId="1" builtinId="3"/>
    <cellStyle name="Comma 2" xfId="2"/>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17.xml"/><Relationship Id="rId21" Type="http://schemas.openxmlformats.org/officeDocument/2006/relationships/revisionLog" Target="revisionLog21.xml"/><Relationship Id="rId42" Type="http://schemas.openxmlformats.org/officeDocument/2006/relationships/revisionLog" Target="revisionLog42.xml"/><Relationship Id="rId63" Type="http://schemas.openxmlformats.org/officeDocument/2006/relationships/revisionLog" Target="revisionLog63.xml"/><Relationship Id="rId84" Type="http://schemas.openxmlformats.org/officeDocument/2006/relationships/revisionLog" Target="revisionLog84.xml"/><Relationship Id="rId138" Type="http://schemas.openxmlformats.org/officeDocument/2006/relationships/revisionLog" Target="revisionLog138.xml"/><Relationship Id="rId159" Type="http://schemas.openxmlformats.org/officeDocument/2006/relationships/revisionLog" Target="revisionLog159.xml"/><Relationship Id="rId107" Type="http://schemas.openxmlformats.org/officeDocument/2006/relationships/revisionLog" Target="revisionLog107.xml"/><Relationship Id="rId11" Type="http://schemas.openxmlformats.org/officeDocument/2006/relationships/revisionLog" Target="revisionLog11.xml"/><Relationship Id="rId32" Type="http://schemas.openxmlformats.org/officeDocument/2006/relationships/revisionLog" Target="revisionLog32.xml"/><Relationship Id="rId53" Type="http://schemas.openxmlformats.org/officeDocument/2006/relationships/revisionLog" Target="revisionLog53.xml"/><Relationship Id="rId74" Type="http://schemas.openxmlformats.org/officeDocument/2006/relationships/revisionLog" Target="revisionLog74.xml"/><Relationship Id="rId128" Type="http://schemas.openxmlformats.org/officeDocument/2006/relationships/revisionLog" Target="revisionLog128.xml"/><Relationship Id="rId149" Type="http://schemas.openxmlformats.org/officeDocument/2006/relationships/revisionLog" Target="revisionLog149.xml"/><Relationship Id="rId5" Type="http://schemas.openxmlformats.org/officeDocument/2006/relationships/revisionLog" Target="revisionLog5.xml"/><Relationship Id="rId95" Type="http://schemas.openxmlformats.org/officeDocument/2006/relationships/revisionLog" Target="revisionLog95.xml"/><Relationship Id="rId160" Type="http://schemas.openxmlformats.org/officeDocument/2006/relationships/revisionLog" Target="revisionLog160.xml"/><Relationship Id="rId22" Type="http://schemas.openxmlformats.org/officeDocument/2006/relationships/revisionLog" Target="revisionLog22.xml"/><Relationship Id="rId43" Type="http://schemas.openxmlformats.org/officeDocument/2006/relationships/revisionLog" Target="revisionLog43.xml"/><Relationship Id="rId64" Type="http://schemas.openxmlformats.org/officeDocument/2006/relationships/revisionLog" Target="revisionLog64.xml"/><Relationship Id="rId118" Type="http://schemas.openxmlformats.org/officeDocument/2006/relationships/revisionLog" Target="revisionLog118.xml"/><Relationship Id="rId139" Type="http://schemas.openxmlformats.org/officeDocument/2006/relationships/revisionLog" Target="revisionLog139.xml"/><Relationship Id="rId80" Type="http://schemas.openxmlformats.org/officeDocument/2006/relationships/revisionLog" Target="revisionLog80.xml"/><Relationship Id="rId85" Type="http://schemas.openxmlformats.org/officeDocument/2006/relationships/revisionLog" Target="revisionLog85.xml"/><Relationship Id="rId150" Type="http://schemas.openxmlformats.org/officeDocument/2006/relationships/revisionLog" Target="revisionLog150.xml"/><Relationship Id="rId155" Type="http://schemas.openxmlformats.org/officeDocument/2006/relationships/revisionLog" Target="revisionLog155.xml"/><Relationship Id="rId12" Type="http://schemas.openxmlformats.org/officeDocument/2006/relationships/revisionLog" Target="revisionLog12.xml"/><Relationship Id="rId17" Type="http://schemas.openxmlformats.org/officeDocument/2006/relationships/revisionLog" Target="revisionLog17.xml"/><Relationship Id="rId33" Type="http://schemas.openxmlformats.org/officeDocument/2006/relationships/revisionLog" Target="revisionLog33.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108" Type="http://schemas.openxmlformats.org/officeDocument/2006/relationships/revisionLog" Target="revisionLog108.xml"/><Relationship Id="rId124" Type="http://schemas.openxmlformats.org/officeDocument/2006/relationships/revisionLog" Target="revisionLog124.xml"/><Relationship Id="rId129" Type="http://schemas.openxmlformats.org/officeDocument/2006/relationships/revisionLog" Target="revisionLog129.xml"/><Relationship Id="rId54" Type="http://schemas.openxmlformats.org/officeDocument/2006/relationships/revisionLog" Target="revisionLog54.xml"/><Relationship Id="rId70" Type="http://schemas.openxmlformats.org/officeDocument/2006/relationships/revisionLog" Target="revisionLog70.xml"/><Relationship Id="rId75" Type="http://schemas.openxmlformats.org/officeDocument/2006/relationships/revisionLog" Target="revisionLog75.xml"/><Relationship Id="rId91" Type="http://schemas.openxmlformats.org/officeDocument/2006/relationships/revisionLog" Target="revisionLog91.xml"/><Relationship Id="rId96" Type="http://schemas.openxmlformats.org/officeDocument/2006/relationships/revisionLog" Target="revisionLog96.xml"/><Relationship Id="rId140" Type="http://schemas.openxmlformats.org/officeDocument/2006/relationships/revisionLog" Target="revisionLog140.xml"/><Relationship Id="rId145" Type="http://schemas.openxmlformats.org/officeDocument/2006/relationships/revisionLog" Target="revisionLog145.xml"/><Relationship Id="rId1" Type="http://schemas.openxmlformats.org/officeDocument/2006/relationships/revisionLog" Target="revisionLog1.xml"/><Relationship Id="rId6" Type="http://schemas.openxmlformats.org/officeDocument/2006/relationships/revisionLog" Target="revisionLog6.xml"/><Relationship Id="rId23" Type="http://schemas.openxmlformats.org/officeDocument/2006/relationships/revisionLog" Target="revisionLog23.xml"/><Relationship Id="rId28" Type="http://schemas.openxmlformats.org/officeDocument/2006/relationships/revisionLog" Target="revisionLog28.xml"/><Relationship Id="rId49" Type="http://schemas.openxmlformats.org/officeDocument/2006/relationships/revisionLog" Target="revisionLog49.xml"/><Relationship Id="rId114" Type="http://schemas.openxmlformats.org/officeDocument/2006/relationships/revisionLog" Target="revisionLog114.xml"/><Relationship Id="rId119" Type="http://schemas.openxmlformats.org/officeDocument/2006/relationships/revisionLog" Target="revisionLog119.xml"/><Relationship Id="rId44" Type="http://schemas.openxmlformats.org/officeDocument/2006/relationships/revisionLog" Target="revisionLog44.xml"/><Relationship Id="rId60" Type="http://schemas.openxmlformats.org/officeDocument/2006/relationships/revisionLog" Target="revisionLog60.xml"/><Relationship Id="rId65" Type="http://schemas.openxmlformats.org/officeDocument/2006/relationships/revisionLog" Target="revisionLog65.xml"/><Relationship Id="rId81" Type="http://schemas.openxmlformats.org/officeDocument/2006/relationships/revisionLog" Target="revisionLog81.xml"/><Relationship Id="rId86" Type="http://schemas.openxmlformats.org/officeDocument/2006/relationships/revisionLog" Target="revisionLog86.xml"/><Relationship Id="rId130" Type="http://schemas.openxmlformats.org/officeDocument/2006/relationships/revisionLog" Target="revisionLog130.xml"/><Relationship Id="rId135" Type="http://schemas.openxmlformats.org/officeDocument/2006/relationships/revisionLog" Target="revisionLog135.xml"/><Relationship Id="rId151" Type="http://schemas.openxmlformats.org/officeDocument/2006/relationships/revisionLog" Target="revisionLog151.xml"/><Relationship Id="rId156" Type="http://schemas.openxmlformats.org/officeDocument/2006/relationships/revisionLog" Target="revisionLog156.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109" Type="http://schemas.openxmlformats.org/officeDocument/2006/relationships/revisionLog" Target="revisionLog10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120" Type="http://schemas.openxmlformats.org/officeDocument/2006/relationships/revisionLog" Target="revisionLog120.xml"/><Relationship Id="rId125" Type="http://schemas.openxmlformats.org/officeDocument/2006/relationships/revisionLog" Target="revisionLog125.xml"/><Relationship Id="rId141" Type="http://schemas.openxmlformats.org/officeDocument/2006/relationships/revisionLog" Target="revisionLog141.xml"/><Relationship Id="rId146" Type="http://schemas.openxmlformats.org/officeDocument/2006/relationships/revisionLog" Target="revisionLog146.xml"/><Relationship Id="rId7" Type="http://schemas.openxmlformats.org/officeDocument/2006/relationships/revisionLog" Target="revisionLog7.xml"/><Relationship Id="rId71" Type="http://schemas.openxmlformats.org/officeDocument/2006/relationships/revisionLog" Target="revisionLog71.xml"/><Relationship Id="rId92" Type="http://schemas.openxmlformats.org/officeDocument/2006/relationships/revisionLog" Target="revisionLog92.xml"/><Relationship Id="rId2" Type="http://schemas.openxmlformats.org/officeDocument/2006/relationships/revisionLog" Target="revisionLog2.xml"/><Relationship Id="rId29" Type="http://schemas.openxmlformats.org/officeDocument/2006/relationships/revisionLog" Target="revisionLog29.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115" Type="http://schemas.openxmlformats.org/officeDocument/2006/relationships/revisionLog" Target="revisionLog115.xml"/><Relationship Id="rId131" Type="http://schemas.openxmlformats.org/officeDocument/2006/relationships/revisionLog" Target="revisionLog131.xml"/><Relationship Id="rId136" Type="http://schemas.openxmlformats.org/officeDocument/2006/relationships/revisionLog" Target="revisionLog136.xml"/><Relationship Id="rId157" Type="http://schemas.openxmlformats.org/officeDocument/2006/relationships/revisionLog" Target="revisionLog157.xml"/><Relationship Id="rId61" Type="http://schemas.openxmlformats.org/officeDocument/2006/relationships/revisionLog" Target="revisionLog61.xml"/><Relationship Id="rId82" Type="http://schemas.openxmlformats.org/officeDocument/2006/relationships/revisionLog" Target="revisionLog82.xml"/><Relationship Id="rId152" Type="http://schemas.openxmlformats.org/officeDocument/2006/relationships/revisionLog" Target="revisionLog152.xml"/><Relationship Id="rId19" Type="http://schemas.openxmlformats.org/officeDocument/2006/relationships/revisionLog" Target="revisionLog19.xml"/><Relationship Id="rId14" Type="http://schemas.openxmlformats.org/officeDocument/2006/relationships/revisionLog" Target="revisionLog14.xml"/><Relationship Id="rId30" Type="http://schemas.openxmlformats.org/officeDocument/2006/relationships/revisionLog" Target="revisionLog30.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05" Type="http://schemas.openxmlformats.org/officeDocument/2006/relationships/revisionLog" Target="revisionLog105.xml"/><Relationship Id="rId126" Type="http://schemas.openxmlformats.org/officeDocument/2006/relationships/revisionLog" Target="revisionLog126.xml"/><Relationship Id="rId147" Type="http://schemas.openxmlformats.org/officeDocument/2006/relationships/revisionLog" Target="revisionLog147.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121" Type="http://schemas.openxmlformats.org/officeDocument/2006/relationships/revisionLog" Target="revisionLog121.xml"/><Relationship Id="rId142" Type="http://schemas.openxmlformats.org/officeDocument/2006/relationships/revisionLog" Target="revisionLog142.xml"/><Relationship Id="rId3" Type="http://schemas.openxmlformats.org/officeDocument/2006/relationships/revisionLog" Target="revisionLog3.xml"/><Relationship Id="rId25" Type="http://schemas.openxmlformats.org/officeDocument/2006/relationships/revisionLog" Target="revisionLog25.xml"/><Relationship Id="rId46" Type="http://schemas.openxmlformats.org/officeDocument/2006/relationships/revisionLog" Target="revisionLog46.xml"/><Relationship Id="rId67" Type="http://schemas.openxmlformats.org/officeDocument/2006/relationships/revisionLog" Target="revisionLog67.xml"/><Relationship Id="rId116" Type="http://schemas.openxmlformats.org/officeDocument/2006/relationships/revisionLog" Target="revisionLog116.xml"/><Relationship Id="rId137" Type="http://schemas.openxmlformats.org/officeDocument/2006/relationships/revisionLog" Target="revisionLog137.xml"/><Relationship Id="rId158" Type="http://schemas.openxmlformats.org/officeDocument/2006/relationships/revisionLog" Target="revisionLog158.xml"/><Relationship Id="rId20" Type="http://schemas.openxmlformats.org/officeDocument/2006/relationships/revisionLog" Target="revisionLog20.xml"/><Relationship Id="rId41" Type="http://schemas.openxmlformats.org/officeDocument/2006/relationships/revisionLog" Target="revisionLog41.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1" Type="http://schemas.openxmlformats.org/officeDocument/2006/relationships/revisionLog" Target="revisionLog111.xml"/><Relationship Id="rId132" Type="http://schemas.openxmlformats.org/officeDocument/2006/relationships/revisionLog" Target="revisionLog132.xml"/><Relationship Id="rId153" Type="http://schemas.openxmlformats.org/officeDocument/2006/relationships/revisionLog" Target="revisionLog153.xml"/><Relationship Id="rId15" Type="http://schemas.openxmlformats.org/officeDocument/2006/relationships/revisionLog" Target="revisionLog15.xml"/><Relationship Id="rId36" Type="http://schemas.openxmlformats.org/officeDocument/2006/relationships/revisionLog" Target="revisionLog36.xml"/><Relationship Id="rId57" Type="http://schemas.openxmlformats.org/officeDocument/2006/relationships/revisionLog" Target="revisionLog57.xml"/><Relationship Id="rId106" Type="http://schemas.openxmlformats.org/officeDocument/2006/relationships/revisionLog" Target="revisionLog106.xml"/><Relationship Id="rId127" Type="http://schemas.openxmlformats.org/officeDocument/2006/relationships/revisionLog" Target="revisionLog127.xml"/><Relationship Id="rId10" Type="http://schemas.openxmlformats.org/officeDocument/2006/relationships/revisionLog" Target="revisionLog10.xml"/><Relationship Id="rId31" Type="http://schemas.openxmlformats.org/officeDocument/2006/relationships/revisionLog" Target="revisionLog31.xml"/><Relationship Id="rId52" Type="http://schemas.openxmlformats.org/officeDocument/2006/relationships/revisionLog" Target="revisionLog52.xml"/><Relationship Id="rId73" Type="http://schemas.openxmlformats.org/officeDocument/2006/relationships/revisionLog" Target="revisionLog73.xml"/><Relationship Id="rId78" Type="http://schemas.openxmlformats.org/officeDocument/2006/relationships/revisionLog" Target="revisionLog78.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122" Type="http://schemas.openxmlformats.org/officeDocument/2006/relationships/revisionLog" Target="revisionLog122.xml"/><Relationship Id="rId143" Type="http://schemas.openxmlformats.org/officeDocument/2006/relationships/revisionLog" Target="revisionLog143.xml"/><Relationship Id="rId148" Type="http://schemas.openxmlformats.org/officeDocument/2006/relationships/revisionLog" Target="revisionLog148.xml"/><Relationship Id="rId4" Type="http://schemas.openxmlformats.org/officeDocument/2006/relationships/revisionLog" Target="revisionLog4.xml"/><Relationship Id="rId9" Type="http://schemas.openxmlformats.org/officeDocument/2006/relationships/revisionLog" Target="revisionLog9.xml"/><Relationship Id="rId26" Type="http://schemas.openxmlformats.org/officeDocument/2006/relationships/revisionLog" Target="revisionLog26.xml"/><Relationship Id="rId47" Type="http://schemas.openxmlformats.org/officeDocument/2006/relationships/revisionLog" Target="revisionLog47.xml"/><Relationship Id="rId68" Type="http://schemas.openxmlformats.org/officeDocument/2006/relationships/revisionLog" Target="revisionLog68.xml"/><Relationship Id="rId89" Type="http://schemas.openxmlformats.org/officeDocument/2006/relationships/revisionLog" Target="revisionLog89.xml"/><Relationship Id="rId112" Type="http://schemas.openxmlformats.org/officeDocument/2006/relationships/revisionLog" Target="revisionLog112.xml"/><Relationship Id="rId133" Type="http://schemas.openxmlformats.org/officeDocument/2006/relationships/revisionLog" Target="revisionLog133.xml"/><Relationship Id="rId154" Type="http://schemas.openxmlformats.org/officeDocument/2006/relationships/revisionLog" Target="revisionLog154.xml"/><Relationship Id="rId16" Type="http://schemas.openxmlformats.org/officeDocument/2006/relationships/revisionLog" Target="revisionLog16.xml"/><Relationship Id="rId37" Type="http://schemas.openxmlformats.org/officeDocument/2006/relationships/revisionLog" Target="revisionLog37.xml"/><Relationship Id="rId58" Type="http://schemas.openxmlformats.org/officeDocument/2006/relationships/revisionLog" Target="revisionLog58.xml"/><Relationship Id="rId79" Type="http://schemas.openxmlformats.org/officeDocument/2006/relationships/revisionLog" Target="revisionLog79.xml"/><Relationship Id="rId102" Type="http://schemas.openxmlformats.org/officeDocument/2006/relationships/revisionLog" Target="revisionLog102.xml"/><Relationship Id="rId123" Type="http://schemas.openxmlformats.org/officeDocument/2006/relationships/revisionLog" Target="revisionLog123.xml"/><Relationship Id="rId144" Type="http://schemas.openxmlformats.org/officeDocument/2006/relationships/revisionLog" Target="revisionLog144.xml"/><Relationship Id="rId90" Type="http://schemas.openxmlformats.org/officeDocument/2006/relationships/revisionLog" Target="revisionLog90.xml"/><Relationship Id="rId27" Type="http://schemas.openxmlformats.org/officeDocument/2006/relationships/revisionLog" Target="revisionLog27.xml"/><Relationship Id="rId48" Type="http://schemas.openxmlformats.org/officeDocument/2006/relationships/revisionLog" Target="revisionLog48.xml"/><Relationship Id="rId69" Type="http://schemas.openxmlformats.org/officeDocument/2006/relationships/revisionLog" Target="revisionLog69.xml"/><Relationship Id="rId113" Type="http://schemas.openxmlformats.org/officeDocument/2006/relationships/revisionLog" Target="revisionLog113.xml"/><Relationship Id="rId134" Type="http://schemas.openxmlformats.org/officeDocument/2006/relationships/revisionLog" Target="revisionLog13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D395249-C39A-470C-A9D5-4AE435C0CE8B}" diskRevisions="1" revisionId="1655" version="2">
  <header guid="{0C289F45-3B1D-491A-AA49-7ABF46A08E9A}" dateTime="2018-05-02T09:24:41" maxSheetId="2" userName="vlad.pereteanu" r:id="rId1">
    <sheetIdMap count="1">
      <sheetId val="1"/>
    </sheetIdMap>
  </header>
  <header guid="{204FC18D-92A3-4C94-B421-47549E2FC2E2}" dateTime="2018-05-02T13:27:17" maxSheetId="2" userName="maria.petre" r:id="rId2">
    <sheetIdMap count="1">
      <sheetId val="1"/>
    </sheetIdMap>
  </header>
  <header guid="{4378F841-3DE8-4FFC-A94E-E3B52F85B817}" dateTime="2018-05-02T16:22:35" maxSheetId="2" userName="veronica.baciu" r:id="rId3">
    <sheetIdMap count="1">
      <sheetId val="1"/>
    </sheetIdMap>
  </header>
  <header guid="{E75EDD33-66F0-435C-954D-EB1DED12F669}" dateTime="2018-05-03T09:32:13" maxSheetId="2" userName="mariana.moraru" r:id="rId4" minRId="5" maxRId="7">
    <sheetIdMap count="1">
      <sheetId val="1"/>
    </sheetIdMap>
  </header>
  <header guid="{45A423D7-8771-47D9-92A4-245A729C90E6}" dateTime="2018-05-03T09:37:30" maxSheetId="2" userName="mariana.moraru" r:id="rId5" minRId="10" maxRId="19">
    <sheetIdMap count="1">
      <sheetId val="1"/>
    </sheetIdMap>
  </header>
  <header guid="{B0179D87-ECC5-41B2-AAC5-5C3EABC2A42C}" dateTime="2018-05-03T09:40:48" maxSheetId="2" userName="georgiana.dobre" r:id="rId6" minRId="20">
    <sheetIdMap count="1">
      <sheetId val="1"/>
    </sheetIdMap>
  </header>
  <header guid="{00C4BE3E-130D-4135-B08D-FAF6449A8730}" dateTime="2018-05-03T09:44:18" maxSheetId="2" userName="georgiana.dobre" r:id="rId7" minRId="23" maxRId="24">
    <sheetIdMap count="1">
      <sheetId val="1"/>
    </sheetIdMap>
  </header>
  <header guid="{F6D65824-A94F-4A5A-94A3-3022A4188784}" dateTime="2018-05-03T09:44:34" maxSheetId="2" userName="georgiana.dobre" r:id="rId8" minRId="25" maxRId="26">
    <sheetIdMap count="1">
      <sheetId val="1"/>
    </sheetIdMap>
  </header>
  <header guid="{9ADD1209-E906-4D7D-A311-A6F9FA04CA69}" dateTime="2018-05-03T09:46:59" maxSheetId="2" userName="georgiana.dobre" r:id="rId9" minRId="27" maxRId="31">
    <sheetIdMap count="1">
      <sheetId val="1"/>
    </sheetIdMap>
  </header>
  <header guid="{0948CF57-502C-4F28-8915-09113D1643F7}" dateTime="2018-05-03T10:43:24" maxSheetId="2" userName="daniela.voicu" r:id="rId10" minRId="32">
    <sheetIdMap count="1">
      <sheetId val="1"/>
    </sheetIdMap>
  </header>
  <header guid="{CA20E289-2C51-4AED-AA2C-E3E65F081D8F}" dateTime="2018-05-03T10:43:41" maxSheetId="2" userName="daniela.voicu" r:id="rId11" minRId="35">
    <sheetIdMap count="1">
      <sheetId val="1"/>
    </sheetIdMap>
  </header>
  <header guid="{10F0EBAF-268F-4446-90A9-60694AC9D04E}" dateTime="2018-05-03T10:45:18" maxSheetId="2" userName="raluca.georgescu" r:id="rId12">
    <sheetIdMap count="1">
      <sheetId val="1"/>
    </sheetIdMap>
  </header>
  <header guid="{B811F260-96AE-4DB6-8E7F-32142C8272D2}" dateTime="2018-05-03T10:49:06" maxSheetId="2" userName="ovidiu.dumitrache" r:id="rId13" minRId="38" maxRId="40">
    <sheetIdMap count="1">
      <sheetId val="1"/>
    </sheetIdMap>
  </header>
  <header guid="{8C3F2E01-10B4-494D-AD98-459ECEB1AAAA}" dateTime="2018-05-03T10:51:17" maxSheetId="2" userName="georgiana.dobre" r:id="rId14">
    <sheetIdMap count="1">
      <sheetId val="1"/>
    </sheetIdMap>
  </header>
  <header guid="{11885F37-566D-4D04-A186-540D28D70AEE}" dateTime="2018-05-03T11:06:02" maxSheetId="2" userName="ovidiu.dumitrache" r:id="rId15" minRId="45" maxRId="46">
    <sheetIdMap count="1">
      <sheetId val="1"/>
    </sheetIdMap>
  </header>
  <header guid="{3E63A58C-60BD-42D6-A4F2-BE54F836E933}" dateTime="2018-05-03T11:55:22" maxSheetId="2" userName="mihaela.nicolae" r:id="rId16" minRId="47">
    <sheetIdMap count="1">
      <sheetId val="1"/>
    </sheetIdMap>
  </header>
  <header guid="{1A36D063-5872-43A8-AB25-E529FC8099C7}" dateTime="2018-05-03T11:58:13" maxSheetId="2" userName="mihaela.nicolae" r:id="rId17" minRId="50">
    <sheetIdMap count="1">
      <sheetId val="1"/>
    </sheetIdMap>
  </header>
  <header guid="{7ACFCFC1-E0FC-41CB-975F-BA8B501D36BE}" dateTime="2018-05-03T12:00:20" maxSheetId="2" userName="mihaela.nicolae" r:id="rId18" minRId="53" maxRId="54">
    <sheetIdMap count="1">
      <sheetId val="1"/>
    </sheetIdMap>
  </header>
  <header guid="{CF3B78B1-5DE2-47F0-B197-E46322E9207E}" dateTime="2018-05-03T12:10:53" maxSheetId="2" userName="mihaela.nicolae" r:id="rId19" minRId="55">
    <sheetIdMap count="1">
      <sheetId val="1"/>
    </sheetIdMap>
  </header>
  <header guid="{197FAF5D-7872-4F0C-ACAD-3DD4775A255B}" dateTime="2018-05-03T12:11:55" maxSheetId="2" userName="mihaela.nicolae" r:id="rId20" minRId="58">
    <sheetIdMap count="1">
      <sheetId val="1"/>
    </sheetIdMap>
  </header>
  <header guid="{124F5293-03AE-4BD4-943B-B04DCFF15B4D}" dateTime="2018-05-03T12:14:01" maxSheetId="2" userName="mihaela.nicolae" r:id="rId21" minRId="59" maxRId="60">
    <sheetIdMap count="1">
      <sheetId val="1"/>
    </sheetIdMap>
  </header>
  <header guid="{95C54EF5-D161-4DF5-8AF9-12A3A103E683}" dateTime="2018-05-03T12:15:09" maxSheetId="2" userName="mihaela.nicolae" r:id="rId22" minRId="63" maxRId="66">
    <sheetIdMap count="1">
      <sheetId val="1"/>
    </sheetIdMap>
  </header>
  <header guid="{135E3148-B88C-46FF-BB82-1B53154980F0}" dateTime="2018-05-03T12:16:24" maxSheetId="2" userName="mihaela.nicolae" r:id="rId23" minRId="67" maxRId="71">
    <sheetIdMap count="1">
      <sheetId val="1"/>
    </sheetIdMap>
  </header>
  <header guid="{B8A7D0A2-4E73-4838-BFD8-0C197A03641D}" dateTime="2018-05-03T13:23:27" maxSheetId="2" userName="ana.ionescu" r:id="rId24" minRId="72" maxRId="78">
    <sheetIdMap count="1">
      <sheetId val="1"/>
    </sheetIdMap>
  </header>
  <header guid="{CCC08561-A1DB-4A79-AADB-A6C0BE5A7677}" dateTime="2018-05-03T13:24:13" maxSheetId="2" userName="ana.ionescu" r:id="rId25" minRId="81" maxRId="82">
    <sheetIdMap count="1">
      <sheetId val="1"/>
    </sheetIdMap>
  </header>
  <header guid="{7143F9E0-90D1-4034-B30B-945D53F107AF}" dateTime="2018-05-03T13:24:49" maxSheetId="2" userName="ana.ionescu" r:id="rId26" minRId="83" maxRId="84">
    <sheetIdMap count="1">
      <sheetId val="1"/>
    </sheetIdMap>
  </header>
  <header guid="{0974B13C-70E3-4929-A9F4-6A6AA18E1EB5}" dateTime="2018-05-03T13:26:08" maxSheetId="2" userName="ana.ionescu" r:id="rId27" minRId="85" maxRId="88">
    <sheetIdMap count="1">
      <sheetId val="1"/>
    </sheetIdMap>
  </header>
  <header guid="{A4D907A2-66DF-4159-A211-6F7C8D8F19E8}" dateTime="2018-05-03T13:26:43" maxSheetId="2" userName="ana.ionescu" r:id="rId28" minRId="89">
    <sheetIdMap count="1">
      <sheetId val="1"/>
    </sheetIdMap>
  </header>
  <header guid="{830805B9-26ED-438C-BCD9-B8AA212BDAE5}" dateTime="2018-05-04T12:12:44" maxSheetId="2" userName="ovidiu.dumitrache" r:id="rId29" minRId="90">
    <sheetIdMap count="1">
      <sheetId val="1"/>
    </sheetIdMap>
  </header>
  <header guid="{4F9575CF-B6B7-43EE-BA7F-1C5A8CC5C346}" dateTime="2018-05-04T12:25:18" maxSheetId="2" userName="maria.petre" r:id="rId30" minRId="93" maxRId="100">
    <sheetIdMap count="1">
      <sheetId val="1"/>
    </sheetIdMap>
  </header>
  <header guid="{4D01AC1C-3A94-4BAC-889F-B3E10EEFA649}" dateTime="2018-05-04T15:11:17" maxSheetId="2" userName="cristian.airinei" r:id="rId31" minRId="103" maxRId="105">
    <sheetIdMap count="1">
      <sheetId val="1"/>
    </sheetIdMap>
  </header>
  <header guid="{A7BB1493-BF73-4B24-B467-7B4D0E51C113}" dateTime="2018-05-07T11:32:58" maxSheetId="2" userName="luminita.jipa" r:id="rId32" minRId="108" maxRId="126">
    <sheetIdMap count="1">
      <sheetId val="1"/>
    </sheetIdMap>
  </header>
  <header guid="{DC64F153-3E63-44F1-AA3E-29DC19F7DE1C}" dateTime="2018-05-07T11:56:24" maxSheetId="2" userName="luminita.jipa" r:id="rId33" minRId="129" maxRId="150">
    <sheetIdMap count="1">
      <sheetId val="1"/>
    </sheetIdMap>
  </header>
  <header guid="{D1FFABA2-C76C-4F24-8CED-52673D8F2D7C}" dateTime="2018-05-07T14:12:34" maxSheetId="2" userName="maria.petre" r:id="rId34">
    <sheetIdMap count="1">
      <sheetId val="1"/>
    </sheetIdMap>
  </header>
  <header guid="{942BD941-60BE-4260-B50B-5A33DB34AECE}" dateTime="2018-05-07T14:23:07" maxSheetId="2" userName="roxana.barbu" r:id="rId35" minRId="153" maxRId="168">
    <sheetIdMap count="1">
      <sheetId val="1"/>
    </sheetIdMap>
  </header>
  <header guid="{3BB2B6F2-4000-4926-831D-C0DFAC56C162}" dateTime="2018-05-07T17:14:13" maxSheetId="2" userName="mariana.moraru" r:id="rId36" minRId="171" maxRId="179">
    <sheetIdMap count="1">
      <sheetId val="1"/>
    </sheetIdMap>
  </header>
  <header guid="{C2430DF8-57CD-4D67-A1D4-8FB66D9EFE10}" dateTime="2018-05-08T10:48:30" maxSheetId="2" userName="mariana.moraru" r:id="rId37" minRId="182" maxRId="202">
    <sheetIdMap count="1">
      <sheetId val="1"/>
    </sheetIdMap>
  </header>
  <header guid="{F8162E4A-BA51-41B4-9D04-73549787AA2F}" dateTime="2018-05-08T14:01:02" maxSheetId="2" userName="maria.petre" r:id="rId38">
    <sheetIdMap count="1">
      <sheetId val="1"/>
    </sheetIdMap>
  </header>
  <header guid="{C9503AC4-902F-40BB-9F15-073D66835590}" dateTime="2018-05-08T17:53:27" maxSheetId="2" userName="mihaela.nicolae" r:id="rId39" minRId="207" maxRId="214">
    <sheetIdMap count="1">
      <sheetId val="1"/>
    </sheetIdMap>
  </header>
  <header guid="{371FD992-126F-46CB-8EC1-FEDB69A55FB6}" dateTime="2018-05-08T17:56:16" maxSheetId="2" userName="mihaela.nicolae" r:id="rId40" minRId="217" maxRId="224">
    <sheetIdMap count="1">
      <sheetId val="1"/>
    </sheetIdMap>
  </header>
  <header guid="{EFE52E6F-3F4A-41CB-8707-E999B95787FE}" dateTime="2018-05-08T17:58:53" maxSheetId="2" userName="mihaela.nicolae" r:id="rId41" minRId="227">
    <sheetIdMap count="1">
      <sheetId val="1"/>
    </sheetIdMap>
  </header>
  <header guid="{3816002E-E993-4896-83BE-2E1ABCCF77AF}" dateTime="2018-05-08T18:00:29" maxSheetId="2" userName="mihaela.nicolae" r:id="rId42" minRId="228">
    <sheetIdMap count="1">
      <sheetId val="1"/>
    </sheetIdMap>
  </header>
  <header guid="{F4EB155B-ECCB-4656-B92B-7A9EB816FB3C}" dateTime="2018-05-08T18:10:28" maxSheetId="2" userName="mihaela.nicolae" r:id="rId43" minRId="229" maxRId="242">
    <sheetIdMap count="1">
      <sheetId val="1"/>
    </sheetIdMap>
  </header>
  <header guid="{84756D2F-7F77-4C23-B4FF-6DA811BD715C}" dateTime="2018-05-08T18:11:58" maxSheetId="2" userName="mihaela.nicolae" r:id="rId44">
    <sheetIdMap count="1">
      <sheetId val="1"/>
    </sheetIdMap>
  </header>
  <header guid="{6F4CC738-3757-44AF-AEE1-D12DC60E2711}" dateTime="2018-05-09T09:24:59" maxSheetId="2" userName="maria.petre" r:id="rId45" minRId="247" maxRId="251">
    <sheetIdMap count="1">
      <sheetId val="1"/>
    </sheetIdMap>
  </header>
  <header guid="{F3A0031B-68DC-45B4-8D03-F5B7A2F20826}" dateTime="2018-05-09T09:39:52" maxSheetId="2" userName="roxana.barbu" r:id="rId46" minRId="254" maxRId="278">
    <sheetIdMap count="1">
      <sheetId val="1"/>
    </sheetIdMap>
  </header>
  <header guid="{E8FFD398-317B-40CE-AE0E-5BFE9D203124}" dateTime="2018-05-09T09:43:04" maxSheetId="2" userName="roxana.barbu" r:id="rId47" minRId="281" maxRId="287">
    <sheetIdMap count="1">
      <sheetId val="1"/>
    </sheetIdMap>
  </header>
  <header guid="{7BAC1E4F-F131-4E87-BE41-4960329101AB}" dateTime="2018-05-09T17:01:10" maxSheetId="2" userName="maria.petre" r:id="rId48" minRId="288" maxRId="385">
    <sheetIdMap count="1">
      <sheetId val="1"/>
    </sheetIdMap>
  </header>
  <header guid="{BB98A8F0-7DA6-4D03-A2FB-B87243AC47B0}" dateTime="2018-05-09T17:02:00" maxSheetId="2" userName="maria.petre" r:id="rId49">
    <sheetIdMap count="1">
      <sheetId val="1"/>
    </sheetIdMap>
  </header>
  <header guid="{42C5E4D7-6D3F-48AA-A2EB-83A64A54C838}" dateTime="2018-05-09T17:22:55" maxSheetId="2" userName="maria.petre" r:id="rId50">
    <sheetIdMap count="1">
      <sheetId val="1"/>
    </sheetIdMap>
  </header>
  <header guid="{77488065-1EB1-4537-ABB2-B35E3C71C229}" dateTime="2018-05-09T17:32:43" maxSheetId="2" userName="maria.petre" r:id="rId51">
    <sheetIdMap count="1">
      <sheetId val="1"/>
    </sheetIdMap>
  </header>
  <header guid="{CFF0BBA0-B653-4785-9460-2482144FB74E}" dateTime="2018-05-09T17:35:47" maxSheetId="2" userName="maria.petre" r:id="rId52" minRId="392">
    <sheetIdMap count="1">
      <sheetId val="1"/>
    </sheetIdMap>
  </header>
  <header guid="{AF0682FC-ECC4-44E3-919F-19F9FA31B716}" dateTime="2018-05-09T17:46:01" maxSheetId="2" userName="ana.ionescu" r:id="rId53" minRId="395" maxRId="432">
    <sheetIdMap count="1">
      <sheetId val="1"/>
    </sheetIdMap>
  </header>
  <header guid="{0A04BDD5-0635-47EA-8E0D-EB9F76EBD249}" dateTime="2018-05-09T17:47:18" maxSheetId="2" userName="ana.ionescu" r:id="rId54" minRId="435">
    <sheetIdMap count="1">
      <sheetId val="1"/>
    </sheetIdMap>
  </header>
  <header guid="{C5790153-197A-4567-892C-B9A5A5443FC0}" dateTime="2018-05-09T17:50:29" maxSheetId="2" userName="ana.ionescu" r:id="rId55" minRId="436" maxRId="439">
    <sheetIdMap count="1">
      <sheetId val="1"/>
    </sheetIdMap>
  </header>
  <header guid="{6C43449A-A0BD-4A80-A6D7-695A695E6139}" dateTime="2018-05-09T17:50:49" maxSheetId="2" userName="ana.ionescu" r:id="rId56" minRId="440">
    <sheetIdMap count="1">
      <sheetId val="1"/>
    </sheetIdMap>
  </header>
  <header guid="{789E657D-93F8-47A6-8FA6-60C3F5781B99}" dateTime="2018-05-09T17:53:25" maxSheetId="2" userName="ana.ionescu" r:id="rId57" minRId="441">
    <sheetIdMap count="1">
      <sheetId val="1"/>
    </sheetIdMap>
  </header>
  <header guid="{0DE9861B-E6A1-4803-B4C9-8E16388CB562}" dateTime="2018-05-09T17:54:28" maxSheetId="2" userName="ana.ionescu" r:id="rId58" minRId="442">
    <sheetIdMap count="1">
      <sheetId val="1"/>
    </sheetIdMap>
  </header>
  <header guid="{B9698463-0418-4F47-9314-29D79BB8492A}" dateTime="2018-05-10T08:41:15" maxSheetId="2" userName="ovidiu.dumitrache" r:id="rId59" minRId="445" maxRId="446">
    <sheetIdMap count="1">
      <sheetId val="1"/>
    </sheetIdMap>
  </header>
  <header guid="{5AF7792C-0010-4BB2-9651-025002C0A687}" dateTime="2018-05-10T09:01:57" maxSheetId="2" userName="georgiana.dobre" r:id="rId60" minRId="449">
    <sheetIdMap count="1">
      <sheetId val="1"/>
    </sheetIdMap>
  </header>
  <header guid="{E18F8E2E-9A74-45C3-A118-DE92DA263050}" dateTime="2018-05-10T09:09:51" maxSheetId="2" userName="georgiana.dobre" r:id="rId61" minRId="452" maxRId="453">
    <sheetIdMap count="1">
      <sheetId val="1"/>
    </sheetIdMap>
  </header>
  <header guid="{55100CBF-4C14-487B-82C3-690C66E2BA02}" dateTime="2018-05-10T09:12:22" maxSheetId="2" userName="mariana.moraru" r:id="rId62" minRId="454" maxRId="480">
    <sheetIdMap count="1">
      <sheetId val="1"/>
    </sheetIdMap>
  </header>
  <header guid="{97128A09-975B-444E-9084-DAA4E6281D68}" dateTime="2018-05-10T09:16:35" maxSheetId="2" userName="georgiana.dobre" r:id="rId63">
    <sheetIdMap count="1">
      <sheetId val="1"/>
    </sheetIdMap>
  </header>
  <header guid="{B27EEEF3-7988-4AB8-9A8A-57DE87D3FF5F}" dateTime="2018-05-10T09:13:16" maxSheetId="2" userName="veronica.baciu" r:id="rId64" minRId="485">
    <sheetIdMap count="1">
      <sheetId val="1"/>
    </sheetIdMap>
  </header>
  <header guid="{331AA977-EA3A-4F6A-ABC7-2B4CE98D1CCC}" dateTime="2018-05-10T09:17:04" maxSheetId="2" userName="ana.ionescu" r:id="rId65">
    <sheetIdMap count="1">
      <sheetId val="1"/>
    </sheetIdMap>
  </header>
  <header guid="{87E1F306-DA97-4AFE-8D1D-4A6C3DAF7279}" dateTime="2018-05-10T09:17:57" maxSheetId="2" userName="maria.petre" r:id="rId66" minRId="490">
    <sheetIdMap count="1">
      <sheetId val="1"/>
    </sheetIdMap>
  </header>
  <header guid="{147E1A86-E6AE-436E-86ED-1911D3FB8D1D}" dateTime="2018-05-10T09:20:28" maxSheetId="2" userName="maria.petre" r:id="rId67" minRId="493">
    <sheetIdMap count="1">
      <sheetId val="1"/>
    </sheetIdMap>
  </header>
  <header guid="{FC604FAC-005E-426F-A170-CAADBE479B4E}" dateTime="2018-05-10T09:24:14" maxSheetId="2" userName="mihaela.nicolae" r:id="rId68" minRId="494">
    <sheetIdMap count="1">
      <sheetId val="1"/>
    </sheetIdMap>
  </header>
  <header guid="{50B2ADF0-5131-417E-870A-CC0537B14A87}" dateTime="2018-05-10T09:25:57" maxSheetId="2" userName="veronica.baciu" r:id="rId69" minRId="497">
    <sheetIdMap count="1">
      <sheetId val="1"/>
    </sheetIdMap>
  </header>
  <header guid="{198C3672-7F9C-4B56-8DCA-9C63DEE1799A}" dateTime="2018-05-10T09:27:14" maxSheetId="2" userName="veronica.baciu" r:id="rId70" minRId="498" maxRId="504">
    <sheetIdMap count="1">
      <sheetId val="1"/>
    </sheetIdMap>
  </header>
  <header guid="{A22A7E79-A0EE-4DB1-A30E-BFB74552BD5C}" dateTime="2018-05-10T09:29:05" maxSheetId="2" userName="cristian.airinei" r:id="rId71" minRId="505">
    <sheetIdMap count="1">
      <sheetId val="1"/>
    </sheetIdMap>
  </header>
  <header guid="{54FAB43B-A75F-4DD0-A148-B888F29E3152}" dateTime="2018-05-10T09:31:00" maxSheetId="2" userName="roxana.barbu" r:id="rId72" minRId="508" maxRId="512">
    <sheetIdMap count="1">
      <sheetId val="1"/>
    </sheetIdMap>
  </header>
  <header guid="{C5365C43-FBDF-485E-82C4-AC1C1476739B}" dateTime="2018-05-10T09:33:37" maxSheetId="2" userName="veronica.baciu" r:id="rId73" minRId="515" maxRId="518">
    <sheetIdMap count="1">
      <sheetId val="1"/>
    </sheetIdMap>
  </header>
  <header guid="{68C13E42-D523-4459-BF46-5E80274F16E7}" dateTime="2018-05-10T11:54:36" maxSheetId="2" userName="corina.pelmus" r:id="rId74" minRId="519" maxRId="520">
    <sheetIdMap count="1">
      <sheetId val="1"/>
    </sheetIdMap>
  </header>
  <header guid="{7D57DF14-1B97-4F2D-B17F-43DFDD9BD766}" dateTime="2018-05-10T11:54:49" maxSheetId="2" userName="corina.pelmus" r:id="rId75" minRId="523" maxRId="540">
    <sheetIdMap count="1">
      <sheetId val="1"/>
    </sheetIdMap>
  </header>
  <header guid="{B5F431E4-A3C7-4F6C-904E-9E03B3962250}" dateTime="2018-05-10T12:02:21" maxSheetId="2" userName="corina.pelmus" r:id="rId76" minRId="541" maxRId="544">
    <sheetIdMap count="1">
      <sheetId val="1"/>
    </sheetIdMap>
  </header>
  <header guid="{5B7571AB-F538-4E14-B3F0-8A2C3CE8FA49}" dateTime="2018-05-10T12:08:04" maxSheetId="2" userName="maria.petre" r:id="rId77" minRId="545" maxRId="549">
    <sheetIdMap count="1">
      <sheetId val="1"/>
    </sheetIdMap>
  </header>
  <header guid="{84F21864-5A2B-4A2C-986E-94300D63ABAB}" dateTime="2018-05-10T12:15:00" maxSheetId="2" userName="veronica.baciu" r:id="rId78" minRId="552" maxRId="556">
    <sheetIdMap count="1">
      <sheetId val="1"/>
    </sheetIdMap>
  </header>
  <header guid="{205D0ACD-FADB-4232-B4D7-12A03F71B8B2}" dateTime="2018-05-10T12:17:10" maxSheetId="2" userName="maria.petre" r:id="rId79" minRId="559" maxRId="579">
    <sheetIdMap count="1">
      <sheetId val="1"/>
    </sheetIdMap>
  </header>
  <header guid="{D0BE88C3-C461-461A-9513-8AAB0437E4FF}" dateTime="2018-05-10T12:16:43" maxSheetId="2" userName="veronica.baciu" r:id="rId80" minRId="580">
    <sheetIdMap count="1">
      <sheetId val="1"/>
    </sheetIdMap>
  </header>
  <header guid="{8E70AC61-13A2-4932-AA8C-03D3807650EB}" dateTime="2018-05-10T12:18:37" maxSheetId="2" userName="maria.petre" r:id="rId81" minRId="581">
    <sheetIdMap count="1">
      <sheetId val="1"/>
    </sheetIdMap>
  </header>
  <header guid="{741A56FD-E32D-4290-B6B0-253FF9130B8C}" dateTime="2018-05-11T13:26:34" maxSheetId="2" userName="maria.petre" r:id="rId82">
    <sheetIdMap count="1">
      <sheetId val="1"/>
    </sheetIdMap>
  </header>
  <header guid="{87823606-0044-41AF-91AF-6CF41D2D815C}" dateTime="2018-05-14T13:01:32" maxSheetId="2" userName="maria.petre" r:id="rId83" minRId="584">
    <sheetIdMap count="1">
      <sheetId val="1"/>
    </sheetIdMap>
  </header>
  <header guid="{939A2347-8557-4DEB-8E6D-0BC2151EA83C}" dateTime="2018-05-14T13:02:08" maxSheetId="2" userName="maria.petre" r:id="rId84" minRId="587">
    <sheetIdMap count="1">
      <sheetId val="1"/>
    </sheetIdMap>
  </header>
  <header guid="{477E7F58-E5AB-443E-B4D9-63DFAC451F2A}" dateTime="2018-05-14T13:04:31" maxSheetId="2" userName="maria.petre" r:id="rId85" minRId="588">
    <sheetIdMap count="1">
      <sheetId val="1"/>
    </sheetIdMap>
  </header>
  <header guid="{6A9382C0-FA05-4D17-BAFA-D2FF2B900E47}" dateTime="2018-05-14T13:07:02" maxSheetId="2" userName="maria.petre" r:id="rId86" minRId="589" maxRId="590">
    <sheetIdMap count="1">
      <sheetId val="1"/>
    </sheetIdMap>
  </header>
  <header guid="{592AD48E-6C8D-43C7-9C36-1B15574EDB52}" dateTime="2018-05-14T13:07:27" maxSheetId="2" userName="maria.petre" r:id="rId87" minRId="591" maxRId="592">
    <sheetIdMap count="1">
      <sheetId val="1"/>
    </sheetIdMap>
  </header>
  <header guid="{D84A381E-8759-4CEF-A8EC-0DF891D48CBD}" dateTime="2018-05-14T13:08:27" maxSheetId="2" userName="maria.petre" r:id="rId88" minRId="593">
    <sheetIdMap count="1">
      <sheetId val="1"/>
    </sheetIdMap>
  </header>
  <header guid="{8004FE90-77AC-4E37-BA26-329DB1B2172C}" dateTime="2018-05-14T13:09:43" maxSheetId="2" userName="maria.petre" r:id="rId89" minRId="594">
    <sheetIdMap count="1">
      <sheetId val="1"/>
    </sheetIdMap>
  </header>
  <header guid="{D6D4F096-ABD8-4906-B7B4-C3BE7FC24A5F}" dateTime="2018-05-14T13:12:46" maxSheetId="2" userName="maria.petre" r:id="rId90" minRId="595" maxRId="597">
    <sheetIdMap count="1">
      <sheetId val="1"/>
    </sheetIdMap>
  </header>
  <header guid="{C482179D-1D0A-42E3-A52C-4E510AA4F66E}" dateTime="2018-05-14T13:13:06" maxSheetId="2" userName="maria.petre" r:id="rId91" minRId="598">
    <sheetIdMap count="1">
      <sheetId val="1"/>
    </sheetIdMap>
  </header>
  <header guid="{B0BA47F5-94A1-4B94-BCE3-F34889B26715}" dateTime="2018-05-14T13:13:24" maxSheetId="2" userName="maria.petre" r:id="rId92" minRId="599">
    <sheetIdMap count="1">
      <sheetId val="1"/>
    </sheetIdMap>
  </header>
  <header guid="{6C4D3C44-D828-48A7-85B8-27434CDE0A80}" dateTime="2018-05-14T13:13:51" maxSheetId="2" userName="maria.petre" r:id="rId93" minRId="600">
    <sheetIdMap count="1">
      <sheetId val="1"/>
    </sheetIdMap>
  </header>
  <header guid="{C393C991-D106-4622-BA8D-901615E0981A}" dateTime="2018-05-14T13:14:09" maxSheetId="2" userName="maria.petre" r:id="rId94" minRId="601">
    <sheetIdMap count="1">
      <sheetId val="1"/>
    </sheetIdMap>
  </header>
  <header guid="{AB39B414-1A3B-4D9B-9334-E01723B2EB98}" dateTime="2018-05-14T13:14:55" maxSheetId="2" userName="maria.petre" r:id="rId95" minRId="602">
    <sheetIdMap count="1">
      <sheetId val="1"/>
    </sheetIdMap>
  </header>
  <header guid="{DC3DD44D-D147-4173-B067-B80CC94785B0}" dateTime="2018-05-14T13:15:59" maxSheetId="2" userName="maria.petre" r:id="rId96" minRId="603">
    <sheetIdMap count="1">
      <sheetId val="1"/>
    </sheetIdMap>
  </header>
  <header guid="{1B2D61F3-E114-4027-99A1-3C199DF6DC9D}" dateTime="2018-05-14T13:17:02" maxSheetId="2" userName="maria.petre" r:id="rId97" minRId="604" maxRId="605">
    <sheetIdMap count="1">
      <sheetId val="1"/>
    </sheetIdMap>
  </header>
  <header guid="{91C155C9-F299-4AFF-9F65-8975498ED3A7}" dateTime="2018-05-14T13:19:41" maxSheetId="2" userName="maria.petre" r:id="rId98" minRId="606" maxRId="607">
    <sheetIdMap count="1">
      <sheetId val="1"/>
    </sheetIdMap>
  </header>
  <header guid="{E4D3385E-95F5-4403-8EE3-4B2497C27C29}" dateTime="2018-05-14T13:52:25" maxSheetId="2" userName="cristian.airinei" r:id="rId99" minRId="608" maxRId="637">
    <sheetIdMap count="1">
      <sheetId val="1"/>
    </sheetIdMap>
  </header>
  <header guid="{8D30D5E5-C410-4FCA-AFBB-46639702D0C3}" dateTime="2018-05-15T15:32:41" maxSheetId="2" userName="ana.ionescu" r:id="rId100" minRId="640" maxRId="677">
    <sheetIdMap count="1">
      <sheetId val="1"/>
    </sheetIdMap>
  </header>
  <header guid="{3FEB7CBB-05BF-4ED7-9FAF-A78DC2C91E52}" dateTime="2018-05-15T15:33:33" maxSheetId="2" userName="ana.ionescu" r:id="rId101" minRId="680" maxRId="681">
    <sheetIdMap count="1">
      <sheetId val="1"/>
    </sheetIdMap>
  </header>
  <header guid="{229DA78C-A779-474E-8EFA-34A0C9C85F3C}" dateTime="2018-05-15T15:33:38" maxSheetId="2" userName="ana.ionescu" r:id="rId102">
    <sheetIdMap count="1">
      <sheetId val="1"/>
    </sheetIdMap>
  </header>
  <header guid="{EDFB0232-A85B-4195-BAB7-7F4D015E8F99}" dateTime="2018-05-15T15:41:05" maxSheetId="2" userName="ana.ionescu" r:id="rId103" minRId="682" maxRId="687">
    <sheetIdMap count="1">
      <sheetId val="1"/>
    </sheetIdMap>
  </header>
  <header guid="{FC5718AB-138A-4DEC-98AF-ADEB4F25C2A0}" dateTime="2018-05-15T15:41:37" maxSheetId="2" userName="ana.ionescu" r:id="rId104">
    <sheetIdMap count="1">
      <sheetId val="1"/>
    </sheetIdMap>
  </header>
  <header guid="{1E726E48-54A5-4B1A-A9C8-F1FB082907F8}" dateTime="2018-05-15T15:46:11" maxSheetId="2" userName="ana.ionescu" r:id="rId105" minRId="688">
    <sheetIdMap count="1">
      <sheetId val="1"/>
    </sheetIdMap>
  </header>
  <header guid="{7EDF04A9-5FF6-44D1-BF36-5B3547CDABE8}" dateTime="2018-05-15T15:47:18" maxSheetId="2" userName="ana.ionescu" r:id="rId106" minRId="689">
    <sheetIdMap count="1">
      <sheetId val="1"/>
    </sheetIdMap>
  </header>
  <header guid="{7ED1150A-C3E7-4C47-923A-47EE78E9BE62}" dateTime="2018-05-15T15:49:16" maxSheetId="2" userName="ana.ionescu" r:id="rId107" minRId="690">
    <sheetIdMap count="1">
      <sheetId val="1"/>
    </sheetIdMap>
  </header>
  <header guid="{537F2C9B-75B3-499E-92BB-4F5B58F782E3}" dateTime="2018-05-18T11:20:04" maxSheetId="2" userName="ana.ionescu" r:id="rId108" minRId="691" maxRId="697">
    <sheetIdMap count="1">
      <sheetId val="1"/>
    </sheetIdMap>
  </header>
  <header guid="{B739C5C0-96A2-46BA-94FF-63AC9423A83A}" dateTime="2018-05-18T12:17:52" maxSheetId="2" userName="maria.petre" r:id="rId109" minRId="700">
    <sheetIdMap count="1">
      <sheetId val="1"/>
    </sheetIdMap>
  </header>
  <header guid="{192E8FDB-9FBA-469A-822A-41DFF8147B74}" dateTime="2018-05-18T13:37:11" maxSheetId="2" userName="maria.petre" r:id="rId110" minRId="703" maxRId="704">
    <sheetIdMap count="1">
      <sheetId val="1"/>
    </sheetIdMap>
  </header>
  <header guid="{85D0D558-B23B-4C3D-9B2D-AB07D2DBAEF6}" dateTime="2018-05-18T13:58:46" maxSheetId="2" userName="maria.petre" r:id="rId111">
    <sheetIdMap count="1">
      <sheetId val="1"/>
    </sheetIdMap>
  </header>
  <header guid="{B5A346D3-336B-4F4F-B9C8-E2C5B6D557E9}" dateTime="2018-05-18T14:01:05" maxSheetId="2" userName="maria.petre" r:id="rId112" minRId="709" maxRId="774">
    <sheetIdMap count="1">
      <sheetId val="1"/>
    </sheetIdMap>
  </header>
  <header guid="{AE598296-932D-449B-BDE3-35F6BA6FD5E9}" dateTime="2018-05-18T15:01:57" maxSheetId="2" userName="ana.ionescu" r:id="rId113" minRId="775" maxRId="806">
    <sheetIdMap count="1">
      <sheetId val="1"/>
    </sheetIdMap>
  </header>
  <header guid="{2AF4D187-B263-4E65-B83F-D5B452FE00E0}" dateTime="2018-05-18T15:22:32" maxSheetId="2" userName="ana.ionescu" r:id="rId114" minRId="809" maxRId="811">
    <sheetIdMap count="1">
      <sheetId val="1"/>
    </sheetIdMap>
  </header>
  <header guid="{DFA9A07F-B7DB-4637-A091-8892D5CC6936}" dateTime="2018-05-18T15:27:19" maxSheetId="2" userName="ana.ionescu" r:id="rId115" minRId="812">
    <sheetIdMap count="1">
      <sheetId val="1"/>
    </sheetIdMap>
  </header>
  <header guid="{28EDF0EF-90C0-41D3-AB62-0B9705589351}" dateTime="2018-05-18T15:29:21" maxSheetId="2" userName="ana.ionescu" r:id="rId116" minRId="813">
    <sheetIdMap count="1">
      <sheetId val="1"/>
    </sheetIdMap>
  </header>
  <header guid="{11CEE06F-62D3-4A0A-843D-8636B96B5E3D}" dateTime="2018-05-18T15:29:31" maxSheetId="2" userName="ana.ionescu" r:id="rId117" minRId="814" maxRId="820">
    <sheetIdMap count="1">
      <sheetId val="1"/>
    </sheetIdMap>
  </header>
  <header guid="{D9BAACD6-04F0-468B-9A92-F78E3F7D122B}" dateTime="2018-05-21T11:28:16" maxSheetId="2" userName="georgiana.dobre" r:id="rId118" minRId="821" maxRId="845">
    <sheetIdMap count="1">
      <sheetId val="1"/>
    </sheetIdMap>
  </header>
  <header guid="{F47ABD56-902E-4FD3-8FBB-EBE3E4D81065}" dateTime="2018-05-21T11:28:43" maxSheetId="2" userName="georgiana.dobre" r:id="rId119">
    <sheetIdMap count="1">
      <sheetId val="1"/>
    </sheetIdMap>
  </header>
  <header guid="{20DFE4CE-5B54-4346-A560-0D0E544B28E9}" dateTime="2018-05-23T15:28:18" maxSheetId="2" userName="veronica.baciu" r:id="rId120" minRId="848" maxRId="868">
    <sheetIdMap count="1">
      <sheetId val="1"/>
    </sheetIdMap>
  </header>
  <header guid="{C841B47F-6EB5-4BE0-BC60-5D4C5F8F22C6}" dateTime="2018-05-23T15:32:56" maxSheetId="2" userName="veronica.baciu" r:id="rId121" minRId="871" maxRId="879">
    <sheetIdMap count="1">
      <sheetId val="1"/>
    </sheetIdMap>
  </header>
  <header guid="{2304EFF7-3CFA-4FD2-8AF6-2BCEFAF95822}" dateTime="2018-05-23T15:46:24" maxSheetId="2" userName="veronica.baciu" r:id="rId122" minRId="880" maxRId="896">
    <sheetIdMap count="1">
      <sheetId val="1"/>
    </sheetIdMap>
  </header>
  <header guid="{91254EFA-3CCC-42C7-9A85-08599B3185C2}" dateTime="2018-05-23T15:46:56" maxSheetId="2" userName="veronica.baciu" r:id="rId123">
    <sheetIdMap count="1">
      <sheetId val="1"/>
    </sheetIdMap>
  </header>
  <header guid="{9A8C872C-3F59-4DCA-8C64-FCAC396D5959}" dateTime="2018-05-24T12:50:46" maxSheetId="2" userName="maria.petre" r:id="rId124" minRId="897" maxRId="898">
    <sheetIdMap count="1">
      <sheetId val="1"/>
    </sheetIdMap>
  </header>
  <header guid="{4230B460-2BA0-4D27-BD3D-B509076B8906}" dateTime="2018-05-24T14:09:28" maxSheetId="2" userName="veronica.baciu" r:id="rId125" minRId="901" maxRId="910">
    <sheetIdMap count="1">
      <sheetId val="1"/>
    </sheetIdMap>
  </header>
  <header guid="{6E58DD72-B6E1-4753-BE72-E36EDE05E601}" dateTime="2018-05-24T14:09:41" maxSheetId="2" userName="veronica.baciu" r:id="rId126" minRId="913">
    <sheetIdMap count="1">
      <sheetId val="1"/>
    </sheetIdMap>
  </header>
  <header guid="{49BF23E8-0755-4483-868F-D388C66890B2}" dateTime="2018-05-24T14:12:13" maxSheetId="2" userName="veronica.baciu" r:id="rId127" minRId="914" maxRId="919">
    <sheetIdMap count="1">
      <sheetId val="1"/>
    </sheetIdMap>
  </header>
  <header guid="{0907C928-FBF2-4594-B0E8-F70E06E7C5B4}" dateTime="2018-05-24T14:13:17" maxSheetId="2" userName="veronica.baciu" r:id="rId128" minRId="920">
    <sheetIdMap count="1">
      <sheetId val="1"/>
    </sheetIdMap>
  </header>
  <header guid="{A5E5B050-C9FD-47E4-AF02-B8AA0EF1BC7B}" dateTime="2018-05-24T14:15:50" maxSheetId="2" userName="veronica.baciu" r:id="rId129">
    <sheetIdMap count="1">
      <sheetId val="1"/>
    </sheetIdMap>
  </header>
  <header guid="{0EF18338-4BB0-41B4-BC5C-4FA7B2BF445F}" dateTime="2018-05-24T14:18:56" maxSheetId="2" userName="maria.petre" r:id="rId130">
    <sheetIdMap count="1">
      <sheetId val="1"/>
    </sheetIdMap>
  </header>
  <header guid="{CEE4A49F-5880-4CCE-BBF8-741ED4141B2E}" dateTime="2018-05-24T14:24:02" maxSheetId="2" userName="maria.petre" r:id="rId131">
    <sheetIdMap count="1">
      <sheetId val="1"/>
    </sheetIdMap>
  </header>
  <header guid="{23E160D8-0251-4AE8-A4F2-02DC943D5BBB}" dateTime="2018-05-24T14:26:44" maxSheetId="2" userName="daniela.voicu" r:id="rId132" minRId="929" maxRId="932">
    <sheetIdMap count="1">
      <sheetId val="1"/>
    </sheetIdMap>
  </header>
  <header guid="{83E5B31F-8C46-498E-B1E9-D321269AC0D3}" dateTime="2018-05-24T14:29:18" maxSheetId="2" userName="daniela.voicu" r:id="rId133" minRId="935" maxRId="936">
    <sheetIdMap count="1">
      <sheetId val="1"/>
    </sheetIdMap>
  </header>
  <header guid="{D416AEAB-0422-41AF-9100-9D8CC96963A8}" dateTime="2018-05-24T14:32:16" maxSheetId="2" userName="daniela.voicu" r:id="rId134" minRId="939">
    <sheetIdMap count="1">
      <sheetId val="1"/>
    </sheetIdMap>
  </header>
  <header guid="{4589480A-F0D3-452F-9A45-82A54FB6A238}" dateTime="2018-05-24T14:39:47" maxSheetId="2" userName="daniela.voicu" r:id="rId135" minRId="940">
    <sheetIdMap count="1">
      <sheetId val="1"/>
    </sheetIdMap>
  </header>
  <header guid="{528374CF-5C74-4C8E-AA26-F765138B3A5C}" dateTime="2018-05-24T14:41:42" maxSheetId="2" userName="daniela.voicu" r:id="rId136" minRId="941">
    <sheetIdMap count="1">
      <sheetId val="1"/>
    </sheetIdMap>
  </header>
  <header guid="{0AA20891-2BEC-4CE6-9CB0-58373065544E}" dateTime="2018-05-24T15:06:29" maxSheetId="2" userName="daniela.voicu" r:id="rId137" minRId="942" maxRId="954">
    <sheetIdMap count="1">
      <sheetId val="1"/>
    </sheetIdMap>
  </header>
  <header guid="{75C736E3-AD11-4A1A-B117-B330CB647128}" dateTime="2018-05-24T15:13:01" maxSheetId="2" userName="daniela.voicu" r:id="rId138" minRId="955" maxRId="962">
    <sheetIdMap count="1">
      <sheetId val="1"/>
    </sheetIdMap>
  </header>
  <header guid="{C3E3FB3F-24D0-4D07-AA07-6EAF11AD7AA9}" dateTime="2018-05-24T15:16:32" maxSheetId="2" userName="veronica.baciu" r:id="rId139" minRId="963" maxRId="980">
    <sheetIdMap count="1">
      <sheetId val="1"/>
    </sheetIdMap>
  </header>
  <header guid="{27B8CEAF-2417-4DCF-A2FE-3AF35267CAEC}" dateTime="2018-05-24T16:30:20" maxSheetId="2" userName="mariana.moraru" r:id="rId140" minRId="983" maxRId="1004">
    <sheetIdMap count="1">
      <sheetId val="1"/>
    </sheetIdMap>
  </header>
  <header guid="{BDAFEC60-A234-49EC-BE36-EBC96F9F3C9C}" dateTime="2018-05-24T16:47:33" maxSheetId="2" userName="georgiana.dobre" r:id="rId141" minRId="1007" maxRId="1022">
    <sheetIdMap count="1">
      <sheetId val="1"/>
    </sheetIdMap>
  </header>
  <header guid="{4143D936-0BBE-4A0A-9568-45D2561212A8}" dateTime="2018-05-24T16:53:50" maxSheetId="2" userName="georgiana.dobre" r:id="rId142" minRId="1025" maxRId="1037">
    <sheetIdMap count="1">
      <sheetId val="1"/>
    </sheetIdMap>
  </header>
  <header guid="{9F9B2E4D-E8B6-4D18-9E36-E3F2E4DA430F}" dateTime="2018-05-24T16:54:10" maxSheetId="2" userName="georgiana.dobre" r:id="rId143" minRId="1040">
    <sheetIdMap count="1">
      <sheetId val="1"/>
    </sheetIdMap>
  </header>
  <header guid="{1BFC77F2-FF48-43DC-95EB-7C5DF49728F8}" dateTime="2018-05-24T17:02:32" maxSheetId="2" userName="georgiana.dobre" r:id="rId144">
    <sheetIdMap count="1">
      <sheetId val="1"/>
    </sheetIdMap>
  </header>
  <header guid="{3E254E6A-F532-4DB9-84EA-89E439DCFABE}" dateTime="2018-05-25T10:01:09" maxSheetId="2" userName="roxana.barbu" r:id="rId145">
    <sheetIdMap count="1">
      <sheetId val="1"/>
    </sheetIdMap>
  </header>
  <header guid="{2E569D61-889B-4F0A-8FB1-4A51C9E81D65}" dateTime="2018-05-25T10:05:36" maxSheetId="2" userName="roxana.barbu" r:id="rId146" minRId="1045" maxRId="1059">
    <sheetIdMap count="1">
      <sheetId val="1"/>
    </sheetIdMap>
  </header>
  <header guid="{00DDE355-5D44-43E8-BC88-05106E4C885E}" dateTime="2018-05-25T10:09:39" maxSheetId="2" userName="roxana.barbu" r:id="rId147" minRId="1062" maxRId="1065">
    <sheetIdMap count="1">
      <sheetId val="1"/>
    </sheetIdMap>
  </header>
  <header guid="{F95B6321-4E74-4345-9549-C4A2F18015C8}" dateTime="2018-05-25T10:12:31" maxSheetId="2" userName="roxana.barbu" r:id="rId148" minRId="1066" maxRId="1071">
    <sheetIdMap count="1">
      <sheetId val="1"/>
    </sheetIdMap>
  </header>
  <header guid="{4A6DA662-5346-4A09-9033-925175AC6B51}" dateTime="2018-05-25T12:23:53" maxSheetId="2" userName="georgiana.dobre" r:id="rId149">
    <sheetIdMap count="1">
      <sheetId val="1"/>
    </sheetIdMap>
  </header>
  <header guid="{F952F08B-B5EF-486D-B5EE-385B503E7AD5}" dateTime="2018-05-25T12:32:56" maxSheetId="2" userName="maria.petre" r:id="rId150">
    <sheetIdMap count="1">
      <sheetId val="1"/>
    </sheetIdMap>
  </header>
  <header guid="{5BEE2506-251F-4376-94AD-CFDEAE5EC737}" dateTime="2018-05-25T17:15:57" maxSheetId="2" userName="cristian.airinei" r:id="rId151" minRId="1076" maxRId="1112">
    <sheetIdMap count="1">
      <sheetId val="1"/>
    </sheetIdMap>
  </header>
  <header guid="{A274F571-C6F9-4DD0-97F4-BF56805374A9}" dateTime="2018-05-29T12:33:57" maxSheetId="2" userName="ana.ionescu" r:id="rId152" minRId="1115" maxRId="1150">
    <sheetIdMap count="1">
      <sheetId val="1"/>
    </sheetIdMap>
  </header>
  <header guid="{7E96985C-8992-44AF-B2AD-D56B8F45ED7D}" dateTime="2018-05-29T12:36:15" maxSheetId="2" userName="ana.ionescu" r:id="rId153">
    <sheetIdMap count="1">
      <sheetId val="1"/>
    </sheetIdMap>
  </header>
  <header guid="{88D7714C-563E-4EEC-959C-B71F7A312FFB}" dateTime="2018-05-29T12:57:19" maxSheetId="2" userName="ana.ionescu" r:id="rId154">
    <sheetIdMap count="1">
      <sheetId val="1"/>
    </sheetIdMap>
  </header>
  <header guid="{37EA4293-F424-4645-951C-413E240333BB}" dateTime="2018-05-29T15:08:04" maxSheetId="2" userName="maria.petre" r:id="rId155" minRId="1153" maxRId="1178">
    <sheetIdMap count="1">
      <sheetId val="1"/>
    </sheetIdMap>
  </header>
  <header guid="{A4C12A63-1518-4954-B97C-ED94F19168FE}" dateTime="2018-05-29T15:11:30" maxSheetId="2" userName="maria.petre" r:id="rId156" minRId="1181" maxRId="1277">
    <sheetIdMap count="1">
      <sheetId val="1"/>
    </sheetIdMap>
  </header>
  <header guid="{F60AF161-B434-4821-B56F-4AD992990128}" dateTime="2018-05-29T15:17:13" maxSheetId="2" userName="maria.petre" r:id="rId157" minRId="1280" maxRId="1287">
    <sheetIdMap count="1">
      <sheetId val="1"/>
    </sheetIdMap>
  </header>
  <header guid="{DC7EB876-7172-4A57-A44E-1288965287CE}" dateTime="2018-05-29T15:19:26" maxSheetId="2" userName="maria.petre" r:id="rId158" minRId="1288" maxRId="1294">
    <sheetIdMap count="1">
      <sheetId val="1"/>
    </sheetIdMap>
  </header>
  <header guid="{6E1A5B1C-CB7A-4557-A583-576D90F1820E}" dateTime="2018-05-30T10:20:48" maxSheetId="2" userName="steluta.bulaceanu" r:id="rId159">
    <sheetIdMap count="1">
      <sheetId val="1"/>
    </sheetIdMap>
  </header>
  <header guid="{8D395249-C39A-470C-A9D5-4AE435C0CE8B}" dateTime="2018-05-30T12:41:49" maxSheetId="2" userName="corina.chibzuloiu" r:id="rId160" minRId="1297" maxRId="1655">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 sId="1">
    <nc r="B261">
      <v>120082</v>
    </nc>
  </rcc>
  <rdn rId="0" localSheetId="1" customView="1" name="Z_EA64E7D7_BA48_4965_B650_778AE412FE0C_.wvu.PrintArea" hidden="1" oldHidden="1">
    <formula>Sheet1!$A$1:$AL$321</formula>
  </rdn>
  <rdn rId="0" localSheetId="1" customView="1" name="Z_EA64E7D7_BA48_4965_B650_778AE412FE0C_.wvu.FilterData" hidden="1" oldHidden="1">
    <formula>Sheet1!$A$6:$AL$321</formula>
  </rdn>
  <rcv guid="{EA64E7D7-BA48-4965-B650-778AE412FE0C}"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40" sId="1" ref="A299:XFD299" action="insertRow">
    <undo index="65535" exp="area" ref3D="1" dr="$H$1:$N$1048576" dn="Z_65B035E3_87FA_46C5_996E_864F2C8D0EBC_.wvu.Cols" sId="1"/>
  </rrc>
  <rcc rId="641" sId="1" odxf="1" dxf="1">
    <nc r="E299" t="inlineStr">
      <is>
        <t>AP1/11i /1.2</t>
      </is>
    </nc>
    <odxf>
      <fill>
        <patternFill patternType="solid">
          <bgColor theme="0"/>
        </patternFill>
      </fill>
    </odxf>
    <ndxf>
      <fill>
        <patternFill patternType="none">
          <bgColor indexed="65"/>
        </patternFill>
      </fill>
    </ndxf>
  </rcc>
  <rcc rId="642" sId="1" odxf="1" dxf="1">
    <nc r="F299" t="inlineStr">
      <is>
        <t>CP 2/2017 (MySMIS: POCA/111/1/1)</t>
      </is>
    </nc>
    <odxf>
      <font>
        <sz val="12"/>
      </font>
    </odxf>
    <ndxf>
      <font>
        <sz val="12"/>
      </font>
    </ndxf>
  </rcc>
  <rfmt sheetId="1" sqref="G299" start="0" length="0">
    <dxf>
      <font>
        <sz val="11"/>
        <color theme="1"/>
        <name val="Calibri"/>
        <family val="2"/>
        <charset val="238"/>
        <scheme val="minor"/>
      </font>
      <alignment horizontal="center"/>
    </dxf>
  </rfmt>
  <rfmt sheetId="1" sqref="H299" start="0" length="0">
    <dxf>
      <font>
        <sz val="11"/>
        <color theme="1"/>
        <name val="Calibri"/>
        <family val="2"/>
        <charset val="238"/>
        <scheme val="minor"/>
      </font>
      <alignment horizontal="center"/>
      <border outline="0">
        <top/>
        <bottom/>
      </border>
    </dxf>
  </rfmt>
  <rfmt sheetId="1" sqref="I299" start="0" length="0">
    <dxf>
      <font>
        <sz val="11"/>
        <color theme="1"/>
        <name val="Calibri"/>
        <family val="2"/>
        <charset val="238"/>
        <scheme val="minor"/>
      </font>
      <fill>
        <patternFill patternType="solid">
          <bgColor rgb="FFFFFF00"/>
        </patternFill>
      </fill>
      <alignment horizontal="center"/>
      <border outline="0">
        <left/>
        <right/>
        <top/>
        <bottom/>
      </border>
    </dxf>
  </rfmt>
  <rfmt sheetId="1" sqref="J299" start="0" length="0">
    <dxf>
      <font>
        <sz val="12"/>
        <color auto="1"/>
      </font>
    </dxf>
  </rfmt>
  <rcc rId="643" sId="1">
    <nc r="M299">
      <f>S299/AE299*100</f>
    </nc>
  </rcc>
  <rcc rId="644" sId="1">
    <nc r="N299" t="inlineStr">
      <is>
        <t>Proiect cu acoperire națională</t>
      </is>
    </nc>
  </rcc>
  <rcc rId="645" sId="1">
    <nc r="O299" t="inlineStr">
      <is>
        <t>București</t>
      </is>
    </nc>
  </rcc>
  <rcc rId="646" sId="1">
    <nc r="P299" t="inlineStr">
      <is>
        <t>București</t>
      </is>
    </nc>
  </rcc>
  <rcc rId="647" sId="1" odxf="1" dxf="1">
    <nc r="Q299" t="inlineStr">
      <is>
        <t>ONG</t>
      </is>
    </nc>
    <odxf>
      <fill>
        <patternFill patternType="solid">
          <bgColor theme="0"/>
        </patternFill>
      </fill>
    </odxf>
    <ndxf>
      <fill>
        <patternFill patternType="none">
          <bgColor indexed="65"/>
        </patternFill>
      </fill>
    </ndxf>
  </rcc>
  <rcc rId="648" sId="1" odxf="1" dxf="1">
    <nc r="R299"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fill>
        <patternFill patternType="solid">
          <bgColor theme="0"/>
        </patternFill>
      </fill>
    </odxf>
    <ndxf>
      <font>
        <sz val="12"/>
        <color auto="1"/>
      </font>
      <fill>
        <patternFill patternType="none">
          <bgColor indexed="65"/>
        </patternFill>
      </fill>
    </ndxf>
  </rcc>
  <rcc rId="649" sId="1">
    <nc r="S299">
      <f>T299+U299</f>
    </nc>
  </rcc>
  <rcc rId="650" sId="1" numFmtId="4">
    <nc r="T299">
      <v>633150.63</v>
    </nc>
  </rcc>
  <rcc rId="651" sId="1" numFmtId="4">
    <nc r="U299">
      <v>151993.85999999999</v>
    </nc>
  </rcc>
  <rcc rId="652" sId="1">
    <nc r="V299">
      <f>W299+X299</f>
    </nc>
  </rcc>
  <rcc rId="653" sId="1" numFmtId="4">
    <nc r="W299">
      <v>111732.46</v>
    </nc>
  </rcc>
  <rcc rId="654" sId="1" numFmtId="4">
    <nc r="X299">
      <v>37998.47</v>
    </nc>
  </rcc>
  <rcc rId="655" sId="1">
    <nc r="Y299">
      <f>Z299+AA299</f>
    </nc>
  </rcc>
  <rcc rId="656" sId="1" numFmtId="4">
    <nc r="Z299">
      <v>0</v>
    </nc>
  </rcc>
  <rcc rId="657" sId="1" numFmtId="4">
    <nc r="AA299">
      <v>0</v>
    </nc>
  </rcc>
  <rcc rId="658" sId="1">
    <nc r="AB299">
      <f>AC299+AD299</f>
    </nc>
  </rcc>
  <rcc rId="659" sId="1" numFmtId="4">
    <nc r="AC299">
      <v>15201.7</v>
    </nc>
  </rcc>
  <rcc rId="660" sId="1" numFmtId="4">
    <nc r="AD299">
      <v>3877.39</v>
    </nc>
  </rcc>
  <rcc rId="661" sId="1">
    <nc r="AE299">
      <f>S299+V299+Y299+AB299</f>
    </nc>
  </rcc>
  <rcc rId="662" sId="1" numFmtId="4">
    <nc r="AF299">
      <v>0</v>
    </nc>
  </rcc>
  <rcc rId="663" sId="1">
    <nc r="AG299">
      <f>AE299+AF299</f>
    </nc>
  </rcc>
  <rcc rId="664" sId="1" odxf="1" dxf="1">
    <nc r="AH299" t="inlineStr">
      <is>
        <t>implementare</t>
      </is>
    </nc>
    <odxf>
      <font>
        <sz val="12"/>
        <color auto="1"/>
      </font>
    </odxf>
    <ndxf>
      <font>
        <sz val="12"/>
        <color auto="1"/>
      </font>
    </ndxf>
  </rcc>
  <rcc rId="665" sId="1">
    <nc r="AI299" t="inlineStr">
      <is>
        <t>n.a</t>
      </is>
    </nc>
  </rcc>
  <rcc rId="666" sId="1" numFmtId="4">
    <nc r="AJ299">
      <v>0</v>
    </nc>
  </rcc>
  <rcc rId="667" sId="1" numFmtId="4">
    <nc r="AK299">
      <v>0</v>
    </nc>
  </rcc>
  <rfmt sheetId="1" sqref="AL299" start="0" length="0">
    <dxf>
      <font>
        <sz val="12"/>
      </font>
      <numFmt numFmtId="4" formatCode="#,##0.00"/>
      <border outline="0">
        <left style="thin">
          <color indexed="64"/>
        </left>
        <right style="thin">
          <color indexed="64"/>
        </right>
        <top style="thin">
          <color indexed="64"/>
        </top>
        <bottom style="thin">
          <color indexed="64"/>
        </bottom>
      </border>
    </dxf>
  </rfmt>
  <rrc rId="668" sId="1" ref="A300:XFD300" action="deleteRow">
    <undo index="65535" exp="area" ref3D="1" dr="$H$1:$N$1048576" dn="Z_65B035E3_87FA_46C5_996E_864F2C8D0EBC_.wvu.Cols" sId="1"/>
    <rfmt sheetId="1" xfDxf="1" sqref="A300:XFD300" start="0" length="0"/>
    <rcc rId="0" sId="1" dxf="1">
      <nc r="A300">
        <v>76</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00"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0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00"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00"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00"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300" start="0" length="0">
      <dxf>
        <font>
          <sz val="10"/>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H300"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00"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00" start="0" length="0">
      <dxf>
        <font>
          <sz val="11"/>
          <color theme="1"/>
          <name val="Calibri"/>
          <family val="2"/>
          <charset val="1"/>
          <scheme val="minor"/>
        </font>
        <alignment vertical="top" wrapText="1"/>
        <border outline="0">
          <left style="thin">
            <color indexed="64"/>
          </left>
          <right style="thin">
            <color indexed="64"/>
          </right>
          <top style="thin">
            <color indexed="64"/>
          </top>
          <bottom style="thin">
            <color indexed="64"/>
          </bottom>
        </border>
      </dxf>
    </rfmt>
    <rfmt sheetId="1" sqref="K30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30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300">
        <f>S300/AE300*100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300"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300"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300"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300"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300"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300">
        <f>T300+U300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30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30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00">
        <f>W300+X300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30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30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00">
        <f>Z300+AA300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30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30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00">
        <f>AC300+AD300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30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30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00">
        <f>S300+V300+Y300+AB300</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300"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300">
        <f>AE300+AF300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0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00"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30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30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300" start="0" length="0">
      <dxf>
        <font>
          <sz val="12"/>
          <color theme="1"/>
          <name val="Calibri"/>
          <family val="2"/>
          <charset val="238"/>
          <scheme val="minor"/>
        </font>
      </dxf>
    </rfmt>
  </rrc>
  <rcc rId="669" sId="1">
    <nc r="A299">
      <v>76</v>
    </nc>
  </rcc>
  <rcc rId="670" sId="1">
    <nc r="B299">
      <v>111701</v>
    </nc>
  </rcc>
  <rcc rId="671" sId="1">
    <nc r="C299">
      <v>251</v>
    </nc>
  </rcc>
  <rcc rId="672" sId="1">
    <nc r="D299" t="inlineStr">
      <is>
        <t>AI</t>
      </is>
    </nc>
  </rcc>
  <rcc rId="673" sId="1" xfDxf="1" dxf="1">
    <nc r="G299" t="inlineStr">
      <is>
        <t>POlitici în turism pentru o dezvoltare durabilă</t>
      </is>
    </nc>
    <ndxf>
      <alignment horizontal="center" vertical="center" wrapText="1"/>
      <border outline="0">
        <left style="thin">
          <color indexed="64"/>
        </left>
        <right style="thin">
          <color indexed="64"/>
        </right>
        <top style="thin">
          <color indexed="64"/>
        </top>
        <bottom style="thin">
          <color indexed="64"/>
        </bottom>
      </border>
    </ndxf>
  </rcc>
  <rfmt sheetId="1" sqref="H299" start="0" length="0">
    <dxf>
      <font>
        <b/>
        <sz val="10"/>
        <color theme="1"/>
        <name val="Arial"/>
        <family val="2"/>
        <charset val="238"/>
        <scheme val="none"/>
      </font>
      <fill>
        <patternFill patternType="solid">
          <bgColor theme="6" tint="0.59999389629810485"/>
        </patternFill>
      </fill>
      <border outline="0">
        <left style="hair">
          <color indexed="64"/>
        </left>
        <right style="hair">
          <color indexed="64"/>
        </right>
        <top style="hair">
          <color indexed="64"/>
        </top>
        <bottom style="hair">
          <color indexed="64"/>
        </bottom>
      </border>
    </dxf>
  </rfmt>
  <rcc rId="674" sId="1" odxf="1" dxf="1">
    <nc r="H299" t="inlineStr">
      <is>
        <t>Agenția de Dezvoltare Durabilă a Județului Brașov</t>
      </is>
    </nc>
    <ndxf>
      <font>
        <b val="0"/>
        <sz val="11"/>
        <color theme="1"/>
        <name val="Calibri"/>
        <family val="2"/>
        <charset val="238"/>
        <scheme val="minor"/>
      </font>
      <fill>
        <patternFill patternType="none">
          <bgColor indexed="65"/>
        </patternFill>
      </fill>
      <border outline="0">
        <left style="thin">
          <color indexed="64"/>
        </left>
        <right style="thin">
          <color indexed="64"/>
        </right>
        <top style="thin">
          <color indexed="64"/>
        </top>
        <bottom style="thin">
          <color indexed="64"/>
        </bottom>
      </border>
    </ndxf>
  </rcc>
  <rfmt sheetId="1" sqref="I299" start="0" length="0">
    <dxf>
      <font>
        <sz val="10"/>
        <color theme="1"/>
        <name val="Arial"/>
        <family val="2"/>
        <charset val="238"/>
        <scheme val="none"/>
      </font>
      <fill>
        <patternFill>
          <bgColor theme="6" tint="0.59999389629810485"/>
        </patternFill>
      </fill>
      <border outline="0">
        <left style="hair">
          <color indexed="64"/>
        </left>
        <right style="hair">
          <color indexed="64"/>
        </right>
        <top style="hair">
          <color indexed="64"/>
        </top>
        <bottom style="hair">
          <color indexed="64"/>
        </bottom>
      </border>
    </dxf>
  </rfmt>
  <rcc rId="675" sId="1" odxf="1" dxf="1">
    <nc r="I299" t="inlineStr">
      <is>
        <t>1. Asociația de Dezvoltare Economică și Regională - A.D.E.R
2. Asociația pentru Promovarea și Dezvoltarea Turismului din Județul Brașov</t>
      </is>
    </nc>
    <ndxf>
      <font>
        <b/>
        <sz val="10"/>
        <name val="Arial"/>
        <charset val="1"/>
        <scheme val="none"/>
      </font>
      <fill>
        <patternFill>
          <bgColor rgb="FFFFFF00"/>
        </patternFill>
      </fill>
      <alignment horizontal="general"/>
      <border outline="0">
        <left/>
        <right/>
        <top/>
        <bottom/>
      </border>
    </ndxf>
  </rcc>
  <rcc rId="676" sId="1" numFmtId="19">
    <nc r="K299">
      <v>43231</v>
    </nc>
  </rcc>
  <rcc rId="677" sId="1" numFmtId="19">
    <nc r="L299">
      <v>43780</v>
    </nc>
  </rcc>
  <rcv guid="{9980B309-0131-4577-BF29-212714399FDF}" action="delete"/>
  <rdn rId="0" localSheetId="1" customView="1" name="Z_9980B309_0131_4577_BF29_212714399FDF_.wvu.PrintArea" hidden="1" oldHidden="1">
    <formula>Sheet1!$A$1:$AL$323</formula>
    <oldFormula>Sheet1!$A$1:$AL$323</oldFormula>
  </rdn>
  <rdn rId="0" localSheetId="1" customView="1" name="Z_9980B309_0131_4577_BF29_212714399FDF_.wvu.FilterData" hidden="1" oldHidden="1">
    <formula>Sheet1!$A$6:$AL$323</formula>
    <oldFormula>Sheet1!$A$6:$AL$323</oldFormula>
  </rdn>
  <rcv guid="{9980B309-0131-4577-BF29-212714399FDF}"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0" sId="1">
    <oc r="O299" t="inlineStr">
      <is>
        <t>București</t>
      </is>
    </oc>
    <nc r="O299" t="inlineStr">
      <is>
        <t>Brașov</t>
      </is>
    </nc>
  </rcc>
  <rcc rId="681" sId="1">
    <oc r="P299" t="inlineStr">
      <is>
        <t>București</t>
      </is>
    </oc>
    <nc r="P299" t="inlineStr">
      <is>
        <t>Brașov</t>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299">
    <dxf>
      <fill>
        <patternFill patternType="solid">
          <bgColor rgb="FFFFFF00"/>
        </patternFill>
      </fill>
    </dxf>
  </rfmt>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T299" start="0" length="0">
    <dxf>
      <font>
        <b/>
        <sz val="11"/>
        <color indexed="8"/>
        <name val="Calibri"/>
        <family val="2"/>
        <charset val="238"/>
        <scheme val="minor"/>
      </font>
      <numFmt numFmtId="4" formatCode="#,##0.00"/>
      <alignment horizontal="general" vertical="bottom" wrapText="0"/>
      <border outline="0">
        <left/>
        <right/>
        <top/>
        <bottom/>
      </border>
    </dxf>
  </rfmt>
  <rfmt sheetId="1" s="1" sqref="U299" start="0" length="0">
    <dxf>
      <font>
        <b/>
        <sz val="11"/>
        <color indexed="8"/>
        <name val="Calibri"/>
        <family val="2"/>
        <charset val="238"/>
        <scheme val="minor"/>
      </font>
      <numFmt numFmtId="4" formatCode="#,##0.00"/>
      <alignment horizontal="general" vertical="bottom" wrapText="0"/>
      <border outline="0">
        <left/>
        <right/>
        <top/>
        <bottom/>
      </border>
    </dxf>
  </rfmt>
  <rfmt sheetId="1" s="1" sqref="T299" start="0" length="0">
    <dxf>
      <font>
        <b val="0"/>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U299" start="0" length="0">
    <dxf>
      <font>
        <b val="0"/>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682" sId="1" numFmtId="4">
    <oc r="T299">
      <v>633150.63</v>
    </oc>
    <nc r="T299">
      <v>631683.28391918715</v>
    </nc>
  </rcc>
  <rcc rId="683" sId="1" numFmtId="4">
    <oc r="U299">
      <v>151993.85999999999</v>
    </oc>
    <nc r="U299">
      <v>151641.60937017691</v>
    </nc>
  </rcc>
  <rcc rId="684" sId="1" numFmtId="4">
    <oc r="W299">
      <v>111732.46</v>
    </oc>
    <nc r="W299">
      <v>111473.52186809185</v>
    </nc>
  </rcc>
  <rcc rId="685" sId="1" numFmtId="4">
    <oc r="X299">
      <v>37998.47</v>
    </oc>
    <nc r="X299">
      <v>37910.404842544231</v>
    </nc>
  </rcc>
  <rcc rId="686" sId="1" numFmtId="4">
    <oc r="AC299">
      <v>15201.7</v>
    </oc>
    <nc r="AC299">
      <v>15166.450108916997</v>
    </nc>
  </rcc>
  <rcc rId="687" sId="1" numFmtId="4">
    <oc r="AD299">
      <v>3877.39</v>
    </oc>
    <nc r="AD299">
      <v>3868.4098910830062</v>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99" start="0" length="0">
    <dxf>
      <font>
        <b val="0"/>
        <sz val="12"/>
        <color auto="1"/>
        <charset val="1"/>
      </font>
      <fill>
        <patternFill patternType="none">
          <bgColor indexed="65"/>
        </patternFill>
      </fill>
      <alignment horizontal="left"/>
      <border outline="0">
        <left style="thin">
          <color indexed="64"/>
        </left>
        <right style="thin">
          <color indexed="64"/>
        </right>
        <top style="thin">
          <color indexed="64"/>
        </top>
        <bottom style="thin">
          <color indexed="64"/>
        </bottom>
      </border>
    </dxf>
  </rfmt>
  <rfmt sheetId="1" sqref="I298" start="0" length="0">
    <dxf>
      <font>
        <sz val="11"/>
        <color theme="1"/>
        <name val="Calibri"/>
        <family val="2"/>
        <charset val="238"/>
        <scheme val="minor"/>
      </font>
      <fill>
        <patternFill patternType="solid">
          <bgColor rgb="FFFFFF00"/>
        </patternFill>
      </fill>
      <alignment horizontal="center"/>
      <border outline="0">
        <left/>
        <right/>
        <top/>
        <bottom/>
      </border>
    </dxf>
  </rfmt>
  <rfmt sheetId="1" sqref="I299" start="0" length="0">
    <dxf>
      <font>
        <sz val="11"/>
        <color theme="1"/>
        <name val="Calibri"/>
        <family val="2"/>
        <charset val="238"/>
        <scheme val="minor"/>
      </font>
      <fill>
        <patternFill patternType="solid">
          <bgColor rgb="FFFFFF00"/>
        </patternFill>
      </fill>
      <alignment horizontal="center"/>
      <border outline="0">
        <left/>
        <right/>
        <top/>
        <bottom/>
      </border>
    </dxf>
  </rfmt>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8" sId="1">
    <nc r="J299" t="inlineStr">
      <is>
        <t>Obiectivul general al proiectului
Cresterea capacitaþii ONG-urilor de la nivel naþional, în special din domeniul turismului, de a formula si promova propuneri alternative la politicile publice privind turismul, iniþiate de Guvern. Îndeplinirea obiectivului se concentreaza pe cresterea calitaþii si eficienþei activitaþilor/ acþiunilor de implicare a ONG-urilor din domeniul turismului în demersul de a formula si promova propuneri alternative la politicile publice iniþiate de Guvern cu scopul dezvoltarii/ promovarii unui turism sustenabil.
Obiectivele specifice ale proiectului
1. Implicarea ONG-urilor din turism în formularea si promovarea de propuneri alternative la politicile publice iniþiate de guvern privind problemele cu care se confrunta domeniul turistic.
2. Dezvoltarea de abilitati specifice privind implicarea angajatilor ONG-urilor si a partenerilor sociali in demersul de elaborare si promovare de propuneri alternative la politicile publice initiate de guvern.
3. Cresterea gradului de informare si constientizare a societaþii publice privind implicarea comunitaþii în viaþa publica si participarea la procese decizionale</t>
      </is>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9" sId="1" numFmtId="19">
    <oc r="AL3">
      <v>43229</v>
    </oc>
    <nc r="AL3">
      <v>43231</v>
    </nc>
  </rc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0" sId="1" numFmtId="4">
    <oc r="AF299">
      <v>0</v>
    </oc>
    <nc r="AF299">
      <v>4162.62</v>
    </nc>
  </rcc>
  <rfmt sheetId="1" sqref="M299">
    <dxf>
      <fill>
        <patternFill patternType="none">
          <bgColor auto="1"/>
        </patternFill>
      </fill>
    </dxf>
  </rfmt>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1" sId="1" numFmtId="4">
    <oc r="T250">
      <v>19530554.34</v>
    </oc>
    <nc r="T250">
      <v>19340661.859999999</v>
    </nc>
  </rcc>
  <rcc rId="692" sId="1" numFmtId="4">
    <oc r="U250">
      <v>4688496.41</v>
    </oc>
    <nc r="U250">
      <v>4642910.9000000004</v>
    </nc>
  </rcc>
  <rcc rId="693" sId="1" numFmtId="4">
    <oc r="Z250">
      <v>3446568.41</v>
    </oc>
    <nc r="Z250">
      <v>3413057.98</v>
    </nc>
  </rcc>
  <rcc rId="694" sId="1" numFmtId="4">
    <oc r="AA250">
      <v>1172124.1000000001</v>
    </oc>
    <nc r="AA250">
      <v>1160727.73</v>
    </nc>
  </rcc>
  <rcc rId="695" sId="1" numFmtId="4">
    <oc r="AF250">
      <v>54548.57</v>
    </oc>
    <nc r="AF250">
      <v>54654.13</v>
    </nc>
  </rcc>
  <rcc rId="696" sId="1">
    <oc r="AI250" t="inlineStr">
      <is>
        <t>AA6/14.03.2018</t>
      </is>
    </oc>
    <nc r="AI250" t="inlineStr">
      <is>
        <t>AA7/17.05.2018</t>
      </is>
    </nc>
  </rcc>
  <rcc rId="697" sId="1" numFmtId="19">
    <oc r="AL3">
      <v>43231</v>
    </oc>
    <nc r="AL3">
      <v>43238</v>
    </nc>
  </rcc>
  <rcv guid="{9980B309-0131-4577-BF29-212714399FDF}" action="delete"/>
  <rdn rId="0" localSheetId="1" customView="1" name="Z_9980B309_0131_4577_BF29_212714399FDF_.wvu.PrintArea" hidden="1" oldHidden="1">
    <formula>Sheet1!$A$1:$AL$323</formula>
    <oldFormula>Sheet1!$A$1:$AL$323</oldFormula>
  </rdn>
  <rdn rId="0" localSheetId="1" customView="1" name="Z_9980B309_0131_4577_BF29_212714399FDF_.wvu.FilterData" hidden="1" oldHidden="1">
    <formula>Sheet1!$A$6:$AL$323</formula>
    <oldFormula>Sheet1!$A$6:$AL$323</oldFormula>
  </rdn>
  <rcv guid="{9980B309-0131-4577-BF29-212714399FDF}"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0" sId="1">
    <oc r="AH250" t="inlineStr">
      <is>
        <t>implementare</t>
      </is>
    </oc>
    <nc r="AH250" t="inlineStr">
      <is>
        <t>finalizat</t>
      </is>
    </nc>
  </rcc>
  <rcv guid="{7C1B4D6D-D666-48DD-AB17-E00791B6F0B6}" action="delete"/>
  <rdn rId="0" localSheetId="1" customView="1" name="Z_7C1B4D6D_D666_48DD_AB17_E00791B6F0B6_.wvu.PrintArea" hidden="1" oldHidden="1">
    <formula>Sheet1!$A$1:$AL$323</formula>
    <oldFormula>Sheet1!$A$1:$AL$323</oldFormula>
  </rdn>
  <rdn rId="0" localSheetId="1" customView="1" name="Z_7C1B4D6D_D666_48DD_AB17_E00791B6F0B6_.wvu.FilterData" hidden="1" oldHidden="1">
    <formula>Sheet1!$A$6:$DG$302</formula>
    <oldFormula>Sheet1!$A$6:$DG$302</oldFormula>
  </rdn>
  <rcv guid="{7C1B4D6D-D666-48DD-AB17-E00791B6F0B6}"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1">
    <nc r="B262">
      <v>120126</v>
    </nc>
  </rcc>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3" sId="1" numFmtId="4">
    <oc r="U298">
      <v>1270895.064</v>
    </oc>
    <nc r="U298">
      <v>1270895.06</v>
    </nc>
  </rcc>
  <rcc rId="704" sId="1" numFmtId="4">
    <oc r="T298">
      <v>5294082.1409999998</v>
    </oc>
    <nc r="T298">
      <v>5294082.1399999997</v>
    </nc>
  </rcc>
  <rcv guid="{7C1B4D6D-D666-48DD-AB17-E00791B6F0B6}" action="delete"/>
  <rdn rId="0" localSheetId="1" customView="1" name="Z_7C1B4D6D_D666_48DD_AB17_E00791B6F0B6_.wvu.PrintArea" hidden="1" oldHidden="1">
    <formula>Sheet1!$A$1:$AL$323</formula>
    <oldFormula>Sheet1!$A$1:$AL$323</oldFormula>
  </rdn>
  <rdn rId="0" localSheetId="1" customView="1" name="Z_7C1B4D6D_D666_48DD_AB17_E00791B6F0B6_.wvu.FilterData" hidden="1" oldHidden="1">
    <formula>Sheet1!$A$6:$DG$302</formula>
    <oldFormula>Sheet1!$A$6:$DG$302</oldFormula>
  </rdn>
  <rcv guid="{7C1B4D6D-D666-48DD-AB17-E00791B6F0B6}" action="add"/>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Sheet1!$A$1:$AL$323</formula>
    <oldFormula>Sheet1!$A$1:$AL$323</oldFormula>
  </rdn>
  <rdn rId="0" localSheetId="1" customView="1" name="Z_7C1B4D6D_D666_48DD_AB17_E00791B6F0B6_.wvu.FilterData" hidden="1" oldHidden="1">
    <formula>Sheet1!$A$6:$DG$302</formula>
    <oldFormula>Sheet1!$A$6:$DG$302</oldFormula>
  </rdn>
  <rcv guid="{7C1B4D6D-D666-48DD-AB17-E00791B6F0B6}" action="add"/>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09" sId="1" ref="A302:XFD304" action="insertRow">
    <undo index="65535" exp="area" ref3D="1" dr="$H$1:$N$1048576" dn="Z_65B035E3_87FA_46C5_996E_864F2C8D0EBC_.wvu.Cols" sId="1"/>
  </rrc>
  <rrc rId="710" sId="1" ref="A301:XFD301" action="insertRow">
    <undo index="65535" exp="area" ref3D="1" dr="$H$1:$N$1048576" dn="Z_65B035E3_87FA_46C5_996E_864F2C8D0EBC_.wvu.Cols" sId="1"/>
  </rrc>
  <rcc rId="711" sId="1">
    <nc r="A301">
      <v>78</v>
    </nc>
  </rcc>
  <rcc rId="712" sId="1">
    <oc r="A302">
      <v>78</v>
    </oc>
    <nc r="A302">
      <v>79</v>
    </nc>
  </rcc>
  <rcc rId="713" sId="1">
    <nc r="A303">
      <v>80</v>
    </nc>
  </rcc>
  <rcc rId="714" sId="1">
    <nc r="A304">
      <v>81</v>
    </nc>
  </rcc>
  <rcc rId="715" sId="1">
    <nc r="A305">
      <v>82</v>
    </nc>
  </rcc>
  <rcc rId="716" sId="1">
    <oc r="A306">
      <v>79</v>
    </oc>
    <nc r="A306">
      <v>83</v>
    </nc>
  </rcc>
  <rcc rId="717" sId="1">
    <nc r="A307">
      <v>84</v>
    </nc>
  </rcc>
  <rcc rId="718" sId="1">
    <oc r="A308">
      <v>80</v>
    </oc>
    <nc r="A308">
      <v>85</v>
    </nc>
  </rcc>
  <rcc rId="719" sId="1">
    <nc r="M301">
      <f>S301/AE301*100</f>
    </nc>
  </rcc>
  <rcc rId="720" sId="1">
    <oc r="M302">
      <f>S302/AE302*100</f>
    </oc>
    <nc r="M302">
      <f>S302/AE302*100</f>
    </nc>
  </rcc>
  <rcc rId="721" sId="1">
    <nc r="M303">
      <f>S303/AE303*100</f>
    </nc>
  </rcc>
  <rcc rId="722" sId="1">
    <nc r="M304">
      <f>S304/AE304*100</f>
    </nc>
  </rcc>
  <rcc rId="723" sId="1">
    <nc r="M305">
      <f>S305/AE305*100</f>
    </nc>
  </rcc>
  <rcc rId="724" sId="1">
    <nc r="M306">
      <f>S306/AE306*100</f>
    </nc>
  </rcc>
  <rcc rId="725" sId="1">
    <nc r="M307">
      <f>S307/AE307*100</f>
    </nc>
  </rcc>
  <rcc rId="726" sId="1">
    <nc r="M308">
      <f>S308/AE308*100</f>
    </nc>
  </rcc>
  <rcc rId="727" sId="1">
    <nc r="S301">
      <f>T301+U301</f>
    </nc>
  </rcc>
  <rcc rId="728" sId="1">
    <oc r="S302">
      <f>T302+U302</f>
    </oc>
    <nc r="S302">
      <f>T302+U302</f>
    </nc>
  </rcc>
  <rcc rId="729" sId="1">
    <nc r="S303">
      <f>T303+U303</f>
    </nc>
  </rcc>
  <rcc rId="730" sId="1">
    <nc r="S304">
      <f>T304+U304</f>
    </nc>
  </rcc>
  <rcc rId="731" sId="1">
    <nc r="S305">
      <f>T305+U305</f>
    </nc>
  </rcc>
  <rcc rId="732" sId="1">
    <oc r="S306">
      <f>T306+U306</f>
    </oc>
    <nc r="S306">
      <f>T306+U306</f>
    </nc>
  </rcc>
  <rcc rId="733" sId="1">
    <nc r="S307">
      <f>T307+U307</f>
    </nc>
  </rcc>
  <rcc rId="734" sId="1">
    <oc r="S308">
      <f>T308+U308</f>
    </oc>
    <nc r="S308">
      <f>T308+U308</f>
    </nc>
  </rcc>
  <rcc rId="735" sId="1">
    <nc r="V301">
      <f>W301+X301</f>
    </nc>
  </rcc>
  <rcc rId="736" sId="1">
    <oc r="V302">
      <f>W302+X302</f>
    </oc>
    <nc r="V302">
      <f>W302+X302</f>
    </nc>
  </rcc>
  <rcc rId="737" sId="1">
    <nc r="V303">
      <f>W303+X303</f>
    </nc>
  </rcc>
  <rcc rId="738" sId="1">
    <nc r="V304">
      <f>W304+X304</f>
    </nc>
  </rcc>
  <rcc rId="739" sId="1">
    <nc r="V305">
      <f>W305+X305</f>
    </nc>
  </rcc>
  <rcc rId="740" sId="1">
    <oc r="V306">
      <f>W306+X306</f>
    </oc>
    <nc r="V306">
      <f>W306+X306</f>
    </nc>
  </rcc>
  <rcc rId="741" sId="1">
    <nc r="V307">
      <f>W307+X307</f>
    </nc>
  </rcc>
  <rcc rId="742" sId="1">
    <oc r="V308">
      <f>W308+X308</f>
    </oc>
    <nc r="V308">
      <f>W308+X308</f>
    </nc>
  </rcc>
  <rcc rId="743" sId="1">
    <nc r="Y301">
      <f>Z301+AA301</f>
    </nc>
  </rcc>
  <rcc rId="744" sId="1">
    <oc r="Y302">
      <f>Z302+AA302</f>
    </oc>
    <nc r="Y302">
      <f>Z302+AA302</f>
    </nc>
  </rcc>
  <rcc rId="745" sId="1">
    <nc r="Y303">
      <f>Z303+AA303</f>
    </nc>
  </rcc>
  <rcc rId="746" sId="1">
    <nc r="Y304">
      <f>Z304+AA304</f>
    </nc>
  </rcc>
  <rcc rId="747" sId="1">
    <nc r="Y305">
      <f>Z305+AA305</f>
    </nc>
  </rcc>
  <rcc rId="748" sId="1">
    <oc r="Y306">
      <f>Z306+AA306</f>
    </oc>
    <nc r="Y306">
      <f>Z306+AA306</f>
    </nc>
  </rcc>
  <rcc rId="749" sId="1">
    <nc r="Y307">
      <f>Z307+AA307</f>
    </nc>
  </rcc>
  <rcc rId="750" sId="1">
    <oc r="Y308">
      <f>Z308+AA308</f>
    </oc>
    <nc r="Y308">
      <f>Z308+AA308</f>
    </nc>
  </rcc>
  <rcc rId="751" sId="1">
    <nc r="AB301">
      <f>AC301+AD301</f>
    </nc>
  </rcc>
  <rcc rId="752" sId="1">
    <oc r="AB302">
      <f>AC302+AD302</f>
    </oc>
    <nc r="AB302">
      <f>AC302+AD302</f>
    </nc>
  </rcc>
  <rcc rId="753" sId="1">
    <nc r="AB303">
      <f>AC303+AD303</f>
    </nc>
  </rcc>
  <rcc rId="754" sId="1">
    <nc r="AB304">
      <f>AC304+AD304</f>
    </nc>
  </rcc>
  <rcc rId="755" sId="1">
    <nc r="AB305">
      <f>AC305+AD305</f>
    </nc>
  </rcc>
  <rcc rId="756" sId="1">
    <oc r="AB306">
      <f>AC306+AD306</f>
    </oc>
    <nc r="AB306">
      <f>AC306+AD306</f>
    </nc>
  </rcc>
  <rcc rId="757" sId="1">
    <nc r="AB307">
      <f>AC307+AD307</f>
    </nc>
  </rcc>
  <rcc rId="758" sId="1">
    <oc r="AB308">
      <f>AC308+AD308</f>
    </oc>
    <nc r="AB308">
      <f>AC308+AD308</f>
    </nc>
  </rcc>
  <rcc rId="759" sId="1">
    <nc r="AE301">
      <f>S301+V301+Y301+AB301</f>
    </nc>
  </rcc>
  <rcc rId="760" sId="1">
    <oc r="AE302">
      <f>S302+V302+Y302+AB302</f>
    </oc>
    <nc r="AE302">
      <f>S302+V302+Y302+AB302</f>
    </nc>
  </rcc>
  <rcc rId="761" sId="1">
    <nc r="AE303">
      <f>S303+V303+Y303+AB303</f>
    </nc>
  </rcc>
  <rcc rId="762" sId="1">
    <nc r="AE304">
      <f>S304+V304+Y304+AB304</f>
    </nc>
  </rcc>
  <rcc rId="763" sId="1">
    <nc r="AE305">
      <f>S305+V305+Y305+AB305</f>
    </nc>
  </rcc>
  <rcc rId="764" sId="1">
    <oc r="AE306">
      <f>S306+V306+Y306+AB306</f>
    </oc>
    <nc r="AE306">
      <f>S306+V306+Y306+AB306</f>
    </nc>
  </rcc>
  <rcc rId="765" sId="1">
    <nc r="AE307">
      <f>S307+V307+Y307+AB307</f>
    </nc>
  </rcc>
  <rcc rId="766" sId="1">
    <oc r="AE308">
      <f>S308+V308+Y308+AB308</f>
    </oc>
    <nc r="AE308">
      <f>S308+V308+Y308+AB308</f>
    </nc>
  </rcc>
  <rcc rId="767" sId="1">
    <nc r="AG301">
      <f>AE301+AF301</f>
    </nc>
  </rcc>
  <rcc rId="768" sId="1">
    <oc r="AG302">
      <f>AE302+AF302</f>
    </oc>
    <nc r="AG302">
      <f>AE302+AF302</f>
    </nc>
  </rcc>
  <rcc rId="769" sId="1">
    <nc r="AG303">
      <f>AE303+AF303</f>
    </nc>
  </rcc>
  <rcc rId="770" sId="1">
    <nc r="AG304">
      <f>AE304+AF304</f>
    </nc>
  </rcc>
  <rcc rId="771" sId="1">
    <nc r="AG305">
      <f>AE305+AF305</f>
    </nc>
  </rcc>
  <rcc rId="772" sId="1">
    <oc r="AG306">
      <f>AE306+AF306</f>
    </oc>
    <nc r="AG306">
      <f>AE306+AF306</f>
    </nc>
  </rcc>
  <rcc rId="773" sId="1">
    <nc r="AG307">
      <f>AE307+AF307</f>
    </nc>
  </rcc>
  <rcc rId="774" sId="1">
    <oc r="AG308">
      <f>AE308+AF308</f>
    </oc>
    <nc r="AG308">
      <f>AE308+AF308</f>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32" start="0" length="0">
    <dxf>
      <font>
        <b val="0"/>
        <sz val="12"/>
        <color auto="1"/>
      </font>
    </dxf>
  </rfmt>
  <rfmt sheetId="1" sqref="B132" start="0" length="0">
    <dxf>
      <font>
        <b val="0"/>
        <sz val="12"/>
        <color auto="1"/>
      </font>
    </dxf>
  </rfmt>
  <rfmt sheetId="1" sqref="C132" start="0" length="0">
    <dxf/>
  </rfmt>
  <rcc rId="775" sId="1" odxf="1" dxf="1">
    <nc r="D132" t="inlineStr">
      <is>
        <t>AI</t>
      </is>
    </nc>
    <odxf>
      <font>
        <b/>
        <sz val="12"/>
        <color auto="1"/>
      </font>
    </odxf>
    <ndxf>
      <font>
        <b val="0"/>
        <sz val="12"/>
        <color auto="1"/>
      </font>
    </ndxf>
  </rcc>
  <rcc rId="776" sId="1" odxf="1" dxf="1">
    <nc r="E132" t="inlineStr">
      <is>
        <t>AP 2/11i  /2.1</t>
      </is>
    </nc>
    <odxf>
      <font>
        <b/>
        <sz val="12"/>
        <color auto="1"/>
      </font>
      <fill>
        <patternFill patternType="none">
          <bgColor indexed="65"/>
        </patternFill>
      </fill>
    </odxf>
    <ndxf>
      <font>
        <b val="0"/>
        <sz val="12"/>
        <color auto="1"/>
      </font>
      <fill>
        <patternFill patternType="solid">
          <bgColor theme="0"/>
        </patternFill>
      </fill>
    </ndxf>
  </rcc>
  <rcc rId="777" sId="1" odxf="1" dxf="1">
    <nc r="F132" t="inlineStr">
      <is>
        <t>CP4 less /2017</t>
      </is>
    </nc>
    <odxf>
      <font>
        <b/>
        <sz val="12"/>
        <color auto="1"/>
      </font>
      <alignment horizontal="center"/>
    </odxf>
    <ndxf>
      <font>
        <b val="0"/>
        <sz val="12"/>
        <color auto="1"/>
      </font>
      <alignment horizontal="general"/>
    </ndxf>
  </rcc>
  <rfmt sheetId="1" sqref="G132" start="0" length="0">
    <dxf>
      <font>
        <b val="0"/>
        <sz val="12"/>
        <color auto="1"/>
      </font>
    </dxf>
  </rfmt>
  <rfmt sheetId="1" sqref="H132" start="0" length="0">
    <dxf>
      <font>
        <b val="0"/>
        <sz val="12"/>
        <color auto="1"/>
      </font>
    </dxf>
  </rfmt>
  <rcc rId="778" sId="1" odxf="1" dxf="1">
    <nc r="I132" t="inlineStr">
      <is>
        <t>n.a</t>
      </is>
    </nc>
    <odxf>
      <font>
        <b/>
        <sz val="12"/>
        <color auto="1"/>
      </font>
    </odxf>
    <ndxf>
      <font>
        <b val="0"/>
        <sz val="12"/>
        <color auto="1"/>
      </font>
    </ndxf>
  </rcc>
  <rfmt sheetId="1" sqref="J132" start="0" length="0">
    <dxf>
      <font>
        <b val="0"/>
        <sz val="12"/>
        <color auto="1"/>
      </font>
      <alignment horizontal="justify"/>
    </dxf>
  </rfmt>
  <rfmt sheetId="1" sqref="K132" start="0" length="0">
    <dxf>
      <font>
        <b val="0"/>
        <sz val="12"/>
        <color auto="1"/>
      </font>
      <numFmt numFmtId="19" formatCode="dd/mm/yyyy"/>
    </dxf>
  </rfmt>
  <rfmt sheetId="1" sqref="L132" start="0" length="0">
    <dxf>
      <font>
        <b val="0"/>
        <sz val="12"/>
        <color auto="1"/>
      </font>
      <numFmt numFmtId="19" formatCode="dd/mm/yyyy"/>
    </dxf>
  </rfmt>
  <rcc rId="779" sId="1" odxf="1" dxf="1">
    <nc r="M132">
      <f>S132/AE132*100</f>
    </nc>
    <odxf>
      <font>
        <b/>
        <sz val="12"/>
        <color auto="1"/>
      </font>
      <numFmt numFmtId="0" formatCode="General"/>
    </odxf>
    <ndxf>
      <font>
        <b val="0"/>
        <sz val="12"/>
        <color auto="1"/>
      </font>
      <numFmt numFmtId="164" formatCode="0.000000000"/>
    </ndxf>
  </rcc>
  <rcc rId="780" sId="1" odxf="1" dxf="1">
    <nc r="N132">
      <v>3</v>
    </nc>
    <odxf>
      <font>
        <b/>
        <sz val="12"/>
        <color auto="1"/>
      </font>
      <fill>
        <patternFill patternType="none">
          <bgColor indexed="65"/>
        </patternFill>
      </fill>
    </odxf>
    <ndxf>
      <font>
        <b val="0"/>
        <sz val="12"/>
        <color auto="1"/>
      </font>
      <fill>
        <patternFill patternType="solid">
          <bgColor theme="0"/>
        </patternFill>
      </fill>
    </ndxf>
  </rcc>
  <rcc rId="781" sId="1" odxf="1" dxf="1">
    <nc r="O132" t="inlineStr">
      <is>
        <t>Ialomița</t>
      </is>
    </nc>
    <odxf>
      <font>
        <b/>
        <sz val="12"/>
        <color auto="1"/>
      </font>
      <fill>
        <patternFill patternType="none">
          <bgColor indexed="65"/>
        </patternFill>
      </fill>
    </odxf>
    <ndxf>
      <font>
        <b val="0"/>
        <sz val="12"/>
        <color auto="1"/>
      </font>
      <fill>
        <patternFill patternType="solid">
          <bgColor theme="0"/>
        </patternFill>
      </fill>
    </ndxf>
  </rcc>
  <rfmt sheetId="1" sqref="P132" start="0" length="0">
    <dxf>
      <font>
        <b val="0"/>
        <sz val="12"/>
        <color auto="1"/>
      </font>
      <fill>
        <patternFill patternType="solid">
          <bgColor theme="0"/>
        </patternFill>
      </fill>
    </dxf>
  </rfmt>
  <rcc rId="782" sId="1" odxf="1" dxf="1">
    <nc r="Q132" t="inlineStr">
      <is>
        <t>APL</t>
      </is>
    </nc>
    <odxf>
      <font>
        <b/>
        <sz val="12"/>
        <color auto="1"/>
      </font>
      <fill>
        <patternFill patternType="none">
          <bgColor indexed="65"/>
        </patternFill>
      </fill>
    </odxf>
    <ndxf>
      <font>
        <b val="0"/>
        <sz val="12"/>
        <color auto="1"/>
      </font>
      <fill>
        <patternFill patternType="solid">
          <bgColor theme="0"/>
        </patternFill>
      </fill>
    </ndxf>
  </rcc>
  <rcc rId="783" sId="1" odxf="1" dxf="1">
    <nc r="R132" t="inlineStr">
      <is>
        <t>119 - Investiții în capacitatea instituțională și în eficiența administrațiilor și a serviciilor publice la nivel național, regional și local, în perspectiva realizării de reforme, a unei mai bune legiferări și a bunei guvernanțe</t>
      </is>
    </nc>
    <odxf>
      <font>
        <b/>
        <sz val="12"/>
        <color auto="1"/>
      </font>
      <fill>
        <patternFill patternType="none">
          <bgColor indexed="65"/>
        </patternFill>
      </fill>
    </odxf>
    <ndxf>
      <font>
        <b val="0"/>
        <sz val="12"/>
        <color auto="1"/>
      </font>
      <fill>
        <patternFill patternType="solid">
          <bgColor theme="0"/>
        </patternFill>
      </fill>
    </ndxf>
  </rcc>
  <rcc rId="784" sId="1">
    <oc r="S132">
      <f>T132+U132</f>
    </oc>
    <nc r="S132">
      <f>T132+U132</f>
    </nc>
  </rcc>
  <rcc rId="785" sId="1" odxf="1" dxf="1" numFmtId="4">
    <nc r="T132">
      <v>360234.51</v>
    </nc>
    <odxf>
      <font>
        <b/>
        <sz val="12"/>
        <color auto="1"/>
      </font>
      <numFmt numFmtId="0" formatCode="General"/>
      <border outline="0">
        <left style="thin">
          <color indexed="64"/>
        </left>
        <right style="thin">
          <color indexed="64"/>
        </right>
        <top style="thin">
          <color indexed="64"/>
        </top>
        <bottom style="thin">
          <color indexed="64"/>
        </bottom>
      </border>
    </odxf>
    <ndxf>
      <font>
        <b val="0"/>
        <sz val="12"/>
        <color auto="1"/>
      </font>
      <numFmt numFmtId="4" formatCode="#,##0.00"/>
      <border outline="0">
        <left/>
        <right/>
        <top/>
        <bottom/>
      </border>
    </ndxf>
  </rcc>
  <rcc rId="786" sId="1" odxf="1" s="1" dxf="1" numFmtId="4">
    <nc r="U132">
      <v>0</v>
    </nc>
    <odxf>
      <font>
        <b/>
        <i val="0"/>
        <strike val="0"/>
        <condense val="0"/>
        <extend val="0"/>
        <outline val="0"/>
        <shadow val="0"/>
        <u val="none"/>
        <vertAlign val="baseline"/>
        <sz val="12"/>
        <color auto="1"/>
        <name val="Calibri"/>
        <family val="2"/>
        <charset val="238"/>
        <scheme val="minor"/>
      </font>
      <numFmt numFmtId="0" formatCode="General"/>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val="0"/>
        <sz val="12"/>
        <color auto="1"/>
        <name val="Calibri"/>
        <family val="2"/>
        <charset val="238"/>
        <scheme val="minor"/>
      </font>
      <numFmt numFmtId="165" formatCode="#,##0.00_ ;\-#,##0.00\ "/>
    </ndxf>
  </rcc>
  <rcc rId="787" sId="1">
    <oc r="V132">
      <f>W132+X132</f>
    </oc>
    <nc r="V132">
      <f>W132+X132</f>
    </nc>
  </rcc>
  <rcc rId="788" sId="1" odxf="1" s="1" dxf="1" numFmtId="4">
    <nc r="W132">
      <v>55094.69</v>
    </nc>
    <odxf>
      <font>
        <b/>
        <i val="0"/>
        <strike val="0"/>
        <condense val="0"/>
        <extend val="0"/>
        <outline val="0"/>
        <shadow val="0"/>
        <u val="none"/>
        <vertAlign val="baseline"/>
        <sz val="12"/>
        <color auto="1"/>
        <name val="Calibri"/>
        <family val="2"/>
        <charset val="238"/>
        <scheme val="minor"/>
      </font>
      <numFmt numFmtId="0" formatCode="General"/>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val="0"/>
        <sz val="12"/>
        <color auto="1"/>
        <name val="Calibri"/>
        <family val="2"/>
        <charset val="238"/>
        <scheme val="minor"/>
      </font>
      <numFmt numFmtId="165" formatCode="#,##0.00_ ;\-#,##0.00\ "/>
    </ndxf>
  </rcc>
  <rcc rId="789" sId="1" odxf="1" s="1" dxf="1" numFmtId="4">
    <nc r="X132">
      <v>0</v>
    </nc>
    <odxf>
      <font>
        <b/>
        <i val="0"/>
        <strike val="0"/>
        <condense val="0"/>
        <extend val="0"/>
        <outline val="0"/>
        <shadow val="0"/>
        <u val="none"/>
        <vertAlign val="baseline"/>
        <sz val="12"/>
        <color auto="1"/>
        <name val="Calibri"/>
        <family val="2"/>
        <charset val="238"/>
        <scheme val="minor"/>
      </font>
      <numFmt numFmtId="0" formatCode="General"/>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val="0"/>
        <sz val="12"/>
        <color auto="1"/>
        <name val="Calibri"/>
        <family val="2"/>
        <charset val="238"/>
        <scheme val="minor"/>
      </font>
      <numFmt numFmtId="165" formatCode="#,##0.00_ ;\-#,##0.00\ "/>
    </ndxf>
  </rcc>
  <rcc rId="790" sId="1" odxf="1" s="1" dxf="1">
    <nc r="Y132">
      <f>Z132+AA132</f>
    </nc>
    <odxf>
      <font>
        <b/>
        <i val="0"/>
        <strike val="0"/>
        <condense val="0"/>
        <extend val="0"/>
        <outline val="0"/>
        <shadow val="0"/>
        <u val="none"/>
        <vertAlign val="baseline"/>
        <sz val="12"/>
        <color auto="1"/>
        <name val="Calibri"/>
        <family val="2"/>
        <charset val="238"/>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val="0"/>
        <sz val="12"/>
        <color auto="1"/>
        <name val="Calibri"/>
        <family val="2"/>
        <charset val="238"/>
        <scheme val="minor"/>
      </font>
      <numFmt numFmtId="165" formatCode="#,##0.00_ ;\-#,##0.00\ "/>
    </ndxf>
  </rcc>
  <rcc rId="791" sId="1" odxf="1" s="1" dxf="1" numFmtId="4">
    <nc r="Z132">
      <v>8476.11</v>
    </nc>
    <odxf>
      <font>
        <b/>
        <i val="0"/>
        <strike val="0"/>
        <condense val="0"/>
        <extend val="0"/>
        <outline val="0"/>
        <shadow val="0"/>
        <u val="none"/>
        <vertAlign val="baseline"/>
        <sz val="12"/>
        <color auto="1"/>
        <name val="Calibri"/>
        <family val="2"/>
        <charset val="238"/>
        <scheme val="minor"/>
      </font>
      <numFmt numFmtId="4" formatCode="#,##0.00"/>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val="0"/>
        <sz val="12"/>
        <color auto="1"/>
        <name val="Calibri"/>
        <family val="2"/>
        <charset val="238"/>
        <scheme val="minor"/>
      </font>
      <numFmt numFmtId="165" formatCode="#,##0.00_ ;\-#,##0.00\ "/>
    </ndxf>
  </rcc>
  <rcc rId="792" sId="1" odxf="1" s="1" dxf="1" numFmtId="4">
    <nc r="AA132">
      <v>0</v>
    </nc>
    <odxf>
      <font>
        <b/>
        <i val="0"/>
        <strike val="0"/>
        <condense val="0"/>
        <extend val="0"/>
        <outline val="0"/>
        <shadow val="0"/>
        <u val="none"/>
        <vertAlign val="baseline"/>
        <sz val="12"/>
        <color auto="1"/>
        <name val="Calibri"/>
        <family val="2"/>
        <charset val="238"/>
        <scheme val="minor"/>
      </font>
      <numFmt numFmtId="4" formatCode="#,##0.00"/>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val="0"/>
        <sz val="12"/>
        <color auto="1"/>
        <name val="Calibri"/>
        <family val="2"/>
        <charset val="238"/>
        <scheme val="minor"/>
      </font>
      <numFmt numFmtId="165" formatCode="#,##0.00_ ;\-#,##0.00\ "/>
    </ndxf>
  </rcc>
  <rcc rId="793" sId="1">
    <oc r="AB132">
      <f>AC132+AD132</f>
    </oc>
    <nc r="AB132">
      <f>AC132+AD132</f>
    </nc>
  </rcc>
  <rfmt sheetId="1" s="1" sqref="AC132" start="0" length="0">
    <dxf>
      <font>
        <b val="0"/>
        <sz val="12"/>
        <color auto="1"/>
        <name val="Calibri"/>
        <family val="2"/>
        <charset val="238"/>
        <scheme val="minor"/>
      </font>
      <numFmt numFmtId="165" formatCode="#,##0.00_ ;\-#,##0.00\ "/>
    </dxf>
  </rfmt>
  <rfmt sheetId="1" s="1" sqref="AD132" start="0" length="0">
    <dxf>
      <font>
        <b val="0"/>
        <sz val="12"/>
        <color auto="1"/>
        <name val="Calibri"/>
        <family val="2"/>
        <charset val="238"/>
        <scheme val="minor"/>
      </font>
      <numFmt numFmtId="165" formatCode="#,##0.00_ ;\-#,##0.00\ "/>
    </dxf>
  </rfmt>
  <rcc rId="794" sId="1">
    <oc r="AE132">
      <f>S132+V132+Y132+AB132</f>
    </oc>
    <nc r="AE132">
      <f>S132+V132+Y132+AB132</f>
    </nc>
  </rcc>
  <rcc rId="795" sId="1" odxf="1" s="1" dxf="1" numFmtId="4">
    <nc r="AF132">
      <v>0</v>
    </nc>
    <odxf>
      <font>
        <b/>
        <i val="0"/>
        <strike val="0"/>
        <condense val="0"/>
        <extend val="0"/>
        <outline val="0"/>
        <shadow val="0"/>
        <u val="none"/>
        <vertAlign val="baseline"/>
        <sz val="12"/>
        <color auto="1"/>
        <name val="Calibri"/>
        <family val="2"/>
        <charset val="238"/>
        <scheme val="minor"/>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val="0"/>
        <sz val="12"/>
        <color auto="1"/>
        <name val="Calibri"/>
        <family val="2"/>
        <charset val="238"/>
        <scheme val="minor"/>
      </font>
      <numFmt numFmtId="165" formatCode="#,##0.00_ ;\-#,##0.00\ "/>
    </ndxf>
  </rcc>
  <rcc rId="796" sId="1">
    <oc r="AG132">
      <f>AE132+AF132</f>
    </oc>
    <nc r="AG132">
      <f>AE132+AF132</f>
    </nc>
  </rcc>
  <rcc rId="797" sId="1" odxf="1" dxf="1">
    <nc r="AH132" t="inlineStr">
      <is>
        <t>implementare</t>
      </is>
    </nc>
    <odxf>
      <font>
        <b/>
        <sz val="12"/>
        <color auto="1"/>
      </font>
    </odxf>
    <ndxf>
      <font>
        <b val="0"/>
        <sz val="12"/>
        <color auto="1"/>
      </font>
    </ndxf>
  </rcc>
  <rfmt sheetId="1" sqref="AI132" start="0" length="0">
    <dxf>
      <font>
        <b val="0"/>
        <sz val="12"/>
        <color auto="1"/>
        <name val="Trebuchet MS"/>
        <scheme val="none"/>
      </font>
      <numFmt numFmtId="19" formatCode="dd/mm/yyyy"/>
    </dxf>
  </rfmt>
  <rcc rId="798" sId="1" odxf="1" dxf="1" numFmtId="4">
    <nc r="AJ132">
      <v>0</v>
    </nc>
    <odxf>
      <font>
        <b/>
        <sz val="12"/>
        <color auto="1"/>
      </font>
      <numFmt numFmtId="3" formatCode="#,##0"/>
      <border outline="0">
        <top/>
      </border>
    </odxf>
    <ndxf>
      <font>
        <b val="0"/>
        <sz val="12"/>
        <color auto="1"/>
      </font>
      <numFmt numFmtId="4" formatCode="#,##0.00"/>
      <border outline="0">
        <top style="thin">
          <color indexed="64"/>
        </top>
      </border>
    </ndxf>
  </rcc>
  <rcc rId="799" sId="1" odxf="1" dxf="1" numFmtId="4">
    <nc r="AK132">
      <v>0</v>
    </nc>
    <odxf>
      <font>
        <b/>
        <sz val="12"/>
        <color auto="1"/>
      </font>
      <numFmt numFmtId="3" formatCode="#,##0"/>
    </odxf>
    <ndxf>
      <font>
        <b val="0"/>
        <sz val="12"/>
        <color auto="1"/>
      </font>
      <numFmt numFmtId="4" formatCode="#,##0.00"/>
    </ndxf>
  </rcc>
  <rcc rId="800" sId="1">
    <nc r="C132">
      <v>83</v>
    </nc>
  </rcc>
  <rcc rId="801" sId="1">
    <nc r="B132">
      <v>122108</v>
    </nc>
  </rcc>
  <rcc rId="802" sId="1" xfDxf="1" dxf="1">
    <nc r="G132" t="inlineStr">
      <is>
        <t>Calitate și performanță în administrația publică locală a Municipiului Urziceni</t>
      </is>
    </nc>
    <ndxf>
      <font>
        <sz val="12"/>
        <color auto="1"/>
      </font>
      <alignment horizontal="left" vertical="center" wrapText="1"/>
      <border outline="0">
        <left style="thin">
          <color indexed="64"/>
        </left>
        <right style="thin">
          <color indexed="64"/>
        </right>
        <top style="thin">
          <color indexed="64"/>
        </top>
        <bottom style="thin">
          <color indexed="64"/>
        </bottom>
      </border>
    </ndxf>
  </rcc>
  <rfmt sheetId="1" sqref="H132" start="0" length="0">
    <dxf>
      <font>
        <b/>
        <sz val="10"/>
        <color auto="1"/>
        <name val="Arial"/>
        <scheme val="none"/>
      </font>
      <fill>
        <patternFill patternType="solid">
          <bgColor theme="6" tint="0.59999389629810485"/>
        </patternFill>
      </fill>
      <alignment horizontal="center"/>
      <border outline="0">
        <left style="hair">
          <color indexed="64"/>
        </left>
        <right style="hair">
          <color indexed="64"/>
        </right>
        <top style="hair">
          <color indexed="64"/>
        </top>
        <bottom style="hair">
          <color indexed="64"/>
        </bottom>
      </border>
    </dxf>
  </rfmt>
  <rcc rId="803" sId="1" odxf="1" dxf="1">
    <nc r="H132" t="inlineStr">
      <is>
        <t>Primăria Municipiului Urziceni</t>
      </is>
    </nc>
    <ndxf>
      <font>
        <b val="0"/>
        <sz val="12"/>
        <color auto="1"/>
        <name val="Arial"/>
        <scheme val="none"/>
      </font>
      <fill>
        <patternFill patternType="none">
          <bgColor indexed="65"/>
        </patternFill>
      </fill>
      <alignment horizontal="left"/>
      <border outline="0">
        <left style="thin">
          <color indexed="64"/>
        </left>
        <right style="thin">
          <color indexed="64"/>
        </right>
        <top style="thin">
          <color indexed="64"/>
        </top>
        <bottom style="thin">
          <color indexed="64"/>
        </bottom>
      </border>
    </ndxf>
  </rcc>
  <rcc rId="804" sId="1" numFmtId="19">
    <nc r="K132">
      <v>43234</v>
    </nc>
  </rcc>
  <rcc rId="805" sId="1" numFmtId="19">
    <nc r="L132">
      <v>43722</v>
    </nc>
  </rcc>
  <rcc rId="806" sId="1">
    <nc r="P132" t="inlineStr">
      <is>
        <t>Urziceni</t>
      </is>
    </nc>
  </rcc>
  <rcv guid="{9980B309-0131-4577-BF29-212714399FDF}" action="delete"/>
  <rdn rId="0" localSheetId="1" customView="1" name="Z_9980B309_0131_4577_BF29_212714399FDF_.wvu.PrintArea" hidden="1" oldHidden="1">
    <formula>Sheet1!$A$1:$AL$327</formula>
    <oldFormula>Sheet1!$A$1:$AL$327</oldFormula>
  </rdn>
  <rdn rId="0" localSheetId="1" customView="1" name="Z_9980B309_0131_4577_BF29_212714399FDF_.wvu.FilterData" hidden="1" oldHidden="1">
    <formula>Sheet1!$A$6:$AL$327</formula>
    <oldFormula>Sheet1!$A$6:$AL$327</oldFormula>
  </rdn>
  <rcv guid="{9980B309-0131-4577-BF29-212714399FDF}"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32:XFD132">
    <dxf>
      <fill>
        <patternFill>
          <bgColor theme="5" tint="0.59999389629810485"/>
        </patternFill>
      </fill>
    </dxf>
  </rfmt>
  <rcc rId="809" sId="1" numFmtId="4">
    <oc r="T132">
      <v>360234.51</v>
    </oc>
    <nc r="T132">
      <v>332725.69</v>
    </nc>
  </rcc>
  <rcc rId="810" sId="1" numFmtId="4">
    <oc r="W132">
      <v>55094.69</v>
    </oc>
    <nc r="W132">
      <v>50887.48</v>
    </nc>
  </rcc>
  <rcc rId="811" sId="1" numFmtId="4">
    <oc r="Z132">
      <v>8476.11</v>
    </oc>
    <nc r="Z132">
      <v>7828.8400000000011</v>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1" sqref="AF132" start="0" length="0">
    <dxf>
      <font>
        <b val="0"/>
        <i val="0"/>
        <strike val="0"/>
        <condense val="0"/>
        <extend val="0"/>
        <outline val="0"/>
        <shadow val="0"/>
        <u val="none"/>
        <vertAlign val="baseline"/>
        <sz val="12"/>
        <color auto="1"/>
        <name val="Calibri"/>
        <family val="2"/>
        <charset val="238"/>
        <scheme val="minor"/>
      </font>
      <numFmt numFmtId="165" formatCode="#,##0.00_ ;\-#,##0.00\ "/>
      <fill>
        <patternFill patternType="solid">
          <fgColor indexed="64"/>
          <bgColor theme="5" tint="0.5999938962981048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cc rId="812" sId="1" numFmtId="4">
    <oc r="AF132">
      <v>0</v>
    </oc>
    <nc r="AF132">
      <v>73549.58</v>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3" sId="1">
    <nc r="J132" t="inlineStr">
      <is>
        <t>Consolidarea capacitaþii administrative a Unitaþii administrativ teritoriale (UAT) Municipiul Urziceni, judeþul Ialomiþa, din regiunea mai puþin dezvoltata Sud-Est, pentru susþinerea unui management performant si calitativ prin implementarea si utilizarea a doua sisteme unitare de managenent al calitaþii CAF si ISO, aplicabile  administraþiei locale, în concordanþa cu ”Planul de acþiuni pentru implementarea etapizata a managementului calitaþii în autoritaþi si instituþii publice 2016-2020”.
OS 1. Implementarea si utilizarea instrumentului de auto-evaluare de tip CAF (Cadrul comun de autoevaluare a modului de funcþionare a instituþiilor publice) la nivelul UAT Municipiul Urziceni pentru sprijinirea schimbarii pentru performanþa, îmbunataþirea modului de realizare a activitaþilor si de prestare a serviciilor publice.
Pentru atingerea acestui obiectiv se va implementa instrumentul CAF (Cadru Comun de autoevaluare a modului de functionare a institutiilor publice) pentru autoevaluarea institutiei publice, prin care angajatii acesteia identifica punctele forte si slabe ale functionarii institutiei publice si propun solutii de imbunatatire a activitatii. Acest instrument este inovativ pentru UAT Municipiul Urziceni si îsi propune sa îmbunatateasca activitatea institutiei.
2. OS 2. Implementarea si recertificarea sistemului de management al calitaþii ISO 9001 în UAT Municipiul Urziceni pentru o administraþie publica locala consolidata si eficienta si îmbunataþirea serviciilor publice furnizate. Din dorinþa de a-si îmbunataþi procesul de management al calitatii la nivelul întregii organizaþii, instituþia va îndeplini acest obiectiv prin implementarea, actualizarea procedurilor pentru fiecare direcþie/compartiment si trecerea la noul standard de management al calitaþii ISO 9001, care a fost implementat in anul 2010 printr-un proiect PODCA derulat de Instituþia Prefectului, judetul Ialomiþa.
3. OS 3. Dezvoltarea/cresterea abilitaþilor si certificarea unui numar de 120 de persoane din toate nivelurile ierarhice din cadrul unitaþii adminsitrativ teritoriale, UAT Municipiul Urziceni autoritaþii locale pe teme specifice în scopul implementarii unui management al calitaþii si performanþei si utilizarea managementului calitaþii.
Formarea/instruirea specifica pentru implementarea sistemului/instrumentului de management al calitaþii se va realiza ca parte a procesului de implementare al celor doua sisteme.</t>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32" start="0" length="0">
    <dxf>
      <fill>
        <patternFill patternType="none">
          <bgColor indexed="65"/>
        </patternFill>
      </fill>
    </dxf>
  </rfmt>
  <rfmt sheetId="1" sqref="B132" start="0" length="0">
    <dxf>
      <fill>
        <patternFill>
          <bgColor rgb="FFFFFF00"/>
        </patternFill>
      </fill>
    </dxf>
  </rfmt>
  <rfmt sheetId="1" sqref="C132" start="0" length="0">
    <dxf>
      <fill>
        <patternFill>
          <bgColor rgb="FFFFFF00"/>
        </patternFill>
      </fill>
    </dxf>
  </rfmt>
  <rfmt sheetId="1" sqref="D132" start="0" length="0">
    <dxf>
      <fill>
        <patternFill>
          <bgColor rgb="FFFFFF00"/>
        </patternFill>
      </fill>
    </dxf>
  </rfmt>
  <rfmt sheetId="1" sqref="E132" start="0" length="0">
    <dxf>
      <fill>
        <patternFill>
          <bgColor theme="0"/>
        </patternFill>
      </fill>
    </dxf>
  </rfmt>
  <rfmt sheetId="1" sqref="F132" start="0" length="0">
    <dxf>
      <fill>
        <patternFill>
          <bgColor rgb="FFFFFF00"/>
        </patternFill>
      </fill>
    </dxf>
  </rfmt>
  <rfmt sheetId="1" sqref="G132" start="0" length="0">
    <dxf>
      <fill>
        <patternFill patternType="none">
          <bgColor indexed="65"/>
        </patternFill>
      </fill>
    </dxf>
  </rfmt>
  <rfmt sheetId="1" sqref="H132" start="0" length="0">
    <dxf>
      <fill>
        <patternFill patternType="none">
          <bgColor indexed="65"/>
        </patternFill>
      </fill>
    </dxf>
  </rfmt>
  <rfmt sheetId="1" sqref="I132" start="0" length="0">
    <dxf>
      <fill>
        <patternFill>
          <bgColor rgb="FFFFFF00"/>
        </patternFill>
      </fill>
    </dxf>
  </rfmt>
  <rfmt sheetId="1" sqref="J132" start="0" length="0">
    <dxf>
      <fill>
        <patternFill patternType="none">
          <bgColor indexed="65"/>
        </patternFill>
      </fill>
    </dxf>
  </rfmt>
  <rfmt sheetId="1" sqref="K132" start="0" length="0">
    <dxf>
      <fill>
        <patternFill patternType="none">
          <bgColor indexed="65"/>
        </patternFill>
      </fill>
    </dxf>
  </rfmt>
  <rfmt sheetId="1" sqref="L132" start="0" length="0">
    <dxf>
      <fill>
        <patternFill patternType="none">
          <bgColor indexed="65"/>
        </patternFill>
      </fill>
    </dxf>
  </rfmt>
  <rcc rId="814" sId="1" odxf="1" dxf="1">
    <oc r="M132">
      <f>S132/AE132*100</f>
    </oc>
    <nc r="M132">
      <f>S132/AE132*100</f>
    </nc>
    <odxf>
      <fill>
        <patternFill patternType="solid">
          <bgColor theme="5" tint="0.59999389629810485"/>
        </patternFill>
      </fill>
    </odxf>
    <ndxf>
      <fill>
        <patternFill patternType="none">
          <bgColor indexed="65"/>
        </patternFill>
      </fill>
    </ndxf>
  </rcc>
  <rfmt sheetId="1" sqref="N132" start="0" length="0">
    <dxf>
      <fill>
        <patternFill>
          <bgColor theme="0"/>
        </patternFill>
      </fill>
    </dxf>
  </rfmt>
  <rfmt sheetId="1" sqref="O132" start="0" length="0">
    <dxf>
      <fill>
        <patternFill>
          <bgColor theme="0"/>
        </patternFill>
      </fill>
    </dxf>
  </rfmt>
  <rfmt sheetId="1" sqref="P132" start="0" length="0">
    <dxf>
      <fill>
        <patternFill>
          <bgColor theme="0"/>
        </patternFill>
      </fill>
    </dxf>
  </rfmt>
  <rfmt sheetId="1" sqref="Q132" start="0" length="0">
    <dxf>
      <fill>
        <patternFill>
          <bgColor theme="0"/>
        </patternFill>
      </fill>
    </dxf>
  </rfmt>
  <rfmt sheetId="1" sqref="R132" start="0" length="0">
    <dxf>
      <fill>
        <patternFill>
          <bgColor theme="0"/>
        </patternFill>
      </fill>
    </dxf>
  </rfmt>
  <rcc rId="815" sId="1" odxf="1" dxf="1">
    <oc r="S132">
      <f>T132+U132</f>
    </oc>
    <nc r="S132">
      <f>T132+U132</f>
    </nc>
    <odxf>
      <fill>
        <patternFill patternType="solid">
          <bgColor theme="5" tint="0.59999389629810485"/>
        </patternFill>
      </fill>
    </odxf>
    <ndxf>
      <fill>
        <patternFill patternType="none">
          <bgColor indexed="65"/>
        </patternFill>
      </fill>
    </ndxf>
  </rcc>
  <rfmt sheetId="1" sqref="T132" start="0" length="0">
    <dxf>
      <fill>
        <patternFill>
          <bgColor rgb="FFFFFF00"/>
        </patternFill>
      </fill>
    </dxf>
  </rfmt>
  <rfmt sheetId="1" sqref="U132" start="0" length="0">
    <dxf>
      <fill>
        <patternFill>
          <bgColor rgb="FFFFFF00"/>
        </patternFill>
      </fill>
    </dxf>
  </rfmt>
  <rcc rId="816" sId="1" odxf="1" dxf="1">
    <oc r="V132">
      <f>W132+X132</f>
    </oc>
    <nc r="V132">
      <f>W132+X132</f>
    </nc>
    <odxf>
      <fill>
        <patternFill patternType="solid">
          <bgColor theme="5" tint="0.59999389629810485"/>
        </patternFill>
      </fill>
    </odxf>
    <ndxf>
      <fill>
        <patternFill patternType="none">
          <bgColor indexed="65"/>
        </patternFill>
      </fill>
    </ndxf>
  </rcc>
  <rfmt sheetId="1" sqref="W132" start="0" length="0">
    <dxf>
      <fill>
        <patternFill>
          <bgColor rgb="FFFFFF00"/>
        </patternFill>
      </fill>
    </dxf>
  </rfmt>
  <rfmt sheetId="1" sqref="X132" start="0" length="0">
    <dxf>
      <fill>
        <patternFill>
          <bgColor rgb="FFFFFF00"/>
        </patternFill>
      </fill>
    </dxf>
  </rfmt>
  <rcc rId="817" sId="1" odxf="1" dxf="1">
    <oc r="Y132">
      <f>Z132+AA132</f>
    </oc>
    <nc r="Y132">
      <f>Z132+AA132</f>
    </nc>
    <odxf>
      <fill>
        <patternFill patternType="solid">
          <bgColor theme="5" tint="0.59999389629810485"/>
        </patternFill>
      </fill>
    </odxf>
    <ndxf>
      <fill>
        <patternFill patternType="none">
          <bgColor indexed="65"/>
        </patternFill>
      </fill>
    </ndxf>
  </rcc>
  <rfmt sheetId="1" sqref="Z132" start="0" length="0">
    <dxf>
      <fill>
        <patternFill>
          <bgColor rgb="FFFFFF00"/>
        </patternFill>
      </fill>
    </dxf>
  </rfmt>
  <rfmt sheetId="1" sqref="AA132" start="0" length="0">
    <dxf>
      <fill>
        <patternFill>
          <bgColor rgb="FFFFFF00"/>
        </patternFill>
      </fill>
    </dxf>
  </rfmt>
  <rcc rId="818" sId="1" odxf="1" dxf="1">
    <oc r="AB132">
      <f>AC132+AD132</f>
    </oc>
    <nc r="AB132">
      <f>AC132+AD132</f>
    </nc>
    <odxf>
      <fill>
        <patternFill patternType="solid">
          <bgColor theme="5" tint="0.59999389629810485"/>
        </patternFill>
      </fill>
    </odxf>
    <ndxf>
      <fill>
        <patternFill patternType="none">
          <bgColor indexed="65"/>
        </patternFill>
      </fill>
    </ndxf>
  </rcc>
  <rfmt sheetId="1" sqref="AC132" start="0" length="0">
    <dxf>
      <fill>
        <patternFill>
          <bgColor rgb="FFFFFF00"/>
        </patternFill>
      </fill>
    </dxf>
  </rfmt>
  <rfmt sheetId="1" sqref="AD132" start="0" length="0">
    <dxf>
      <fill>
        <patternFill>
          <bgColor rgb="FFFFFF00"/>
        </patternFill>
      </fill>
    </dxf>
  </rfmt>
  <rcc rId="819" sId="1" odxf="1" dxf="1">
    <oc r="AE132">
      <f>S132+V132+Y132+AB132</f>
    </oc>
    <nc r="AE132">
      <f>S132+V132+Y132+AB132</f>
    </nc>
    <odxf>
      <fill>
        <patternFill>
          <bgColor theme="5" tint="0.59999389629810485"/>
        </patternFill>
      </fill>
    </odxf>
    <ndxf>
      <fill>
        <patternFill>
          <bgColor theme="0"/>
        </patternFill>
      </fill>
    </ndxf>
  </rcc>
  <rfmt sheetId="1" sqref="AF132" start="0" length="0">
    <dxf>
      <fill>
        <patternFill patternType="none">
          <bgColor indexed="65"/>
        </patternFill>
      </fill>
    </dxf>
  </rfmt>
  <rcc rId="820" sId="1" odxf="1" dxf="1">
    <oc r="AG132">
      <f>AE132+AF132</f>
    </oc>
    <nc r="AG132">
      <f>AE132+AF132</f>
    </nc>
    <odxf>
      <fill>
        <patternFill patternType="solid">
          <bgColor theme="5" tint="0.59999389629810485"/>
        </patternFill>
      </fill>
    </odxf>
    <ndxf>
      <fill>
        <patternFill patternType="none">
          <bgColor indexed="65"/>
        </patternFill>
      </fill>
    </ndxf>
  </rcc>
  <rfmt sheetId="1" sqref="AH132" start="0" length="0">
    <dxf>
      <fill>
        <patternFill patternType="none">
          <bgColor indexed="65"/>
        </patternFill>
      </fill>
    </dxf>
  </rfmt>
  <rfmt sheetId="1" sqref="AI132" start="0" length="0">
    <dxf>
      <fill>
        <patternFill patternType="none">
          <bgColor indexed="65"/>
        </patternFill>
      </fill>
    </dxf>
  </rfmt>
  <rfmt sheetId="1" sqref="AJ132" start="0" length="0">
    <dxf>
      <fill>
        <patternFill patternType="none">
          <bgColor indexed="65"/>
        </patternFill>
      </fill>
    </dxf>
  </rfmt>
  <rfmt sheetId="1" sqref="AK132" start="0" length="0">
    <dxf>
      <fill>
        <patternFill patternType="none">
          <bgColor indexed="65"/>
        </patternFill>
      </fill>
    </dxf>
  </rfmt>
  <rfmt sheetId="1" sqref="AL132" start="0" length="0">
    <dxf>
      <fill>
        <patternFill patternType="none">
          <bgColor indexed="65"/>
        </patternFill>
      </fill>
    </dxf>
  </rfmt>
  <rfmt sheetId="1" sqref="AM132" start="0" length="0">
    <dxf>
      <fill>
        <patternFill patternType="none">
          <bgColor indexed="65"/>
        </patternFill>
      </fill>
    </dxf>
  </rfmt>
  <rfmt sheetId="1" sqref="AN132" start="0" length="0">
    <dxf>
      <fill>
        <patternFill patternType="none">
          <bgColor indexed="65"/>
        </patternFill>
      </fill>
    </dxf>
  </rfmt>
  <rfmt sheetId="1" sqref="AO132" start="0" length="0">
    <dxf>
      <fill>
        <patternFill patternType="none">
          <bgColor indexed="65"/>
        </patternFill>
      </fill>
    </dxf>
  </rfmt>
  <rfmt sheetId="1" sqref="AP132" start="0" length="0">
    <dxf>
      <fill>
        <patternFill patternType="none">
          <bgColor indexed="65"/>
        </patternFill>
      </fill>
    </dxf>
  </rfmt>
  <rfmt sheetId="1" sqref="AQ132" start="0" length="0">
    <dxf>
      <fill>
        <patternFill patternType="none">
          <bgColor indexed="65"/>
        </patternFill>
      </fill>
    </dxf>
  </rfmt>
  <rfmt sheetId="1" sqref="AR132" start="0" length="0">
    <dxf>
      <fill>
        <patternFill patternType="none">
          <bgColor indexed="65"/>
        </patternFill>
      </fill>
    </dxf>
  </rfmt>
  <rfmt sheetId="1" sqref="AS132" start="0" length="0">
    <dxf>
      <fill>
        <patternFill patternType="none">
          <bgColor indexed="65"/>
        </patternFill>
      </fill>
    </dxf>
  </rfmt>
  <rfmt sheetId="1" sqref="AT132" start="0" length="0">
    <dxf>
      <fill>
        <patternFill patternType="none">
          <bgColor indexed="65"/>
        </patternFill>
      </fill>
    </dxf>
  </rfmt>
  <rfmt sheetId="1" sqref="AU132" start="0" length="0">
    <dxf>
      <fill>
        <patternFill patternType="none">
          <bgColor indexed="65"/>
        </patternFill>
      </fill>
    </dxf>
  </rfmt>
  <rfmt sheetId="1" sqref="AV132" start="0" length="0">
    <dxf>
      <fill>
        <patternFill patternType="none">
          <bgColor indexed="65"/>
        </patternFill>
      </fill>
    </dxf>
  </rfmt>
  <rfmt sheetId="1" sqref="AW132" start="0" length="0">
    <dxf>
      <fill>
        <patternFill patternType="none">
          <bgColor indexed="65"/>
        </patternFill>
      </fill>
    </dxf>
  </rfmt>
  <rfmt sheetId="1" sqref="AX132" start="0" length="0">
    <dxf>
      <fill>
        <patternFill patternType="none">
          <bgColor indexed="65"/>
        </patternFill>
      </fill>
    </dxf>
  </rfmt>
  <rfmt sheetId="1" sqref="AY132" start="0" length="0">
    <dxf>
      <fill>
        <patternFill patternType="none">
          <bgColor indexed="65"/>
        </patternFill>
      </fill>
    </dxf>
  </rfmt>
  <rfmt sheetId="1" sqref="AZ132" start="0" length="0">
    <dxf>
      <fill>
        <patternFill patternType="none">
          <bgColor indexed="65"/>
        </patternFill>
      </fill>
    </dxf>
  </rfmt>
  <rfmt sheetId="1" sqref="BA132" start="0" length="0">
    <dxf>
      <fill>
        <patternFill patternType="none">
          <bgColor indexed="65"/>
        </patternFill>
      </fill>
    </dxf>
  </rfmt>
  <rfmt sheetId="1" sqref="BB132" start="0" length="0">
    <dxf>
      <fill>
        <patternFill patternType="none">
          <bgColor indexed="65"/>
        </patternFill>
      </fill>
    </dxf>
  </rfmt>
  <rfmt sheetId="1" sqref="BC132" start="0" length="0">
    <dxf>
      <fill>
        <patternFill patternType="none">
          <bgColor indexed="65"/>
        </patternFill>
      </fill>
    </dxf>
  </rfmt>
  <rfmt sheetId="1" sqref="BD132" start="0" length="0">
    <dxf>
      <fill>
        <patternFill patternType="none">
          <bgColor indexed="65"/>
        </patternFill>
      </fill>
    </dxf>
  </rfmt>
  <rfmt sheetId="1" sqref="BE132" start="0" length="0">
    <dxf>
      <fill>
        <patternFill patternType="none">
          <bgColor indexed="65"/>
        </patternFill>
      </fill>
    </dxf>
  </rfmt>
  <rfmt sheetId="1" sqref="BF132" start="0" length="0">
    <dxf>
      <fill>
        <patternFill patternType="none">
          <bgColor indexed="65"/>
        </patternFill>
      </fill>
    </dxf>
  </rfmt>
  <rfmt sheetId="1" sqref="BG132" start="0" length="0">
    <dxf>
      <fill>
        <patternFill patternType="none">
          <bgColor indexed="65"/>
        </patternFill>
      </fill>
    </dxf>
  </rfmt>
  <rfmt sheetId="1" sqref="BH132" start="0" length="0">
    <dxf>
      <fill>
        <patternFill patternType="none">
          <bgColor indexed="65"/>
        </patternFill>
      </fill>
    </dxf>
  </rfmt>
  <rfmt sheetId="1" sqref="BI132" start="0" length="0">
    <dxf>
      <fill>
        <patternFill patternType="none">
          <bgColor indexed="65"/>
        </patternFill>
      </fill>
    </dxf>
  </rfmt>
  <rfmt sheetId="1" sqref="BJ132" start="0" length="0">
    <dxf>
      <fill>
        <patternFill patternType="none">
          <bgColor indexed="65"/>
        </patternFill>
      </fill>
    </dxf>
  </rfmt>
  <rfmt sheetId="1" sqref="BK132" start="0" length="0">
    <dxf>
      <fill>
        <patternFill patternType="none">
          <bgColor indexed="65"/>
        </patternFill>
      </fill>
    </dxf>
  </rfmt>
  <rfmt sheetId="1" sqref="BL132" start="0" length="0">
    <dxf>
      <fill>
        <patternFill patternType="none">
          <bgColor indexed="65"/>
        </patternFill>
      </fill>
    </dxf>
  </rfmt>
  <rfmt sheetId="1" sqref="BM132" start="0" length="0">
    <dxf>
      <fill>
        <patternFill patternType="none">
          <bgColor indexed="65"/>
        </patternFill>
      </fill>
    </dxf>
  </rfmt>
  <rfmt sheetId="1" sqref="BN132" start="0" length="0">
    <dxf>
      <fill>
        <patternFill patternType="none">
          <bgColor indexed="65"/>
        </patternFill>
      </fill>
    </dxf>
  </rfmt>
  <rfmt sheetId="1" sqref="BO132" start="0" length="0">
    <dxf>
      <fill>
        <patternFill patternType="none">
          <bgColor indexed="65"/>
        </patternFill>
      </fill>
    </dxf>
  </rfmt>
  <rfmt sheetId="1" sqref="BP132" start="0" length="0">
    <dxf>
      <fill>
        <patternFill patternType="none">
          <bgColor indexed="65"/>
        </patternFill>
      </fill>
    </dxf>
  </rfmt>
  <rfmt sheetId="1" sqref="BQ132" start="0" length="0">
    <dxf>
      <fill>
        <patternFill patternType="none">
          <bgColor indexed="65"/>
        </patternFill>
      </fill>
    </dxf>
  </rfmt>
  <rfmt sheetId="1" sqref="BR132" start="0" length="0">
    <dxf>
      <fill>
        <patternFill patternType="none">
          <bgColor indexed="65"/>
        </patternFill>
      </fill>
    </dxf>
  </rfmt>
  <rfmt sheetId="1" sqref="BS132" start="0" length="0">
    <dxf>
      <fill>
        <patternFill patternType="none">
          <bgColor indexed="65"/>
        </patternFill>
      </fill>
    </dxf>
  </rfmt>
  <rfmt sheetId="1" sqref="BT132" start="0" length="0">
    <dxf>
      <fill>
        <patternFill patternType="none">
          <bgColor indexed="65"/>
        </patternFill>
      </fill>
    </dxf>
  </rfmt>
  <rfmt sheetId="1" sqref="BU132" start="0" length="0">
    <dxf>
      <fill>
        <patternFill patternType="none">
          <bgColor indexed="65"/>
        </patternFill>
      </fill>
    </dxf>
  </rfmt>
  <rfmt sheetId="1" sqref="BV132" start="0" length="0">
    <dxf>
      <fill>
        <patternFill patternType="none">
          <bgColor indexed="65"/>
        </patternFill>
      </fill>
    </dxf>
  </rfmt>
  <rfmt sheetId="1" sqref="BW132" start="0" length="0">
    <dxf>
      <fill>
        <patternFill patternType="none">
          <bgColor indexed="65"/>
        </patternFill>
      </fill>
    </dxf>
  </rfmt>
  <rfmt sheetId="1" sqref="BX132" start="0" length="0">
    <dxf>
      <fill>
        <patternFill patternType="none">
          <bgColor indexed="65"/>
        </patternFill>
      </fill>
    </dxf>
  </rfmt>
  <rfmt sheetId="1" sqref="BY132" start="0" length="0">
    <dxf>
      <fill>
        <patternFill patternType="none">
          <bgColor indexed="65"/>
        </patternFill>
      </fill>
    </dxf>
  </rfmt>
  <rfmt sheetId="1" sqref="BZ132" start="0" length="0">
    <dxf>
      <fill>
        <patternFill patternType="none">
          <bgColor indexed="65"/>
        </patternFill>
      </fill>
    </dxf>
  </rfmt>
  <rfmt sheetId="1" sqref="CA132" start="0" length="0">
    <dxf>
      <fill>
        <patternFill patternType="none">
          <bgColor indexed="65"/>
        </patternFill>
      </fill>
    </dxf>
  </rfmt>
  <rfmt sheetId="1" sqref="CB132" start="0" length="0">
    <dxf>
      <fill>
        <patternFill patternType="none">
          <bgColor indexed="65"/>
        </patternFill>
      </fill>
    </dxf>
  </rfmt>
  <rfmt sheetId="1" sqref="CC132" start="0" length="0">
    <dxf>
      <fill>
        <patternFill patternType="none">
          <bgColor indexed="65"/>
        </patternFill>
      </fill>
    </dxf>
  </rfmt>
  <rfmt sheetId="1" sqref="CD132" start="0" length="0">
    <dxf>
      <fill>
        <patternFill patternType="none">
          <bgColor indexed="65"/>
        </patternFill>
      </fill>
    </dxf>
  </rfmt>
  <rfmt sheetId="1" sqref="CE132" start="0" length="0">
    <dxf>
      <fill>
        <patternFill patternType="none">
          <bgColor indexed="65"/>
        </patternFill>
      </fill>
    </dxf>
  </rfmt>
  <rfmt sheetId="1" sqref="CF132" start="0" length="0">
    <dxf>
      <fill>
        <patternFill patternType="none">
          <bgColor indexed="65"/>
        </patternFill>
      </fill>
    </dxf>
  </rfmt>
  <rfmt sheetId="1" sqref="CG132" start="0" length="0">
    <dxf>
      <fill>
        <patternFill patternType="none">
          <bgColor indexed="65"/>
        </patternFill>
      </fill>
    </dxf>
  </rfmt>
  <rfmt sheetId="1" sqref="CH132" start="0" length="0">
    <dxf>
      <fill>
        <patternFill patternType="none">
          <bgColor indexed="65"/>
        </patternFill>
      </fill>
    </dxf>
  </rfmt>
  <rfmt sheetId="1" sqref="CI132" start="0" length="0">
    <dxf>
      <fill>
        <patternFill patternType="none">
          <bgColor indexed="65"/>
        </patternFill>
      </fill>
    </dxf>
  </rfmt>
  <rfmt sheetId="1" sqref="CJ132" start="0" length="0">
    <dxf>
      <fill>
        <patternFill patternType="none">
          <bgColor indexed="65"/>
        </patternFill>
      </fill>
    </dxf>
  </rfmt>
  <rfmt sheetId="1" sqref="CK132" start="0" length="0">
    <dxf>
      <fill>
        <patternFill patternType="none">
          <bgColor indexed="65"/>
        </patternFill>
      </fill>
    </dxf>
  </rfmt>
  <rfmt sheetId="1" sqref="CL132" start="0" length="0">
    <dxf>
      <fill>
        <patternFill patternType="none">
          <bgColor indexed="65"/>
        </patternFill>
      </fill>
    </dxf>
  </rfmt>
  <rfmt sheetId="1" sqref="CM132" start="0" length="0">
    <dxf>
      <fill>
        <patternFill patternType="none">
          <bgColor indexed="65"/>
        </patternFill>
      </fill>
    </dxf>
  </rfmt>
  <rfmt sheetId="1" sqref="CN132" start="0" length="0">
    <dxf>
      <fill>
        <patternFill patternType="none">
          <bgColor indexed="65"/>
        </patternFill>
      </fill>
    </dxf>
  </rfmt>
  <rfmt sheetId="1" sqref="CO132" start="0" length="0">
    <dxf>
      <fill>
        <patternFill patternType="none">
          <bgColor indexed="65"/>
        </patternFill>
      </fill>
    </dxf>
  </rfmt>
  <rfmt sheetId="1" sqref="CP132" start="0" length="0">
    <dxf>
      <fill>
        <patternFill patternType="none">
          <bgColor indexed="65"/>
        </patternFill>
      </fill>
    </dxf>
  </rfmt>
  <rfmt sheetId="1" sqref="CQ132" start="0" length="0">
    <dxf>
      <fill>
        <patternFill patternType="none">
          <bgColor indexed="65"/>
        </patternFill>
      </fill>
    </dxf>
  </rfmt>
  <rfmt sheetId="1" sqref="CR132" start="0" length="0">
    <dxf>
      <fill>
        <patternFill patternType="none">
          <bgColor indexed="65"/>
        </patternFill>
      </fill>
    </dxf>
  </rfmt>
  <rfmt sheetId="1" sqref="CS132" start="0" length="0">
    <dxf>
      <fill>
        <patternFill patternType="none">
          <bgColor indexed="65"/>
        </patternFill>
      </fill>
    </dxf>
  </rfmt>
  <rfmt sheetId="1" sqref="CT132" start="0" length="0">
    <dxf>
      <fill>
        <patternFill patternType="none">
          <bgColor indexed="65"/>
        </patternFill>
      </fill>
    </dxf>
  </rfmt>
  <rfmt sheetId="1" sqref="CU132" start="0" length="0">
    <dxf>
      <fill>
        <patternFill patternType="none">
          <bgColor indexed="65"/>
        </patternFill>
      </fill>
    </dxf>
  </rfmt>
  <rfmt sheetId="1" sqref="CV132" start="0" length="0">
    <dxf>
      <fill>
        <patternFill patternType="none">
          <bgColor indexed="65"/>
        </patternFill>
      </fill>
    </dxf>
  </rfmt>
  <rfmt sheetId="1" sqref="CW132" start="0" length="0">
    <dxf>
      <fill>
        <patternFill patternType="none">
          <bgColor indexed="65"/>
        </patternFill>
      </fill>
    </dxf>
  </rfmt>
  <rfmt sheetId="1" sqref="CX132" start="0" length="0">
    <dxf>
      <fill>
        <patternFill patternType="none">
          <bgColor indexed="65"/>
        </patternFill>
      </fill>
    </dxf>
  </rfmt>
  <rfmt sheetId="1" sqref="CY132" start="0" length="0">
    <dxf>
      <fill>
        <patternFill patternType="none">
          <bgColor indexed="65"/>
        </patternFill>
      </fill>
    </dxf>
  </rfmt>
  <rfmt sheetId="1" sqref="CZ132" start="0" length="0">
    <dxf>
      <fill>
        <patternFill patternType="none">
          <bgColor indexed="65"/>
        </patternFill>
      </fill>
    </dxf>
  </rfmt>
  <rfmt sheetId="1" sqref="DA132" start="0" length="0">
    <dxf>
      <fill>
        <patternFill patternType="none">
          <bgColor indexed="65"/>
        </patternFill>
      </fill>
    </dxf>
  </rfmt>
  <rfmt sheetId="1" sqref="DB132" start="0" length="0">
    <dxf>
      <fill>
        <patternFill patternType="none">
          <bgColor indexed="65"/>
        </patternFill>
      </fill>
    </dxf>
  </rfmt>
  <rfmt sheetId="1" sqref="DC132" start="0" length="0">
    <dxf>
      <fill>
        <patternFill patternType="none">
          <bgColor indexed="65"/>
        </patternFill>
      </fill>
    </dxf>
  </rfmt>
  <rfmt sheetId="1" sqref="DD132" start="0" length="0">
    <dxf>
      <fill>
        <patternFill patternType="none">
          <bgColor indexed="65"/>
        </patternFill>
      </fill>
    </dxf>
  </rfmt>
  <rfmt sheetId="1" sqref="DE132" start="0" length="0">
    <dxf>
      <fill>
        <patternFill patternType="none">
          <bgColor indexed="65"/>
        </patternFill>
      </fill>
    </dxf>
  </rfmt>
  <rfmt sheetId="1" sqref="DF132" start="0" length="0">
    <dxf>
      <fill>
        <patternFill patternType="none">
          <bgColor indexed="65"/>
        </patternFill>
      </fill>
    </dxf>
  </rfmt>
  <rfmt sheetId="1" sqref="DG132" start="0" length="0">
    <dxf>
      <fill>
        <patternFill patternType="none">
          <bgColor indexed="65"/>
        </patternFill>
      </fill>
    </dxf>
  </rfmt>
  <rfmt sheetId="1" sqref="A132:XFD132" start="0" length="0">
    <dxf>
      <fill>
        <patternFill patternType="none">
          <bgColor indexed="65"/>
        </patternFill>
      </fill>
    </dxf>
  </rfmt>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1" sId="1">
    <nc r="B300">
      <v>111284</v>
    </nc>
  </rcc>
  <rcc rId="822" sId="1">
    <nc r="C300">
      <v>182</v>
    </nc>
  </rcc>
  <rcc rId="823" sId="1">
    <nc r="D300" t="inlineStr">
      <is>
        <t>GD</t>
      </is>
    </nc>
  </rcc>
  <rcc rId="824" sId="1">
    <nc r="E300" t="inlineStr">
      <is>
        <t>AP1/11i /1.2</t>
      </is>
    </nc>
  </rcc>
  <rcc rId="825" sId="1" odxf="1" dxf="1">
    <nc r="F300" t="inlineStr">
      <is>
        <t>CP 2/2017 (MySMIS: POCA/111/1/1)</t>
      </is>
    </nc>
    <odxf>
      <font>
        <sz val="12"/>
        <family val="2"/>
        <charset val="238"/>
      </font>
    </odxf>
    <ndxf>
      <font>
        <sz val="12"/>
        <family val="2"/>
      </font>
    </ndxf>
  </rcc>
  <rcc rId="826" sId="1" odxf="1" dxf="1">
    <nc r="G300" t="inlineStr">
      <is>
        <t>Buna guvernare in domeniul serviciilor sociale</t>
      </is>
    </nc>
    <ndxf>
      <font>
        <sz val="11"/>
        <color theme="1"/>
        <name val="Calibri"/>
        <family val="2"/>
        <charset val="238"/>
        <scheme val="minor"/>
      </font>
      <alignment horizontal="center"/>
    </ndxf>
  </rcc>
  <rcc rId="827" sId="1">
    <nc r="H300" t="inlineStr">
      <is>
        <t>ASOCIATIA ASISTENTILOR SOCIALI PROFESIONISTI "PROSOCIAL"</t>
      </is>
    </nc>
  </rcc>
  <rfmt sheetId="1" sqref="H300">
    <dxf>
      <alignment horizontal="center"/>
    </dxf>
  </rfmt>
  <rcc rId="828" sId="1">
    <nc r="J300" t="inlineStr">
      <is>
        <t>OBIECTIVUL GENERAL: Consolidarea capacitaþii sectorului neguvernamental în vederea susþinerii dezvoltarii mecanismului naþional de
incluziune sociala prin elaborarea de politici publice predictibile si fundamentate vizând dezvoltarea capacitaþii de planificare,
implementare, monitorizare si evaluare în domeniul serviciilor sociale prin implicarea activa a profesionistilor din structura sectorului
neguvernamental si al autoritatilor publice locale.
1. OS 1 – Întarirea capacitaþii instituþionale a ONG-urilor pentru elaborarea politicilor publice privind cadrul procedural pentru
identificarea si evaluarea nevoilor sociale individuale, familiale sau de grup pentru prevenirea, combaterea si soluþionarea
situaþiilor de dificultate
2. OS 2 – Formularea de politica publica în domeniul serviciilor sociale ca element important al dezvoltarii societaþii;
3. OS 3 – Cresterea competenþelor profesionale ale profesionistilor din structura ONG-urilor cu responsabilitaþi în domeniul
serviciilor sociale în tematici privind managementului de caz al serviciilor sociale si comunicarea si facilitarea colaborarii cu
persoane din structura administratiei publice locale.
4. OS 4 – Stimularea spiritului de iniþiativa si favorizarea de acþiuni de advocacy pentru sensibilizarea actorilor instituþionali de la
nivel local si central cu privire la politica publica propusa.</t>
      </is>
    </nc>
  </rcc>
  <rcc rId="829" sId="1" numFmtId="19">
    <nc r="K300">
      <v>43236</v>
    </nc>
  </rcc>
  <rcc rId="830" sId="1" numFmtId="19">
    <nc r="L300">
      <v>43359</v>
    </nc>
  </rcc>
  <rcc rId="831" sId="1">
    <nc r="N300" t="inlineStr">
      <is>
        <t>Proiect cu acoperire națională</t>
      </is>
    </nc>
  </rcc>
  <rcc rId="832" sId="1">
    <nc r="O300" t="inlineStr">
      <is>
        <t>Cluj</t>
      </is>
    </nc>
  </rcc>
  <rcc rId="833" sId="1">
    <nc r="P300" t="inlineStr">
      <is>
        <t>Cluj-Napoca</t>
      </is>
    </nc>
  </rcc>
  <rcc rId="834" sId="1">
    <nc r="Q300" t="inlineStr">
      <is>
        <t>ONG</t>
      </is>
    </nc>
  </rcc>
  <rcc rId="835" sId="1" odxf="1" dxf="1">
    <nc r="R300"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amily val="2"/>
        <charset val="238"/>
      </font>
      <fill>
        <patternFill patternType="solid">
          <bgColor theme="0"/>
        </patternFill>
      </fill>
    </odxf>
    <ndxf>
      <font>
        <sz val="12"/>
        <color auto="1"/>
        <family val="2"/>
      </font>
      <fill>
        <patternFill patternType="none">
          <bgColor indexed="65"/>
        </patternFill>
      </fill>
    </ndxf>
  </rcc>
  <rcc rId="836" sId="1" numFmtId="4">
    <nc r="T300">
      <v>661439.4</v>
    </nc>
  </rcc>
  <rcc rId="837" sId="1" numFmtId="4">
    <nc r="U300">
      <v>158784.85999999999</v>
    </nc>
  </rcc>
  <rcc rId="838" sId="1" numFmtId="4">
    <nc r="W300">
      <v>116724.6</v>
    </nc>
  </rcc>
  <rcc rId="839" sId="1" numFmtId="4">
    <nc r="X300">
      <v>39696.21</v>
    </nc>
  </rcc>
  <rcc rId="840" sId="1" numFmtId="4">
    <nc r="AC300">
      <v>15880.9</v>
    </nc>
  </rcc>
  <rcc rId="841" sId="1" numFmtId="4">
    <nc r="AD300">
      <v>4050.63</v>
    </nc>
  </rcc>
  <rcc rId="842" sId="1">
    <nc r="AH300" t="inlineStr">
      <is>
        <t>implementare</t>
      </is>
    </nc>
  </rcc>
  <rcc rId="843" sId="1">
    <nc r="AI300" t="inlineStr">
      <is>
        <t>n.a</t>
      </is>
    </nc>
  </rcc>
  <rcc rId="844" sId="1" numFmtId="4">
    <nc r="AJ300">
      <v>0</v>
    </nc>
  </rcc>
  <rcc rId="845" sId="1" numFmtId="4">
    <nc r="AK300">
      <v>0</v>
    </nc>
  </rcc>
  <rcv guid="{C408A2F1-296F-4EAD-B15B-336D73846FDD}" action="delete"/>
  <rdn rId="0" localSheetId="1" customView="1" name="Z_C408A2F1_296F_4EAD_B15B_336D73846FDD_.wvu.PrintArea" hidden="1" oldHidden="1">
    <formula>Sheet1!$A$1:$AL$327</formula>
    <oldFormula>Sheet1!$A$1:$AL$327</oldFormula>
  </rdn>
  <rdn rId="0" localSheetId="1" customView="1" name="Z_C408A2F1_296F_4EAD_B15B_336D73846FDD_.wvu.FilterData" hidden="1" oldHidden="1">
    <formula>Sheet1!$A$6:$AL$327</formula>
    <oldFormula>Sheet1!$A$6:$AL$327</oldFormula>
  </rdn>
  <rcv guid="{C408A2F1-296F-4EAD-B15B-336D73846FDD}"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99" start="0" length="0">
    <dxf>
      <border>
        <left style="thin">
          <color indexed="64"/>
        </left>
        <right style="thin">
          <color indexed="64"/>
        </right>
        <top/>
        <bottom style="thin">
          <color indexed="64"/>
        </bottom>
      </border>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01F9774-8BE7-424D-87C2-1026F3FA2E93}" action="delete"/>
  <rdn rId="0" localSheetId="1" customView="1" name="Z_901F9774_8BE7_424D_87C2_1026F3FA2E93_.wvu.PrintArea" hidden="1" oldHidden="1">
    <formula>Sheet1!$A$1:$AL$321</formula>
    <oldFormula>Sheet1!$A$1:$AL$321</oldFormula>
  </rdn>
  <rdn rId="0" localSheetId="1" customView="1" name="Z_901F9774_8BE7_424D_87C2_1026F3FA2E93_.wvu.FilterData" hidden="1" oldHidden="1">
    <formula>Sheet1!$C$1:$C$327</formula>
    <oldFormula>Sheet1!$A$6:$AL$321</oldFormula>
  </rdn>
  <rcv guid="{901F9774-8BE7-424D-87C2-1026F3FA2E93}" action="add"/>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8" sId="1">
    <nc r="B301">
      <v>116994</v>
    </nc>
  </rcc>
  <rcc rId="849" sId="1">
    <nc r="C301">
      <v>399</v>
    </nc>
  </rcc>
  <rcc rId="850" sId="1">
    <nc r="D301" t="inlineStr">
      <is>
        <t>VB</t>
      </is>
    </nc>
  </rcc>
  <rfmt sheetId="1" sqref="G301" start="0" length="0">
    <dxf>
      <font>
        <sz val="11"/>
        <color theme="1"/>
        <name val="Calibri"/>
        <family val="2"/>
        <charset val="238"/>
        <scheme val="minor"/>
      </font>
      <alignment vertical="bottom" wrapText="0"/>
      <border outline="0">
        <left/>
        <right/>
        <top/>
        <bottom/>
      </border>
    </dxf>
  </rfmt>
  <rfmt sheetId="1" xfDxf="1" sqref="G301" start="0" length="0">
    <dxf>
      <font>
        <i/>
        <name val="Trebuchet MS"/>
        <scheme val="none"/>
      </font>
    </dxf>
  </rfmt>
  <rcc rId="851" sId="1" odxf="1" dxf="1">
    <nc r="G301" t="inlineStr">
      <is>
        <t>”Zero birocrație - mecanism integrat de identificare si simplificare a sarcinilor administrative pentru mediul de afaceri si pentru cetațeni”</t>
      </is>
    </nc>
    <ndxf>
      <font>
        <i val="0"/>
        <sz val="11"/>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cc rId="852" sId="1">
    <nc r="F301" t="inlineStr">
      <is>
        <t>IP8/2017 (MySMIS:
POCA/129/1/1)</t>
      </is>
    </nc>
  </rcc>
  <rcc rId="853" sId="1">
    <nc r="E301" t="inlineStr">
      <is>
        <t>AP1/1.1</t>
      </is>
    </nc>
  </rcc>
  <rcc rId="854" sId="1">
    <nc r="H301" t="inlineStr">
      <is>
        <t>Secretariatul General al Guvernului</t>
      </is>
    </nc>
  </rcc>
  <rcc rId="855" sId="1">
    <nc r="I301" t="inlineStr">
      <is>
        <t>na</t>
      </is>
    </nc>
  </rcc>
  <rfmt sheetId="1" sqref="I301" start="0" length="0">
    <dxf>
      <border>
        <left style="thin">
          <color indexed="64"/>
        </left>
        <right style="thin">
          <color indexed="64"/>
        </right>
        <top style="thin">
          <color indexed="64"/>
        </top>
        <bottom style="thin">
          <color indexed="64"/>
        </bottom>
      </border>
    </dxf>
  </rfmt>
  <rfmt sheetId="1" sqref="I301">
    <dxf>
      <border>
        <left style="thin">
          <color indexed="64"/>
        </left>
        <right style="thin">
          <color indexed="64"/>
        </right>
        <top style="thin">
          <color indexed="64"/>
        </top>
        <bottom style="thin">
          <color indexed="64"/>
        </bottom>
        <vertical style="thin">
          <color indexed="64"/>
        </vertical>
        <horizontal style="thin">
          <color indexed="64"/>
        </horizontal>
      </border>
    </dxf>
  </rfmt>
  <rcc rId="856" sId="1">
    <nc r="J301" t="inlineStr">
      <is>
        <t>Reducerea birocratiei si simplificarea procedurilor pentru mediul de afaceri si pentru cetateni prin sintetizarea concluziilor analizelor
elaborate pana in prezent de catre Secretariatul General al Guvernului (SGG), si nu numai, prin dezvoltarea de noi instrumente
metodologice de masurare si reducere a birocratiei si pilotarea lor in cadrul a cinci institutii centrale selectate dintre MDRAPFE, MM, MFP,MADR, MMJS, MT, MS, astfel incat sa poata orienta mai bine serviciile publice furnizate catre nevoile cetateanului si mediului de afaceri,precum si sa asigure digitalizarea lor prin intermediul unei interfete tip ghiseu unic. Prin identificarea si solutionarea elementelor birocratice din cadrul proceselor aferente serviciilor publice analizate, activitatile proiectului vor contribui la OS 1.1 si anume la optimizarea proceselor decizionale orientate catre cetateni si mediul de afaceri.
Prezentul proiect continua demersurile realizate de Secretariatul General al Guvernului cu privire la simplificarea procedurilor administrative adresate mediului de afaceri si cetaþenilor.</t>
      </is>
    </nc>
  </rcc>
  <rfmt sheetId="1" sqref="A301:XFD301">
    <dxf>
      <fill>
        <patternFill>
          <bgColor theme="4"/>
        </patternFill>
      </fill>
    </dxf>
  </rfmt>
  <rcc rId="857" sId="1" numFmtId="19">
    <nc r="K301">
      <v>43236</v>
    </nc>
  </rcc>
  <rcc rId="858" sId="1" numFmtId="19">
    <nc r="L301">
      <v>44028</v>
    </nc>
  </rcc>
  <rcc rId="859" sId="1" odxf="1" dxf="1">
    <nc r="N301" t="inlineStr">
      <is>
        <t>Proiect cu acoperire națională</t>
      </is>
    </nc>
    <odxf>
      <fill>
        <patternFill>
          <bgColor theme="4"/>
        </patternFill>
      </fill>
    </odxf>
    <ndxf>
      <fill>
        <patternFill>
          <bgColor theme="0"/>
        </patternFill>
      </fill>
    </ndxf>
  </rcc>
  <rcc rId="860" sId="1">
    <nc r="Q301" t="inlineStr">
      <is>
        <t>APC</t>
      </is>
    </nc>
  </rcc>
  <rcc rId="861" sId="1" odxf="1" dxf="1">
    <nc r="R301" t="inlineStr">
      <is>
        <t>119 - Investiții în capacitatea instituțională și în eficiența administrațiilor și a serviciilor publice la nivel național, regional și local, în perspectiva realizării de reforme, a unei mai bune legiferări și a bunei guvernanțe</t>
      </is>
    </nc>
    <ndxf>
      <font>
        <sz val="12"/>
        <color auto="1"/>
      </font>
      <fill>
        <patternFill patternType="none">
          <bgColor indexed="65"/>
        </patternFill>
      </fill>
    </ndxf>
  </rcc>
  <rcc rId="862" sId="1" numFmtId="4">
    <oc r="S301">
      <f>T301+U301</f>
    </oc>
    <nc r="S301">
      <v>6570135.6299999999</v>
    </nc>
  </rcc>
  <rcc rId="863" sId="1" numFmtId="4">
    <oc r="V301">
      <f>W301+X301</f>
    </oc>
    <nc r="V301">
      <v>0</v>
    </nc>
  </rcc>
  <rcc rId="864" sId="1" numFmtId="4">
    <nc r="T301">
      <v>5298241.96</v>
    </nc>
  </rcc>
  <rcc rId="865" sId="1" numFmtId="4">
    <nc r="U301">
      <v>1271893.67</v>
    </nc>
  </rcc>
  <rcc rId="866" sId="1" numFmtId="4">
    <oc r="Y301">
      <f>Z301+AA301</f>
    </oc>
    <nc r="Y301">
      <v>1252957.29</v>
    </nc>
  </rcc>
  <rcc rId="867" sId="1" numFmtId="4">
    <nc r="Z301">
      <v>934983.88</v>
    </nc>
  </rcc>
  <rcc rId="868" sId="1" numFmtId="4">
    <nc r="AA301">
      <v>317973.42</v>
    </nc>
  </rcc>
  <rcv guid="{3AFE79CE-CE75-447D-8C73-1AE63A224CBA}" action="delete"/>
  <rdn rId="0" localSheetId="1" customView="1" name="Z_3AFE79CE_CE75_447D_8C73_1AE63A224CBA_.wvu.PrintArea" hidden="1" oldHidden="1">
    <formula>Sheet1!$A$1:$AL$327</formula>
    <oldFormula>Sheet1!$A$1:$AL$327</oldFormula>
  </rdn>
  <rdn rId="0" localSheetId="1" customView="1" name="Z_3AFE79CE_CE75_447D_8C73_1AE63A224CBA_.wvu.FilterData" hidden="1" oldHidden="1">
    <formula>Sheet1!$A$6:$AL$327</formula>
    <oldFormula>Sheet1!$A$6:$AL$327</oldFormula>
  </rdn>
  <rcv guid="{3AFE79CE-CE75-447D-8C73-1AE63A224CBA}" action="add"/>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1" sId="1">
    <nc r="B302">
      <v>112921</v>
    </nc>
  </rcc>
  <rcc rId="872" sId="1">
    <nc r="C302">
      <v>288</v>
    </nc>
  </rcc>
  <rcc rId="873" sId="1">
    <nc r="D302" t="inlineStr">
      <is>
        <t>VB</t>
      </is>
    </nc>
  </rcc>
  <rcc rId="874" sId="1">
    <nc r="F302" t="inlineStr">
      <is>
        <t>CP 2/2017 (MySMIS: POCA/111/1/1)</t>
      </is>
    </nc>
  </rcc>
  <rcc rId="875" sId="1">
    <nc r="E302" t="inlineStr">
      <is>
        <t>AP1/1.1i/1.2</t>
      </is>
    </nc>
  </rcc>
  <rfmt sheetId="1" sqref="H302" start="0" length="0">
    <dxf>
      <font>
        <sz val="11"/>
        <color theme="1"/>
        <name val="Calibri"/>
        <family val="2"/>
        <charset val="238"/>
        <scheme val="minor"/>
      </font>
      <alignment horizontal="general" vertical="bottom" wrapText="0"/>
      <border outline="0">
        <left/>
        <right/>
        <top/>
        <bottom/>
      </border>
    </dxf>
  </rfmt>
  <rfmt sheetId="1" xfDxf="1" sqref="H302" start="0" length="0">
    <dxf>
      <font>
        <b/>
        <name val="Trebuchet MS"/>
        <scheme val="none"/>
      </font>
    </dxf>
  </rfmt>
  <rcc rId="876" sId="1" odxf="1" dxf="1">
    <nc r="H302" t="inlineStr">
      <is>
        <t>Institutul Roman Pentru Educație și Incluziune Sociala</t>
      </is>
    </nc>
    <ndxf>
      <font>
        <b val="0"/>
        <sz val="12"/>
        <color auto="1"/>
        <name val="Trebuchet MS"/>
        <scheme val="none"/>
      </font>
      <fill>
        <patternFill patternType="solid">
          <bgColor theme="4"/>
        </patternFill>
      </fill>
      <alignment horizontal="left" vertical="center" wrapText="1"/>
      <border outline="0">
        <left style="thin">
          <color indexed="64"/>
        </left>
        <right style="thin">
          <color indexed="64"/>
        </right>
        <top style="thin">
          <color indexed="64"/>
        </top>
        <bottom style="thin">
          <color indexed="64"/>
        </bottom>
      </border>
    </ndxf>
  </rcc>
  <rcc rId="877" sId="1">
    <nc r="G302" t="inlineStr">
      <is>
        <t>Implicare civică pentru formularea propunerilor alternative de politici publice în educație”</t>
      </is>
    </nc>
  </rcc>
  <rcc rId="878" sId="1">
    <nc r="I302" t="inlineStr">
      <is>
        <t>Asociația pentru Participare Civică</t>
      </is>
    </nc>
  </rcc>
  <rcc rId="879" sId="1">
    <nc r="J302" t="inlineStr">
      <is>
        <t>Obiectivul general al proiectului consta in cresterea capacitatii celor doua organizatii partenere de a formula propuneri alternative la politicile publice initiate de Guvern in domeniul tineretului si cel al educatiei pe care sa le inainteze autoritatilor relevante. In acest sens, obiectivul general al proiectului contribuie la atingerea obiectivului specific 1.1 al POCA - de a dezvolta si introduce sisteme si standarde comune in administratia publica ce optimizeaza procesele decizionale orientate catre cetateni si mediul de afaceri – prin sustinerea capacitatii societatii civile de a isi oferi aportul la formularea, monitorizarea si evaluarea politicilor publice nationale. Mai precis, prin consolidarea cunostintelor tehnice si a experientei in randul reprezentantilor celor doua ONGuri direct sprijinite prin operatiunea finantata in ceea ce priveste participarea la decizia publica (fie ca acesta se traduce prin elaborarea de analize, evaluari sau formulari de politici publice alternative), contribuim la intarirea rolului pe care acest sector il are in ciclul politicilor publice si implicit la o mai buna reflectare a
intereselor cetatenilor in reglementarile adoptate. In aceasta maniera, proiectul contribuie in mod direct la atingerea Obiectivului Specific II.1.6 al Strategiei pentru Consolidarea Administratiei Publice 2014-2016, anume dezvoltarea capacitatii societatii civile, mediului academic si altor parteneri sociali relevanti de a sustine si promova reforma administratiei publice.</t>
      </is>
    </nc>
  </rcc>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0" sId="1" numFmtId="19">
    <nc r="K302">
      <v>43236</v>
    </nc>
  </rcc>
  <rcc rId="881" sId="1" numFmtId="19">
    <nc r="L302">
      <v>43724</v>
    </nc>
  </rcc>
  <rcc rId="882" sId="1">
    <nc r="N302" t="inlineStr">
      <is>
        <t>Proiect cu acoperire națională</t>
      </is>
    </nc>
  </rcc>
  <rcc rId="883" sId="1">
    <nc r="Q302" t="inlineStr">
      <is>
        <t>ONG</t>
      </is>
    </nc>
  </rcc>
  <rcc rId="884" sId="1" odxf="1" dxf="1">
    <nc r="R302"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odxf>
    <ndxf>
      <font>
        <sz val="12"/>
        <color auto="1"/>
      </font>
    </ndxf>
  </rcc>
  <rcc rId="885" sId="1" numFmtId="4">
    <oc r="S302">
      <f>T302+U302</f>
    </oc>
    <nc r="S302">
      <v>692528.2</v>
    </nc>
  </rcc>
  <rcc rId="886" sId="1" numFmtId="4">
    <nc r="T302">
      <v>558463.65</v>
    </nc>
  </rcc>
  <rcc rId="887" sId="1" numFmtId="4">
    <nc r="U302">
      <v>134064.54</v>
    </nc>
  </rcc>
  <rcc rId="888" sId="1" numFmtId="4">
    <oc r="V301">
      <v>0</v>
    </oc>
    <nc r="V301">
      <v>132068.54</v>
    </nc>
  </rcc>
  <rcc rId="889" sId="1" numFmtId="4">
    <nc r="W301">
      <v>98552.41</v>
    </nc>
  </rcc>
  <rcc rId="890" sId="1" numFmtId="4">
    <nc r="X301">
      <v>33516.14</v>
    </nc>
  </rcc>
  <rcc rId="891" sId="1" numFmtId="4">
    <oc r="V302">
      <f>W302+X302</f>
    </oc>
    <nc r="V302">
      <v>132068.54</v>
    </nc>
  </rcc>
  <rcc rId="892" sId="1" numFmtId="4">
    <nc r="W302">
      <v>98552.41</v>
    </nc>
  </rcc>
  <rcc rId="893" sId="1" numFmtId="4">
    <nc r="X302">
      <v>33516.14</v>
    </nc>
  </rcc>
  <rcc rId="894" sId="1" numFmtId="4">
    <oc r="Y302">
      <f>Z302+AA302</f>
    </oc>
    <nc r="Y302">
      <v>16828.509999999998</v>
    </nc>
  </rcc>
  <rcc rId="895" sId="1" numFmtId="4">
    <nc r="Z302">
      <v>13408.5</v>
    </nc>
  </rcc>
  <rcc rId="896" sId="1" numFmtId="4">
    <nc r="AA302">
      <v>3420.01</v>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1:XFD301">
    <dxf>
      <fill>
        <patternFill patternType="none">
          <bgColor auto="1"/>
        </patternFill>
      </fill>
    </dxf>
  </rfmt>
  <rfmt sheetId="1" sqref="H302">
    <dxf>
      <fill>
        <patternFill patternType="none">
          <bgColor auto="1"/>
        </patternFill>
      </fill>
    </dxf>
  </rfmt>
  <rfmt sheetId="1" sqref="B301:D301">
    <dxf>
      <fill>
        <patternFill patternType="solid">
          <bgColor rgb="FFFFFF00"/>
        </patternFill>
      </fill>
    </dxf>
  </rfmt>
  <rfmt sheetId="1" sqref="F301">
    <dxf>
      <fill>
        <patternFill patternType="solid">
          <bgColor rgb="FFFFFF00"/>
        </patternFill>
      </fill>
    </dxf>
  </rfmt>
  <rfmt sheetId="1" sqref="I301">
    <dxf>
      <fill>
        <patternFill patternType="solid">
          <bgColor rgb="FFFFFF00"/>
        </patternFill>
      </fill>
    </dxf>
  </rfmt>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7" sId="1">
    <nc r="AH301" t="inlineStr">
      <is>
        <t>implementare</t>
      </is>
    </nc>
  </rcc>
  <rcc rId="898" sId="1" odxf="1" dxf="1">
    <nc r="AH302" t="inlineStr">
      <is>
        <t>implementare</t>
      </is>
    </nc>
    <odxf>
      <fill>
        <patternFill patternType="solid">
          <bgColor theme="0"/>
        </patternFill>
      </fill>
    </odxf>
    <ndxf>
      <fill>
        <patternFill patternType="none">
          <bgColor indexed="65"/>
        </patternFill>
      </fill>
    </ndxf>
  </rcc>
  <rcv guid="{7C1B4D6D-D666-48DD-AB17-E00791B6F0B6}" action="delete"/>
  <rdn rId="0" localSheetId="1" customView="1" name="Z_7C1B4D6D_D666_48DD_AB17_E00791B6F0B6_.wvu.PrintArea" hidden="1" oldHidden="1">
    <formula>Sheet1!$A$1:$AL$327</formula>
    <oldFormula>Sheet1!$A$1:$AL$327</oldFormula>
  </rdn>
  <rdn rId="0" localSheetId="1" customView="1" name="Z_7C1B4D6D_D666_48DD_AB17_E00791B6F0B6_.wvu.FilterData" hidden="1" oldHidden="1">
    <formula>Sheet1!$A$6:$DG$310</formula>
    <oldFormula>Sheet1!$A$6:$DG$306</oldFormula>
  </rdn>
  <rcv guid="{7C1B4D6D-D666-48DD-AB17-E00791B6F0B6}"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1" sId="1">
    <oc r="S301">
      <v>6570135.6299999999</v>
    </oc>
    <nc r="S301">
      <f>T301+U301</f>
    </nc>
  </rcc>
  <rfmt sheetId="1" sqref="S301">
    <dxf>
      <fill>
        <patternFill patternType="solid">
          <bgColor rgb="FFFFFF00"/>
        </patternFill>
      </fill>
    </dxf>
  </rfmt>
  <rcc rId="902" sId="1">
    <oc r="S302">
      <v>692528.2</v>
    </oc>
    <nc r="S302">
      <f>T302+U302</f>
    </nc>
  </rcc>
  <rfmt sheetId="1" sqref="S301">
    <dxf>
      <fill>
        <patternFill patternType="none">
          <bgColor auto="1"/>
        </patternFill>
      </fill>
    </dxf>
  </rfmt>
  <rfmt sheetId="1" sqref="T301">
    <dxf>
      <fill>
        <patternFill>
          <bgColor auto="1"/>
        </patternFill>
      </fill>
    </dxf>
  </rfmt>
  <rfmt sheetId="1" sqref="T301">
    <dxf>
      <fill>
        <patternFill patternType="solid">
          <bgColor rgb="FFFFFF00"/>
        </patternFill>
      </fill>
    </dxf>
  </rfmt>
  <rfmt sheetId="1" sqref="U301">
    <dxf>
      <fill>
        <patternFill patternType="solid">
          <bgColor rgb="FFFFFF00"/>
        </patternFill>
      </fill>
    </dxf>
  </rfmt>
  <rcc rId="903" sId="1">
    <oc r="V301">
      <v>132068.54</v>
    </oc>
    <nc r="V301">
      <f>W301+X301</f>
    </nc>
  </rcc>
  <rcc rId="904" sId="1" numFmtId="4">
    <oc r="V302">
      <v>132068.54</v>
    </oc>
    <nc r="V302">
      <f>W302+X302</f>
    </nc>
  </rcc>
  <rfmt sheetId="1" sqref="W301 X301">
    <dxf>
      <fill>
        <patternFill patternType="solid">
          <bgColor rgb="FFFFFF00"/>
        </patternFill>
      </fill>
    </dxf>
  </rfmt>
  <rfmt sheetId="1" sqref="Z301 AA301">
    <dxf>
      <fill>
        <patternFill patternType="solid">
          <bgColor rgb="FFFFFF00"/>
        </patternFill>
      </fill>
    </dxf>
  </rfmt>
  <rcc rId="905" sId="1" numFmtId="4">
    <oc r="Y301">
      <v>1252957.29</v>
    </oc>
    <nc r="Y301">
      <f>Z301+AA301</f>
    </nc>
  </rcc>
  <rcc rId="906" sId="1" numFmtId="4">
    <nc r="AD301">
      <v>0</v>
    </nc>
  </rcc>
  <rcc rId="907" sId="1" numFmtId="4">
    <nc r="AC301">
      <v>0</v>
    </nc>
  </rcc>
  <rfmt sheetId="1" sqref="AE301">
    <dxf>
      <fill>
        <patternFill patternType="solid">
          <bgColor rgb="FFFFFF00"/>
        </patternFill>
      </fill>
    </dxf>
  </rfmt>
  <rcc rId="908" sId="1" numFmtId="4">
    <oc r="W301">
      <v>98552.41</v>
    </oc>
    <nc r="W301">
      <v>0</v>
    </nc>
  </rcc>
  <rcc rId="909" sId="1" numFmtId="4">
    <oc r="X301">
      <v>33516.14</v>
    </oc>
    <nc r="X301">
      <v>0</v>
    </nc>
  </rcc>
  <rcc rId="910" sId="1" numFmtId="4">
    <oc r="AA301">
      <v>317973.42</v>
    </oc>
    <nc r="AA301">
      <v>317973.40999999997</v>
    </nc>
  </rcc>
  <rcv guid="{3AFE79CE-CE75-447D-8C73-1AE63A224CBA}" action="delete"/>
  <rdn rId="0" localSheetId="1" customView="1" name="Z_3AFE79CE_CE75_447D_8C73_1AE63A224CBA_.wvu.PrintArea" hidden="1" oldHidden="1">
    <formula>Sheet1!$A$1:$AL$327</formula>
    <oldFormula>Sheet1!$A$1:$AL$327</oldFormula>
  </rdn>
  <rdn rId="0" localSheetId="1" customView="1" name="Z_3AFE79CE_CE75_447D_8C73_1AE63A224CBA_.wvu.FilterData" hidden="1" oldHidden="1">
    <formula>Sheet1!$A$6:$AL$327</formula>
    <oldFormula>Sheet1!$A$6:$AL$327</oldFormula>
  </rdn>
  <rcv guid="{3AFE79CE-CE75-447D-8C73-1AE63A224CBA}" action="add"/>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3" sId="1" numFmtId="4">
    <nc r="AF301">
      <v>0</v>
    </nc>
  </rcc>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4" sId="1" numFmtId="4">
    <oc r="Y302">
      <v>16828.509999999998</v>
    </oc>
    <nc r="Y302">
      <f>Z302+AA302</f>
    </nc>
  </rcc>
  <rcc rId="915" sId="1" numFmtId="4">
    <nc r="AC302">
      <v>13408.5</v>
    </nc>
  </rcc>
  <rcc rId="916" sId="1" numFmtId="4">
    <nc r="AD302">
      <v>3420.01</v>
    </nc>
  </rcc>
  <rcc rId="917" sId="1" numFmtId="4">
    <oc r="AA302">
      <v>3420.01</v>
    </oc>
    <nc r="AA302">
      <v>0</v>
    </nc>
  </rcc>
  <rcc rId="918" sId="1" numFmtId="4">
    <oc r="Z302">
      <v>13408.5</v>
    </oc>
    <nc r="Z302">
      <v>0</v>
    </nc>
  </rcc>
  <rcc rId="919" sId="1" numFmtId="4">
    <nc r="AF302">
      <v>0</v>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0" sId="1" numFmtId="4">
    <nc r="AF292">
      <v>0</v>
    </nc>
  </rcc>
  <rcv guid="{3AFE79CE-CE75-447D-8C73-1AE63A224CBA}" action="delete"/>
  <rdn rId="0" localSheetId="1" customView="1" name="Z_3AFE79CE_CE75_447D_8C73_1AE63A224CBA_.wvu.PrintArea" hidden="1" oldHidden="1">
    <formula>Sheet1!$A$1:$AL$327</formula>
    <oldFormula>Sheet1!$A$1:$AL$327</oldFormula>
  </rdn>
  <rdn rId="0" localSheetId="1" customView="1" name="Z_3AFE79CE_CE75_447D_8C73_1AE63A224CBA_.wvu.FilterData" hidden="1" oldHidden="1">
    <formula>Sheet1!$A$6:$AL$327</formula>
    <oldFormula>Sheet1!$A$6:$AL$327</oldFormula>
  </rdn>
  <rcv guid="{3AFE79CE-CE75-447D-8C73-1AE63A224CBA}" action="add"/>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AFE79CE-CE75-447D-8C73-1AE63A224CBA}" action="delete"/>
  <rdn rId="0" localSheetId="1" customView="1" name="Z_3AFE79CE_CE75_447D_8C73_1AE63A224CBA_.wvu.PrintArea" hidden="1" oldHidden="1">
    <formula>Sheet1!$A$1:$AL$327</formula>
    <oldFormula>Sheet1!$A$1:$AL$327</oldFormula>
  </rdn>
  <rdn rId="0" localSheetId="1" customView="1" name="Z_3AFE79CE_CE75_447D_8C73_1AE63A224CBA_.wvu.FilterData" hidden="1" oldHidden="1">
    <formula>Sheet1!$A$6:$AL$327</formula>
    <oldFormula>Sheet1!$A$6:$AL$327</oldFormula>
  </rdn>
  <rcv guid="{3AFE79CE-CE75-447D-8C73-1AE63A224CBA}"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 sId="1">
    <nc r="B248">
      <v>117834</v>
    </nc>
  </rcc>
  <rcc rId="39" sId="1" numFmtId="19">
    <oc r="L248">
      <v>43613</v>
    </oc>
    <nc r="L248">
      <v>43610</v>
    </nc>
  </rcc>
  <rcc rId="40" sId="1">
    <oc r="AI248" t="inlineStr">
      <is>
        <t>AA5 /16.08.2017</t>
      </is>
    </oc>
    <nc r="AI248" t="inlineStr">
      <is>
        <t>AA6 /21.02.2018</t>
      </is>
    </nc>
  </rcc>
  <rdn rId="0" localSheetId="1" customView="1" name="Z_FE50EAC0_52A5_4C33_B973_65E93D03D3EA_.wvu.PrintArea" hidden="1" oldHidden="1">
    <formula>Sheet1!$A$1:$AL$321</formula>
  </rdn>
  <rdn rId="0" localSheetId="1" customView="1" name="Z_FE50EAC0_52A5_4C33_B973_65E93D03D3EA_.wvu.FilterData" hidden="1" oldHidden="1">
    <formula>Sheet1!$A$6:$AL$321</formula>
  </rdn>
  <rcv guid="{FE50EAC0-52A5-4C33-B973-65E93D03D3EA}" action="add"/>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Sheet1!$A$1:$AL$327</formula>
    <oldFormula>Sheet1!$A$1:$AL$327</oldFormula>
  </rdn>
  <rdn rId="0" localSheetId="1" customView="1" name="Z_7C1B4D6D_D666_48DD_AB17_E00791B6F0B6_.wvu.FilterData" hidden="1" oldHidden="1">
    <formula>Sheet1!$A$6:$DG$310</formula>
    <oldFormula>Sheet1!$A$6:$DG$310</oldFormula>
  </rdn>
  <rcv guid="{7C1B4D6D-D666-48DD-AB17-E00791B6F0B6}"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Sheet1!$A$1:$AL$327</formula>
    <oldFormula>Sheet1!$A$1:$AL$327</oldFormula>
  </rdn>
  <rdn rId="0" localSheetId="1" customView="1" name="Z_7C1B4D6D_D666_48DD_AB17_E00791B6F0B6_.wvu.FilterData" hidden="1" oldHidden="1">
    <formula>Sheet1!$A$6:$DG$310</formula>
    <oldFormula>Sheet1!$A$6:$DG$310</oldFormula>
  </rdn>
  <rcv guid="{7C1B4D6D-D666-48DD-AB17-E00791B6F0B6}" action="add"/>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9" sId="1">
    <nc r="F303" t="inlineStr">
      <is>
        <t>IP4/2016</t>
      </is>
    </nc>
  </rcc>
  <rcc rId="930" sId="1">
    <nc r="C303">
      <v>60</v>
    </nc>
  </rcc>
  <rcc rId="931" sId="1">
    <nc r="D303" t="inlineStr">
      <is>
        <t>DV</t>
      </is>
    </nc>
  </rcc>
  <rcc rId="932" sId="1">
    <nc r="B303">
      <v>122235</v>
    </nc>
  </rcc>
  <rcv guid="{EA64E7D7-BA48-4965-B650-778AE412FE0C}" action="delete"/>
  <rdn rId="0" localSheetId="1" customView="1" name="Z_EA64E7D7_BA48_4965_B650_778AE412FE0C_.wvu.PrintArea" hidden="1" oldHidden="1">
    <formula>Sheet1!$A$1:$AL$327</formula>
    <oldFormula>Sheet1!$A$1:$AL$327</oldFormula>
  </rdn>
  <rdn rId="0" localSheetId="1" customView="1" name="Z_EA64E7D7_BA48_4965_B650_778AE412FE0C_.wvu.FilterData" hidden="1" oldHidden="1">
    <formula>Sheet1!$A$6:$AL$327</formula>
    <oldFormula>Sheet1!$A$6:$AL$327</oldFormula>
  </rdn>
  <rcv guid="{EA64E7D7-BA48-4965-B650-778AE412FE0C}" action="add"/>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5" sId="1">
    <nc r="E303" t="inlineStr">
      <is>
        <t xml:space="preserve">AP1/11i /1.3 </t>
      </is>
    </nc>
  </rcc>
  <rcc rId="936" sId="1">
    <nc r="G303" t="inlineStr">
      <is>
        <t>Consolidarea institutionala a sistemului penitenciar romanesc</t>
      </is>
    </nc>
  </rcc>
  <rcv guid="{EA64E7D7-BA48-4965-B650-778AE412FE0C}" action="delete"/>
  <rdn rId="0" localSheetId="1" customView="1" name="Z_EA64E7D7_BA48_4965_B650_778AE412FE0C_.wvu.PrintArea" hidden="1" oldHidden="1">
    <formula>Sheet1!$A$1:$AL$327</formula>
    <oldFormula>Sheet1!$A$1:$AL$327</oldFormula>
  </rdn>
  <rdn rId="0" localSheetId="1" customView="1" name="Z_EA64E7D7_BA48_4965_B650_778AE412FE0C_.wvu.FilterData" hidden="1" oldHidden="1">
    <formula>Sheet1!$A$6:$AL$327</formula>
    <oldFormula>Sheet1!$A$6:$AL$327</oldFormula>
  </rdn>
  <rcv guid="{EA64E7D7-BA48-4965-B650-778AE412FE0C}" action="add"/>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03">
    <dxf>
      <alignment horizontal="center"/>
    </dxf>
  </rfmt>
  <rfmt sheetId="1" sqref="H303">
    <dxf>
      <alignment horizontal="center"/>
    </dxf>
  </rfmt>
  <rcc rId="939" sId="1">
    <nc r="H303" t="inlineStr">
      <is>
        <t>ADMINISTRAȚIA NAȚIONALĂ A PENITENCIARELOR</t>
      </is>
    </nc>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0" sId="1">
    <nc r="J303" t="inlineStr">
      <is>
        <t>Obiectivul general al proiectului consta în întărirea capacității organizatorice și administrative a sistemului penitenciar prin dezvoltarea unor instrumente manageriale si revizuirea Strategiei de Dezvoltare.</t>
      </is>
    </nc>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1" sId="1">
    <oc r="J303" t="inlineStr">
      <is>
        <t>Obiectivul general al proiectului consta în întărirea capacității organizatorice și administrative a sistemului penitenciar prin dezvoltarea unor instrumente manageriale si revizuirea Strategiei de Dezvoltare.</t>
      </is>
    </oc>
    <nc r="J303" t="inlineStr">
      <is>
        <t>Obiectivul general al proiectului consta în întărirea capacității organizatorice și administrative a sistemului penitenciar prin dezvoltarea unor instrumente manageriale si revizuirea Strategiei de Dezvoltare.   Obiectivele specifice ale proiectului:           1. Revizuirea Strategiei de dezvoltare a sistemului penitenciar din perspectiva Obiectivelor strategice Modernizarea şi dezvoltarea infrastructurii sistemului penitenciar și Dezvoltarea capacității administrative instituționale și interinstituționale prin modernizarea serviciilor informatice și de comunicații                                                                                   2. Revizuirea, elaborarea și implementarea a 2 instrumente necesare asigurării unui management instituțional performant.</t>
      </is>
    </nc>
  </rcc>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2" sId="1" numFmtId="19">
    <nc r="K303">
      <v>43236</v>
    </nc>
  </rcc>
  <rcc rId="943" sId="1" numFmtId="19">
    <nc r="L303">
      <v>44302</v>
    </nc>
  </rcc>
  <rcc rId="944" sId="1">
    <oc r="M303">
      <f>S303/AE303*100</f>
    </oc>
    <nc r="M303">
      <f>S303/AE303*100</f>
    </nc>
  </rcc>
  <rcc rId="945" sId="1">
    <oc r="AG303">
      <f>AE303+AF303</f>
    </oc>
    <nc r="AG303">
      <f>AE303+AF303</f>
    </nc>
  </rcc>
  <rcc rId="946" sId="1">
    <nc r="AH303" t="inlineStr">
      <is>
        <t>implementare</t>
      </is>
    </nc>
  </rcc>
  <rcc rId="947" sId="1" numFmtId="4">
    <nc r="AF303">
      <v>0</v>
    </nc>
  </rcc>
  <rcc rId="948" sId="1" numFmtId="4">
    <nc r="Z303">
      <v>1340952.68</v>
    </nc>
  </rcc>
  <rcc rId="949" sId="1" numFmtId="4">
    <nc r="AA303">
      <v>456037.07</v>
    </nc>
  </rcc>
  <rcc rId="950" sId="1">
    <oc r="AB303">
      <f>AC303+AD303</f>
    </oc>
    <nc r="AB303">
      <f>AC303+AD303</f>
    </nc>
  </rcc>
  <rcc rId="951" sId="1">
    <nc r="N303" t="inlineStr">
      <is>
        <t>Proiect cu acoperire națională</t>
      </is>
    </nc>
  </rcc>
  <rcc rId="952" sId="1">
    <oc r="S303">
      <f>T303+U303</f>
    </oc>
    <nc r="S303">
      <f>T303+U303</f>
    </nc>
  </rcc>
  <rcc rId="953" sId="1" numFmtId="4">
    <nc r="T303">
      <v>7598731.8700000001</v>
    </nc>
  </rcc>
  <rcc rId="954" sId="1" numFmtId="4">
    <nc r="U303">
      <v>1824148.28</v>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5" sId="1">
    <nc r="I303" t="inlineStr">
      <is>
        <t>n.a</t>
      </is>
    </nc>
  </rcc>
  <rcc rId="956" sId="1">
    <nc r="O303" t="inlineStr">
      <is>
        <t>București</t>
      </is>
    </nc>
  </rcc>
  <rcc rId="957" sId="1">
    <nc r="P303" t="inlineStr">
      <is>
        <t>București</t>
      </is>
    </nc>
  </rcc>
  <rcc rId="958" sId="1">
    <nc r="Q303" t="inlineStr">
      <is>
        <t>APC</t>
      </is>
    </nc>
  </rcc>
  <rcc rId="959" sId="1">
    <nc r="R303" t="inlineStr">
      <is>
        <t>119 - Investiții în capacitatea instituțională și în eficiența administrațiilor și a serviciilor publice la nivel național, regional și local, în perspectiva realizării de reforme, a unei mai bune legiferări și a bunei guvernanțe</t>
      </is>
    </nc>
  </rcc>
  <rcc rId="960" sId="1">
    <nc r="AI303" t="inlineStr">
      <is>
        <t>n.a</t>
      </is>
    </nc>
  </rcc>
  <rcc rId="961" sId="1" numFmtId="4">
    <nc r="AJ303">
      <v>0</v>
    </nc>
  </rcc>
  <rcc rId="962" sId="1" numFmtId="4">
    <nc r="AK303">
      <v>0</v>
    </nc>
  </rcc>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3" sId="1">
    <nc r="B304">
      <v>113205</v>
    </nc>
  </rcc>
  <rcc rId="964" sId="1">
    <nc r="C304">
      <v>286</v>
    </nc>
  </rcc>
  <rcc rId="965" sId="1">
    <nc r="D304" t="inlineStr">
      <is>
        <t>VB</t>
      </is>
    </nc>
  </rcc>
  <rcc rId="966" sId="1">
    <nc r="E304" t="inlineStr">
      <is>
        <t>AP1/1.1i/1.2</t>
      </is>
    </nc>
  </rcc>
  <rcc rId="967" sId="1">
    <nc r="F304" t="inlineStr">
      <is>
        <t>CP 2/2017 (MySMIS: POCA/111/1/1)</t>
      </is>
    </nc>
  </rcc>
  <rcc rId="968" sId="1">
    <nc r="G304" t="inlineStr">
      <is>
        <t>Întărirea capacității ONG pentru o dezvoltare durabilă prin parteneriat social</t>
      </is>
    </nc>
  </rcc>
  <rcc rId="969" sId="1">
    <nc r="H304" t="inlineStr">
      <is>
        <t>ALMA RO</t>
      </is>
    </nc>
  </rcc>
  <rcc rId="970" sId="1">
    <nc r="I304" t="inlineStr">
      <is>
        <t>Asociația Orașelor din România</t>
      </is>
    </nc>
  </rcc>
  <rcc rId="971" sId="1">
    <nc r="J304" t="inlineStr">
      <is>
        <t>Obiectivul general al proiectului: Dezvoltarea capacitaþii organizaþiilor neguvernamentale de a realiza parteneriate sociale viabile si
durabile cu autoritaþile publice locale si de a propune politici publice alternative în beneficiul cetaþenilor.
Obiectivul general al proiectului este în concordanþa cu Obiectivul tematic 11 din Politica de coeziune 2014 – 2020 (OT 11 Consolidarea
capacitaþii instituþionale a autoritaþilor publice si a parþilor interesate si eficienþa administraþiei publice), abordând provocarea 5 Administraþia si guvernarea si provocarea 2 Oamenii si societatea din Acordul de Parteneriat al României, prin acþiuni specifice derulate la nivel national: realizarea unei analize diagnostic privind implementarea Legii 350/2005; organizarea a 14 evenimente regionale in vederea dezbaterii propunerilor de modificare/actualizarea a Legii 350/2005; realizarea unei retele de cooperare interinstitutionale ONG-APL si pregatirea a 160 de persoane pentru o administraþie eficienþa si competitiva.</t>
      </is>
    </nc>
  </rcc>
  <rcc rId="972" sId="1" numFmtId="19">
    <nc r="K304">
      <v>43243</v>
    </nc>
  </rcc>
  <rcc rId="973" sId="1" numFmtId="19">
    <nc r="L304">
      <v>43669</v>
    </nc>
  </rcc>
  <rcc rId="974" sId="1" numFmtId="4">
    <nc r="T304">
      <v>605336.84</v>
    </nc>
  </rcc>
  <rcc rId="975" sId="1" numFmtId="4">
    <nc r="U304">
      <v>145316.9</v>
    </nc>
  </rcc>
  <rcc rId="976" sId="1" numFmtId="4">
    <nc r="W304">
      <v>106824.15</v>
    </nc>
  </rcc>
  <rcc rId="977" sId="1" numFmtId="4">
    <nc r="X304">
      <v>36329.22</v>
    </nc>
  </rcc>
  <rcc rId="978" sId="1" numFmtId="4">
    <nc r="AC304">
      <v>14533.9</v>
    </nc>
  </rcc>
  <rcc rId="979" sId="1" numFmtId="4">
    <nc r="AD304">
      <v>3707.06</v>
    </nc>
  </rcc>
  <rcc rId="980" sId="1" numFmtId="4">
    <nc r="AF304">
      <v>0</v>
    </nc>
  </rcc>
  <rcv guid="{3AFE79CE-CE75-447D-8C73-1AE63A224CBA}" action="delete"/>
  <rdn rId="0" localSheetId="1" customView="1" name="Z_3AFE79CE_CE75_447D_8C73_1AE63A224CBA_.wvu.PrintArea" hidden="1" oldHidden="1">
    <formula>Sheet1!$A$1:$AL$327</formula>
    <oldFormula>Sheet1!$A$1:$AL$327</oldFormula>
  </rdn>
  <rdn rId="0" localSheetId="1" customView="1" name="Z_3AFE79CE_CE75_447D_8C73_1AE63A224CBA_.wvu.FilterData" hidden="1" oldHidden="1">
    <formula>Sheet1!$A$6:$AL$327</formula>
    <oldFormula>Sheet1!$A$6:$AL$327</oldFormula>
  </rdn>
  <rcv guid="{3AFE79CE-CE75-447D-8C73-1AE63A224CBA}"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408A2F1-296F-4EAD-B15B-336D73846FDD}" action="delete"/>
  <rdn rId="0" localSheetId="1" customView="1" name="Z_C408A2F1_296F_4EAD_B15B_336D73846FDD_.wvu.PrintArea" hidden="1" oldHidden="1">
    <formula>Sheet1!$A$1:$AL$321</formula>
    <oldFormula>Sheet1!$A$1:$AL$321</oldFormula>
  </rdn>
  <rdn rId="0" localSheetId="1" customView="1" name="Z_C408A2F1_296F_4EAD_B15B_336D73846FDD_.wvu.FilterData" hidden="1" oldHidden="1">
    <formula>Sheet1!$A$6:$AL$321</formula>
    <oldFormula>Sheet1!$A$6:$AL$321</oldFormula>
  </rdn>
  <rcv guid="{C408A2F1-296F-4EAD-B15B-336D73846FDD}" action="add"/>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3" sId="1">
    <nc r="B305">
      <v>111084</v>
    </nc>
  </rcc>
  <rcc rId="984" sId="1">
    <nc r="C305">
      <v>343</v>
    </nc>
  </rcc>
  <rcc rId="985" sId="1">
    <nc r="D305" t="inlineStr">
      <is>
        <t>MM</t>
      </is>
    </nc>
  </rcc>
  <rcc rId="986" sId="1">
    <nc r="E305" t="inlineStr">
      <is>
        <t>AP1/1.1i/1.2</t>
      </is>
    </nc>
  </rcc>
  <rcc rId="987" sId="1">
    <nc r="F305" t="inlineStr">
      <is>
        <t>CP 2/2017 (MySMIS: POCA/111/1/1)</t>
      </is>
    </nc>
  </rcc>
  <rfmt sheetId="1" sqref="G305" start="0" length="0">
    <dxf>
      <font>
        <sz val="11"/>
        <color theme="1"/>
        <name val="Calibri"/>
        <family val="2"/>
        <charset val="238"/>
        <scheme val="minor"/>
      </font>
      <alignment vertical="bottom" wrapText="0"/>
      <border outline="0">
        <left/>
        <right/>
        <top/>
        <bottom/>
      </border>
    </dxf>
  </rfmt>
  <rcc rId="988" sId="1" xfDxf="1" dxf="1">
    <nc r="G305" t="inlineStr">
      <is>
        <t>COOL JOBS –propunere alternativa de politici publici pentru prevenirea somajului în rândul tinerilor</t>
      </is>
    </nc>
    <ndxf>
      <font>
        <i/>
      </font>
      <alignment wrapText="1"/>
    </ndxf>
  </rcc>
  <rfmt sheetId="1" sqref="H305" start="0" length="0">
    <dxf>
      <font>
        <sz val="11"/>
        <color theme="1"/>
        <name val="Calibri"/>
        <family val="2"/>
        <charset val="238"/>
        <scheme val="minor"/>
      </font>
      <alignment horizontal="general" vertical="bottom" wrapText="0"/>
      <border outline="0">
        <left/>
        <right/>
        <top/>
        <bottom/>
      </border>
    </dxf>
  </rfmt>
  <rcc rId="989" sId="1" xfDxf="1" dxf="1">
    <nc r="H305" t="inlineStr">
      <is>
        <t>Federația „Forumul Tinerilor din România”</t>
      </is>
    </nc>
    <ndxf>
      <font>
        <b/>
      </font>
      <alignment wrapText="1"/>
    </ndxf>
  </rcc>
  <rfmt sheetId="1" sqref="H305" start="0" length="2147483647">
    <dxf>
      <font>
        <b val="0"/>
      </font>
    </dxf>
  </rfmt>
  <rcc rId="990" sId="1" xfDxf="1" dxf="1">
    <nc r="I305" t="inlineStr">
      <is>
        <t>COOL JOBS –propunere alternativa de politici publici pentru prevenirea somajului în rândul tinerilor</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cc rId="991" sId="1">
    <nc r="J305" t="inlineStr">
      <is>
        <t>OG: Cresterea gradului de implicare al ONG-urilor si partenerilor sociali în proceselor decizionale ale autoritaþilor publice cu atribuþii în
reglementarea si organizarea consilierii si orientarii profesionale a elevilor, în beneficiul viitorilor absolvenþi de învaþamânt preuniversitar si
mediului de afaceri.
OG raspunde astfel problemelor identificate de parteneri în secþiunea „Justificare” si „Grup þinta”:
a) lipsa unui sistem naþional coerent de informare, consiliere si orientare profesionala la nivel national/regional/ local, care sa vizeze
formarea profesionala initiala a elevilor;
b) lipsa capacitatii organizatiilor non-guvernamentele si a partenerilor sociali de a propune politici publice alternative in acest domeniu.        Obiectivele specifice ale proiectului
1. OS1. Formularea si promovarea a doua propuneri alternative de politici publice în domeniul consilierii si orientarii profesionale a
elevilor din învaþamântul preuniversitar cu implicarea liderului de parteneriat, a partenerului si a structurilor locale ale acestora,
parteneri sociali si ONG-uri, în 16 luni.
Proiectul prevede realizarea unei cercetari cantitative la nivel national privind furnizarea serviciilor de informare, consiliere si
orientare profesionale a elevilor din învaþamântul preuniversitar. Concluziile cercetarii vor fi coroborate cu un studiu comparat
România – þari ale UE asupra politicilor publice de dezvoltare a serviciilor de mai sus. Pe aceste informaþii se va baza elaborarea
propunerii alternative la politicile publice din educaþie iniþiate de Guvern. La elaborarea / formularea, promovarea ei vor participa
cele liderul, partenerul si alte ONG-uri si parteneri sociali care activeaza în domeniul educaþie, tineret, voluntariat, antreprenoriat
ce vor delega 60 de persoane din aparatul propriu pentru proiect. Campania de advocacy se va finaliza cu acceptarea PPP de
catre o autoritate publica centrala relevanta. În plus, prin proiect se va crea si pilota un instrument de dialog social si civic
subsumat temei PPP anterioare.
O2. OS2. Sprijinirea liderului de parteneriat, a partenerului si a structurilor locale ale acestora de a-si îmbunataþi capacitatea de
formulare si promovare de propuneri alternative la politicile publice iniþiate de Guvern prin formarea a 320 de persoane
(reprezentanþi ai partenerilor sociali si ONG-urilor).
Proiectul prevede dezvoltarea si livrarea a 2 cursuri „TEHNICI DE ADVOCACY PENTRU IMPUNEREA PROPUNERILOR ONGURILOR
?I PARTENERILOR SOCIALI ÎN CADRUL CONSULTARILOR PUBLICE DE ELABORARE A PROIECTELOR
LEGISLATIVE” si „CONSOLIDAREA DIALOGULUI CIVIC ?I SOCIAL LA NIVEL LOCAL” cu rol în cresterea capacitaþii a ONGurilor
si partenerilor sociali care activeaza în domeniile educaþie, tineret, voluntariat, antreprenoriat prin instruirea a 320 de reprez
ai acestora. În plus, ONG-urile interesate vor avea acces gratuit la instrumentul de consolidare a dialogului social si civic în
vederea cresterii gradului de implicare al ONG-urilor si partenerilor sociali în proceselor decizionale ale autoritaþilor publice cu
atribuþii în reglementarea si organizarea consilierii si orientarii profesionale a elevilor.
3. OS3. Cresterea gradului de constientizare privind dezvoltarea durabila, egalitatea de sanse si nediscriminarea, respectiv
egalitatea de gen în rândul a 320 de membri ai ONG-urilor si partenerilor sociali implicaþi în activitaþi de formare pentru
îmbunataþirea capacitaþii de formulare si promovare de propuneri alternative la politicile publice iniþiate de Guvern timp de 16 luni.
În toate etapele de elaborare, promovare, acceptare, se vor integra, respecta si promova principiile orizontale POCA si se va face
cunoscuta sursa de finanþare si oportunitaþile oferite de aceasta (FSE prin POCA). Acþiunile de instruire, elaborare / promovare /
acceptare PPP, creare si pilotare instrument de consolidare a dialogului social si civic vor integra principiile orizontale urmarite de
POCA crescând astfel capacitatea ONG-urilor participante de a si le însusi si promova. De asemenea, publicitatea finanþarii FSE
prin POCA si a oportunitaþilor de finanþare ONG va creste capacitatea lor de accesare a finanþarilor nerambursabile prin informare
clara si pragmatica. În selecþia GT si achiziþia de bunuri si servicii se vor integra principiile orizontale POCA.</t>
      </is>
    </nc>
  </rcc>
  <rcc rId="992" sId="1" numFmtId="19">
    <nc r="K305">
      <v>43243</v>
    </nc>
  </rcc>
  <rcc rId="993" sId="1" numFmtId="19">
    <nc r="L305">
      <v>43669</v>
    </nc>
  </rcc>
  <rcc rId="994" sId="1">
    <nc r="N305" t="inlineStr">
      <is>
        <t>Proiect cu acoperire națională</t>
      </is>
    </nc>
  </rcc>
  <rcc rId="995" sId="1">
    <nc r="R305" t="inlineStr">
      <is>
        <t>119 - Investiții în capacitatea instituțională și în eficiența administrațiilor și a serviciilor publice la nivel național, regional și local, în perspectiva realizării de reforme, a unei mai bune legiferări și a bunei guvernanțe</t>
      </is>
    </nc>
  </rcc>
  <rcc rId="996" sId="1">
    <nc r="Q305" t="inlineStr">
      <is>
        <t>ONG</t>
      </is>
    </nc>
  </rcc>
  <rcc rId="997" sId="1">
    <nc r="P305" t="inlineStr">
      <is>
        <t>Bucuresti</t>
      </is>
    </nc>
  </rcc>
  <rcc rId="998" sId="1">
    <nc r="O305" t="inlineStr">
      <is>
        <t>Bucuresti</t>
      </is>
    </nc>
  </rcc>
  <rfmt sheetId="1" s="1" sqref="T305" start="0" length="0">
    <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dxf>
  </rfmt>
  <rfmt sheetId="1" sqref="T305">
    <dxf>
      <alignment vertical="center"/>
    </dxf>
  </rfmt>
  <rfmt sheetId="1" sqref="T305" start="0" length="0">
    <dxf>
      <numFmt numFmtId="166" formatCode="#,##0.00_ ;\-#,##0.00\ "/>
    </dxf>
  </rfmt>
  <rfmt sheetId="1" sqref="T305" start="0" length="0">
    <dxf>
      <font>
        <b/>
        <sz val="11"/>
        <color auto="1"/>
        <name val="Calibri"/>
        <family val="2"/>
        <charset val="238"/>
        <scheme val="none"/>
      </font>
      <numFmt numFmtId="0" formatCode="General"/>
      <alignment horizontal="right" vertical="top"/>
    </dxf>
  </rfmt>
  <rfmt sheetId="1" sqref="T305">
    <dxf>
      <alignment vertical="center"/>
    </dxf>
  </rfmt>
  <rfmt sheetId="1" sqref="T305" start="0" length="2147483647">
    <dxf>
      <font>
        <b val="0"/>
      </font>
    </dxf>
  </rfmt>
  <rcc rId="999" sId="1" odxf="1" dxf="1" numFmtId="4">
    <nc r="T305">
      <v>563476.37</v>
    </nc>
    <ndxf>
      <numFmt numFmtId="4" formatCode="#,##0.00"/>
    </ndxf>
  </rcc>
  <rfmt sheetId="1" s="1" sqref="U305" start="0" length="0">
    <dxf>
      <font>
        <b/>
        <sz val="11"/>
        <color auto="1"/>
        <name val="Calibri"/>
        <family val="2"/>
        <charset val="238"/>
        <scheme val="none"/>
      </font>
      <numFmt numFmtId="0" formatCode="General"/>
      <fill>
        <patternFill patternType="none">
          <bgColor indexed="65"/>
        </patternFill>
      </fill>
      <alignment vertical="bottom" wrapText="0"/>
      <border outline="0">
        <left/>
        <right/>
        <top/>
        <bottom/>
      </border>
    </dxf>
  </rfmt>
  <rfmt sheetId="1" sqref="U305">
    <dxf>
      <alignment vertical="center"/>
    </dxf>
  </rfmt>
  <rfmt sheetId="1" sqref="U305" start="0" length="2147483647">
    <dxf>
      <font>
        <b val="0"/>
      </font>
    </dxf>
  </rfmt>
  <rcc rId="1000" sId="1" odxf="1" dxf="1" numFmtId="4">
    <nc r="U305">
      <v>135267.89000000001</v>
    </nc>
    <ndxf>
      <numFmt numFmtId="4" formatCode="#,##0.00"/>
    </ndxf>
  </rcc>
  <rfmt sheetId="1" s="1" sqref="W305" start="0" length="0">
    <dxf>
      <font>
        <b/>
        <sz val="11"/>
        <color auto="1"/>
        <name val="Calibri"/>
        <family val="2"/>
        <charset val="238"/>
        <scheme val="none"/>
      </font>
      <numFmt numFmtId="0" formatCode="General"/>
      <fill>
        <patternFill patternType="none">
          <bgColor indexed="65"/>
        </patternFill>
      </fill>
      <alignment vertical="bottom" wrapText="0"/>
      <border outline="0">
        <left/>
        <right/>
        <top/>
        <bottom/>
      </border>
    </dxf>
  </rfmt>
  <rfmt sheetId="1" sqref="W305">
    <dxf>
      <alignment vertical="center"/>
    </dxf>
  </rfmt>
  <rfmt sheetId="1" sqref="W305" start="0" length="2147483647">
    <dxf>
      <font>
        <b val="0"/>
      </font>
    </dxf>
  </rfmt>
  <rcc rId="1001" sId="1" odxf="1" dxf="1" numFmtId="4">
    <nc r="W305">
      <v>99437.01</v>
    </nc>
    <ndxf>
      <numFmt numFmtId="4" formatCode="#,##0.00"/>
    </ndxf>
  </rcc>
  <rfmt sheetId="1" s="1" sqref="X305" start="0" length="0">
    <dxf>
      <font>
        <b/>
        <sz val="11"/>
        <color auto="1"/>
        <name val="Calibri"/>
        <family val="2"/>
        <charset val="238"/>
        <scheme val="none"/>
      </font>
      <numFmt numFmtId="0" formatCode="General"/>
      <fill>
        <patternFill patternType="none">
          <bgColor indexed="65"/>
        </patternFill>
      </fill>
      <alignment vertical="bottom" wrapText="0"/>
      <border outline="0">
        <left/>
        <right/>
        <top/>
        <bottom/>
      </border>
    </dxf>
  </rfmt>
  <rfmt sheetId="1" sqref="X305">
    <dxf>
      <alignment horizontal="center"/>
    </dxf>
  </rfmt>
  <rfmt sheetId="1" sqref="X305" start="0" length="2147483647">
    <dxf>
      <font>
        <b val="0"/>
      </font>
    </dxf>
  </rfmt>
  <rfmt sheetId="1" sqref="X305">
    <dxf>
      <alignment vertical="center"/>
    </dxf>
  </rfmt>
  <rcc rId="1002" sId="1" odxf="1" dxf="1" numFmtId="4">
    <nc r="X305">
      <v>33816.97</v>
    </nc>
    <ndxf>
      <numFmt numFmtId="4" formatCode="#,##0.00"/>
    </ndxf>
  </rcc>
  <rfmt sheetId="1" s="1" sqref="AC305" start="0" length="0">
    <dxf>
      <font>
        <b/>
        <sz val="11"/>
        <color auto="1"/>
        <name val="Calibri"/>
        <family val="2"/>
        <charset val="238"/>
        <scheme val="none"/>
      </font>
      <numFmt numFmtId="0" formatCode="General"/>
      <fill>
        <patternFill patternType="none">
          <bgColor indexed="65"/>
        </patternFill>
      </fill>
      <alignment vertical="bottom" wrapText="0"/>
      <border outline="0">
        <left/>
        <right/>
        <top/>
        <bottom/>
      </border>
    </dxf>
  </rfmt>
  <rfmt sheetId="1" sqref="AC305" start="0" length="2147483647">
    <dxf>
      <font>
        <b val="0"/>
      </font>
    </dxf>
  </rfmt>
  <rfmt sheetId="1" sqref="AC305">
    <dxf>
      <alignment vertical="center"/>
    </dxf>
  </rfmt>
  <rcc rId="1003" sId="1" odxf="1" dxf="1" numFmtId="4">
    <nc r="AC305">
      <v>13528.85</v>
    </nc>
    <ndxf>
      <numFmt numFmtId="4" formatCode="#,##0.00"/>
    </ndxf>
  </rcc>
  <rfmt sheetId="1" s="1" sqref="AD305" start="0" length="0">
    <dxf>
      <font>
        <b/>
        <sz val="11"/>
        <color auto="1"/>
        <name val="Calibri"/>
        <family val="2"/>
        <charset val="238"/>
        <scheme val="none"/>
      </font>
      <numFmt numFmtId="0" formatCode="General"/>
      <fill>
        <patternFill patternType="none">
          <bgColor indexed="65"/>
        </patternFill>
      </fill>
      <alignment vertical="bottom" wrapText="0"/>
      <border outline="0">
        <left/>
        <right/>
        <top/>
        <bottom/>
      </border>
    </dxf>
  </rfmt>
  <rfmt sheetId="1" sqref="AD305">
    <dxf>
      <alignment vertical="center"/>
    </dxf>
  </rfmt>
  <rfmt sheetId="1" sqref="AD305" start="0" length="2147483647">
    <dxf>
      <font>
        <b val="0"/>
      </font>
    </dxf>
  </rfmt>
  <rcc rId="1004" sId="1" odxf="1" dxf="1" numFmtId="4">
    <nc r="AD305">
      <v>3450.71</v>
    </nc>
    <ndxf>
      <numFmt numFmtId="4" formatCode="#,##0.00"/>
    </ndxf>
  </rcc>
  <rfmt sheetId="1" sqref="T305:U305">
    <dxf>
      <fill>
        <patternFill patternType="solid">
          <bgColor rgb="FFFFFF00"/>
        </patternFill>
      </fill>
    </dxf>
  </rfmt>
  <rfmt sheetId="1" sqref="W305:X305">
    <dxf>
      <fill>
        <patternFill patternType="solid">
          <bgColor rgb="FFFFFF00"/>
        </patternFill>
      </fill>
    </dxf>
  </rfmt>
  <rfmt sheetId="1" sqref="AC305:AD305">
    <dxf>
      <fill>
        <patternFill patternType="solid">
          <bgColor rgb="FFFFFF00"/>
        </patternFill>
      </fill>
    </dxf>
  </rfmt>
  <rcv guid="{65C35D6D-934F-4431-BA92-90255FC17BA4}" action="delete"/>
  <rdn rId="0" localSheetId="1" customView="1" name="Z_65C35D6D_934F_4431_BA92_90255FC17BA4_.wvu.PrintArea" hidden="1" oldHidden="1">
    <formula>Sheet1!$A$1:$AL$327</formula>
    <oldFormula>Sheet1!$A$1:$AL$327</oldFormula>
  </rdn>
  <rdn rId="0" localSheetId="1" customView="1" name="Z_65C35D6D_934F_4431_BA92_90255FC17BA4_.wvu.FilterData" hidden="1" oldHidden="1">
    <formula>Sheet1!$A$6:$AL$327</formula>
    <oldFormula>Sheet1!$A$6:$AL$327</oldFormula>
  </rdn>
  <rcv guid="{65C35D6D-934F-4431-BA92-90255FC17BA4}" action="add"/>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7" sId="1">
    <nc r="B306">
      <v>110679</v>
    </nc>
  </rcc>
  <rcc rId="1008" sId="1">
    <nc r="C306">
      <v>197</v>
    </nc>
  </rcc>
  <rcc rId="1009" sId="1">
    <nc r="D306" t="inlineStr">
      <is>
        <t>GD</t>
      </is>
    </nc>
  </rcc>
  <rcc rId="1010" sId="1">
    <nc r="E306" t="inlineStr">
      <is>
        <t>AP1/1.1i/1.2</t>
      </is>
    </nc>
  </rcc>
  <rcc rId="1011" sId="1" odxf="1" dxf="1">
    <nc r="F306" t="inlineStr">
      <is>
        <t>CP 2/2017 (MySMIS: POCA/111/1/1)</t>
      </is>
    </nc>
    <odxf>
      <font>
        <sz val="12"/>
        <family val="2"/>
      </font>
    </odxf>
    <ndxf>
      <font>
        <sz val="12"/>
        <family val="2"/>
        <charset val="238"/>
      </font>
    </ndxf>
  </rcc>
  <rfmt sheetId="1" xfDxf="1" sqref="G306" start="0" length="0">
    <dxf>
      <font>
        <sz val="10"/>
        <family val="2"/>
        <charset val="1"/>
      </font>
      <alignment vertical="center"/>
      <border outline="0">
        <left style="thin">
          <color indexed="64"/>
        </left>
        <right style="thin">
          <color indexed="64"/>
        </right>
        <top style="thin">
          <color indexed="64"/>
        </top>
        <bottom style="thin">
          <color indexed="64"/>
        </bottom>
      </border>
    </dxf>
  </rfmt>
  <rcc rId="1012" sId="1">
    <nc r="G306" t="inlineStr">
      <is>
        <t>Tinerii au prioritate pe agenda publica!</t>
      </is>
    </nc>
  </rcc>
  <rcc rId="1013" sId="1" xfDxf="1" dxf="1">
    <nc r="H306" t="inlineStr">
      <is>
        <t>CENTRUL DE RESURSE ECONOMICE SI EDUCATIE PENTRU DEZVOLTARE</t>
      </is>
    </nc>
    <ndxf>
      <font>
        <sz val="12"/>
        <color auto="1"/>
        <family val="2"/>
        <charset val="1"/>
      </font>
      <alignment horizontal="left" vertical="center" wrapText="1"/>
      <border outline="0">
        <left style="thin">
          <color indexed="64"/>
        </left>
        <right style="thin">
          <color indexed="64"/>
        </right>
        <top style="thin">
          <color indexed="64"/>
        </top>
        <bottom style="thin">
          <color indexed="64"/>
        </bottom>
      </border>
    </ndxf>
  </rcc>
  <rcc rId="1014" sId="1">
    <nc r="I306" t="inlineStr">
      <is>
        <t>n.a</t>
      </is>
    </nc>
  </rcc>
  <rfmt sheetId="1" sqref="I306">
    <dxf>
      <alignment horizontal="center"/>
    </dxf>
  </rfmt>
  <rcc rId="1015" sId="1">
    <nc r="J306" t="inlineStr">
      <is>
        <t>Obiectivul general al proiectului consta in dezvoltarea si introducerea de politici, sisteme si standarde comune alternative în administrația publica ce optimizeaza procesele decizionale din domeniul tineretului, cu accent pe ucenicie, in concordanta cu SCAP, pe o perioada de 16 luni.
1. Cresterea gradului de monitorizare si evaluare a politicilor publice, prin elaborarea unei metodologii, a unui raport de evaluare a
politicilor publice in domeniul tineretului, cu accent pe ucenicie.
2. Imbunatatirea, stimularea si consolidarea dialogului social si a interactiunii intre ong-uri, parteneri sociali si autoritatile publice
abilitate, prin organizarea de intalniri lunare in cadrul Centrului de Participare Activa, prin facilitarea accesului a 40 persoane la
Forumul Tinerilor Ucenici, prin lansarea unei platforme online de discutii si prin participarea activa a 150 de persoane la 5
workshopuri, in vederea cresterii implicarii acestora in formularea si imbunatatirea politicilor publice din domeniul tineretului, cu
accent pe ucenicie.
3. Cresterea capacitaþii a 40 de ONG-urilor de tineret si a unui 1 partener social care activeaza in domeniul tineretului, de a se
implica în formularea si promovarea de propuneri alternative la politicile publice iniþiate de Guvern in domeniul tineretului, cu
accent pe ucenicie, prin organizarea de instruiri in politici publice, lobby si advocacy, egalitate de sanse, dezvoltare durabila si
responsabilitate sociala, pe o perioada de 16 luni.
4. Dezvoltarea abilitatilor profesionale a 72 de persoane - angajati si voluntari din ONG-uri si Parteneri Sociali, in formularea de
propuneri alternative la politicile publice iniþiate de Guvern prin instruire specifica.
5. Optimizarea reglementarilor legislative cu privire la tineri, cu accent pe ucenicie, prin elaborarea si promovarea unei politici publice alternative la Legea 279/2005 privind Ucenicia la locul de munca si prin organizarea unei vizite de studiu in Marea Britanie in vederea valorificarii, multiplicarii si facilitarii transferului de bune practici europene in formularea de politici publice alternative.
6  Sporirea vizibilitatii si promovarea politicii publice alternative la Legea 279/2005 privind Ucenicia la locul de munca in randul a cel putin 10 autoritati publice locale si centrale si a cel putin 20.000 cetateni, in vederea constientizarii importantei uceniciei tinerilor si a unor servicii adecvate, precum si in vederea adoptarii cadrului legislativ propus, prin intermediul unei campanii de advocacy si a diseminarii materialelor realizate in cadrul proiectului.</t>
      </is>
    </nc>
  </rcc>
  <rcc rId="1016" sId="1" numFmtId="19">
    <nc r="K306">
      <v>43243</v>
    </nc>
  </rcc>
  <rcc rId="1017" sId="1" numFmtId="19">
    <nc r="L306">
      <v>43304</v>
    </nc>
  </rcc>
  <rcc rId="1018" sId="1">
    <nc r="N306" t="inlineStr">
      <is>
        <t>Proiect cu acoperire națională</t>
      </is>
    </nc>
  </rcc>
  <rcc rId="1019" sId="1">
    <nc r="O306" t="inlineStr">
      <is>
        <t>Piatra Neamț</t>
      </is>
    </nc>
  </rcc>
  <rcc rId="1020" sId="1">
    <nc r="P306" t="inlineStr">
      <is>
        <t>Neamț</t>
      </is>
    </nc>
  </rcc>
  <rcc rId="1021" sId="1">
    <nc r="Q306" t="inlineStr">
      <is>
        <t>ONG</t>
      </is>
    </nc>
  </rcc>
  <rcc rId="1022" sId="1" odxf="1" dxf="1">
    <nc r="R306"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amily val="2"/>
      </font>
      <fill>
        <patternFill patternType="solid">
          <bgColor theme="0"/>
        </patternFill>
      </fill>
    </odxf>
    <ndxf>
      <font>
        <sz val="12"/>
        <color auto="1"/>
        <family val="2"/>
        <charset val="238"/>
      </font>
      <fill>
        <patternFill patternType="none">
          <bgColor indexed="65"/>
        </patternFill>
      </fill>
    </ndxf>
  </rcc>
  <rcv guid="{C408A2F1-296F-4EAD-B15B-336D73846FDD}" action="delete"/>
  <rdn rId="0" localSheetId="1" customView="1" name="Z_C408A2F1_296F_4EAD_B15B_336D73846FDD_.wvu.PrintArea" hidden="1" oldHidden="1">
    <formula>Sheet1!$A$1:$AL$327</formula>
    <oldFormula>Sheet1!$A$1:$AL$327</oldFormula>
  </rdn>
  <rdn rId="0" localSheetId="1" customView="1" name="Z_C408A2F1_296F_4EAD_B15B_336D73846FDD_.wvu.FilterData" hidden="1" oldHidden="1">
    <formula>Sheet1!$A$6:$AL$327</formula>
    <oldFormula>Sheet1!$A$6:$AL$327</oldFormula>
  </rdn>
  <rcv guid="{C408A2F1-296F-4EAD-B15B-336D73846FDD}" action="add"/>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306" start="0" length="2147483647">
    <dxf>
      <font>
        <sz val="11"/>
        <family val="2"/>
        <charset val="1"/>
      </font>
    </dxf>
  </rfmt>
  <rfmt sheetId="1" sqref="G306" start="0" length="2147483647">
    <dxf>
      <font>
        <sz val="12"/>
        <family val="2"/>
        <charset val="1"/>
      </font>
    </dxf>
  </rfmt>
  <rcc rId="1025" sId="1">
    <oc r="O306" t="inlineStr">
      <is>
        <t>Piatra Neamț</t>
      </is>
    </oc>
    <nc r="O306" t="inlineStr">
      <is>
        <t>Neamț</t>
      </is>
    </nc>
  </rcc>
  <rcc rId="1026" sId="1">
    <oc r="P306" t="inlineStr">
      <is>
        <t>Neamț</t>
      </is>
    </oc>
    <nc r="P306" t="inlineStr">
      <is>
        <t>Patra Neamț</t>
      </is>
    </nc>
  </rcc>
  <rcc rId="1027" sId="1" numFmtId="4">
    <nc r="T306">
      <v>616054.86</v>
    </nc>
  </rcc>
  <rcc rId="1028" sId="1" numFmtId="4">
    <nc r="U306">
      <v>147889.85999999999</v>
    </nc>
  </rcc>
  <rcc rId="1029" sId="1" numFmtId="4">
    <nc r="W306">
      <v>108715.56</v>
    </nc>
  </rcc>
  <rcc rId="1030" sId="1" numFmtId="4">
    <nc r="X306">
      <v>36972.47</v>
    </nc>
  </rcc>
  <rcc rId="1031" sId="1" numFmtId="4">
    <nc r="AC306">
      <v>14791.23</v>
    </nc>
  </rcc>
  <rcc rId="1032" sId="1" numFmtId="4">
    <nc r="AD306">
      <v>3772.7</v>
    </nc>
  </rcc>
  <rcc rId="1033" sId="1" numFmtId="4">
    <nc r="AF306">
      <v>0</v>
    </nc>
  </rcc>
  <rcc rId="1034" sId="1">
    <nc r="AH306" t="inlineStr">
      <is>
        <t>implementare</t>
      </is>
    </nc>
  </rcc>
  <rcc rId="1035" sId="1">
    <nc r="AI306" t="inlineStr">
      <is>
        <t>n.a</t>
      </is>
    </nc>
  </rcc>
  <rfmt sheetId="1" sqref="AI306">
    <dxf>
      <alignment horizontal="center"/>
    </dxf>
  </rfmt>
  <rcc rId="1036" sId="1" numFmtId="4">
    <nc r="AJ306">
      <v>0</v>
    </nc>
  </rcc>
  <rcc rId="1037" sId="1" numFmtId="4">
    <nc r="AK306">
      <v>0</v>
    </nc>
  </rcc>
  <rcv guid="{C408A2F1-296F-4EAD-B15B-336D73846FDD}" action="delete"/>
  <rdn rId="0" localSheetId="1" customView="1" name="Z_C408A2F1_296F_4EAD_B15B_336D73846FDD_.wvu.PrintArea" hidden="1" oldHidden="1">
    <formula>Sheet1!$A$1:$AL$327</formula>
    <oldFormula>Sheet1!$A$1:$AL$327</oldFormula>
  </rdn>
  <rdn rId="0" localSheetId="1" customView="1" name="Z_C408A2F1_296F_4EAD_B15B_336D73846FDD_.wvu.FilterData" hidden="1" oldHidden="1">
    <formula>Sheet1!$A$6:$AL$327</formula>
    <oldFormula>Sheet1!$A$6:$AL$327</oldFormula>
  </rdn>
  <rcv guid="{C408A2F1-296F-4EAD-B15B-336D73846FDD}" action="add"/>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0" sId="1">
    <oc r="H306" t="inlineStr">
      <is>
        <t>CENTRUL DE RESURSE ECONOMICE SI EDUCATIE PENTRU DEZVOLTARE</t>
      </is>
    </oc>
    <nc r="H306" t="inlineStr">
      <is>
        <t>CENTRUL DE RESURSE ECONOMICE SI EDUCATIE PENTRU DEZVOLTARE - CREED</t>
      </is>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408A2F1-296F-4EAD-B15B-336D73846FDD}" action="delete"/>
  <rdn rId="0" localSheetId="1" customView="1" name="Z_C408A2F1_296F_4EAD_B15B_336D73846FDD_.wvu.PrintArea" hidden="1" oldHidden="1">
    <formula>Sheet1!$A$1:$AL$327</formula>
    <oldFormula>Sheet1!$A$1:$AL$327</oldFormula>
  </rdn>
  <rdn rId="0" localSheetId="1" customView="1" name="Z_C408A2F1_296F_4EAD_B15B_336D73846FDD_.wvu.FilterData" hidden="1" oldHidden="1">
    <formula>Sheet1!$A$6:$AL$327</formula>
    <oldFormula>Sheet1!$A$6:$AL$327</oldFormula>
  </rdn>
  <rcv guid="{C408A2F1-296F-4EAD-B15B-336D73846FDD}" action="add"/>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3ED3D47-B2C0-43A1-9A1E-F030D529F74C}" action="delete"/>
  <rdn rId="0" localSheetId="1" customView="1" name="Z_53ED3D47_B2C0_43A1_9A1E_F030D529F74C_.wvu.PrintArea" hidden="1" oldHidden="1">
    <formula>Sheet1!$A$1:$AL$327</formula>
    <oldFormula>Sheet1!$A$1:$AL$327</oldFormula>
  </rdn>
  <rdn rId="0" localSheetId="1" customView="1" name="Z_53ED3D47_B2C0_43A1_9A1E_F030D529F74C_.wvu.FilterData" hidden="1" oldHidden="1">
    <formula>Sheet1!$A$6:$AL$327</formula>
    <oldFormula>Sheet1!$A$6:$AL$327</oldFormula>
  </rdn>
  <rcv guid="{53ED3D47-B2C0-43A1-9A1E-F030D529F74C}" action="add"/>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5" sId="1">
    <nc r="B307">
      <v>112787</v>
    </nc>
  </rcc>
  <rcc rId="1046" sId="1">
    <nc r="C307">
      <v>276</v>
    </nc>
  </rcc>
  <rcc rId="1047" sId="1">
    <nc r="D307" t="inlineStr">
      <is>
        <t>RB</t>
      </is>
    </nc>
  </rcc>
  <rcc rId="1048" sId="1">
    <nc r="E307" t="inlineStr">
      <is>
        <t>AP1/1.1i/1.2</t>
      </is>
    </nc>
  </rcc>
  <rcc rId="1049" sId="1" odxf="1" dxf="1">
    <nc r="F307" t="inlineStr">
      <is>
        <t>CP 2/2017 (MySMIS: POCA/111/1/1)</t>
      </is>
    </nc>
    <odxf>
      <font>
        <sz val="12"/>
      </font>
    </odxf>
    <ndxf>
      <font>
        <sz val="12"/>
      </font>
    </ndxf>
  </rcc>
  <rcc rId="1050" sId="1" odxf="1" dxf="1">
    <nc r="G307" t="inlineStr">
      <is>
        <t>Initiativa Nationala pentru Formularea si Promovarea de Politici Publice Alternative - INAPP</t>
      </is>
    </nc>
    <ndxf>
      <font>
        <sz val="12"/>
        <charset val="1"/>
      </font>
    </ndxf>
  </rcc>
  <rfmt sheetId="1" sqref="H307" start="0" length="0">
    <dxf>
      <font>
        <sz val="12"/>
        <color auto="1"/>
        <charset val="1"/>
      </font>
      <alignment horizontal="general" wrapText="0"/>
    </dxf>
  </rfmt>
  <rfmt sheetId="1" sqref="G307">
    <dxf>
      <alignment wrapText="1"/>
    </dxf>
  </rfmt>
  <rfmt sheetId="1" sqref="H307">
    <dxf>
      <alignment wrapText="1"/>
    </dxf>
  </rfmt>
  <rcc rId="1051" sId="1">
    <nc r="H307" t="inlineStr">
      <is>
        <t>Fundația de Caritate și Întrajutorare ANA</t>
      </is>
    </nc>
  </rcc>
  <rcc rId="1052" sId="1">
    <nc r="I307" t="inlineStr">
      <is>
        <t>n.a</t>
      </is>
    </nc>
  </rcc>
  <rcc rId="1053" sId="1" numFmtId="19">
    <nc r="K307">
      <v>43243</v>
    </nc>
  </rcc>
  <rcc rId="1054" sId="1" numFmtId="19">
    <nc r="L307">
      <v>43304</v>
    </nc>
  </rcc>
  <rcc rId="1055" sId="1">
    <nc r="N307" t="inlineStr">
      <is>
        <t>Proiect cu acoperire națională</t>
      </is>
    </nc>
  </rcc>
  <rcc rId="1056" sId="1">
    <nc r="O307" t="inlineStr">
      <is>
        <t>Suceava</t>
      </is>
    </nc>
  </rcc>
  <rcc rId="1057" sId="1">
    <nc r="P307" t="inlineStr">
      <is>
        <t>Suceava</t>
      </is>
    </nc>
  </rcc>
  <rcc rId="1058" sId="1">
    <nc r="Q307" t="inlineStr">
      <is>
        <t>ONG</t>
      </is>
    </nc>
  </rcc>
  <rcc rId="1059" sId="1" odxf="1" dxf="1">
    <nc r="R307"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fill>
        <patternFill patternType="solid">
          <bgColor theme="0"/>
        </patternFill>
      </fill>
    </odxf>
    <ndxf>
      <font>
        <sz val="12"/>
        <color auto="1"/>
      </font>
      <fill>
        <patternFill patternType="none">
          <bgColor indexed="65"/>
        </patternFill>
      </fill>
    </ndxf>
  </rcc>
  <rcv guid="{53ED3D47-B2C0-43A1-9A1E-F030D529F74C}" action="delete"/>
  <rdn rId="0" localSheetId="1" customView="1" name="Z_53ED3D47_B2C0_43A1_9A1E_F030D529F74C_.wvu.PrintArea" hidden="1" oldHidden="1">
    <formula>Sheet1!$A$1:$AL$327</formula>
    <oldFormula>Sheet1!$A$1:$AL$327</oldFormula>
  </rdn>
  <rdn rId="0" localSheetId="1" customView="1" name="Z_53ED3D47_B2C0_43A1_9A1E_F030D529F74C_.wvu.FilterData" hidden="1" oldHidden="1">
    <formula>Sheet1!$A$6:$AL$327</formula>
    <oldFormula>Sheet1!$A$6:$AL$327</oldFormula>
  </rdn>
  <rcv guid="{53ED3D47-B2C0-43A1-9A1E-F030D529F74C}" action="add"/>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2" sId="1">
    <oc r="I307" t="inlineStr">
      <is>
        <t>n.a</t>
      </is>
    </oc>
    <nc r="I307" t="inlineStr">
      <is>
        <t>1. Blocul Național Sindical Filiala Suceava
2.Filiala Bucovina Suceava a Uniunii Generale a Industriașilor din România (U.G.I.R.)
3. Fundația Umanitară Adam - Mădălin</t>
      </is>
    </nc>
  </rcc>
  <rcc rId="1063" sId="1">
    <nc r="AH307" t="inlineStr">
      <is>
        <t>implementare</t>
      </is>
    </nc>
  </rcc>
  <rcc rId="1064" sId="1">
    <nc r="AI307" t="inlineStr">
      <is>
        <t>n.a</t>
      </is>
    </nc>
  </rcc>
  <rcc rId="1065" sId="1">
    <nc r="J307" t="inlineStr">
      <is>
        <t>Obiectiv general: Cresterea capacitatii organizatiilor neguvernamentale, sindicale si patronale din Romania de a formula si promova propuneri alternative la politicile publice initiate de Guvern
Obiective specifice:
1. Informarea si constientizarea a 400 de reprezentanti ai ONG-urilor si ai organizatiilor sindicale si patronale din Romania cu privire la formularea si promovarea de politici publice alternative prin crearea si dezvoltarea a unei retele tematice nationale;
2. Cresterea gradului de instruire a 100 de reprezentanti ai ONG-urilor si ai organizatiilor sindicale si patronale din Romania prin dezvoltarea cunostintelor si abilitatilor in domeniul formularii si promovarii de politici publice;
3. Sprijinirea a 60 de reprezentanti ai ONG-urilor si ai organizatiilor sindicale si patronale din Romania in elaborarea a 4 politici publice in domeniile: industrial, societatii civile si democratiei, afacerilor, social si angajarii fortei de munca.
4. Promovarea la nivel national a 4 propuneri alternative de politici publice elaborate de reprezentanti ai ONG-urilor si ai organizatiilor sindicale si patronale din Romania.</t>
      </is>
    </nc>
  </rcc>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6" sId="1" numFmtId="4">
    <nc r="W307">
      <v>115831.3</v>
    </nc>
  </rcc>
  <rcc rId="1067" sId="1" numFmtId="4">
    <nc r="AC307">
      <v>15759.36</v>
    </nc>
  </rcc>
  <rcc rId="1068" sId="1" numFmtId="4">
    <nc r="AD307">
      <v>4019.63</v>
    </nc>
  </rcc>
  <rcc rId="1069" sId="1" numFmtId="4">
    <nc r="T307">
      <v>656377.4</v>
    </nc>
  </rcc>
  <rcc rId="1070" sId="1" numFmtId="4">
    <nc r="U307">
      <v>157569.68</v>
    </nc>
  </rcc>
  <rcc rId="1071" sId="1" numFmtId="4">
    <nc r="X307">
      <v>39392.410000000003</v>
    </nc>
  </rcc>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408A2F1-296F-4EAD-B15B-336D73846FDD}" action="delete"/>
  <rdn rId="0" localSheetId="1" customView="1" name="Z_C408A2F1_296F_4EAD_B15B_336D73846FDD_.wvu.PrintArea" hidden="1" oldHidden="1">
    <formula>Sheet1!$A$1:$AL$327</formula>
    <oldFormula>Sheet1!$A$1:$AL$327</oldFormula>
  </rdn>
  <rdn rId="0" localSheetId="1" customView="1" name="Z_C408A2F1_296F_4EAD_B15B_336D73846FDD_.wvu.FilterData" hidden="1" oldHidden="1">
    <formula>Sheet1!$A$6:$AL$327</formula>
    <oldFormula>Sheet1!$A$6:$AL$327</oldFormula>
  </rdn>
  <rcv guid="{C408A2F1-296F-4EAD-B15B-336D73846FDD}"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 sId="1">
    <nc r="B273">
      <v>109937</v>
    </nc>
  </rcc>
  <rcc rId="46" sId="1">
    <nc r="B232">
      <v>121644</v>
    </nc>
  </rcc>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Sheet1!$A$1:$AL$327</formula>
    <oldFormula>Sheet1!$A$1:$AL$327</oldFormula>
  </rdn>
  <rdn rId="0" localSheetId="1" customView="1" name="Z_7C1B4D6D_D666_48DD_AB17_E00791B6F0B6_.wvu.FilterData" hidden="1" oldHidden="1">
    <formula>Sheet1!$A$6:$DG$310</formula>
    <oldFormula>Sheet1!$A$6:$DG$310</oldFormula>
  </rdn>
  <rcv guid="{7C1B4D6D-D666-48DD-AB17-E00791B6F0B6}" action="add"/>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76" sId="1" ref="A308:XFD308" action="insertRow">
    <undo index="65535" exp="area" ref3D="1" dr="$H$1:$N$1048576" dn="Z_65B035E3_87FA_46C5_996E_864F2C8D0EBC_.wvu.Cols" sId="1"/>
  </rrc>
  <rcc rId="1077" sId="1">
    <nc r="A308">
      <v>85</v>
    </nc>
  </rcc>
  <rcc rId="1078" sId="1">
    <oc r="A309">
      <v>85</v>
    </oc>
    <nc r="A309">
      <v>86</v>
    </nc>
  </rcc>
  <rcc rId="1079" sId="1">
    <nc r="B308">
      <v>110998</v>
    </nc>
  </rcc>
  <rcc rId="1080" sId="1">
    <nc r="C308">
      <v>333</v>
    </nc>
  </rcc>
  <rcc rId="1081" sId="1">
    <nc r="D308" t="inlineStr">
      <is>
        <t>CA</t>
      </is>
    </nc>
  </rcc>
  <rcc rId="1082" sId="1">
    <nc r="E308" t="inlineStr">
      <is>
        <t>AP1/1.1i/1.2</t>
      </is>
    </nc>
  </rcc>
  <rcc rId="1083" sId="1">
    <nc r="F308" t="inlineStr">
      <is>
        <t>CP 2/2017 (MySMIS: POCA/111/1/1)</t>
      </is>
    </nc>
  </rcc>
  <rcc rId="1084" sId="1">
    <nc r="G308" t="inlineStr">
      <is>
        <t>Coaliția pentru romi: elaborare și monitorizare de politici publice</t>
      </is>
    </nc>
  </rcc>
  <rfmt sheetId="1" sqref="H308" start="0" length="0">
    <dxf>
      <font>
        <sz val="11"/>
        <color theme="1"/>
        <name val="Calibri"/>
        <family val="2"/>
        <charset val="238"/>
        <scheme val="minor"/>
      </font>
      <alignment vertical="bottom" wrapText="0"/>
      <border outline="0">
        <left/>
        <right/>
        <top/>
        <bottom/>
      </border>
    </dxf>
  </rfmt>
  <rfmt sheetId="1" xfDxf="1" sqref="H308" start="0" length="0">
    <dxf>
      <font>
        <b/>
        <name val="Trebuchet MS"/>
        <scheme val="none"/>
      </font>
    </dxf>
  </rfmt>
  <rcc rId="1085" sId="1" odxf="1" dxf="1">
    <nc r="H308" t="inlineStr">
      <is>
        <t>Agenția de Dezvoltare Comunitară ,,ÎMPREUNĂ”</t>
      </is>
    </nc>
    <ndxf>
      <font>
        <b val="0"/>
        <sz val="12"/>
        <name val="Trebuchet MS"/>
        <charset val="1"/>
        <scheme val="none"/>
      </font>
      <alignment vertical="center" wrapText="1"/>
      <border outline="0">
        <left style="thin">
          <color indexed="64"/>
        </left>
        <right style="thin">
          <color indexed="64"/>
        </right>
        <top style="thin">
          <color indexed="64"/>
        </top>
        <bottom style="thin">
          <color indexed="64"/>
        </bottom>
      </border>
    </ndxf>
  </rcc>
  <rcc rId="1086" sId="1">
    <nc r="I308" t="inlineStr">
      <is>
        <t>NA</t>
      </is>
    </nc>
  </rcc>
  <rcc rId="1087" sId="1">
    <nc r="J308" t="inlineStr">
      <is>
        <t>Obiectivul general al proiectului:
Cresterea nivelului de competenþe profesionale ale personalului propriu SPO din regiunile Sud Muntenia, Nord Est si Sud Est în vederea furnizarii unor servicii de calitate.
Obiectivele specifice:
OBS1: Sa îmbunataþim sistemul de formare profesionala a personalului propriu al SPO în ocupaþii corelate cu serviciile furnizate.
OBS2: Sa dezvoltam competenþe profesionale si sociale pentru personalul SPO necesare unei abordari integratoare a nevoilor specifice ale grupurilor vulnerabile.
OBS3. Sa facilitam preluarea de experiente transnationale care sa contribuie la dezvoltarea competentelor personalului SPO.</t>
      </is>
    </nc>
  </rcc>
  <rcc rId="1088" sId="1" numFmtId="19">
    <nc r="K308">
      <v>43244</v>
    </nc>
  </rcc>
  <rcc rId="1089" sId="1" numFmtId="19">
    <nc r="L308">
      <v>43732</v>
    </nc>
  </rcc>
  <rfmt sheetId="1" sqref="M308" start="0" length="0">
    <dxf>
      <font>
        <sz val="11"/>
        <color theme="1"/>
        <name val="Calibri"/>
        <family val="2"/>
        <charset val="238"/>
        <scheme val="minor"/>
      </font>
      <numFmt numFmtId="0" formatCode="General"/>
      <alignment horizontal="general" vertical="bottom" wrapText="0"/>
      <border outline="0">
        <left/>
        <right/>
        <top/>
        <bottom/>
      </border>
    </dxf>
  </rfmt>
  <rfmt sheetId="1" xfDxf="1" sqref="M308" start="0" length="0">
    <dxf>
      <font>
        <b/>
        <sz val="8.5"/>
        <color rgb="FF000000"/>
        <name val="Trebuchet MS"/>
        <scheme val="none"/>
      </font>
    </dxf>
  </rfmt>
  <rcc rId="1090" sId="1" odxf="1" dxf="1" numFmtId="4">
    <nc r="M308">
      <v>82.304186799999997</v>
    </nc>
    <ndxf>
      <font>
        <b val="0"/>
        <sz val="12"/>
        <color auto="1"/>
        <name val="Trebuchet MS"/>
        <scheme val="none"/>
      </font>
      <numFmt numFmtId="164" formatCode="0.000000000"/>
      <alignment horizontal="center" vertical="center" wrapText="1"/>
      <border outline="0">
        <left style="thin">
          <color indexed="64"/>
        </left>
        <right style="thin">
          <color indexed="64"/>
        </right>
        <top style="thin">
          <color indexed="64"/>
        </top>
        <bottom style="thin">
          <color indexed="64"/>
        </bottom>
      </border>
    </ndxf>
  </rcc>
  <rcc rId="1091" sId="1">
    <nc r="N308" t="inlineStr">
      <is>
        <t>Proiect cu acoperire națională</t>
      </is>
    </nc>
  </rcc>
  <rcc rId="1092" sId="1">
    <nc r="O308" t="inlineStr">
      <is>
        <t>Bucuresti</t>
      </is>
    </nc>
  </rcc>
  <rcc rId="1093" sId="1">
    <nc r="P308" t="inlineStr">
      <is>
        <t>Bucuresti</t>
      </is>
    </nc>
  </rcc>
  <rcc rId="1094" sId="1">
    <nc r="Q308" t="inlineStr">
      <is>
        <t>ONG</t>
      </is>
    </nc>
  </rcc>
  <rcc rId="1095" sId="1">
    <nc r="R308" t="inlineStr">
      <is>
        <t>119 - Investiții în capacitatea instituțională și în eficiența administrațiilor și a serviciilor publice la nivel național, regional și local, în perspectiva realizării de reforme, a unei mai bune legiferări și a bunei guvernanțe</t>
      </is>
    </nc>
  </rcc>
  <rcc rId="1096" sId="1" numFmtId="4">
    <nc r="S308">
      <v>802303.18</v>
    </nc>
  </rcc>
  <rcc rId="1097" sId="1" numFmtId="4">
    <nc r="V308">
      <v>153003.18</v>
    </nc>
  </rcc>
  <rcc rId="1098" sId="1" numFmtId="4">
    <nc r="T308">
      <v>646987.61640000006</v>
    </nc>
  </rcc>
  <rcc rId="1099" sId="1" numFmtId="4">
    <nc r="U308">
      <v>155315.5667</v>
    </nc>
  </rcc>
  <rcc rId="1100" sId="1" numFmtId="4">
    <nc r="W308">
      <v>114174.2852</v>
    </nc>
  </rcc>
  <rcc rId="1101" sId="1" numFmtId="4">
    <nc r="X308">
      <v>38828.891680000001</v>
    </nc>
  </rcc>
  <rcc rId="1102" sId="1" numFmtId="4">
    <nc r="Y308">
      <v>19496.03</v>
    </nc>
  </rcc>
  <rcc rId="1103" sId="1" numFmtId="4">
    <nc r="Z308">
      <v>15533.901889999999</v>
    </nc>
  </rcc>
  <rcc rId="1104" sId="1" numFmtId="4">
    <nc r="AA308">
      <v>3962.1281130000002</v>
    </nc>
  </rcc>
  <rm rId="1105" sheetId="1" source="Y308" destination="AB308" sourceSheetId="1">
    <rfmt sheetId="1" s="1" sqref="AB30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m>
  <rm rId="1106" sheetId="1" source="Z308" destination="AC308" sourceSheetId="1">
    <rfmt sheetId="1" s="1" sqref="AC30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m>
  <rm rId="1107" sheetId="1" source="AA308" destination="AD308" sourceSheetId="1">
    <rfmt sheetId="1" s="1" sqref="AD30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m>
  <rcc rId="1108" sId="1" numFmtId="4">
    <nc r="AF308">
      <v>0</v>
    </nc>
  </rcc>
  <rcc rId="1109" sId="1" numFmtId="4">
    <nc r="AE308">
      <v>974802.39</v>
    </nc>
  </rcc>
  <rcc rId="1110" sId="1" odxf="1" dxf="1" numFmtId="4">
    <nc r="AG308">
      <v>974802.39</v>
    </nc>
    <odxf>
      <fill>
        <patternFill patternType="none">
          <bgColor indexed="65"/>
        </patternFill>
      </fill>
    </odxf>
    <ndxf>
      <fill>
        <patternFill patternType="solid">
          <bgColor theme="0"/>
        </patternFill>
      </fill>
    </ndxf>
  </rcc>
  <rcc rId="1111" sId="1">
    <nc r="AH308" t="inlineStr">
      <is>
        <t>implementare</t>
      </is>
    </nc>
  </rcc>
  <rcc rId="1112" sId="1">
    <nc r="AI308" t="inlineStr">
      <is>
        <t>n.a.</t>
      </is>
    </nc>
  </rcc>
  <rcv guid="{A5B1481C-EF26-486A-984F-85CDDC2FD94F}" action="delete"/>
  <rdn rId="0" localSheetId="1" customView="1" name="Z_A5B1481C_EF26_486A_984F_85CDDC2FD94F_.wvu.PrintArea" hidden="1" oldHidden="1">
    <formula>Sheet1!$A$1:$AL$328</formula>
    <oldFormula>Sheet1!$A$1:$AL$328</oldFormula>
  </rdn>
  <rdn rId="0" localSheetId="1" customView="1" name="Z_A5B1481C_EF26_486A_984F_85CDDC2FD94F_.wvu.FilterData" hidden="1" oldHidden="1">
    <formula>Sheet1!$A$6:$AL$328</formula>
    <oldFormula>Sheet1!$A$6:$AL$328</oldFormula>
  </rdn>
  <rcv guid="{A5B1481C-EF26-486A-984F-85CDDC2FD94F}" action="add"/>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 start="0" length="0">
    <dxf>
      <font>
        <b val="0"/>
        <sz val="12"/>
        <color auto="1"/>
      </font>
    </dxf>
  </rfmt>
  <rfmt sheetId="1" sqref="B30" start="0" length="0">
    <dxf>
      <font>
        <b val="0"/>
        <sz val="12"/>
        <color auto="1"/>
      </font>
    </dxf>
  </rfmt>
  <rfmt sheetId="1" sqref="C30" start="0" length="0">
    <dxf/>
  </rfmt>
  <rfmt sheetId="1" sqref="D30" start="0" length="0">
    <dxf>
      <font>
        <b val="0"/>
        <sz val="12"/>
        <color auto="1"/>
      </font>
      <alignment horizontal="left"/>
    </dxf>
  </rfmt>
  <rfmt sheetId="1" sqref="E30" start="0" length="0">
    <dxf>
      <font>
        <b val="0"/>
        <sz val="12"/>
        <color auto="1"/>
      </font>
      <fill>
        <patternFill patternType="solid">
          <bgColor theme="0"/>
        </patternFill>
      </fill>
      <alignment horizontal="left"/>
    </dxf>
  </rfmt>
  <rfmt sheetId="1" sqref="F30" start="0" length="0">
    <dxf>
      <font>
        <b val="0"/>
        <sz val="12"/>
        <color auto="1"/>
      </font>
      <alignment horizontal="general"/>
    </dxf>
  </rfmt>
  <rfmt sheetId="1" sqref="G30" start="0" length="0">
    <dxf>
      <font>
        <b val="0"/>
        <sz val="12"/>
        <color auto="1"/>
      </font>
    </dxf>
  </rfmt>
  <rfmt sheetId="1" sqref="H30" start="0" length="0">
    <dxf>
      <font>
        <b val="0"/>
        <sz val="12"/>
        <color auto="1"/>
      </font>
    </dxf>
  </rfmt>
  <rfmt sheetId="1" sqref="I30" start="0" length="0">
    <dxf>
      <font>
        <b val="0"/>
        <sz val="12"/>
        <color auto="1"/>
      </font>
    </dxf>
  </rfmt>
  <rfmt sheetId="1" sqref="J30" start="0" length="0">
    <dxf>
      <font>
        <b val="0"/>
        <sz val="12"/>
        <color auto="1"/>
      </font>
      <alignment horizontal="left"/>
      <border outline="0">
        <left/>
        <right/>
        <top/>
        <bottom/>
      </border>
    </dxf>
  </rfmt>
  <rfmt sheetId="1" sqref="K30" start="0" length="0">
    <dxf>
      <font>
        <b val="0"/>
        <sz val="12"/>
        <color auto="1"/>
      </font>
      <numFmt numFmtId="19" formatCode="dd/mm/yyyy"/>
      <alignment horizontal="left"/>
    </dxf>
  </rfmt>
  <rfmt sheetId="1" sqref="L30" start="0" length="0">
    <dxf>
      <font>
        <b val="0"/>
        <sz val="12"/>
        <color auto="1"/>
      </font>
      <numFmt numFmtId="19" formatCode="dd/mm/yyyy"/>
      <alignment horizontal="left"/>
    </dxf>
  </rfmt>
  <rfmt sheetId="1" sqref="A30:L30" start="0" length="2147483647">
    <dxf>
      <font>
        <color rgb="FFFF0000"/>
      </font>
    </dxf>
  </rfmt>
  <rfmt sheetId="1" sqref="A31" start="0" length="0">
    <dxf>
      <font>
        <b val="0"/>
        <sz val="12"/>
        <color rgb="FFFF0000"/>
      </font>
    </dxf>
  </rfmt>
  <rfmt sheetId="1" sqref="B31" start="0" length="0">
    <dxf>
      <font>
        <b val="0"/>
        <sz val="12"/>
        <color rgb="FFFF0000"/>
      </font>
    </dxf>
  </rfmt>
  <rfmt sheetId="1" sqref="C31" start="0" length="0">
    <dxf>
      <font>
        <sz val="12"/>
        <color rgb="FFFF0000"/>
      </font>
    </dxf>
  </rfmt>
  <rfmt sheetId="1" sqref="D31" start="0" length="0">
    <dxf>
      <font>
        <b val="0"/>
        <sz val="12"/>
        <color rgb="FFFF0000"/>
      </font>
      <alignment horizontal="left"/>
    </dxf>
  </rfmt>
  <rfmt sheetId="1" sqref="E31" start="0" length="0">
    <dxf>
      <font>
        <b val="0"/>
        <sz val="12"/>
        <color rgb="FFFF0000"/>
      </font>
      <fill>
        <patternFill patternType="solid">
          <bgColor theme="0"/>
        </patternFill>
      </fill>
      <alignment horizontal="left"/>
    </dxf>
  </rfmt>
  <rfmt sheetId="1" sqref="F31" start="0" length="0">
    <dxf>
      <font>
        <b val="0"/>
        <sz val="12"/>
        <color rgb="FFFF0000"/>
      </font>
      <alignment horizontal="general"/>
    </dxf>
  </rfmt>
  <rfmt sheetId="1" sqref="G31" start="0" length="0">
    <dxf>
      <font>
        <b val="0"/>
        <sz val="12"/>
        <color rgb="FFFF0000"/>
      </font>
    </dxf>
  </rfmt>
  <rfmt sheetId="1" sqref="H31" start="0" length="0">
    <dxf>
      <font>
        <b val="0"/>
        <sz val="12"/>
        <color rgb="FFFF0000"/>
      </font>
    </dxf>
  </rfmt>
  <rcc rId="1115" sId="1" odxf="1" dxf="1">
    <nc r="I31" t="inlineStr">
      <is>
        <t>n.a</t>
      </is>
    </nc>
    <odxf>
      <font>
        <b/>
        <sz val="12"/>
        <color auto="1"/>
      </font>
    </odxf>
    <ndxf>
      <font>
        <b val="0"/>
        <sz val="12"/>
        <color rgb="FFFF0000"/>
      </font>
    </ndxf>
  </rcc>
  <rfmt sheetId="1" sqref="J31" start="0" length="0">
    <dxf>
      <font>
        <b val="0"/>
        <sz val="12"/>
        <color rgb="FFFF0000"/>
      </font>
      <alignment horizontal="left"/>
      <border outline="0">
        <left/>
        <right/>
        <top/>
        <bottom/>
      </border>
    </dxf>
  </rfmt>
  <rfmt sheetId="1" sqref="K31" start="0" length="0">
    <dxf>
      <font>
        <b val="0"/>
        <sz val="12"/>
        <color rgb="FFFF0000"/>
      </font>
      <numFmt numFmtId="19" formatCode="dd/mm/yyyy"/>
      <alignment horizontal="left"/>
    </dxf>
  </rfmt>
  <rfmt sheetId="1" sqref="L31" start="0" length="0">
    <dxf>
      <font>
        <b val="0"/>
        <sz val="12"/>
        <color rgb="FFFF0000"/>
      </font>
      <numFmt numFmtId="19" formatCode="dd/mm/yyyy"/>
      <alignment horizontal="left"/>
    </dxf>
  </rfmt>
  <rcc rId="1116" sId="1">
    <oc r="A30">
      <v>1</v>
    </oc>
    <nc r="A30"/>
  </rcc>
  <rcc rId="1117" sId="1" odxf="1" dxf="1">
    <nc r="M31">
      <f>S31/AE31*100</f>
    </nc>
    <odxf>
      <font>
        <b/>
        <sz val="12"/>
        <color auto="1"/>
      </font>
      <numFmt numFmtId="0" formatCode="General"/>
      <alignment horizontal="center"/>
    </odxf>
    <ndxf>
      <font>
        <b val="0"/>
        <sz val="12"/>
        <color auto="1"/>
      </font>
      <numFmt numFmtId="164" formatCode="0.000000000"/>
      <alignment horizontal="left"/>
    </ndxf>
  </rcc>
  <rcc rId="1118" sId="1" odxf="1" dxf="1">
    <nc r="N31">
      <v>6</v>
    </nc>
    <odxf>
      <font>
        <b/>
        <sz val="12"/>
        <color auto="1"/>
      </font>
      <fill>
        <patternFill patternType="none">
          <bgColor indexed="65"/>
        </patternFill>
      </fill>
    </odxf>
    <ndxf>
      <font>
        <b val="0"/>
        <sz val="12"/>
        <color auto="1"/>
      </font>
      <fill>
        <patternFill patternType="solid">
          <bgColor theme="0"/>
        </patternFill>
      </fill>
    </ndxf>
  </rcc>
  <rfmt sheetId="1" sqref="O31" start="0" length="0">
    <dxf>
      <font>
        <b val="0"/>
        <sz val="12"/>
        <color auto="1"/>
      </font>
      <fill>
        <patternFill patternType="solid">
          <bgColor theme="0"/>
        </patternFill>
      </fill>
      <alignment horizontal="left"/>
    </dxf>
  </rfmt>
  <rfmt sheetId="1" sqref="P31" start="0" length="0">
    <dxf>
      <font>
        <b val="0"/>
        <sz val="12"/>
        <color auto="1"/>
      </font>
      <fill>
        <patternFill patternType="solid">
          <bgColor theme="0"/>
        </patternFill>
      </fill>
      <alignment horizontal="left"/>
    </dxf>
  </rfmt>
  <rcc rId="1119" sId="1" odxf="1" dxf="1">
    <nc r="Q31" t="inlineStr">
      <is>
        <t>APL</t>
      </is>
    </nc>
    <odxf>
      <font>
        <b/>
        <sz val="12"/>
        <color auto="1"/>
      </font>
      <fill>
        <patternFill patternType="none">
          <bgColor indexed="65"/>
        </patternFill>
      </fill>
      <alignment horizontal="center"/>
    </odxf>
    <ndxf>
      <font>
        <b val="0"/>
        <sz val="12"/>
        <color auto="1"/>
      </font>
      <fill>
        <patternFill patternType="solid">
          <bgColor theme="0"/>
        </patternFill>
      </fill>
      <alignment horizontal="left"/>
    </ndxf>
  </rcc>
  <rcc rId="1120" sId="1" odxf="1" dxf="1">
    <nc r="R31" t="inlineStr">
      <is>
        <t>119 - Investiții în capacitatea instituțională și în eficiența administrațiilor și a serviciilor publice la nivel național, regional și local, în perspectiva realizării de reforme, a unei mai bune legiferări și a bunei guvernanțe</t>
      </is>
    </nc>
    <odxf>
      <font>
        <b/>
        <sz val="12"/>
        <color auto="1"/>
      </font>
      <fill>
        <patternFill patternType="none">
          <bgColor indexed="65"/>
        </patternFill>
      </fill>
      <alignment horizontal="center"/>
    </odxf>
    <ndxf>
      <font>
        <b val="0"/>
        <sz val="12"/>
        <color auto="1"/>
      </font>
      <fill>
        <patternFill patternType="solid">
          <bgColor theme="0"/>
        </patternFill>
      </fill>
      <alignment horizontal="left"/>
    </ndxf>
  </rcc>
  <rcc rId="1121" sId="1" odxf="1" dxf="1">
    <oc r="S31">
      <f>T31+U31</f>
    </oc>
    <nc r="S31">
      <f>T31+U31</f>
    </nc>
    <odxf>
      <font>
        <sz val="12"/>
        <color auto="1"/>
      </font>
    </odxf>
    <ndxf>
      <font>
        <sz val="12"/>
        <color auto="1"/>
      </font>
    </ndxf>
  </rcc>
  <rfmt sheetId="1" s="1" sqref="T31" start="0" length="0">
    <dxf>
      <font>
        <b val="0"/>
        <sz val="12"/>
        <color auto="1"/>
        <name val="Calibri"/>
        <family val="2"/>
        <charset val="238"/>
        <scheme val="minor"/>
      </font>
      <numFmt numFmtId="165" formatCode="#,##0.00_ ;\-#,##0.00\ "/>
    </dxf>
  </rfmt>
  <rfmt sheetId="1" s="1" sqref="U31" start="0" length="0">
    <dxf>
      <font>
        <b val="0"/>
        <sz val="12"/>
        <color auto="1"/>
        <name val="Calibri"/>
        <family val="2"/>
        <charset val="238"/>
        <scheme val="minor"/>
      </font>
      <numFmt numFmtId="165" formatCode="#,##0.00_ ;\-#,##0.00\ "/>
    </dxf>
  </rfmt>
  <rcc rId="1122" sId="1" odxf="1" dxf="1">
    <oc r="V31">
      <f>W31+X31</f>
    </oc>
    <nc r="V31">
      <f>W31+X31</f>
    </nc>
    <odxf>
      <font>
        <sz val="12"/>
        <color auto="1"/>
      </font>
      <border outline="0">
        <bottom style="thin">
          <color indexed="64"/>
        </bottom>
      </border>
    </odxf>
    <ndxf>
      <font>
        <sz val="12"/>
        <color auto="1"/>
      </font>
      <border outline="0">
        <bottom/>
      </border>
    </ndxf>
  </rcc>
  <rfmt sheetId="1" sqref="W31" start="0" length="0">
    <dxf>
      <font>
        <b val="0"/>
        <sz val="12"/>
        <color auto="1"/>
      </font>
      <numFmt numFmtId="4" formatCode="#,##0.00"/>
      <border outline="0">
        <left/>
        <right/>
        <top/>
        <bottom/>
      </border>
    </dxf>
  </rfmt>
  <rcc rId="1123" sId="1" odxf="1" s="1" dxf="1" numFmtId="4">
    <nc r="X31">
      <v>0</v>
    </nc>
    <odxf>
      <font>
        <b/>
        <i val="0"/>
        <strike val="0"/>
        <condense val="0"/>
        <extend val="0"/>
        <outline val="0"/>
        <shadow val="0"/>
        <u val="none"/>
        <vertAlign val="baseline"/>
        <sz val="12"/>
        <color auto="1"/>
        <name val="Calibri"/>
        <family val="2"/>
        <charset val="238"/>
        <scheme val="minor"/>
      </font>
      <numFmt numFmtId="0" formatCode="General"/>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val="0"/>
        <sz val="12"/>
        <color auto="1"/>
        <name val="Calibri"/>
        <family val="2"/>
        <charset val="238"/>
        <scheme val="minor"/>
      </font>
      <numFmt numFmtId="165" formatCode="#,##0.00_ ;\-#,##0.00\ "/>
      <border outline="0">
        <bottom/>
      </border>
    </ndxf>
  </rcc>
  <rcc rId="1124" sId="1" odxf="1" dxf="1">
    <oc r="Y31">
      <f>Z31+AA31</f>
    </oc>
    <nc r="Y31">
      <f>Z31+AA31</f>
    </nc>
    <odxf>
      <font>
        <sz val="12"/>
        <color auto="1"/>
      </font>
      <numFmt numFmtId="165" formatCode="#,##0.00_ ;\-#,##0.00\ "/>
      <border outline="0">
        <bottom style="thin">
          <color indexed="64"/>
        </bottom>
      </border>
    </odxf>
    <ndxf>
      <font>
        <sz val="12"/>
        <color auto="1"/>
      </font>
      <numFmt numFmtId="4" formatCode="#,##0.00"/>
      <border outline="0">
        <bottom/>
      </border>
    </ndxf>
  </rcc>
  <rfmt sheetId="1" sqref="Z31" start="0" length="0">
    <dxf>
      <font>
        <b val="0"/>
        <sz val="12"/>
        <color auto="1"/>
      </font>
      <border outline="0">
        <left/>
        <right/>
        <top/>
        <bottom/>
      </border>
    </dxf>
  </rfmt>
  <rcc rId="1125" sId="1" odxf="1" s="1" dxf="1" numFmtId="4">
    <nc r="AA31">
      <v>0</v>
    </nc>
    <odxf>
      <font>
        <b/>
        <i val="0"/>
        <strike val="0"/>
        <condense val="0"/>
        <extend val="0"/>
        <outline val="0"/>
        <shadow val="0"/>
        <u val="none"/>
        <vertAlign val="baseline"/>
        <sz val="12"/>
        <color auto="1"/>
        <name val="Calibri"/>
        <family val="2"/>
        <charset val="238"/>
        <scheme val="minor"/>
      </font>
      <numFmt numFmtId="4" formatCode="#,##0.00"/>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val="0"/>
        <sz val="12"/>
        <color auto="1"/>
        <name val="Calibri"/>
        <family val="2"/>
        <charset val="238"/>
        <scheme val="minor"/>
      </font>
      <border outline="0">
        <bottom/>
      </border>
    </ndxf>
  </rcc>
  <rcc rId="1126" sId="1" odxf="1" dxf="1" numFmtId="4">
    <oc r="AB31">
      <f>AC31+AD31</f>
    </oc>
    <nc r="AB31">
      <v>0</v>
    </nc>
    <odxf>
      <font>
        <sz val="12"/>
        <color auto="1"/>
      </font>
    </odxf>
    <ndxf>
      <font>
        <sz val="12"/>
        <color auto="1"/>
      </font>
    </ndxf>
  </rcc>
  <rfmt sheetId="1" s="1" sqref="AC31" start="0" length="0">
    <dxf>
      <font>
        <b val="0"/>
        <sz val="12"/>
        <color auto="1"/>
        <name val="Calibri"/>
        <family val="2"/>
        <charset val="238"/>
        <scheme val="minor"/>
      </font>
      <numFmt numFmtId="165" formatCode="#,##0.00_ ;\-#,##0.00\ "/>
    </dxf>
  </rfmt>
  <rfmt sheetId="1" s="1" sqref="AD31" start="0" length="0">
    <dxf>
      <font>
        <b val="0"/>
        <sz val="12"/>
        <color auto="1"/>
        <name val="Calibri"/>
        <family val="2"/>
        <charset val="238"/>
        <scheme val="minor"/>
      </font>
      <numFmt numFmtId="165" formatCode="#,##0.00_ ;\-#,##0.00\ "/>
    </dxf>
  </rfmt>
  <rcc rId="1127" sId="1" odxf="1" dxf="1">
    <oc r="AE31">
      <f>S31+X31+AA31</f>
    </oc>
    <nc r="AE31">
      <f>S31+V31+Y31+AB31</f>
    </nc>
    <odxf>
      <font>
        <sz val="12"/>
        <color auto="1"/>
      </font>
    </odxf>
    <ndxf>
      <font>
        <sz val="12"/>
        <color auto="1"/>
      </font>
    </ndxf>
  </rcc>
  <rcc rId="1128" sId="1" odxf="1" s="1" dxf="1" numFmtId="4">
    <nc r="AF31">
      <v>0</v>
    </nc>
    <odxf>
      <font>
        <b/>
        <i val="0"/>
        <strike val="0"/>
        <condense val="0"/>
        <extend val="0"/>
        <outline val="0"/>
        <shadow val="0"/>
        <u val="none"/>
        <vertAlign val="baseline"/>
        <sz val="12"/>
        <color auto="1"/>
        <name val="Calibri"/>
        <family val="2"/>
        <charset val="238"/>
        <scheme val="minor"/>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b val="0"/>
        <sz val="12"/>
        <color auto="1"/>
        <name val="Calibri"/>
        <family val="2"/>
        <charset val="238"/>
        <scheme val="minor"/>
      </font>
      <numFmt numFmtId="165" formatCode="#,##0.00_ ;\-#,##0.00\ "/>
    </ndxf>
  </rcc>
  <rcc rId="1129" sId="1" odxf="1" dxf="1">
    <oc r="AG31">
      <f>AE31+AF31</f>
    </oc>
    <nc r="AG31">
      <f>AE31+AF31</f>
    </nc>
    <odxf>
      <font>
        <sz val="12"/>
        <color auto="1"/>
      </font>
    </odxf>
    <ndxf>
      <font>
        <sz val="12"/>
        <color auto="1"/>
      </font>
    </ndxf>
  </rcc>
  <rcc rId="1130" sId="1" odxf="1" dxf="1">
    <nc r="AH31" t="inlineStr">
      <is>
        <t>implementare</t>
      </is>
    </nc>
    <odxf>
      <font>
        <b/>
        <sz val="12"/>
        <color auto="1"/>
      </font>
    </odxf>
    <ndxf>
      <font>
        <b val="0"/>
        <sz val="12"/>
        <color auto="1"/>
      </font>
    </ndxf>
  </rcc>
  <rcc rId="1131" sId="1" odxf="1" dxf="1">
    <nc r="AI31" t="inlineStr">
      <is>
        <t>n.a</t>
      </is>
    </nc>
    <odxf>
      <font>
        <b/>
        <sz val="12"/>
        <color auto="1"/>
      </font>
      <numFmt numFmtId="3" formatCode="#,##0"/>
    </odxf>
    <ndxf>
      <font>
        <b val="0"/>
        <sz val="12"/>
        <color auto="1"/>
      </font>
      <numFmt numFmtId="19" formatCode="dd/mm/yyyy"/>
    </ndxf>
  </rcc>
  <rcc rId="1132" sId="1" odxf="1" dxf="1" numFmtId="4">
    <nc r="AJ31">
      <v>0</v>
    </nc>
    <odxf>
      <font>
        <b/>
        <sz val="12"/>
        <color auto="1"/>
      </font>
      <numFmt numFmtId="3" formatCode="#,##0"/>
      <border outline="0">
        <top/>
      </border>
    </odxf>
    <ndxf>
      <font>
        <b val="0"/>
        <sz val="12"/>
        <color auto="1"/>
      </font>
      <numFmt numFmtId="4" formatCode="#,##0.00"/>
      <border outline="0">
        <top style="thin">
          <color indexed="64"/>
        </top>
      </border>
    </ndxf>
  </rcc>
  <rcc rId="1133" sId="1" odxf="1" dxf="1" numFmtId="4">
    <nc r="AK31">
      <v>0</v>
    </nc>
    <odxf>
      <font>
        <b/>
        <sz val="12"/>
        <color auto="1"/>
      </font>
      <numFmt numFmtId="3" formatCode="#,##0"/>
    </odxf>
    <ndxf>
      <font>
        <b val="0"/>
        <sz val="12"/>
        <color auto="1"/>
      </font>
      <numFmt numFmtId="4" formatCode="#,##0.00"/>
    </ndxf>
  </rcc>
  <rcc rId="1134" sId="1">
    <nc r="O31" t="inlineStr">
      <is>
        <t>Bihor</t>
      </is>
    </nc>
  </rcc>
  <rcc rId="1135" sId="1">
    <nc r="P31" t="inlineStr">
      <is>
        <t>Beiuș</t>
      </is>
    </nc>
  </rcc>
  <rcc rId="1136" sId="1">
    <nc r="H31" t="inlineStr">
      <is>
        <t>Municipiul Beiuș</t>
      </is>
    </nc>
  </rcc>
  <rcc rId="1137" sId="1" numFmtId="19">
    <nc r="K31">
      <v>43244</v>
    </nc>
  </rcc>
  <rcc rId="1138" sId="1" numFmtId="19">
    <nc r="L31">
      <v>43732</v>
    </nc>
  </rcc>
  <rcc rId="1139" sId="1" odxf="1" dxf="1">
    <nc r="J31" t="inlineStr">
      <is>
        <t>Obiectivul general al proiectului consta in dezvoltarea capacitatii administrative a municipiului Beius, prin implementarea si certificarea sistemului de management al calitatii in conformitate cu prevederile standardului SR EN ISO 9001:2015, fapt ce va determina cresterea calitatii actului administrativ pe termen lung.
Obiectivele specifice ale proiectului sunt:
OS1-Revizuirea si optimizarea fluxurilor interne de lucru in vederea proiectarii corespunzatoare a sistemului de management al calitatii la nivelul Primariei Municipiului Beius
OS2-Implementarea sistemului de management al calitatii in conformitate cu prevederile standardului SR EN ISO 9001:2015 in scopul imbunatatirii calitatii si eficientei serviciilor publice furnizate de catre Municipiul Beius
OS3-Promovarea modernizarii in administratia publica locala din municipiul Beius, prin specializarea personalului din cadrul primariei pe teme specifice managementului calitatii (127 persoane), ceea ce va determina motivarea si mobilizarea acestora in directia inovatiei si in oferirea de servicii publice de calitate.</t>
      </is>
    </nc>
    <ndxf>
      <font>
        <sz val="12"/>
        <color auto="1"/>
      </font>
      <alignment horizontal="justify" vertical="top"/>
      <border outline="0">
        <left style="thin">
          <color indexed="64"/>
        </left>
        <right style="thin">
          <color indexed="64"/>
        </right>
        <top style="thin">
          <color indexed="64"/>
        </top>
        <bottom style="thin">
          <color indexed="64"/>
        </bottom>
      </border>
    </ndxf>
  </rcc>
  <rfmt sheetId="1" s="1" sqref="T31" start="0" length="0">
    <dxf>
      <font>
        <sz val="11"/>
        <color theme="1"/>
        <name val="Calibri"/>
        <family val="2"/>
        <charset val="238"/>
        <scheme val="minor"/>
      </font>
      <numFmt numFmtId="4" formatCode="#,##0.00"/>
      <fill>
        <patternFill>
          <bgColor theme="7" tint="0.79998168889431442"/>
        </patternFill>
      </fill>
      <alignment horizontal="general" vertical="bottom" wrapText="0"/>
      <border outline="0">
        <left/>
        <right/>
        <top/>
        <bottom/>
      </border>
    </dxf>
  </rfmt>
  <rfmt sheetId="1" s="1" sqref="U31" start="0" length="0">
    <dxf>
      <font>
        <sz val="11"/>
        <color theme="1"/>
        <name val="Calibri"/>
        <family val="2"/>
        <charset val="238"/>
        <scheme val="minor"/>
      </font>
      <numFmt numFmtId="4" formatCode="#,##0.00"/>
      <fill>
        <patternFill>
          <bgColor theme="7" tint="0.79998168889431442"/>
        </patternFill>
      </fill>
      <alignment horizontal="general" vertical="bottom" wrapText="0"/>
      <border outline="0">
        <left/>
        <right/>
        <top/>
        <bottom/>
      </border>
    </dxf>
  </rfmt>
  <rcc rId="1140" sId="1" odxf="1" s="1" dxf="1" numFmtId="4">
    <nc r="T31">
      <v>355834.7</v>
    </nc>
    <ndxf>
      <font>
        <sz val="12"/>
        <color auto="1"/>
        <name val="Calibri"/>
        <family val="2"/>
        <charset val="238"/>
        <scheme val="minor"/>
      </font>
      <numFmt numFmtId="165" formatCode="#,##0.00_ ;\-#,##0.00\ "/>
      <fill>
        <patternFill>
          <bgColor rgb="FFFFFF00"/>
        </patternFill>
      </fill>
      <alignment horizontal="right" vertical="center" wrapText="1"/>
      <border outline="0">
        <left style="thin">
          <color indexed="64"/>
        </left>
        <right style="thin">
          <color indexed="64"/>
        </right>
        <top style="thin">
          <color indexed="64"/>
        </top>
        <bottom style="thin">
          <color indexed="64"/>
        </bottom>
      </border>
    </ndxf>
  </rcc>
  <rcc rId="1141" sId="1" odxf="1" s="1" dxf="1" numFmtId="4">
    <nc r="U31">
      <v>0</v>
    </nc>
    <ndxf>
      <font>
        <sz val="12"/>
        <color auto="1"/>
        <name val="Calibri"/>
        <family val="2"/>
        <charset val="238"/>
        <scheme val="minor"/>
      </font>
      <numFmt numFmtId="165" formatCode="#,##0.00_ ;\-#,##0.00\ "/>
      <fill>
        <patternFill>
          <bgColor rgb="FFFFFF00"/>
        </patternFill>
      </fill>
      <alignment horizontal="right" vertical="center" wrapText="1"/>
      <border outline="0">
        <left style="thin">
          <color indexed="64"/>
        </left>
        <right style="thin">
          <color indexed="64"/>
        </right>
        <top style="thin">
          <color indexed="64"/>
        </top>
        <bottom style="thin">
          <color indexed="64"/>
        </bottom>
      </border>
    </ndxf>
  </rcc>
  <rcc rId="1142" sId="1" numFmtId="4">
    <nc r="W31">
      <v>54421.769999999982</v>
    </nc>
  </rcc>
  <rcc rId="1143" sId="1" numFmtId="4">
    <nc r="Z31">
      <v>8372.58</v>
    </nc>
  </rcc>
  <rcc rId="1144" sId="1" odxf="1" dxf="1">
    <oc r="A31">
      <v>2</v>
    </oc>
    <nc r="A31">
      <v>1</v>
    </nc>
    <ndxf>
      <font>
        <sz val="12"/>
        <color auto="1"/>
      </font>
    </ndxf>
  </rcc>
  <rcc rId="1145" sId="1" odxf="1" dxf="1">
    <nc r="B31">
      <v>122823</v>
    </nc>
    <ndxf>
      <font>
        <sz val="12"/>
        <color auto="1"/>
      </font>
    </ndxf>
  </rcc>
  <rcc rId="1146" sId="1" odxf="1" dxf="1">
    <nc r="C31">
      <v>71</v>
    </nc>
    <ndxf>
      <font>
        <sz val="12"/>
        <color auto="1"/>
      </font>
    </ndxf>
  </rcc>
  <rcc rId="1147" sId="1" odxf="1" dxf="1">
    <nc r="D31" t="inlineStr">
      <is>
        <t>AI</t>
      </is>
    </nc>
    <ndxf>
      <font>
        <sz val="12"/>
        <color auto="1"/>
      </font>
    </ndxf>
  </rcc>
  <rcc rId="1148" sId="1" odxf="1" dxf="1">
    <nc r="E31" t="inlineStr">
      <is>
        <t>AP 2/11i  /2.2</t>
      </is>
    </nc>
    <ndxf>
      <font>
        <sz val="12"/>
        <color auto="1"/>
      </font>
    </ndxf>
  </rcc>
  <rcc rId="1149" sId="1" odxf="1" dxf="1">
    <nc r="F31" t="inlineStr">
      <is>
        <t>CP4 less /2018</t>
      </is>
    </nc>
    <ndxf>
      <font>
        <sz val="12"/>
        <color rgb="FFFF0000"/>
      </font>
    </ndxf>
  </rcc>
  <rcc rId="1150" sId="1" odxf="1" dxf="1">
    <nc r="G31" t="inlineStr">
      <is>
        <t>Servicii de calitate în administrația publică locală a municipiului Beiuș asigurate prin introducerea și menținerea sistemului de management al calității ISO 9001</t>
      </is>
    </nc>
    <ndxf>
      <font>
        <sz val="12"/>
        <color rgb="FFFF0000"/>
      </font>
    </ndxf>
  </rcc>
  <rcv guid="{9980B309-0131-4577-BF29-212714399FDF}" action="delete"/>
  <rdn rId="0" localSheetId="1" customView="1" name="Z_9980B309_0131_4577_BF29_212714399FDF_.wvu.PrintArea" hidden="1" oldHidden="1">
    <formula>Sheet1!$A$1:$AL$328</formula>
    <oldFormula>Sheet1!$A$1:$AL$328</oldFormula>
  </rdn>
  <rdn rId="0" localSheetId="1" customView="1" name="Z_9980B309_0131_4577_BF29_212714399FDF_.wvu.FilterData" hidden="1" oldHidden="1">
    <formula>Sheet1!$A$6:$AL$328</formula>
    <oldFormula>Sheet1!$A$6:$AL$328</oldFormula>
  </rdn>
  <rcv guid="{9980B309-0131-4577-BF29-212714399FDF}" action="add"/>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1" start="0" length="0">
    <dxf>
      <font>
        <sz val="12"/>
        <color auto="1"/>
      </font>
    </dxf>
  </rfmt>
  <rfmt sheetId="1" sqref="I31" start="0" length="0">
    <dxf>
      <font>
        <sz val="12"/>
        <color auto="1"/>
      </font>
    </dxf>
  </rfmt>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1" start="0" length="0">
    <dxf>
      <font>
        <sz val="12"/>
        <color auto="1"/>
      </font>
    </dxf>
  </rfmt>
  <rfmt sheetId="1" sqref="L31" start="0" length="0">
    <dxf>
      <font>
        <sz val="12"/>
        <color auto="1"/>
      </font>
    </dxf>
  </rfmt>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53" sId="1" ref="A309:XFD309" action="insertRow">
    <undo index="65535" exp="area" ref3D="1" dr="$H$1:$N$1048576" dn="Z_65B035E3_87FA_46C5_996E_864F2C8D0EBC_.wvu.Cols" sId="1"/>
  </rrc>
  <rrc rId="1154" sId="1" ref="A309:XFD310" action="insertRow">
    <undo index="65535" exp="area" ref3D="1" dr="$H$1:$N$1048576" dn="Z_65B035E3_87FA_46C5_996E_864F2C8D0EBC_.wvu.Cols" sId="1"/>
  </rrc>
  <rrc rId="1155" sId="1" ref="A310:XFD312" action="insertRow">
    <undo index="65535" exp="area" ref3D="1" dr="$H$1:$N$1048576" dn="Z_65B035E3_87FA_46C5_996E_864F2C8D0EBC_.wvu.Cols" sId="1"/>
  </rrc>
  <rcc rId="1156" sId="1">
    <nc r="A309">
      <v>86</v>
    </nc>
  </rcc>
  <rcc rId="1157" sId="1">
    <nc r="A310">
      <v>87</v>
    </nc>
  </rcc>
  <rrc rId="1158" sId="1" ref="A311:XFD314" action="insertRow">
    <undo index="65535" exp="area" ref3D="1" dr="$H$1:$N$1048576" dn="Z_65B035E3_87FA_46C5_996E_864F2C8D0EBC_.wvu.Cols" sId="1"/>
  </rrc>
  <rcc rId="1159" sId="1">
    <nc r="A311">
      <v>88</v>
    </nc>
  </rcc>
  <rcc rId="1160" sId="1">
    <nc r="A312">
      <v>89</v>
    </nc>
  </rcc>
  <rcc rId="1161" sId="1">
    <nc r="A313">
      <v>90</v>
    </nc>
  </rcc>
  <rcc rId="1162" sId="1">
    <nc r="A314">
      <v>91</v>
    </nc>
  </rcc>
  <rcc rId="1163" sId="1">
    <nc r="A315">
      <v>92</v>
    </nc>
  </rcc>
  <rcc rId="1164" sId="1">
    <nc r="A316">
      <v>93</v>
    </nc>
  </rcc>
  <rcc rId="1165" sId="1">
    <nc r="A317">
      <v>94</v>
    </nc>
  </rcc>
  <rcc rId="1166" sId="1">
    <nc r="A318">
      <v>95</v>
    </nc>
  </rcc>
  <rcc rId="1167" sId="1">
    <oc r="A319">
      <v>86</v>
    </oc>
    <nc r="A319">
      <v>96</v>
    </nc>
  </rcc>
  <rcc rId="1168" sId="1">
    <nc r="B309">
      <v>115539</v>
    </nc>
  </rcc>
  <rcc rId="1169" sId="1">
    <nc r="C309">
      <v>396</v>
    </nc>
  </rcc>
  <rcc rId="1170" sId="1">
    <nc r="D309" t="inlineStr">
      <is>
        <t>MP</t>
      </is>
    </nc>
  </rcc>
  <rcc rId="1171" sId="1" odxf="1" dxf="1">
    <nc r="E309" t="inlineStr">
      <is>
        <t>AP1/11i /1.1</t>
      </is>
    </nc>
    <odxf>
      <fill>
        <patternFill patternType="none">
          <bgColor indexed="65"/>
        </patternFill>
      </fill>
    </odxf>
    <ndxf>
      <fill>
        <patternFill patternType="solid">
          <bgColor theme="0"/>
        </patternFill>
      </fill>
    </ndxf>
  </rcc>
  <rcc rId="1172" sId="1">
    <nc r="F309" t="inlineStr">
      <is>
        <t>IP8/2017 (MySMIS:
POCA/129/1/1)</t>
      </is>
    </nc>
  </rcc>
  <rfmt sheetId="1" sqref="G309" start="0" length="0">
    <dxf>
      <font>
        <sz val="11"/>
        <color theme="1"/>
        <name val="Calibri"/>
        <family val="2"/>
        <charset val="238"/>
        <scheme val="minor"/>
      </font>
      <alignment vertical="bottom" wrapText="0"/>
      <border outline="0">
        <left/>
        <right/>
        <top/>
        <bottom/>
      </border>
    </dxf>
  </rfmt>
  <rfmt sheetId="1" xfDxf="1" sqref="G309" start="0" length="0">
    <dxf>
      <font>
        <i/>
      </font>
      <alignment wrapText="1"/>
    </dxf>
  </rfmt>
  <rcc rId="1173" sId="1" odxf="1" dxf="1">
    <nc r="G309" t="inlineStr">
      <is>
        <t>Optimizarea procedurilor administrative din cadrul Ministerului pentru Relația cu Parlamentul</t>
      </is>
    </nc>
    <ndxf>
      <font>
        <i val="0"/>
        <sz val="12"/>
        <color auto="1"/>
      </font>
      <alignment horizontal="left" vertical="center"/>
      <border outline="0">
        <left style="thin">
          <color indexed="64"/>
        </left>
        <right style="thin">
          <color indexed="64"/>
        </right>
        <top style="thin">
          <color indexed="64"/>
        </top>
        <bottom style="thin">
          <color indexed="64"/>
        </bottom>
      </border>
    </ndxf>
  </rcc>
  <rfmt sheetId="1" sqref="H309" start="0" length="0">
    <dxf>
      <font>
        <sz val="11"/>
        <color theme="1"/>
        <name val="Calibri"/>
        <family val="2"/>
        <charset val="238"/>
        <scheme val="minor"/>
      </font>
      <alignment vertical="bottom" wrapText="0"/>
      <border outline="0">
        <left/>
        <right/>
        <top/>
        <bottom/>
      </border>
    </dxf>
  </rfmt>
  <rfmt sheetId="1" xfDxf="1" sqref="H309" start="0" length="0">
    <dxf>
      <font>
        <b/>
      </font>
      <alignment wrapText="1"/>
    </dxf>
  </rfmt>
  <rcc rId="1174" sId="1" odxf="1" dxf="1">
    <nc r="H309" t="inlineStr">
      <is>
        <t>Ministerul pentru Relația cu Parlamentul</t>
      </is>
    </nc>
    <ndxf>
      <font>
        <b val="0"/>
        <sz val="12"/>
        <color auto="1"/>
      </font>
      <alignment horizontal="left" vertical="center"/>
      <border outline="0">
        <left style="thin">
          <color indexed="64"/>
        </left>
        <right style="thin">
          <color indexed="64"/>
        </right>
        <top style="thin">
          <color indexed="64"/>
        </top>
        <bottom style="thin">
          <color indexed="64"/>
        </bottom>
      </border>
    </ndxf>
  </rcc>
  <rcc rId="1175" sId="1">
    <nc r="I309" t="inlineStr">
      <is>
        <t>Academia de Studii Economice</t>
      </is>
    </nc>
  </rcc>
  <rcc rId="1176" sId="1">
    <nc r="J309" t="inlineStr">
      <is>
        <t>Obiectivul general al acestui proiect este reprezentat de optimizarea cadrului administrativ de funcþionare al Ministerului pentru Relatia cu
Parlamentul. Se urmareste eficientizarea coordonarii si comunicarii atât la nivel intra-ministerial cât si în relaþia dintre Parlament si Guvern.
Obiectivul general va fi atins prin realizarea obiectivelor specifice enumerate ulterior.
Obiectivele specifice ale proiectului
1. Elaborarea de politici bazate pe dovezi, inclusiv evaluarea ex-ante a impactului la nivelul MRP.
2. Sistematizarea si simplificarea actelor normative la nivelul MRP.
3. Imbunatatirea managementului la nivelul MRP prin intermediul unor cursuri de formare profesioanala.</t>
      </is>
    </nc>
  </rcc>
  <rcc rId="1177" sId="1" numFmtId="19">
    <nc r="K309">
      <v>43249</v>
    </nc>
  </rcc>
  <rcc rId="1178" sId="1" numFmtId="19">
    <nc r="L309">
      <v>44041</v>
    </nc>
  </rcc>
  <rcv guid="{7C1B4D6D-D666-48DD-AB17-E00791B6F0B6}" action="delete"/>
  <rdn rId="0" localSheetId="1" customView="1" name="Z_7C1B4D6D_D666_48DD_AB17_E00791B6F0B6_.wvu.PrintArea" hidden="1" oldHidden="1">
    <formula>Sheet1!$A$1:$AL$338</formula>
    <oldFormula>Sheet1!$A$1:$AL$338</oldFormula>
  </rdn>
  <rdn rId="0" localSheetId="1" customView="1" name="Z_7C1B4D6D_D666_48DD_AB17_E00791B6F0B6_.wvu.FilterData" hidden="1" oldHidden="1">
    <formula>Sheet1!$A$6:$DG$321</formula>
    <oldFormula>Sheet1!$A$6:$DG$321</oldFormula>
  </rdn>
  <rcv guid="{7C1B4D6D-D666-48DD-AB17-E00791B6F0B6}" action="add"/>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1" sId="1">
    <oc r="M306">
      <f>S306/AE306*100</f>
    </oc>
    <nc r="M306">
      <f>S306/AE306*100</f>
    </nc>
  </rcc>
  <rcc rId="1182" sId="1">
    <oc r="M307">
      <f>S307/AE307*100</f>
    </oc>
    <nc r="M307">
      <f>S307/AE307*100</f>
    </nc>
  </rcc>
  <rcc rId="1183" sId="1" numFmtId="4">
    <oc r="M308">
      <v>82.304186799999997</v>
    </oc>
    <nc r="M308">
      <f>S308/AE308*100</f>
    </nc>
  </rcc>
  <rcc rId="1184" sId="1" numFmtId="4">
    <nc r="M309">
      <f>S309/AE309*100</f>
    </nc>
  </rcc>
  <rcc rId="1185" sId="1" numFmtId="4">
    <nc r="M310">
      <f>S310/AE310*100</f>
    </nc>
  </rcc>
  <rcc rId="1186" sId="1" numFmtId="4">
    <nc r="M311">
      <f>S311/AE311*100</f>
    </nc>
  </rcc>
  <rcc rId="1187" sId="1" numFmtId="4">
    <nc r="M312">
      <f>S312/AE312*100</f>
    </nc>
  </rcc>
  <rcc rId="1188" sId="1" numFmtId="4">
    <nc r="M313">
      <f>S313/AE313*100</f>
    </nc>
  </rcc>
  <rcc rId="1189" sId="1" numFmtId="4">
    <nc r="M314">
      <f>S314/AE314*100</f>
    </nc>
  </rcc>
  <rcc rId="1190" sId="1" numFmtId="4">
    <nc r="M315">
      <f>S315/AE315*100</f>
    </nc>
  </rcc>
  <rcc rId="1191" sId="1" numFmtId="4">
    <nc r="M316">
      <f>S316/AE316*100</f>
    </nc>
  </rcc>
  <rcc rId="1192" sId="1" numFmtId="4">
    <nc r="M317">
      <f>S317/AE317*100</f>
    </nc>
  </rcc>
  <rcc rId="1193" sId="1" numFmtId="4">
    <nc r="M318">
      <f>S318/AE318*100</f>
    </nc>
  </rcc>
  <rcc rId="1194" sId="1">
    <oc r="M319">
      <f>S319/AE319*100</f>
    </oc>
    <nc r="M319">
      <f>S319/AE319*100</f>
    </nc>
  </rcc>
  <rcc rId="1195" sId="1" numFmtId="4">
    <oc r="S308">
      <v>802303.18</v>
    </oc>
    <nc r="S308">
      <f>T308+U308</f>
    </nc>
  </rcc>
  <rcc rId="1196" sId="1">
    <nc r="S309">
      <f>T309+U309</f>
    </nc>
  </rcc>
  <rcc rId="1197" sId="1">
    <nc r="S310">
      <f>T310+U310</f>
    </nc>
  </rcc>
  <rcc rId="1198" sId="1">
    <nc r="S311">
      <f>T311+U311</f>
    </nc>
  </rcc>
  <rcc rId="1199" sId="1">
    <nc r="S312">
      <f>T312+U312</f>
    </nc>
  </rcc>
  <rcc rId="1200" sId="1">
    <nc r="S313">
      <f>T313+U313</f>
    </nc>
  </rcc>
  <rcc rId="1201" sId="1">
    <nc r="S314">
      <f>T314+U314</f>
    </nc>
  </rcc>
  <rcc rId="1202" sId="1">
    <nc r="S315">
      <f>T315+U315</f>
    </nc>
  </rcc>
  <rcc rId="1203" sId="1">
    <nc r="S316">
      <f>T316+U316</f>
    </nc>
  </rcc>
  <rcc rId="1204" sId="1">
    <nc r="S317">
      <f>T317+U317</f>
    </nc>
  </rcc>
  <rcc rId="1205" sId="1">
    <nc r="S318">
      <f>T318+U318</f>
    </nc>
  </rcc>
  <rcc rId="1206" sId="1" numFmtId="4">
    <oc r="V308">
      <v>153003.18</v>
    </oc>
    <nc r="V308">
      <f>W308+X308</f>
    </nc>
  </rcc>
  <rcc rId="1207" sId="1">
    <nc r="V309">
      <f>W309+X309</f>
    </nc>
  </rcc>
  <rcc rId="1208" sId="1">
    <nc r="V310">
      <f>W310+X310</f>
    </nc>
  </rcc>
  <rcc rId="1209" sId="1">
    <nc r="V311">
      <f>W311+X311</f>
    </nc>
  </rcc>
  <rcc rId="1210" sId="1">
    <nc r="V312">
      <f>W312+X312</f>
    </nc>
  </rcc>
  <rcc rId="1211" sId="1">
    <nc r="V313">
      <f>W313+X313</f>
    </nc>
  </rcc>
  <rcc rId="1212" sId="1">
    <nc r="V314">
      <f>W314+X314</f>
    </nc>
  </rcc>
  <rcc rId="1213" sId="1">
    <nc r="V315">
      <f>W315+X315</f>
    </nc>
  </rcc>
  <rcc rId="1214" sId="1">
    <nc r="V316">
      <f>W316+X316</f>
    </nc>
  </rcc>
  <rcc rId="1215" sId="1">
    <nc r="V317">
      <f>W317+X317</f>
    </nc>
  </rcc>
  <rcc rId="1216" sId="1">
    <nc r="V318">
      <f>W318+X318</f>
    </nc>
  </rcc>
  <rcc rId="1217" sId="1">
    <oc r="V319">
      <f>W319+X319</f>
    </oc>
    <nc r="V319">
      <f>W319+X319</f>
    </nc>
  </rcc>
  <rfmt sheetId="1" sqref="AC305" start="0" length="0">
    <dxf>
      <border>
        <right style="thin">
          <color indexed="64"/>
        </right>
      </border>
    </dxf>
  </rfmt>
  <rfmt sheetId="1" sqref="T305:AC305">
    <dxf>
      <border>
        <left style="thin">
          <color indexed="64"/>
        </left>
        <right style="thin">
          <color indexed="64"/>
        </right>
        <top style="thin">
          <color indexed="64"/>
        </top>
        <bottom style="thin">
          <color indexed="64"/>
        </bottom>
        <vertical style="thin">
          <color indexed="64"/>
        </vertical>
        <horizontal style="thin">
          <color indexed="64"/>
        </horizontal>
      </border>
    </dxf>
  </rfmt>
  <rcc rId="1218" sId="1">
    <oc r="Y306">
      <f>Z306+AA306</f>
    </oc>
    <nc r="Y306">
      <f>Z306+AA306</f>
    </nc>
  </rcc>
  <rcc rId="1219" sId="1">
    <oc r="Y307">
      <f>Z307+AA307</f>
    </oc>
    <nc r="Y307">
      <f>Z307+AA307</f>
    </nc>
  </rcc>
  <rcc rId="1220" sId="1" odxf="1" s="1" dxf="1">
    <nc r="Y308">
      <f>Z308+AA308</f>
    </nc>
    <odxf>
      <font>
        <b val="0"/>
        <i val="0"/>
        <strike val="0"/>
        <condense val="0"/>
        <extend val="0"/>
        <outline val="0"/>
        <shadow val="0"/>
        <u val="none"/>
        <vertAlign val="baseline"/>
        <sz val="11"/>
        <color theme="1"/>
        <name val="Calibri"/>
        <family val="2"/>
        <charset val="238"/>
        <scheme val="minor"/>
      </font>
      <numFmt numFmtId="0" formatCode="General"/>
    </odxf>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1221" sId="1" odxf="1" s="1" dxf="1">
    <nc r="Y309">
      <f>Z309+AA309</f>
    </nc>
    <odxf>
      <font>
        <b val="0"/>
        <i val="0"/>
        <strike val="0"/>
        <condense val="0"/>
        <extend val="0"/>
        <outline val="0"/>
        <shadow val="0"/>
        <u val="none"/>
        <vertAlign val="baseline"/>
        <sz val="11"/>
        <color theme="1"/>
        <name val="Calibri"/>
        <family val="2"/>
        <charset val="238"/>
        <scheme val="minor"/>
      </font>
      <numFmt numFmtId="0" formatCode="General"/>
    </odxf>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1222" sId="1" odxf="1" s="1" dxf="1">
    <nc r="Y310">
      <f>Z310+AA310</f>
    </nc>
    <odxf>
      <font>
        <b val="0"/>
        <i val="0"/>
        <strike val="0"/>
        <condense val="0"/>
        <extend val="0"/>
        <outline val="0"/>
        <shadow val="0"/>
        <u val="none"/>
        <vertAlign val="baseline"/>
        <sz val="11"/>
        <color theme="1"/>
        <name val="Calibri"/>
        <family val="2"/>
        <charset val="238"/>
        <scheme val="minor"/>
      </font>
      <numFmt numFmtId="0" formatCode="General"/>
    </odxf>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1223" sId="1" odxf="1" s="1" dxf="1">
    <nc r="Y311">
      <f>Z311+AA311</f>
    </nc>
    <odxf>
      <font>
        <b val="0"/>
        <i val="0"/>
        <strike val="0"/>
        <condense val="0"/>
        <extend val="0"/>
        <outline val="0"/>
        <shadow val="0"/>
        <u val="none"/>
        <vertAlign val="baseline"/>
        <sz val="11"/>
        <color theme="1"/>
        <name val="Calibri"/>
        <family val="2"/>
        <charset val="238"/>
        <scheme val="minor"/>
      </font>
      <numFmt numFmtId="0" formatCode="General"/>
    </odxf>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1224" sId="1" odxf="1" s="1" dxf="1">
    <nc r="Y312">
      <f>Z312+AA312</f>
    </nc>
    <odxf>
      <font>
        <b val="0"/>
        <i val="0"/>
        <strike val="0"/>
        <condense val="0"/>
        <extend val="0"/>
        <outline val="0"/>
        <shadow val="0"/>
        <u val="none"/>
        <vertAlign val="baseline"/>
        <sz val="11"/>
        <color theme="1"/>
        <name val="Calibri"/>
        <family val="2"/>
        <charset val="238"/>
        <scheme val="minor"/>
      </font>
      <numFmt numFmtId="0" formatCode="General"/>
    </odxf>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1225" sId="1" odxf="1" s="1" dxf="1">
    <nc r="Y313">
      <f>Z313+AA313</f>
    </nc>
    <odxf>
      <font>
        <b val="0"/>
        <i val="0"/>
        <strike val="0"/>
        <condense val="0"/>
        <extend val="0"/>
        <outline val="0"/>
        <shadow val="0"/>
        <u val="none"/>
        <vertAlign val="baseline"/>
        <sz val="11"/>
        <color theme="1"/>
        <name val="Calibri"/>
        <family val="2"/>
        <charset val="238"/>
        <scheme val="minor"/>
      </font>
      <numFmt numFmtId="0" formatCode="General"/>
    </odxf>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1226" sId="1" odxf="1" s="1" dxf="1">
    <nc r="Y314">
      <f>Z314+AA314</f>
    </nc>
    <odxf>
      <font>
        <b val="0"/>
        <i val="0"/>
        <strike val="0"/>
        <condense val="0"/>
        <extend val="0"/>
        <outline val="0"/>
        <shadow val="0"/>
        <u val="none"/>
        <vertAlign val="baseline"/>
        <sz val="11"/>
        <color theme="1"/>
        <name val="Calibri"/>
        <family val="2"/>
        <charset val="238"/>
        <scheme val="minor"/>
      </font>
      <numFmt numFmtId="0" formatCode="General"/>
    </odxf>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1227" sId="1" odxf="1" s="1" dxf="1">
    <nc r="Y315">
      <f>Z315+AA315</f>
    </nc>
    <odxf>
      <font>
        <b val="0"/>
        <i val="0"/>
        <strike val="0"/>
        <condense val="0"/>
        <extend val="0"/>
        <outline val="0"/>
        <shadow val="0"/>
        <u val="none"/>
        <vertAlign val="baseline"/>
        <sz val="11"/>
        <color theme="1"/>
        <name val="Calibri"/>
        <family val="2"/>
        <charset val="238"/>
        <scheme val="minor"/>
      </font>
      <numFmt numFmtId="0" formatCode="General"/>
    </odxf>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1228" sId="1" odxf="1" s="1" dxf="1">
    <nc r="Y316">
      <f>Z316+AA316</f>
    </nc>
    <odxf>
      <font>
        <b val="0"/>
        <i val="0"/>
        <strike val="0"/>
        <condense val="0"/>
        <extend val="0"/>
        <outline val="0"/>
        <shadow val="0"/>
        <u val="none"/>
        <vertAlign val="baseline"/>
        <sz val="11"/>
        <color theme="1"/>
        <name val="Calibri"/>
        <family val="2"/>
        <charset val="238"/>
        <scheme val="minor"/>
      </font>
      <numFmt numFmtId="0" formatCode="General"/>
    </odxf>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1229" sId="1" odxf="1" s="1" dxf="1">
    <nc r="Y317">
      <f>Z317+AA317</f>
    </nc>
    <odxf>
      <font>
        <b val="0"/>
        <i val="0"/>
        <strike val="0"/>
        <condense val="0"/>
        <extend val="0"/>
        <outline val="0"/>
        <shadow val="0"/>
        <u val="none"/>
        <vertAlign val="baseline"/>
        <sz val="11"/>
        <color theme="1"/>
        <name val="Calibri"/>
        <family val="2"/>
        <charset val="238"/>
        <scheme val="minor"/>
      </font>
      <numFmt numFmtId="0" formatCode="General"/>
    </odxf>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1230" sId="1" odxf="1" s="1" dxf="1">
    <nc r="Y318">
      <f>Z318+AA318</f>
    </nc>
    <odxf>
      <font>
        <b val="0"/>
        <i val="0"/>
        <strike val="0"/>
        <condense val="0"/>
        <extend val="0"/>
        <outline val="0"/>
        <shadow val="0"/>
        <u val="none"/>
        <vertAlign val="baseline"/>
        <sz val="11"/>
        <color theme="1"/>
        <name val="Calibri"/>
        <family val="2"/>
        <charset val="238"/>
        <scheme val="minor"/>
      </font>
      <numFmt numFmtId="0" formatCode="General"/>
    </odxf>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1231" sId="1">
    <oc r="Y319">
      <f>Z319+AA319</f>
    </oc>
    <nc r="Y319">
      <f>Z319+AA319</f>
    </nc>
  </rcc>
  <rcc rId="1232" sId="1">
    <oc r="AB304">
      <f>AC304+AD304</f>
    </oc>
    <nc r="AB304">
      <f>AC304+AD304</f>
    </nc>
  </rcc>
  <rcc rId="1233" sId="1">
    <oc r="AB305">
      <f>AC305+AD305</f>
    </oc>
    <nc r="AB305">
      <f>AC305+AD305</f>
    </nc>
  </rcc>
  <rcc rId="1234" sId="1">
    <oc r="AB306">
      <f>AC306+AD306</f>
    </oc>
    <nc r="AB306">
      <f>AC306+AD306</f>
    </nc>
  </rcc>
  <rcc rId="1235" sId="1">
    <oc r="AB307">
      <f>AC307+AD307</f>
    </oc>
    <nc r="AB307">
      <f>AC307+AD307</f>
    </nc>
  </rcc>
  <rcc rId="1236" sId="1" numFmtId="4">
    <oc r="AB308">
      <v>19496.03</v>
    </oc>
    <nc r="AB308">
      <f>AC308+AD308</f>
    </nc>
  </rcc>
  <rcc rId="1237" sId="1">
    <nc r="AB309">
      <f>AC309+AD309</f>
    </nc>
  </rcc>
  <rcc rId="1238" sId="1">
    <nc r="AB310">
      <f>AC310+AD310</f>
    </nc>
  </rcc>
  <rcc rId="1239" sId="1">
    <nc r="AB311">
      <f>AC311+AD311</f>
    </nc>
  </rcc>
  <rcc rId="1240" sId="1">
    <nc r="AB312">
      <f>AC312+AD312</f>
    </nc>
  </rcc>
  <rcc rId="1241" sId="1">
    <nc r="AB313">
      <f>AC313+AD313</f>
    </nc>
  </rcc>
  <rcc rId="1242" sId="1">
    <nc r="AB314">
      <f>AC314+AD314</f>
    </nc>
  </rcc>
  <rcc rId="1243" sId="1">
    <nc r="AB315">
      <f>AC315+AD315</f>
    </nc>
  </rcc>
  <rcc rId="1244" sId="1">
    <nc r="AB316">
      <f>AC316+AD316</f>
    </nc>
  </rcc>
  <rcc rId="1245" sId="1">
    <nc r="AB317">
      <f>AC317+AD317</f>
    </nc>
  </rcc>
  <rcc rId="1246" sId="1">
    <nc r="AB318">
      <f>AC318+AD318</f>
    </nc>
  </rcc>
  <rcc rId="1247" sId="1">
    <oc r="AB319">
      <f>AC319+AD319</f>
    </oc>
    <nc r="AB319">
      <f>AC319+AD319</f>
    </nc>
  </rcc>
  <rfmt sheetId="1" sqref="Z308:AA31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1" sqref="Z311"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AA311"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Z312"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AA312"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Z313"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AA313"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Z314"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AA314"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Z315"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AA315"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Z316"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AA316"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Z317"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AA317"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Z318"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1" sqref="AA318" start="0" length="0">
    <dxf>
      <font>
        <sz val="12"/>
        <color auto="1"/>
        <name val="Calibri"/>
        <family val="2"/>
        <charset val="238"/>
        <scheme val="minor"/>
      </font>
      <numFmt numFmtId="165" formatCode="#,##0.00_ ;\-#,##0.00\ "/>
      <fill>
        <patternFill patternType="solid">
          <bgColor rgb="FFFFFF00"/>
        </patternFill>
      </fill>
      <alignment horizontal="right" vertical="center" wrapText="1"/>
    </dxf>
  </rfmt>
  <rfmt sheetId="1" sqref="Z308:AA309">
    <dxf>
      <fill>
        <patternFill patternType="solid">
          <bgColor rgb="FFFFFF00"/>
        </patternFill>
      </fill>
    </dxf>
  </rfmt>
  <rcc rId="1248" sId="1" numFmtId="4">
    <oc r="AE308">
      <v>974802.39</v>
    </oc>
    <nc r="AE308">
      <f>S308+V308+Y308+AB308</f>
    </nc>
  </rcc>
  <rcc rId="1249" sId="1">
    <nc r="AE309">
      <f>S309+V309+Y309+AB309</f>
    </nc>
  </rcc>
  <rcc rId="1250" sId="1">
    <nc r="AE310">
      <f>S310+V310+Y310+AB310</f>
    </nc>
  </rcc>
  <rcc rId="1251" sId="1">
    <nc r="AE311">
      <f>S311+V311+Y311+AB311</f>
    </nc>
  </rcc>
  <rcc rId="1252" sId="1">
    <nc r="AE312">
      <f>S312+V312+Y312+AB312</f>
    </nc>
  </rcc>
  <rcc rId="1253" sId="1">
    <nc r="AE313">
      <f>S313+V313+Y313+AB313</f>
    </nc>
  </rcc>
  <rcc rId="1254" sId="1">
    <nc r="AE314">
      <f>S314+V314+Y314+AB314</f>
    </nc>
  </rcc>
  <rcc rId="1255" sId="1">
    <nc r="AE315">
      <f>S315+V315+Y315+AB315</f>
    </nc>
  </rcc>
  <rcc rId="1256" sId="1">
    <nc r="AE316">
      <f>S316+V316+Y316+AB316</f>
    </nc>
  </rcc>
  <rcc rId="1257" sId="1">
    <nc r="AE317">
      <f>S317+V317+Y317+AB317</f>
    </nc>
  </rcc>
  <rcc rId="1258" sId="1">
    <nc r="AE318">
      <f>S318+V318+Y318+AB318</f>
    </nc>
  </rcc>
  <rcc rId="1259" sId="1">
    <oc r="AE319">
      <f>S319+V319+Y319+AB319</f>
    </oc>
    <nc r="AE319">
      <f>S319+V319+Y319+AB319</f>
    </nc>
  </rcc>
  <rcc rId="1260" sId="1" numFmtId="4">
    <nc r="AF307">
      <v>0</v>
    </nc>
  </rcc>
  <rcc rId="1261" sId="1" odxf="1" dxf="1" numFmtId="4">
    <oc r="AG308">
      <v>974802.39</v>
    </oc>
    <nc r="AG308">
      <f>AE308+AF308</f>
    </nc>
    <odxf>
      <fill>
        <patternFill patternType="solid">
          <bgColor theme="0"/>
        </patternFill>
      </fill>
    </odxf>
    <ndxf>
      <fill>
        <patternFill patternType="none">
          <bgColor indexed="65"/>
        </patternFill>
      </fill>
    </ndxf>
  </rcc>
  <rcc rId="1262" sId="1" odxf="1" dxf="1">
    <nc r="AG309">
      <f>AE309+AF309</f>
    </nc>
    <odxf>
      <fill>
        <patternFill patternType="solid">
          <bgColor theme="0"/>
        </patternFill>
      </fill>
    </odxf>
    <ndxf>
      <fill>
        <patternFill patternType="none">
          <bgColor indexed="65"/>
        </patternFill>
      </fill>
    </ndxf>
  </rcc>
  <rcc rId="1263" sId="1" odxf="1" dxf="1">
    <nc r="AG310">
      <f>AE310+AF310</f>
    </nc>
    <odxf>
      <fill>
        <patternFill patternType="solid">
          <bgColor theme="0"/>
        </patternFill>
      </fill>
    </odxf>
    <ndxf>
      <fill>
        <patternFill patternType="none">
          <bgColor indexed="65"/>
        </patternFill>
      </fill>
    </ndxf>
  </rcc>
  <rcc rId="1264" sId="1" odxf="1" dxf="1">
    <nc r="AG311">
      <f>AE311+AF311</f>
    </nc>
    <odxf>
      <fill>
        <patternFill patternType="solid">
          <bgColor theme="0"/>
        </patternFill>
      </fill>
    </odxf>
    <ndxf>
      <fill>
        <patternFill patternType="none">
          <bgColor indexed="65"/>
        </patternFill>
      </fill>
    </ndxf>
  </rcc>
  <rcc rId="1265" sId="1" odxf="1" dxf="1">
    <nc r="AG312">
      <f>AE312+AF312</f>
    </nc>
    <odxf>
      <fill>
        <patternFill patternType="solid">
          <bgColor theme="0"/>
        </patternFill>
      </fill>
    </odxf>
    <ndxf>
      <fill>
        <patternFill patternType="none">
          <bgColor indexed="65"/>
        </patternFill>
      </fill>
    </ndxf>
  </rcc>
  <rcc rId="1266" sId="1" odxf="1" dxf="1">
    <nc r="AG313">
      <f>AE313+AF313</f>
    </nc>
    <odxf>
      <fill>
        <patternFill patternType="solid">
          <bgColor theme="0"/>
        </patternFill>
      </fill>
    </odxf>
    <ndxf>
      <fill>
        <patternFill patternType="none">
          <bgColor indexed="65"/>
        </patternFill>
      </fill>
    </ndxf>
  </rcc>
  <rcc rId="1267" sId="1" odxf="1" dxf="1">
    <nc r="AG314">
      <f>AE314+AF314</f>
    </nc>
    <odxf>
      <fill>
        <patternFill patternType="solid">
          <bgColor theme="0"/>
        </patternFill>
      </fill>
    </odxf>
    <ndxf>
      <fill>
        <patternFill patternType="none">
          <bgColor indexed="65"/>
        </patternFill>
      </fill>
    </ndxf>
  </rcc>
  <rcc rId="1268" sId="1" odxf="1" dxf="1">
    <nc r="AG315">
      <f>AE315+AF315</f>
    </nc>
    <odxf>
      <fill>
        <patternFill patternType="solid">
          <bgColor theme="0"/>
        </patternFill>
      </fill>
    </odxf>
    <ndxf>
      <fill>
        <patternFill patternType="none">
          <bgColor indexed="65"/>
        </patternFill>
      </fill>
    </ndxf>
  </rcc>
  <rcc rId="1269" sId="1" odxf="1" dxf="1">
    <nc r="AG316">
      <f>AE316+AF316</f>
    </nc>
    <odxf>
      <fill>
        <patternFill patternType="solid">
          <bgColor theme="0"/>
        </patternFill>
      </fill>
    </odxf>
    <ndxf>
      <fill>
        <patternFill patternType="none">
          <bgColor indexed="65"/>
        </patternFill>
      </fill>
    </ndxf>
  </rcc>
  <rcc rId="1270" sId="1" odxf="1" dxf="1">
    <nc r="AG317">
      <f>AE317+AF317</f>
    </nc>
    <odxf>
      <fill>
        <patternFill patternType="solid">
          <bgColor theme="0"/>
        </patternFill>
      </fill>
    </odxf>
    <ndxf>
      <fill>
        <patternFill patternType="none">
          <bgColor indexed="65"/>
        </patternFill>
      </fill>
    </ndxf>
  </rcc>
  <rcc rId="1271" sId="1" odxf="1" dxf="1">
    <nc r="AG318">
      <f>AE318+AF318</f>
    </nc>
    <odxf>
      <fill>
        <patternFill patternType="solid">
          <bgColor theme="0"/>
        </patternFill>
      </fill>
    </odxf>
    <ndxf>
      <fill>
        <patternFill patternType="none">
          <bgColor indexed="65"/>
        </patternFill>
      </fill>
    </ndxf>
  </rcc>
  <rcc rId="1272" sId="1">
    <oc r="AG319">
      <f>AE319+AF319</f>
    </oc>
    <nc r="AG319">
      <f>AE319+AF319</f>
    </nc>
  </rcc>
  <rcc rId="1273" sId="1">
    <nc r="N309" t="inlineStr">
      <is>
        <t>Proiect cu acoperire națională</t>
      </is>
    </nc>
  </rcc>
  <rcc rId="1274" sId="1">
    <nc r="O309" t="inlineStr">
      <is>
        <t>Bucuresti</t>
      </is>
    </nc>
  </rcc>
  <rcc rId="1275" sId="1">
    <nc r="P309" t="inlineStr">
      <is>
        <t>Bucuresti</t>
      </is>
    </nc>
  </rcc>
  <rcc rId="1276" sId="1">
    <nc r="Q309" t="inlineStr">
      <is>
        <t>ONG</t>
      </is>
    </nc>
  </rcc>
  <rcc rId="1277" sId="1">
    <nc r="R309" t="inlineStr">
      <is>
        <t>119 - Investiții în capacitatea instituțională și în eficiența administrațiilor și a serviciilor publice la nivel național, regional și local, în perspectiva realizării de reforme, a unei mai bune legiferări și a bunei guvernanțe</t>
      </is>
    </nc>
  </rcc>
  <rcv guid="{7C1B4D6D-D666-48DD-AB17-E00791B6F0B6}" action="delete"/>
  <rdn rId="0" localSheetId="1" customView="1" name="Z_7C1B4D6D_D666_48DD_AB17_E00791B6F0B6_.wvu.PrintArea" hidden="1" oldHidden="1">
    <formula>Sheet1!$A$1:$AL$338</formula>
    <oldFormula>Sheet1!$A$1:$AL$338</oldFormula>
  </rdn>
  <rdn rId="0" localSheetId="1" customView="1" name="Z_7C1B4D6D_D666_48DD_AB17_E00791B6F0B6_.wvu.FilterData" hidden="1" oldHidden="1">
    <formula>Sheet1!$A$6:$DG$321</formula>
    <oldFormula>Sheet1!$A$6:$DG$321</oldFormula>
  </rdn>
  <rcv guid="{7C1B4D6D-D666-48DD-AB17-E00791B6F0B6}" action="add"/>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T309" start="0" length="0">
    <dxf>
      <font>
        <sz val="12"/>
        <color auto="1"/>
      </font>
      <numFmt numFmtId="35" formatCode="_-* #,##0.00\ _l_e_i_-;\-* #,##0.00\ _l_e_i_-;_-* &quot;-&quot;??\ _l_e_i_-;_-@_-"/>
      <fill>
        <patternFill patternType="none">
          <bgColor indexed="65"/>
        </patternFill>
      </fill>
      <alignment horizontal="general" vertical="bottom" wrapText="0"/>
      <border outline="0">
        <left/>
        <right/>
        <top/>
        <bottom/>
      </border>
    </dxf>
  </rfmt>
  <rfmt sheetId="1" sqref="U309" start="0" length="0">
    <dxf>
      <font>
        <sz val="12"/>
        <color auto="1"/>
      </font>
      <numFmt numFmtId="35" formatCode="_-* #,##0.00\ _l_e_i_-;\-* #,##0.00\ _l_e_i_-;_-* &quot;-&quot;??\ _l_e_i_-;_-@_-"/>
      <fill>
        <patternFill patternType="none">
          <bgColor indexed="65"/>
        </patternFill>
      </fill>
      <alignment horizontal="general" vertical="bottom" wrapText="0"/>
      <border outline="0">
        <left/>
        <right/>
        <top/>
        <bottom/>
      </border>
    </dxf>
  </rfmt>
  <rfmt sheetId="1" sqref="T309" start="0" length="0">
    <dxf>
      <font>
        <sz val="12"/>
        <color auto="1"/>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U309" start="0" length="0">
    <dxf>
      <font>
        <sz val="12"/>
        <color auto="1"/>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T309" start="0" length="0">
    <dxf>
      <fill>
        <patternFill patternType="solid">
          <bgColor rgb="FFFFFF00"/>
        </patternFill>
      </fill>
    </dxf>
  </rfmt>
  <rfmt sheetId="1" sqref="U309" start="0" length="0">
    <dxf>
      <fill>
        <patternFill patternType="solid">
          <bgColor rgb="FFFFFF00"/>
        </patternFill>
      </fill>
    </dxf>
  </rfmt>
  <rcc rId="1280" sId="1" numFmtId="4">
    <nc r="U309">
      <v>438310.69</v>
    </nc>
  </rcc>
  <rcc rId="1281" sId="1" numFmtId="4">
    <nc r="T309">
      <v>1825841.4</v>
    </nc>
  </rcc>
  <rcc rId="1282" sId="1" numFmtId="4">
    <oc r="T308">
      <v>646987.61640000006</v>
    </oc>
    <nc r="T308">
      <v>646987.61</v>
    </nc>
  </rcc>
  <rcc rId="1283" sId="1" numFmtId="4">
    <oc r="U308">
      <v>155315.5667</v>
    </oc>
    <nc r="U308">
      <v>155315.57</v>
    </nc>
  </rcc>
  <rcc rId="1284" sId="1" numFmtId="4">
    <oc r="W308">
      <v>114174.2852</v>
    </oc>
    <nc r="W308">
      <v>114174.29</v>
    </nc>
  </rcc>
  <rcc rId="1285" sId="1" numFmtId="4">
    <oc r="X308">
      <v>38828.891680000001</v>
    </oc>
    <nc r="X308">
      <v>38828.89</v>
    </nc>
  </rcc>
  <rcc rId="1286" sId="1" numFmtId="4">
    <oc r="AC308">
      <v>15533.901889999999</v>
    </oc>
    <nc r="AC308">
      <v>15533.9</v>
    </nc>
  </rcc>
  <rcc rId="1287" sId="1" numFmtId="4">
    <oc r="AD308">
      <v>3962.1281130000002</v>
    </oc>
    <nc r="AD308">
      <v>3962.13</v>
    </nc>
  </rcc>
  <rfmt sheetId="1" sqref="Z310" start="0" length="0">
    <dxf>
      <fill>
        <patternFill patternType="solid">
          <bgColor rgb="FFFFFF00"/>
        </patternFill>
      </fill>
    </dxf>
  </rfmt>
  <rfmt sheetId="1" sqref="AA310" start="0" length="0">
    <dxf>
      <fill>
        <patternFill patternType="solid">
          <bgColor rgb="FFFFFF00"/>
        </patternFill>
      </fill>
    </dxf>
  </rfmt>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W309" start="0" length="0">
    <dxf>
      <font>
        <sz val="12"/>
        <color auto="1"/>
      </font>
      <numFmt numFmtId="35" formatCode="_-* #,##0.00\ _l_e_i_-;\-* #,##0.00\ _l_e_i_-;_-* &quot;-&quot;??\ _l_e_i_-;_-@_-"/>
      <fill>
        <patternFill patternType="none">
          <bgColor indexed="65"/>
        </patternFill>
      </fill>
      <alignment horizontal="general" vertical="bottom" wrapText="0"/>
      <border outline="0">
        <left/>
        <right/>
        <top/>
        <bottom/>
      </border>
    </dxf>
  </rfmt>
  <rfmt sheetId="1" sqref="X309" start="0" length="0">
    <dxf>
      <font>
        <sz val="12"/>
        <color auto="1"/>
      </font>
      <numFmt numFmtId="35" formatCode="_-* #,##0.00\ _l_e_i_-;\-* #,##0.00\ _l_e_i_-;_-* &quot;-&quot;??\ _l_e_i_-;_-@_-"/>
      <fill>
        <patternFill patternType="none">
          <bgColor indexed="65"/>
        </patternFill>
      </fill>
      <alignment horizontal="general" vertical="bottom" wrapText="0"/>
      <border outline="0">
        <left/>
        <right/>
        <top/>
        <bottom/>
      </border>
    </dxf>
  </rfmt>
  <rfmt sheetId="1" sqref="W309" start="0" length="0">
    <dxf>
      <font>
        <sz val="12"/>
        <color auto="1"/>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09" start="0" length="0">
    <dxf>
      <font>
        <sz val="12"/>
        <color auto="1"/>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1288" sId="1" numFmtId="4">
    <nc r="W309">
      <v>118066.66</v>
    </nc>
  </rcc>
  <rcc rId="1289" sId="1" numFmtId="4">
    <nc r="X309">
      <v>41696.949999999997</v>
    </nc>
  </rcc>
  <rfmt sheetId="1" sqref="Z309:AA309">
    <dxf>
      <numFmt numFmtId="35" formatCode="_-* #,##0.00\ _l_e_i_-;\-* #,##0.00\ _l_e_i_-;_-* &quot;-&quot;??\ _l_e_i_-;_-@_-"/>
    </dxf>
  </rfmt>
  <rcc rId="1290" sId="1" odxf="1" s="1" dxf="1" numFmtId="4">
    <nc r="Z309">
      <v>204140.68</v>
    </nc>
    <ndxf>
      <font>
        <sz val="12"/>
        <color auto="1"/>
        <name val="Calibri"/>
        <family val="2"/>
        <charset val="238"/>
        <scheme val="minor"/>
      </font>
      <numFmt numFmtId="165" formatCode="#,##0.00_ ;\-#,##0.00\ "/>
      <alignment horizontal="right" vertical="center" wrapText="1"/>
    </ndxf>
  </rcc>
  <rcc rId="1291" sId="1" odxf="1" s="1" dxf="1" numFmtId="4">
    <nc r="AA309">
      <v>67880.740000000005</v>
    </nc>
    <ndxf>
      <font>
        <sz val="12"/>
        <color auto="1"/>
        <name val="Calibri"/>
        <family val="2"/>
        <charset val="238"/>
        <scheme val="minor"/>
      </font>
      <numFmt numFmtId="165" formatCode="#,##0.00_ ;\-#,##0.00\ "/>
      <alignment horizontal="right" vertical="center" wrapText="1"/>
    </ndxf>
  </rcc>
  <rcc rId="1292" sId="1" numFmtId="4">
    <nc r="AC309">
      <v>0</v>
    </nc>
  </rcc>
  <rcc rId="1293" sId="1" numFmtId="4">
    <nc r="AD309">
      <v>0</v>
    </nc>
  </rcc>
  <rcc rId="1294" sId="1" numFmtId="4">
    <nc r="AF309">
      <v>0</v>
    </nc>
  </rcc>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107CF550_CA10_4664_8BEF_E9F604AC22BE_.wvu.PrintArea" hidden="1" oldHidden="1">
    <formula>Sheet1!$A$1:$AL$338</formula>
  </rdn>
  <rdn rId="0" localSheetId="1" customView="1" name="Z_107CF550_CA10_4664_8BEF_E9F604AC22BE_.wvu.FilterData" hidden="1" oldHidden="1">
    <formula>Sheet1!$A$6:$DG$321</formula>
  </rdn>
  <rcv guid="{107CF550-CA10-4664-8BEF-E9F604AC22BE}"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 sId="1">
    <nc r="B14">
      <v>120637</v>
    </nc>
  </rcc>
  <rcv guid="{EF10298D-3F59-43F1-9A86-8C1CCA3B5D93}" action="delete"/>
  <rdn rId="0" localSheetId="1" customView="1" name="Z_EF10298D_3F59_43F1_9A86_8C1CCA3B5D93_.wvu.PrintArea" hidden="1" oldHidden="1">
    <formula>Sheet1!$A$1:$AL$321</formula>
    <oldFormula>Sheet1!$A$1:$AL$321</oldFormula>
  </rdn>
  <rdn rId="0" localSheetId="1" customView="1" name="Z_EF10298D_3F59_43F1_9A86_8C1CCA3B5D93_.wvu.FilterData" hidden="1" oldHidden="1">
    <formula>Sheet1!$A$6:$AL$321</formula>
    <oldFormula>Sheet1!$A$3:$AL$301</oldFormula>
  </rdn>
  <rcv guid="{EF10298D-3F59-43F1-9A86-8C1CCA3B5D93}" action="add"/>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97" sId="1" ref="A7:XFD7" action="deleteRow">
    <undo index="65535" exp="area" dr="$F$7:$F$323" r="AK337" sId="1"/>
    <undo index="0" exp="area" dr="AK$7:AK$323" r="AK337" sId="1"/>
    <undo index="65535" exp="area" dr="$F$7:$F$323" r="AJ337" sId="1"/>
    <undo index="0" exp="area" dr="AJ$7:AJ$323" r="AJ337" sId="1"/>
    <undo index="65535" exp="area" dr="$F$7:$F$323" r="AG337" sId="1"/>
    <undo index="0" exp="area" dr="AG$7:AG$323" r="AG337" sId="1"/>
    <undo index="65535" exp="area" dr="$F$7:$F$323" r="AF337" sId="1"/>
    <undo index="0" exp="area" dr="AF$7:AF$323" r="AF337" sId="1"/>
    <undo index="65535" exp="area" dr="$F$7:$F$323" r="AE337" sId="1"/>
    <undo index="0" exp="area" dr="AE$7:AE$323" r="AE337" sId="1"/>
    <undo index="65535" exp="area" dr="$F$7:$F$323" r="AD337" sId="1"/>
    <undo index="0" exp="area" dr="AD$7:AD$323" r="AD337" sId="1"/>
    <undo index="65535" exp="area" dr="$F$7:$F$323" r="AC337" sId="1"/>
    <undo index="0" exp="area" dr="AC$7:AC$323" r="AC337" sId="1"/>
    <undo index="65535" exp="area" dr="$F$7:$F$323" r="AB337" sId="1"/>
    <undo index="0" exp="area" dr="AB$7:AB$323" r="AB337" sId="1"/>
    <undo index="65535" exp="area" dr="$F$7:$F$323" r="X337" sId="1"/>
    <undo index="0" exp="area" dr="X$7:X$323" r="X337" sId="1"/>
    <undo index="65535" exp="area" dr="$F$7:$F$323" r="W337" sId="1"/>
    <undo index="0" exp="area" dr="W$7:W$323" r="W337" sId="1"/>
    <undo index="65535" exp="area" dr="$F$7:$F$323" r="V337" sId="1"/>
    <undo index="0" exp="area" dr="V$7:V$323" r="V337" sId="1"/>
    <undo index="65535" exp="area" dr="$F$7:$F$323" r="U337" sId="1"/>
    <undo index="0" exp="area" dr="U$7:U$323" r="U337" sId="1"/>
    <undo index="65535" exp="area" dr="$F$7:$F$323" r="T337" sId="1"/>
    <undo index="0" exp="area" dr="T$7:T$323" r="T337" sId="1"/>
    <undo index="65535" exp="area" dr="$F$7:$F$323" r="S337" sId="1"/>
    <undo index="0" exp="area" dr="S$7:S$323" r="S337" sId="1"/>
    <undo index="65535" exp="area" dr="$F$7:$F$323" r="AK335" sId="1"/>
    <undo index="0" exp="area" dr="AK$7:AK$323" r="AK335" sId="1"/>
    <undo index="65535" exp="area" dr="$F$7:$F$323" r="AJ335" sId="1"/>
    <undo index="0" exp="area" dr="AJ$7:AJ$323" r="AJ335" sId="1"/>
    <undo index="65535" exp="area" dr="$F$7:$F$323" r="AG335" sId="1"/>
    <undo index="0" exp="area" dr="AG$7:AG$323" r="AG335" sId="1"/>
    <undo index="65535" exp="area" dr="$F$7:$F$323" r="AF335" sId="1"/>
    <undo index="0" exp="area" dr="AF$7:AF$323" r="AF335" sId="1"/>
    <undo index="65535" exp="area" dr="$F$7:$F$323" r="AE335" sId="1"/>
    <undo index="0" exp="area" dr="AE$7:AE$323" r="AE335" sId="1"/>
    <undo index="65535" exp="area" dr="$F$7:$F$323" r="AD335" sId="1"/>
    <undo index="0" exp="area" dr="AD$7:AD$323" r="AD335" sId="1"/>
    <undo index="65535" exp="area" dr="$F$7:$F$323" r="AC335" sId="1"/>
    <undo index="0" exp="area" dr="AC$7:AC$323" r="AC335" sId="1"/>
    <undo index="65535" exp="area" dr="$F$7:$F$323" r="AB335" sId="1"/>
    <undo index="0" exp="area" dr="AB$7:AB$323" r="AB335" sId="1"/>
    <undo index="65535" exp="area" dr="$F$7:$F$323" r="AA335" sId="1"/>
    <undo index="0" exp="area" dr="AA$7:AA$323" r="AA335" sId="1"/>
    <undo index="65535" exp="area" dr="$F$7:$F$323" r="Z335" sId="1"/>
    <undo index="0" exp="area" dr="Z$7:Z$323" r="Z335" sId="1"/>
    <undo index="65535" exp="area" dr="$F$7:$F$323" r="Y335" sId="1"/>
    <undo index="0" exp="area" dr="Y$7:Y$323" r="Y335" sId="1"/>
    <undo index="65535" exp="area" dr="$F$7:$F$323" r="X335" sId="1"/>
    <undo index="0" exp="area" dr="X$7:X$323" r="X335" sId="1"/>
    <undo index="65535" exp="area" dr="$F$7:$F$323" r="W335" sId="1"/>
    <undo index="0" exp="area" dr="W$7:W$323" r="W335" sId="1"/>
    <undo index="65535" exp="area" dr="$F$7:$F$323" r="V335" sId="1"/>
    <undo index="0" exp="area" dr="V$7:V$323" r="V335" sId="1"/>
    <undo index="65535" exp="area" dr="$F$7:$F$323" r="U335" sId="1"/>
    <undo index="0" exp="area" dr="U$7:U$323" r="U335" sId="1"/>
    <undo index="65535" exp="area" dr="$F$7:$F$323" r="T335" sId="1"/>
    <undo index="0" exp="area" dr="T$7:T$323" r="T335" sId="1"/>
    <undo index="65535" exp="area" dr="$F$7:$F$323" r="S335" sId="1"/>
    <undo index="0" exp="area" dr="S$7:S$323" r="S335" sId="1"/>
    <undo index="0" exp="area" dr="F$7:F$323" r="D335" sId="1"/>
    <undo index="65535" exp="area" dr="$F$7:$F$323" r="AK334" sId="1"/>
    <undo index="0" exp="area" dr="AK$7:AK$323" r="AK334" sId="1"/>
    <undo index="65535" exp="area" dr="$F$7:$F$323" r="AJ334" sId="1"/>
    <undo index="0" exp="area" dr="AJ$7:AJ$323" r="AJ334" sId="1"/>
    <undo index="65535" exp="area" dr="$F$7:$F$323" r="AG334" sId="1"/>
    <undo index="0" exp="area" dr="AG$7:AG$323" r="AG334" sId="1"/>
    <undo index="65535" exp="area" dr="$F$7:$F$323" r="AF334" sId="1"/>
    <undo index="0" exp="area" dr="AF$7:AF$323" r="AF334" sId="1"/>
    <undo index="65535" exp="area" dr="$F$7:$F$323" r="AE334" sId="1"/>
    <undo index="0" exp="area" dr="AE$7:AE$323" r="AE334" sId="1"/>
    <undo index="65535" exp="area" dr="$F$7:$F$323" r="AD334" sId="1"/>
    <undo index="0" exp="area" dr="AD$7:AD$323" r="AD334" sId="1"/>
    <undo index="65535" exp="area" dr="$F$7:$F$323" r="AC334" sId="1"/>
    <undo index="0" exp="area" dr="AC$7:AC$323" r="AC334" sId="1"/>
    <undo index="65535" exp="area" dr="$F$7:$F$323" r="AB334" sId="1"/>
    <undo index="0" exp="area" dr="AB$7:AB$323" r="AB334" sId="1"/>
    <undo index="65535" exp="area" dr="$F$7:$F$323" r="AA334" sId="1"/>
    <undo index="0" exp="area" dr="AA$7:AA$323" r="AA334" sId="1"/>
    <undo index="65535" exp="area" dr="$F$7:$F$323" r="Z334" sId="1"/>
    <undo index="0" exp="area" dr="Z$7:Z$323" r="Z334" sId="1"/>
    <undo index="65535" exp="area" dr="$F$7:$F$323" r="Y334" sId="1"/>
    <undo index="0" exp="area" dr="Y$7:Y$323" r="Y334" sId="1"/>
    <undo index="65535" exp="area" dr="$F$7:$F$323" r="X334" sId="1"/>
    <undo index="0" exp="area" dr="X$7:X$323" r="X334" sId="1"/>
    <undo index="65535" exp="area" dr="$F$7:$F$323" r="W334" sId="1"/>
    <undo index="0" exp="area" dr="W$7:W$323" r="W334" sId="1"/>
    <undo index="65535" exp="area" dr="$F$7:$F$323" r="V334" sId="1"/>
    <undo index="0" exp="area" dr="V$7:V$323" r="V334" sId="1"/>
    <undo index="65535" exp="area" dr="$F$7:$F$323" r="U334" sId="1"/>
    <undo index="0" exp="area" dr="U$7:U$323" r="U334" sId="1"/>
    <undo index="65535" exp="area" dr="$F$7:$F$323" r="T334" sId="1"/>
    <undo index="0" exp="area" dr="T$7:T$323" r="T334" sId="1"/>
    <undo index="65535" exp="area" dr="$F$7:$F$323" r="S334" sId="1"/>
    <undo index="0" exp="area" dr="S$7:S$323" r="S334" sId="1"/>
    <undo index="0" exp="area" dr="F$7:F$323" r="D334" sId="1"/>
    <undo index="65535" exp="area" dr="$F$7:$F$323" r="AK333" sId="1"/>
    <undo index="0" exp="area" dr="AK$7:AK$323" r="AK333" sId="1"/>
    <undo index="65535" exp="area" dr="$F$7:$F$323" r="AJ333" sId="1"/>
    <undo index="0" exp="area" dr="AJ$7:AJ$323" r="AJ333" sId="1"/>
    <undo index="65535" exp="area" dr="$F$7:$F$323" r="AG333" sId="1"/>
    <undo index="0" exp="area" dr="AG$7:AG$323" r="AG333" sId="1"/>
    <undo index="65535" exp="area" dr="$F$7:$F$323" r="AF333" sId="1"/>
    <undo index="0" exp="area" dr="AF$7:AF$323" r="AF333" sId="1"/>
    <undo index="65535" exp="area" dr="$F$7:$F$323" r="AE333" sId="1"/>
    <undo index="0" exp="area" dr="AE$7:AE$323" r="AE333" sId="1"/>
    <undo index="65535" exp="area" dr="$F$7:$F$323" r="AD333" sId="1"/>
    <undo index="0" exp="area" dr="AD$7:AD$323" r="AD333" sId="1"/>
    <undo index="65535" exp="area" dr="$F$7:$F$323" r="AC333" sId="1"/>
    <undo index="0" exp="area" dr="AC$7:AC$323" r="AC333" sId="1"/>
    <undo index="65535" exp="area" dr="$F$7:$F$323" r="AB333" sId="1"/>
    <undo index="0" exp="area" dr="AB$7:AB$323" r="AB333" sId="1"/>
    <undo index="65535" exp="area" dr="$F$7:$F$323" r="AA333" sId="1"/>
    <undo index="0" exp="area" dr="AA$7:AA$323" r="AA333" sId="1"/>
    <undo index="65535" exp="area" dr="$F$7:$F$323" r="Z333" sId="1"/>
    <undo index="0" exp="area" dr="Z$7:Z$323" r="Z333" sId="1"/>
    <undo index="65535" exp="area" dr="$F$7:$F$323" r="Y333" sId="1"/>
    <undo index="0" exp="area" dr="Y$7:Y$323" r="Y333" sId="1"/>
    <undo index="65535" exp="area" dr="$F$7:$F$323" r="X333" sId="1"/>
    <undo index="0" exp="area" dr="X$7:X$323" r="X333" sId="1"/>
    <undo index="65535" exp="area" dr="$F$7:$F$323" r="W333" sId="1"/>
    <undo index="0" exp="area" dr="W$7:W$323" r="W333" sId="1"/>
    <undo index="65535" exp="area" dr="$F$7:$F$323" r="V333" sId="1"/>
    <undo index="0" exp="area" dr="V$7:V$323" r="V333" sId="1"/>
    <undo index="65535" exp="area" dr="$F$7:$F$323" r="U333" sId="1"/>
    <undo index="0" exp="area" dr="U$7:U$323" r="U333" sId="1"/>
    <undo index="65535" exp="area" dr="$F$7:$F$323" r="T333" sId="1"/>
    <undo index="0" exp="area" dr="T$7:T$323" r="T333" sId="1"/>
    <undo index="65535" exp="area" dr="$F$7:$F$323" r="S333" sId="1"/>
    <undo index="0" exp="area" dr="S$7:S$323" r="S333" sId="1"/>
    <undo index="0" exp="area" dr="F$7:F$323" r="D333" sId="1"/>
    <undo index="65535" exp="area" dr="$F$7:$F$323" r="AK332" sId="1"/>
    <undo index="0" exp="area" dr="AK$7:AK$323" r="AK332" sId="1"/>
    <undo index="65535" exp="area" dr="$F$7:$F$323" r="AJ332" sId="1"/>
    <undo index="0" exp="area" dr="AJ$7:AJ$323" r="AJ332" sId="1"/>
    <undo index="65535" exp="area" dr="$F$7:$F$323" r="AG332" sId="1"/>
    <undo index="0" exp="area" dr="AG$7:AG$323" r="AG332" sId="1"/>
    <undo index="65535" exp="area" dr="$F$7:$F$323" r="AF332" sId="1"/>
    <undo index="0" exp="area" dr="AF$7:AF$323" r="AF332" sId="1"/>
    <undo index="65535" exp="area" dr="$F$7:$F$323" r="AE332" sId="1"/>
    <undo index="0" exp="area" dr="AE$7:AE$323" r="AE332" sId="1"/>
    <undo index="65535" exp="area" dr="$F$7:$F$323" r="AD332" sId="1"/>
    <undo index="0" exp="area" dr="AD$7:AD$323" r="AD332" sId="1"/>
    <undo index="65535" exp="area" dr="$F$7:$F$323" r="AC332" sId="1"/>
    <undo index="0" exp="area" dr="AC$7:AC$323" r="AC332" sId="1"/>
    <undo index="65535" exp="area" dr="$F$7:$F$323" r="AB332" sId="1"/>
    <undo index="0" exp="area" dr="AB$7:AB$323" r="AB332" sId="1"/>
    <undo index="65535" exp="area" dr="$F$7:$F$323" r="AA332" sId="1"/>
    <undo index="0" exp="area" dr="AA$7:AA$323" r="AA332" sId="1"/>
    <undo index="65535" exp="area" dr="$F$7:$F$323" r="Z332" sId="1"/>
    <undo index="0" exp="area" dr="Z$7:Z$323" r="Z332" sId="1"/>
    <undo index="65535" exp="area" dr="$F$7:$F$323" r="Y332" sId="1"/>
    <undo index="0" exp="area" dr="Y$7:Y$323" r="Y332" sId="1"/>
    <undo index="65535" exp="area" dr="$F$7:$F$323" r="X332" sId="1"/>
    <undo index="0" exp="area" dr="X$7:X$323" r="X332" sId="1"/>
    <undo index="65535" exp="area" dr="$F$7:$F$323" r="W332" sId="1"/>
    <undo index="0" exp="area" dr="W$7:W$323" r="W332" sId="1"/>
    <undo index="65535" exp="area" dr="$F$7:$F$323" r="V332" sId="1"/>
    <undo index="0" exp="area" dr="V$7:V$323" r="V332" sId="1"/>
    <undo index="65535" exp="area" dr="$F$7:$F$323" r="U332" sId="1"/>
    <undo index="0" exp="area" dr="U$7:U$323" r="U332" sId="1"/>
    <undo index="65535" exp="area" dr="$F$7:$F$323" r="T332" sId="1"/>
    <undo index="0" exp="area" dr="T$7:T$323" r="T332" sId="1"/>
    <undo index="65535" exp="area" dr="$F$7:$F$323" r="S332" sId="1"/>
    <undo index="0" exp="area" dr="S$7:S$323" r="S332" sId="1"/>
    <undo index="0" exp="area" dr="F$7:F$323" r="D332" sId="1"/>
    <undo index="65535" exp="area" dr="$F$7:$F$323" r="AK330" sId="1"/>
    <undo index="0" exp="area" dr="AK$7:AK$323" r="AK330" sId="1"/>
    <undo index="65535" exp="area" dr="$F$7:$F$323" r="AJ330" sId="1"/>
    <undo index="0" exp="area" dr="AJ$7:AJ$323" r="AJ330" sId="1"/>
    <undo index="65535" exp="area" dr="$F$7:$F$323" r="AG330" sId="1"/>
    <undo index="0" exp="area" dr="AG$7:AG$323" r="AG330" sId="1"/>
    <undo index="65535" exp="area" dr="$F$7:$F$323" r="AF330" sId="1"/>
    <undo index="0" exp="area" dr="AF$7:AF$323" r="AF330" sId="1"/>
    <undo index="65535" exp="area" dr="$F$7:$F$323" r="AE330" sId="1"/>
    <undo index="0" exp="area" dr="AE$7:AE$323" r="AE330" sId="1"/>
    <undo index="65535" exp="area" dr="$F$7:$F$323" r="AD330" sId="1"/>
    <undo index="0" exp="area" dr="AD$7:AD$323" r="AD330" sId="1"/>
    <undo index="65535" exp="area" dr="$F$7:$F$323" r="AC330" sId="1"/>
    <undo index="0" exp="area" dr="AC$7:AC$323" r="AC330" sId="1"/>
    <undo index="65535" exp="area" dr="$F$7:$F$323" r="AB330" sId="1"/>
    <undo index="0" exp="area" dr="AB$7:AB$323" r="AB330" sId="1"/>
    <undo index="65535" exp="area" dr="$F$7:$F$323" r="AA330" sId="1"/>
    <undo index="0" exp="area" dr="AA$7:AA$323" r="AA330" sId="1"/>
    <undo index="65535" exp="area" dr="$F$7:$F$323" r="Z330" sId="1"/>
    <undo index="0" exp="area" dr="Z$7:Z$323" r="Z330" sId="1"/>
    <undo index="65535" exp="area" dr="$F$7:$F$323" r="Y330" sId="1"/>
    <undo index="0" exp="area" dr="Y$7:Y$323" r="Y330" sId="1"/>
    <undo index="65535" exp="area" dr="$F$7:$F$323" r="X330" sId="1"/>
    <undo index="0" exp="area" dr="X$7:X$323" r="X330" sId="1"/>
    <undo index="65535" exp="area" dr="$F$7:$F$323" r="W330" sId="1"/>
    <undo index="0" exp="area" dr="W$7:W$323" r="W330" sId="1"/>
    <undo index="65535" exp="area" dr="$F$7:$F$323" r="V330" sId="1"/>
    <undo index="0" exp="area" dr="V$7:V$323" r="V330" sId="1"/>
    <undo index="65535" exp="area" dr="$F$7:$F$323" r="U330" sId="1"/>
    <undo index="0" exp="area" dr="U$7:U$323" r="U330" sId="1"/>
    <undo index="65535" exp="area" dr="$F$7:$F$323" r="T330" sId="1"/>
    <undo index="0" exp="area" dr="T$7:T$323" r="T330" sId="1"/>
    <undo index="65535" exp="area" dr="$F$7:$F$323" r="S330" sId="1"/>
    <undo index="0" exp="area" dr="S$7:S$323" r="S330" sId="1"/>
    <undo index="0" exp="area" dr="F$7:F$323" r="D330" sId="1"/>
    <undo index="65535" exp="area" dr="$F$7:$F$323" r="AK329" sId="1"/>
    <undo index="0" exp="area" dr="AK$7:AK$323" r="AK329" sId="1"/>
    <undo index="65535" exp="area" dr="$F$7:$F$323" r="AJ329" sId="1"/>
    <undo index="0" exp="area" dr="AJ$7:AJ$323" r="AJ329" sId="1"/>
    <undo index="65535" exp="area" dr="$F$7:$F$323" r="AG329" sId="1"/>
    <undo index="0" exp="area" dr="AG$7:AG$323" r="AG329" sId="1"/>
    <undo index="65535" exp="area" dr="$F$7:$F$323" r="AF329" sId="1"/>
    <undo index="0" exp="area" dr="AF$7:AF$323" r="AF329" sId="1"/>
    <undo index="65535" exp="area" dr="$F$7:$F$323" r="AE329" sId="1"/>
    <undo index="0" exp="area" dr="AE$7:AE$323" r="AE329" sId="1"/>
    <undo index="65535" exp="area" dr="$F$7:$F$323" r="AD329" sId="1"/>
    <undo index="0" exp="area" dr="AD$7:AD$323" r="AD329" sId="1"/>
    <undo index="65535" exp="area" dr="$F$7:$F$323" r="AC329" sId="1"/>
    <undo index="0" exp="area" dr="AC$7:AC$323" r="AC329" sId="1"/>
    <undo index="65535" exp="area" dr="$F$7:$F$323" r="AB329" sId="1"/>
    <undo index="0" exp="area" dr="AB$7:AB$323" r="AB329" sId="1"/>
    <undo index="65535" exp="area" dr="$F$7:$F$323" r="AA329" sId="1"/>
    <undo index="0" exp="area" dr="AA$7:AA$323" r="AA329" sId="1"/>
    <undo index="65535" exp="area" dr="$F$7:$F$323" r="Z329" sId="1"/>
    <undo index="0" exp="area" dr="Z$7:Z$323" r="Z329" sId="1"/>
    <undo index="65535" exp="area" dr="$F$7:$F$323" r="Y329" sId="1"/>
    <undo index="0" exp="area" dr="Y$7:Y$323" r="Y329" sId="1"/>
    <undo index="65535" exp="area" dr="$F$7:$F$323" r="X329" sId="1"/>
    <undo index="0" exp="area" dr="X$7:X$323" r="X329" sId="1"/>
    <undo index="65535" exp="area" dr="$F$7:$F$323" r="W329" sId="1"/>
    <undo index="0" exp="area" dr="W$7:W$323" r="W329" sId="1"/>
    <undo index="65535" exp="area" dr="$F$7:$F$323" r="V329" sId="1"/>
    <undo index="0" exp="area" dr="V$7:V$323" r="V329" sId="1"/>
    <undo index="65535" exp="area" dr="$F$7:$F$323" r="U329" sId="1"/>
    <undo index="0" exp="area" dr="U$7:U$323" r="U329" sId="1"/>
    <undo index="65535" exp="area" dr="$F$7:$F$323" r="T329" sId="1"/>
    <undo index="0" exp="area" dr="T$7:T$323" r="T329" sId="1"/>
    <undo index="65535" exp="area" dr="$F$7:$F$323" r="S329" sId="1"/>
    <undo index="0" exp="area" dr="S$7:S$323" r="S329" sId="1"/>
    <undo index="0" exp="area" dr="F$7:F$323" r="D329" sId="1"/>
    <undo index="65535" exp="area" dr="$F$7:$F$323" r="AK328" sId="1"/>
    <undo index="0" exp="area" dr="AK$7:AK$323" r="AK328" sId="1"/>
    <undo index="65535" exp="area" dr="$F$7:$F$323" r="AJ328" sId="1"/>
    <undo index="0" exp="area" dr="AJ$7:AJ$323" r="AJ328" sId="1"/>
    <undo index="65535" exp="area" dr="$F$7:$F$323" r="AG328" sId="1"/>
    <undo index="0" exp="area" dr="AG$7:AG$323" r="AG328" sId="1"/>
    <undo index="65535" exp="area" dr="$F$7:$F$323" r="AF328" sId="1"/>
    <undo index="0" exp="area" dr="AF$7:AF$323" r="AF328" sId="1"/>
    <undo index="65535" exp="area" dr="$F$7:$F$323" r="AE328" sId="1"/>
    <undo index="0" exp="area" dr="AE$7:AE$323" r="AE328" sId="1"/>
    <undo index="65535" exp="area" dr="$F$7:$F$323" r="AD328" sId="1"/>
    <undo index="0" exp="area" dr="AD$7:AD$323" r="AD328" sId="1"/>
    <undo index="65535" exp="area" dr="$F$7:$F$323" r="AC328" sId="1"/>
    <undo index="0" exp="area" dr="AC$7:AC$323" r="AC328" sId="1"/>
    <undo index="65535" exp="area" dr="$F$7:$F$323" r="AB328" sId="1"/>
    <undo index="0" exp="area" dr="AB$7:AB$323" r="AB328" sId="1"/>
    <undo index="65535" exp="area" dr="$F$7:$F$323" r="AA328" sId="1"/>
    <undo index="0" exp="area" dr="AA$7:AA$323" r="AA328" sId="1"/>
    <undo index="65535" exp="area" dr="$F$7:$F$323" r="Z328" sId="1"/>
    <undo index="0" exp="area" dr="Z$7:Z$323" r="Z328" sId="1"/>
    <undo index="65535" exp="area" dr="$F$7:$F$323" r="Y328" sId="1"/>
    <undo index="0" exp="area" dr="Y$7:Y$323" r="Y328" sId="1"/>
    <undo index="65535" exp="area" dr="$F$7:$F$323" r="X328" sId="1"/>
    <undo index="0" exp="area" dr="X$7:X$323" r="X328" sId="1"/>
    <undo index="65535" exp="area" dr="$F$7:$F$323" r="W328" sId="1"/>
    <undo index="0" exp="area" dr="W$7:W$323" r="W328" sId="1"/>
    <undo index="65535" exp="area" dr="$F$7:$F$323" r="V328" sId="1"/>
    <undo index="0" exp="area" dr="V$7:V$323" r="V328" sId="1"/>
    <undo index="65535" exp="area" dr="$F$7:$F$323" r="U328" sId="1"/>
    <undo index="0" exp="area" dr="U$7:U$323" r="U328" sId="1"/>
    <undo index="65535" exp="area" dr="$F$7:$F$323" r="T328" sId="1"/>
    <undo index="0" exp="area" dr="T$7:T$323" r="T328" sId="1"/>
    <undo index="65535" exp="area" dr="$F$7:$F$323" r="S328" sId="1"/>
    <undo index="0" exp="area" dr="S$7:S$323" r="S328" sId="1"/>
    <undo index="0" exp="area" dr="F$7:F$323" r="D328" sId="1"/>
    <undo index="65535" exp="area" dr="$F$7:$F$323" r="AK327" sId="1"/>
    <undo index="0" exp="area" dr="AK$7:AK$323" r="AK327" sId="1"/>
    <undo index="65535" exp="area" dr="$F$7:$F$323" r="AJ327" sId="1"/>
    <undo index="0" exp="area" dr="AJ$7:AJ$323" r="AJ327" sId="1"/>
    <undo index="65535" exp="area" dr="$F$7:$F$323" r="AG327" sId="1"/>
    <undo index="0" exp="area" dr="AG$7:AG$323" r="AG327" sId="1"/>
    <undo index="65535" exp="area" dr="$F$7:$F$323" r="AF327" sId="1"/>
    <undo index="0" exp="area" dr="AF$7:AF$323" r="AF327" sId="1"/>
    <undo index="65535" exp="area" dr="$F$7:$F$323" r="AE327" sId="1"/>
    <undo index="0" exp="area" dr="AE$7:AE$323" r="AE327" sId="1"/>
    <undo index="65535" exp="area" dr="$F$7:$F$323" r="AD327" sId="1"/>
    <undo index="0" exp="area" dr="AD$7:AD$323" r="AD327" sId="1"/>
    <undo index="65535" exp="area" dr="$F$7:$F$323" r="AC327" sId="1"/>
    <undo index="0" exp="area" dr="AC$7:AC$323" r="AC327" sId="1"/>
    <undo index="65535" exp="area" dr="$F$7:$F$323" r="AB327" sId="1"/>
    <undo index="0" exp="area" dr="AB$7:AB$323" r="AB327" sId="1"/>
    <undo index="65535" exp="area" dr="$F$7:$F$323" r="AA327" sId="1"/>
    <undo index="0" exp="area" dr="AA$7:AA$323" r="AA327" sId="1"/>
    <undo index="65535" exp="area" dr="$F$7:$F$323" r="Z327" sId="1"/>
    <undo index="0" exp="area" dr="Z$7:Z$323" r="Z327" sId="1"/>
    <undo index="65535" exp="area" dr="$F$7:$F$323" r="Y327" sId="1"/>
    <undo index="0" exp="area" dr="Y$7:Y$323" r="Y327" sId="1"/>
    <undo index="65535" exp="area" dr="$F$7:$F$323" r="X327" sId="1"/>
    <undo index="0" exp="area" dr="X$7:X$323" r="X327" sId="1"/>
    <undo index="65535" exp="area" dr="$F$7:$F$323" r="W327" sId="1"/>
    <undo index="0" exp="area" dr="W$7:W$323" r="W327" sId="1"/>
    <undo index="65535" exp="area" dr="$F$7:$F$323" r="V327" sId="1"/>
    <undo index="0" exp="area" dr="V$7:V$323" r="V327" sId="1"/>
    <undo index="65535" exp="area" dr="$F$7:$F$323" r="U327" sId="1"/>
    <undo index="0" exp="area" dr="U$7:U$323" r="U327" sId="1"/>
    <undo index="65535" exp="area" dr="$F$7:$F$323" r="T327" sId="1"/>
    <undo index="0" exp="area" dr="T$7:T$323" r="T327" sId="1"/>
    <undo index="65535" exp="area" dr="$F$7:$F$323" r="S327" sId="1"/>
    <undo index="0" exp="area" dr="S$7:S$323" r="S327" sId="1"/>
    <undo index="65535" exp="area" dr="$F$7:$F$323" r="AK326" sId="1"/>
    <undo index="0" exp="area" dr="AK$7:AK$323" r="AK326" sId="1"/>
    <undo index="65535" exp="area" dr="$F$7:$F$323" r="AJ326" sId="1"/>
    <undo index="0" exp="area" dr="AJ$7:AJ$323" r="AJ326" sId="1"/>
    <undo index="65535" exp="area" dr="$F$7:$F$323" r="AG326" sId="1"/>
    <undo index="0" exp="area" dr="AG$7:AG$323" r="AG326" sId="1"/>
    <undo index="65535" exp="area" dr="$F$7:$F$323" r="AF326" sId="1"/>
    <undo index="0" exp="area" dr="AF$7:AF$323" r="AF326" sId="1"/>
    <undo index="65535" exp="area" dr="$F$7:$F$323" r="AE326" sId="1"/>
    <undo index="0" exp="area" dr="AE$7:AE$323" r="AE326" sId="1"/>
    <undo index="65535" exp="area" dr="$F$7:$F$323" r="AD326" sId="1"/>
    <undo index="0" exp="area" dr="AD$7:AD$323" r="AD326" sId="1"/>
    <undo index="65535" exp="area" dr="$F$7:$F$323" r="AC326" sId="1"/>
    <undo index="0" exp="area" dr="AC$7:AC$323" r="AC326" sId="1"/>
    <undo index="65535" exp="area" dr="$F$7:$F$323" r="AB326" sId="1"/>
    <undo index="0" exp="area" dr="AB$7:AB$323" r="AB326" sId="1"/>
    <undo index="65535" exp="area" dr="$F$7:$F$323" r="AA326" sId="1"/>
    <undo index="0" exp="area" dr="AA$7:AA$323" r="AA326" sId="1"/>
    <undo index="65535" exp="area" dr="$F$7:$F$323" r="Z326" sId="1"/>
    <undo index="0" exp="area" dr="Z$7:Z$323" r="Z326" sId="1"/>
    <undo index="65535" exp="area" dr="$F$7:$F$323" r="Y326" sId="1"/>
    <undo index="0" exp="area" dr="Y$7:Y$323" r="Y326" sId="1"/>
    <undo index="65535" exp="area" dr="$F$7:$F$323" r="X326" sId="1"/>
    <undo index="0" exp="area" dr="X$7:X$323" r="X326" sId="1"/>
    <undo index="65535" exp="area" dr="$F$7:$F$323" r="W326" sId="1"/>
    <undo index="0" exp="area" dr="W$7:W$323" r="W326" sId="1"/>
    <undo index="65535" exp="area" dr="$F$7:$F$323" r="V326" sId="1"/>
    <undo index="0" exp="area" dr="V$7:V$323" r="V326" sId="1"/>
    <undo index="65535" exp="area" dr="$F$7:$F$323" r="U326" sId="1"/>
    <undo index="0" exp="area" dr="U$7:U$323" r="U326" sId="1"/>
    <undo index="65535" exp="area" dr="$F$7:$F$323" r="T326" sId="1"/>
    <undo index="0" exp="area" dr="T$7:T$323" r="T326" sId="1"/>
    <undo index="65535" exp="area" dr="$F$7:$F$323" r="S326" sId="1"/>
    <undo index="0" exp="area" dr="S$7:S$323" r="S326" sId="1"/>
    <undo index="0" exp="area" dr="F$7:F$323" r="D326" sId="1"/>
    <undo index="65535" exp="area" dr="$F$7:$F$323" r="AK325" sId="1"/>
    <undo index="0" exp="area" dr="AK$7:AK$323" r="AK325" sId="1"/>
    <undo index="65535" exp="area" dr="$F$7:$F$323" r="AJ325" sId="1"/>
    <undo index="0" exp="area" dr="AJ$7:AJ$323" r="AJ325" sId="1"/>
    <undo index="65535" exp="area" dr="$F$7:$F$323" r="AG325" sId="1"/>
    <undo index="0" exp="area" dr="AG$7:AG$323" r="AG325" sId="1"/>
    <undo index="65535" exp="area" dr="$F$7:$F$323" r="AF325" sId="1"/>
    <undo index="0" exp="area" dr="AF$7:AF$323" r="AF325" sId="1"/>
    <undo index="65535" exp="area" dr="$F$7:$F$323" r="AE325" sId="1"/>
    <undo index="0" exp="area" dr="AE$7:AE$323" r="AE325" sId="1"/>
    <undo index="65535" exp="area" dr="$F$7:$F$323" r="AD325" sId="1"/>
    <undo index="0" exp="area" dr="AD$7:AD$323" r="AD325" sId="1"/>
    <undo index="65535" exp="area" dr="$F$7:$F$323" r="AC325" sId="1"/>
    <undo index="0" exp="area" dr="AC$7:AC$323" r="AC325" sId="1"/>
    <undo index="65535" exp="area" dr="$F$7:$F$323" r="AB325" sId="1"/>
    <undo index="0" exp="area" dr="AB$7:AB$323" r="AB325" sId="1"/>
    <undo index="65535" exp="area" dr="$F$7:$F$323" r="AA325" sId="1"/>
    <undo index="0" exp="area" dr="AA$7:AA$323" r="AA325" sId="1"/>
    <undo index="65535" exp="area" dr="$F$7:$F$323" r="Z325" sId="1"/>
    <undo index="0" exp="area" dr="Z$7:Z$323" r="Z325" sId="1"/>
    <undo index="65535" exp="area" dr="$F$7:$F$323" r="Y325" sId="1"/>
    <undo index="0" exp="area" dr="Y$7:Y$323" r="Y325" sId="1"/>
    <undo index="65535" exp="area" dr="$F$7:$F$323" r="X325" sId="1"/>
    <undo index="0" exp="area" dr="X$7:X$323" r="X325" sId="1"/>
    <undo index="65535" exp="area" dr="$F$7:$F$323" r="W325" sId="1"/>
    <undo index="0" exp="area" dr="W$7:W$323" r="W325" sId="1"/>
    <undo index="65535" exp="area" dr="$F$7:$F$323" r="V325" sId="1"/>
    <undo index="0" exp="area" dr="V$7:V$323" r="V325" sId="1"/>
    <undo index="65535" exp="area" dr="$F$7:$F$323" r="U325" sId="1"/>
    <undo index="0" exp="area" dr="U$7:U$323" r="U325" sId="1"/>
    <undo index="65535" exp="area" dr="$F$7:$F$323" r="T325" sId="1"/>
    <undo index="0" exp="area" dr="T$7:T$323" r="T325" sId="1"/>
    <undo index="65535" exp="area" dr="$F$7:$F$323" r="S325" sId="1"/>
    <undo index="0" exp="area" dr="S$7:S$323" r="S325" sId="1"/>
    <undo index="0" exp="area" dr="F$7:F$323" r="D325" sId="1"/>
    <undo index="65535" exp="area" dr="$F$7:$F$323" r="AK324" sId="1"/>
    <undo index="0" exp="area" dr="AK$7:AK$323" r="AK324" sId="1"/>
    <undo index="65535" exp="area" dr="$F$7:$F$323" r="AJ324" sId="1"/>
    <undo index="0" exp="area" dr="AJ$7:AJ$323" r="AJ324" sId="1"/>
    <undo index="65535" exp="area" dr="$F$7:$F$323" r="AG324" sId="1"/>
    <undo index="0" exp="area" dr="AG$7:AG$323" r="AG324" sId="1"/>
    <undo index="65535" exp="area" dr="$F$7:$F$323" r="AF324" sId="1"/>
    <undo index="0" exp="area" dr="AF$7:AF$323" r="AF324" sId="1"/>
    <undo index="65535" exp="area" dr="$F$7:$F$323" r="AE324" sId="1"/>
    <undo index="0" exp="area" dr="AE$7:AE$323" r="AE324" sId="1"/>
    <undo index="65535" exp="area" dr="$F$7:$F$323" r="AD324" sId="1"/>
    <undo index="0" exp="area" dr="AD$7:AD$323" r="AD324" sId="1"/>
    <undo index="65535" exp="area" dr="$F$7:$F$323" r="AC324" sId="1"/>
    <undo index="0" exp="area" dr="AC$7:AC$323" r="AC324" sId="1"/>
    <undo index="65535" exp="area" dr="$F$7:$F$323" r="AB324" sId="1"/>
    <undo index="0" exp="area" dr="AB$7:AB$323" r="AB324" sId="1"/>
    <undo index="65535" exp="area" dr="$F$7:$F$323" r="AA324" sId="1"/>
    <undo index="0" exp="area" dr="AA$7:AA$323" r="AA324" sId="1"/>
    <undo index="65535" exp="area" dr="$F$7:$F$323" r="Z324" sId="1"/>
    <undo index="0" exp="area" dr="Z$7:Z$323" r="Z324" sId="1"/>
    <undo index="65535" exp="area" dr="$F$7:$F$323" r="Y324" sId="1"/>
    <undo index="0" exp="area" dr="Y$7:Y$323" r="Y324" sId="1"/>
    <undo index="65535" exp="area" dr="$F$7:$F$323" r="X324" sId="1"/>
    <undo index="0" exp="area" dr="X$7:X$323" r="X324" sId="1"/>
    <undo index="65535" exp="area" dr="$F$7:$F$323" r="W324" sId="1"/>
    <undo index="0" exp="area" dr="W$7:W$323" r="W324" sId="1"/>
    <undo index="65535" exp="area" dr="$F$7:$F$323" r="V324" sId="1"/>
    <undo index="0" exp="area" dr="V$7:V$323" r="V324" sId="1"/>
    <undo index="65535" exp="area" dr="$F$7:$F$323" r="U324" sId="1"/>
    <undo index="0" exp="area" dr="U$7:U$323" r="U324" sId="1"/>
    <undo index="65535" exp="area" dr="$F$7:$F$323" r="T324" sId="1"/>
    <undo index="0" exp="area" dr="T$7:T$323" r="T324" sId="1"/>
    <undo index="65535" exp="area" dr="$F$7:$F$323" r="S324" sId="1"/>
    <undo index="0" exp="area" dr="S$7:S$323" r="S324" sId="1"/>
    <undo index="0" exp="area" dr="F$7:F$323" r="D324" sId="1"/>
    <undo index="65535" exp="area" ref3D="1" dr="$H$1:$N$1048576" dn="Z_65B035E3_87FA_46C5_996E_864F2C8D0EBC_.wvu.Cols" sId="1"/>
    <rfmt sheetId="1" xfDxf="1" sqref="A7:XFD7" start="0" length="0"/>
    <rfmt sheetId="1" sqref="A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7"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7"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7" t="inlineStr">
        <is>
          <t>ALBA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T7" start="0" length="0">
      <dxf>
        <font>
          <b/>
          <sz val="12"/>
          <color auto="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U7" start="0" length="0">
      <dxf>
        <font>
          <b/>
          <sz val="12"/>
          <color auto="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V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W7" start="0" length="0">
      <dxf>
        <font>
          <b/>
          <sz val="12"/>
          <color auto="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X7" start="0" length="0">
      <dxf>
        <font>
          <b/>
          <sz val="12"/>
          <color auto="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Y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Z7"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A7"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B7" start="0" length="0">
      <dxf>
        <font>
          <b/>
          <sz val="12"/>
          <color auto="1"/>
          <name val="Calibri"/>
          <family val="2"/>
          <charset val="238"/>
          <scheme val="minor"/>
        </font>
        <alignment vertical="center" wrapText="1"/>
        <border outline="0">
          <left style="thin">
            <color indexed="64"/>
          </left>
          <right style="thin">
            <color indexed="64"/>
          </right>
          <top style="thin">
            <color indexed="64"/>
          </top>
          <bottom style="thin">
            <color indexed="64"/>
          </bottom>
        </border>
      </dxf>
    </rfmt>
    <rfmt sheetId="1" sqref="AC7" start="0" length="0">
      <dxf>
        <font>
          <b/>
          <sz val="12"/>
          <color auto="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D7" start="0" length="0">
      <dxf>
        <font>
          <b/>
          <sz val="12"/>
          <color auto="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E7" start="0" length="0">
      <dxf>
        <font>
          <b/>
          <sz val="12"/>
          <color auto="1"/>
          <name val="Calibri"/>
          <family val="2"/>
          <charset val="238"/>
          <scheme val="minor"/>
        </font>
        <numFmt numFmtId="4" formatCode="#,##0.00"/>
        <fill>
          <patternFill patternType="solid">
            <bgColor theme="0"/>
          </patternFill>
        </fill>
        <alignment vertical="center" wrapText="1"/>
        <border outline="0">
          <left style="thin">
            <color indexed="64"/>
          </left>
          <right style="thin">
            <color indexed="64"/>
          </right>
          <top style="thin">
            <color indexed="64"/>
          </top>
          <bottom style="thin">
            <color indexed="64"/>
          </bottom>
        </border>
      </dxf>
    </rfmt>
    <rfmt sheetId="1" sqref="AF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G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H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I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J7" start="0" length="0">
      <dxf>
        <font>
          <b/>
          <sz val="12"/>
          <color auto="1"/>
          <name val="Calibri"/>
          <family val="2"/>
          <charset val="238"/>
          <scheme val="minor"/>
        </font>
        <numFmt numFmtId="3" formatCode="#,##0"/>
        <alignment vertical="center" wrapText="1"/>
        <border outline="0">
          <left style="thin">
            <color indexed="64"/>
          </left>
          <right style="thin">
            <color indexed="64"/>
          </right>
          <bottom style="thin">
            <color indexed="64"/>
          </bottom>
        </border>
      </dxf>
    </rfmt>
    <rfmt sheetId="1" sqref="AK7"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L7" start="0" length="0">
      <dxf>
        <font>
          <sz val="12"/>
          <color theme="1"/>
          <name val="Calibri"/>
          <family val="2"/>
          <charset val="238"/>
          <scheme val="minor"/>
        </font>
      </dxf>
    </rfmt>
  </rrc>
  <rrc rId="1298" sId="1" ref="A9:XFD9" action="deleteRow">
    <undo index="65535" exp="area" ref3D="1" dr="$H$1:$N$1048576" dn="Z_65B035E3_87FA_46C5_996E_864F2C8D0EBC_.wvu.Cols" sId="1"/>
    <rfmt sheetId="1" xfDxf="1" sqref="A9:XFD9" start="0" length="0"/>
    <rfmt sheetId="1" sqref="A9" start="0" length="0">
      <dxf>
        <font>
          <sz val="12"/>
          <color auto="1"/>
          <name val="Calibri"/>
          <family val="2"/>
          <charset val="238"/>
          <scheme val="minor"/>
        </font>
        <alignment horizontal="center" vertical="center" wrapText="1"/>
        <border outline="0">
          <right style="thin">
            <color indexed="64"/>
          </right>
          <top style="thin">
            <color indexed="64"/>
          </top>
          <bottom style="thin">
            <color indexed="64"/>
          </bottom>
        </border>
      </dxf>
    </rfmt>
    <rfmt sheetId="1" sqref="B9"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9"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9"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9"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H9"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9" start="0" length="0">
      <dxf>
        <font>
          <sz val="12"/>
          <color auto="1"/>
          <name val="Calibri"/>
          <family val="2"/>
          <charset val="1"/>
          <scheme val="minor"/>
        </font>
        <alignment horizontal="justify" vertical="top" wrapText="1"/>
        <border outline="0">
          <left style="thin">
            <color indexed="64"/>
          </left>
          <right style="thin">
            <color indexed="64"/>
          </right>
          <top style="thin">
            <color indexed="64"/>
          </top>
          <bottom style="thin">
            <color indexed="64"/>
          </bottom>
        </border>
      </dxf>
    </rfmt>
    <rfmt sheetId="1" sqref="K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9"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9" start="0" length="0">
      <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dxf>
    </rfmt>
    <rfmt sheetId="1" sqref="N9"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9"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9"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9"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9"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9">
        <f>T9+U9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T9"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9"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9">
        <f>W9+X9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9"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9"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9">
        <f>Z9+AA9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9"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9"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9">
        <f>AC9+AD9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9"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9"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9">
        <f>S9+V9+Y9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9">
        <f>AE9+AF9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9"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9" start="0" length="0">
      <dxf>
        <font>
          <sz val="12"/>
          <color theme="1"/>
          <name val="Calibri"/>
          <family val="2"/>
          <charset val="238"/>
          <scheme val="minor"/>
        </font>
      </dxf>
    </rfmt>
  </rrc>
  <rrc rId="1299" sId="1" ref="A9:XFD9" action="deleteRow">
    <undo index="65535" exp="area" dr="AK7:AK9" r="AK10" sId="1"/>
    <undo index="65535" exp="area" dr="AJ7:AJ9" r="AJ10" sId="1"/>
    <undo index="65535" exp="area" dr="AI7:AI9" r="AI10" sId="1"/>
    <undo index="65535" exp="area" dr="AH7:AH9" r="AH10" sId="1"/>
    <undo index="65535" exp="area" dr="AG7:AG9" r="AG10" sId="1"/>
    <undo index="65535" exp="area" dr="AF7:AF9" r="AF10" sId="1"/>
    <undo index="65535" exp="area" dr="AE7:AE9" r="AE10" sId="1"/>
    <undo index="65535" exp="area" dr="AD7:AD9" r="AD10" sId="1"/>
    <undo index="65535" exp="area" dr="AC7:AC9" r="AC10" sId="1"/>
    <undo index="65535" exp="area" dr="AB7:AB9" r="AB10" sId="1"/>
    <undo index="65535" exp="area" dr="AA7:AA9" r="AA10" sId="1"/>
    <undo index="65535" exp="area" dr="Z7:Z9" r="Z10" sId="1"/>
    <undo index="65535" exp="area" dr="Y7:Y9" r="Y10" sId="1"/>
    <undo index="65535" exp="area" dr="X7:X9" r="X10" sId="1"/>
    <undo index="65535" exp="area" dr="W7:W9" r="W10" sId="1"/>
    <undo index="65535" exp="area" dr="V7:V9" r="V10" sId="1"/>
    <undo index="65535" exp="area" dr="U7:U9" r="U10" sId="1"/>
    <undo index="65535" exp="area" dr="T7:T9" r="T10" sId="1"/>
    <undo index="65535" exp="area" dr="S7:S9" r="S10" sId="1"/>
    <undo index="65535" exp="area" ref3D="1" dr="$H$1:$N$1048576" dn="Z_65B035E3_87FA_46C5_996E_864F2C8D0EBC_.wvu.Cols" sId="1"/>
    <rfmt sheetId="1" xfDxf="1" sqref="A9:XFD9" start="0" length="0"/>
    <rfmt sheetId="1" sqref="A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9">
        <f>T9+U9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9">
        <f>W9+X9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9">
        <f>Z9+AA9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9">
        <f>AC9+AD9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9">
        <f>S9+V9+Y9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9">
        <f>AE9+AF9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9" start="0" length="0">
      <dxf>
        <font>
          <sz val="12"/>
          <color theme="1"/>
          <name val="Calibri"/>
          <family val="2"/>
          <charset val="238"/>
          <scheme val="minor"/>
        </font>
      </dxf>
    </rfmt>
  </rrc>
  <rrc rId="1300" sId="1" ref="A9:XFD9" action="deleteRow">
    <undo index="65535" exp="area" ref3D="1" dr="$H$1:$N$1048576" dn="Z_65B035E3_87FA_46C5_996E_864F2C8D0EBC_.wvu.Cols" sId="1"/>
    <rfmt sheetId="1" xfDxf="1" sqref="A9:XFD9" start="0" length="0"/>
    <rfmt sheetId="1" sqref="A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9"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9" t="inlineStr">
        <is>
          <t>TOTAL ALBA</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9">
        <f>SUM(S7:S8)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9">
        <f>SUM(T7:T8)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9">
        <f>SUM(U7:U8)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9">
        <f>SUM(V7:V8)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9">
        <f>SUM(W7:W8)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9">
        <f>SUM(X7:X8)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9">
        <f>SUM(Y7:Y8)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9">
        <f>SUM(Z7:Z8)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9">
        <f>SUM(AA7:AA8)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9">
        <f>SUM(AB7:AB8)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9">
        <f>SUM(AC7:AC8)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9">
        <f>SUM(AD7:AD8)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9">
        <f>SUM(AE7:AE8)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9">
        <f>SUM(AF7:AF8)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9">
        <f>SUM(AG7:AG8)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9">
        <f>SUM(AH7:AH8)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9">
        <f>SUM(AI7:AI8)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9">
        <f>SUM(AJ7:AJ8)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9">
        <f>SUM(AK7:AK8)</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9" start="0" length="0">
      <dxf>
        <font>
          <sz val="12"/>
          <color theme="1"/>
          <name val="Calibri"/>
          <family val="2"/>
          <charset val="238"/>
          <scheme val="minor"/>
        </font>
      </dxf>
    </rfmt>
  </rrc>
  <rrc rId="1301" sId="1" ref="A9:XFD9" action="deleteRow">
    <undo index="65535" exp="area" ref3D="1" dr="$H$1:$N$1048576" dn="Z_65B035E3_87FA_46C5_996E_864F2C8D0EBC_.wvu.Cols" sId="1"/>
    <rfmt sheetId="1" xfDxf="1" sqref="A9:XFD9" start="0" length="0"/>
    <rfmt sheetId="1" sqref="A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9" t="inlineStr">
        <is>
          <t>ARAD</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V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B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C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9"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G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H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9" start="0" length="0">
      <dxf>
        <font>
          <sz val="12"/>
          <color theme="1"/>
          <name val="Calibri"/>
          <family val="2"/>
          <charset val="238"/>
          <scheme val="minor"/>
        </font>
      </dxf>
    </rfmt>
  </rrc>
  <rrc rId="1302" sId="1" ref="A10:XFD10" action="deleteRow">
    <undo index="65535" exp="area" ref3D="1" dr="$H$1:$N$1048576" dn="Z_65B035E3_87FA_46C5_996E_864F2C8D0EBC_.wvu.Cols" sId="1"/>
    <rfmt sheetId="1" xfDxf="1" sqref="A10:XFD10" start="0" length="0"/>
    <rfmt sheetId="1" sqref="A1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0"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0"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0">
        <f>T10+U10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0">
        <f>W10+X10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W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0">
        <f>Z10+AA10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1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0">
        <f>AC10+AD10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0">
        <f>S10+V10+Y10+AB10</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0">
        <f>AE10+AF10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0" start="0" length="0">
      <dxf>
        <font>
          <sz val="12"/>
          <color theme="1"/>
          <name val="Calibri"/>
          <family val="2"/>
          <charset val="238"/>
          <scheme val="minor"/>
        </font>
      </dxf>
    </rfmt>
  </rrc>
  <rrc rId="1303" sId="1" ref="A10:XFD10" action="deleteRow">
    <undo index="65535" exp="area" dr="AK9:AK10" r="AK11" sId="1"/>
    <undo index="65535" exp="area" dr="AJ9:AJ10" r="AJ11" sId="1"/>
    <undo index="65535" exp="area" dr="AI9:AI10" r="AI11" sId="1"/>
    <undo index="65535" exp="area" dr="AH9:AH10" r="AH11" sId="1"/>
    <undo index="65535" exp="area" dr="AG9:AG10" r="AG11" sId="1"/>
    <undo index="65535" exp="area" dr="AF9:AF10" r="AF11" sId="1"/>
    <undo index="65535" exp="area" dr="AE9:AE10" r="AE11" sId="1"/>
    <undo index="65535" exp="area" dr="AD9:AD10" r="AD11" sId="1"/>
    <undo index="65535" exp="area" dr="AC9:AC10" r="AC11" sId="1"/>
    <undo index="65535" exp="area" dr="AB9:AB10" r="AB11" sId="1"/>
    <undo index="65535" exp="area" dr="AA9:AA10" r="AA11" sId="1"/>
    <undo index="65535" exp="area" dr="Z9:Z10" r="Z11" sId="1"/>
    <undo index="65535" exp="area" dr="Y9:Y10" r="Y11" sId="1"/>
    <undo index="65535" exp="area" dr="X9:X10" r="X11" sId="1"/>
    <undo index="65535" exp="area" dr="W9:W10" r="W11" sId="1"/>
    <undo index="65535" exp="area" dr="V9:V10" r="V11" sId="1"/>
    <undo index="65535" exp="area" dr="U9:U10" r="U11" sId="1"/>
    <undo index="65535" exp="area" dr="T9:T10" r="T11" sId="1"/>
    <undo index="65535" exp="area" dr="S9:S10" r="S11" sId="1"/>
    <undo index="65535" exp="area" ref3D="1" dr="$H$1:$N$1048576" dn="Z_65B035E3_87FA_46C5_996E_864F2C8D0EBC_.wvu.Cols" sId="1"/>
    <rfmt sheetId="1" xfDxf="1" sqref="A10:XFD10" start="0" length="0"/>
    <rfmt sheetId="1" sqref="A1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0"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0"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0">
        <f>T10+U10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0">
        <f>W10+X10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W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0">
        <f>Z10+AA10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1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0">
        <f>AC10+AD10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0">
        <f>S10+V10+Y10+AB10</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0">
        <f>AE10+AF10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0" start="0" length="0">
      <dxf>
        <font>
          <sz val="12"/>
          <color theme="1"/>
          <name val="Calibri"/>
          <family val="2"/>
          <charset val="238"/>
          <scheme val="minor"/>
        </font>
      </dxf>
    </rfmt>
  </rrc>
  <rrc rId="1304" sId="1" ref="A10:XFD10" action="deleteRow">
    <undo index="65535" exp="area" ref3D="1" dr="$H$1:$N$1048576" dn="Z_65B035E3_87FA_46C5_996E_864F2C8D0EBC_.wvu.Cols" sId="1"/>
    <rfmt sheetId="1" xfDxf="1" sqref="A10:XFD10" start="0" length="0"/>
    <rfmt sheetId="1" sqref="A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0"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0" t="inlineStr">
        <is>
          <t>TOTAL ARAD</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10"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0"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0">
        <f>SUM(S9:S9)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0">
        <f>SUM(T9:T9)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0">
        <f>SUM(U9:U9)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0">
        <f>SUM(V9:V9)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0">
        <f>SUM(W9:W9)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0">
        <f>SUM(X9:X9)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0">
        <f>SUM(Y9:Y9)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0">
        <f>SUM(Z9:Z9)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0">
        <f>SUM(AA9:AA9)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0">
        <f>SUM(AB9:AB9)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0">
        <f>SUM(AC9:AC9)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0">
        <f>SUM(AD9:AD9)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0">
        <f>SUM(AE9:AE9)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0">
        <f>SUM(AF9:AF9)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0">
        <f>SUM(AG9:AG9)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0">
        <f>SUM(AH9:AH9)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0">
        <f>SUM(AI9:AI9)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0">
        <f>SUM(AJ9:AJ9)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10">
        <f>SUM(AK9:AK9)</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10" start="0" length="0">
      <dxf>
        <font>
          <sz val="12"/>
          <color theme="1"/>
          <name val="Calibri"/>
          <family val="2"/>
          <charset val="238"/>
          <scheme val="minor"/>
        </font>
      </dxf>
    </rfmt>
  </rrc>
  <rrc rId="1305" sId="1" ref="A10:XFD10" action="deleteRow">
    <undo index="65535" exp="area" ref3D="1" dr="$H$1:$N$1048576" dn="Z_65B035E3_87FA_46C5_996E_864F2C8D0EBC_.wvu.Cols" sId="1"/>
    <rfmt sheetId="1" xfDxf="1" sqref="A10:XFD10" start="0" length="0"/>
    <rfmt sheetId="1" sqref="A1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0"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0"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0" t="inlineStr">
        <is>
          <t>ARGEȘ</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V1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1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B1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C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10"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G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H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0" start="0" length="0">
      <dxf>
        <font>
          <sz val="12"/>
          <color theme="1"/>
          <name val="Calibri"/>
          <family val="2"/>
          <charset val="238"/>
          <scheme val="minor"/>
        </font>
      </dxf>
    </rfmt>
  </rrc>
  <rrc rId="1306" sId="1" ref="A12:XFD12" action="deleteRow">
    <undo index="65535" exp="area" ref3D="1" dr="$H$1:$N$1048576" dn="Z_65B035E3_87FA_46C5_996E_864F2C8D0EBC_.wvu.Cols" sId="1"/>
    <rfmt sheetId="1" xfDxf="1" sqref="A12:XFD12" start="0" length="0"/>
    <rfmt sheetId="1" sqref="A12"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2"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 start="0" length="0">
      <dxf>
        <font>
          <sz val="12"/>
          <color auto="1"/>
          <name val="Calibri"/>
          <family val="2"/>
          <charset val="238"/>
          <scheme val="minor"/>
        </font>
        <fill>
          <patternFill patternType="solid">
            <bgColor theme="0"/>
          </patternFill>
        </fill>
        <alignment horizontal="left" vertical="center" wrapText="1"/>
        <border outline="0">
          <left style="thin">
            <color indexed="64"/>
          </left>
          <right style="thin">
            <color indexed="64"/>
          </right>
          <top style="thin">
            <color indexed="64"/>
          </top>
          <bottom style="thin">
            <color indexed="64"/>
          </bottom>
        </border>
      </dxf>
    </rfmt>
    <rfmt sheetId="1" sqref="F12"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2"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2"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12" start="0" length="0">
      <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dxf>
    </rfmt>
    <rfmt sheetId="1" sqref="N12"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12">
        <f>T12+U12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
        <f>W12+X12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1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
        <f>Z12+AA12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1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
        <f>AC12+AD12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
        <f>S12+X12+AA12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2">
        <f>AE12+AF12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1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2" start="0" length="0">
      <dxf>
        <font>
          <sz val="12"/>
          <color theme="1"/>
          <name val="Calibri"/>
          <family val="2"/>
          <charset val="238"/>
          <scheme val="minor"/>
        </font>
      </dxf>
    </rfmt>
  </rrc>
  <rrc rId="1307" sId="1" ref="A12:XFD12" action="deleteRow">
    <undo index="65535" exp="area" dr="AK10:AK12" r="AK13" sId="1"/>
    <undo index="65535" exp="area" dr="AJ10:AJ12" r="AJ13" sId="1"/>
    <undo index="65535" exp="area" dr="AI10:AI12" r="AI13" sId="1"/>
    <undo index="65535" exp="area" dr="AH10:AH12" r="AH13" sId="1"/>
    <undo index="65535" exp="area" dr="AG10:AG12" r="AG13" sId="1"/>
    <undo index="65535" exp="area" dr="AF10:AF12" r="AF13" sId="1"/>
    <undo index="65535" exp="area" dr="AE10:AE12" r="AE13" sId="1"/>
    <undo index="65535" exp="area" dr="AD10:AD12" r="AD13" sId="1"/>
    <undo index="65535" exp="area" dr="AC10:AC12" r="AC13" sId="1"/>
    <undo index="65535" exp="area" dr="AB10:AB12" r="AB13" sId="1"/>
    <undo index="65535" exp="area" dr="AA10:AA12" r="AA13" sId="1"/>
    <undo index="65535" exp="area" dr="Z10:Z12" r="Z13" sId="1"/>
    <undo index="65535" exp="area" dr="Y10:Y12" r="Y13" sId="1"/>
    <undo index="65535" exp="area" dr="X10:X12" r="X13" sId="1"/>
    <undo index="65535" exp="area" dr="W10:W12" r="W13" sId="1"/>
    <undo index="65535" exp="area" dr="V10:V12" r="V13" sId="1"/>
    <undo index="65535" exp="area" dr="U10:U12" r="U13" sId="1"/>
    <undo index="65535" exp="area" dr="T10:T12" r="T13" sId="1"/>
    <undo index="65535" exp="area" dr="S10:S12" r="S13" sId="1"/>
    <undo index="65535" exp="area" ref3D="1" dr="$H$1:$N$1048576" dn="Z_65B035E3_87FA_46C5_996E_864F2C8D0EBC_.wvu.Cols" sId="1"/>
    <rfmt sheetId="1" xfDxf="1" sqref="A12:XFD12" start="0" length="0"/>
    <rfmt sheetId="1" sqref="A1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
        <f>T12+U12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
        <f>W12+X12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W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
        <f>Z12+AA12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
        <f>AC12+AD12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
        <f>S12+X12+AA12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2">
        <f>AE12+AF12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2" start="0" length="0">
      <dxf>
        <font>
          <sz val="12"/>
          <color theme="1"/>
          <name val="Calibri"/>
          <family val="2"/>
          <charset val="238"/>
          <scheme val="minor"/>
        </font>
      </dxf>
    </rfmt>
  </rrc>
  <rrc rId="1308" sId="1" ref="A12:XFD12" action="deleteRow">
    <undo index="65535" exp="area" ref3D="1" dr="$H$1:$N$1048576" dn="Z_65B035E3_87FA_46C5_996E_864F2C8D0EBC_.wvu.Cols" sId="1"/>
    <rfmt sheetId="1" xfDxf="1" sqref="A12:XFD12" start="0" length="0"/>
    <rfmt sheetId="1" sqref="A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2"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2" t="inlineStr">
        <is>
          <t>TOTAL ARGEȘ</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12"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2"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2">
        <f>SUM(S10:S11)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2">
        <f>SUM(T10:T11)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2">
        <f>SUM(U10:U11)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2">
        <f>SUM(V10:V11)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2">
        <f>SUM(W10:W11)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2">
        <f>SUM(X10:X11)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2">
        <f>SUM(Y10:Y11)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2">
        <f>SUM(Z10:Z11)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2">
        <f>SUM(AA10:AA11)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2">
        <f>SUM(AB10:AB11)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2">
        <f>SUM(AC10:AC11)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2">
        <f>SUM(AD10:AD11)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2">
        <f>SUM(AE10:AE11)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2">
        <f>SUM(AF10:AF11)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2">
        <f>SUM(AG10:AG11)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2">
        <f>SUM(AH10:AH11)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2">
        <f>SUM(AI10:AI11)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2">
        <f>SUM(AJ10:AJ11)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12">
        <f>SUM(AK10:AK11)</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12" start="0" length="0">
      <dxf>
        <font>
          <sz val="12"/>
          <color theme="1"/>
          <name val="Calibri"/>
          <family val="2"/>
          <charset val="238"/>
          <scheme val="minor"/>
        </font>
      </dxf>
    </rfmt>
    <rfmt sheetId="1" sqref="AQ12" start="0" length="0">
      <dxf>
        <numFmt numFmtId="165" formatCode="#,##0.00_ ;\-#,##0.00\ "/>
      </dxf>
    </rfmt>
  </rrc>
  <rrc rId="1309" sId="1" ref="A12:XFD12" action="deleteRow">
    <undo index="65535" exp="area" dr="AK12:AK16" r="AK17" sId="1"/>
    <undo index="65535" exp="area" dr="AJ12:AJ16" r="AJ17" sId="1"/>
    <undo index="65535" exp="area" dr="AI12:AI16" r="AI17" sId="1"/>
    <undo index="65535" exp="area" dr="AH12:AH16" r="AH17" sId="1"/>
    <undo index="65535" exp="area" dr="AG12:AG16" r="AG17" sId="1"/>
    <undo index="65535" exp="area" dr="AF12:AF16" r="AF17" sId="1"/>
    <undo index="65535" exp="area" dr="AE12:AE16" r="AE17" sId="1"/>
    <undo index="65535" exp="area" dr="AD12:AD16" r="AD17" sId="1"/>
    <undo index="65535" exp="area" dr="AC12:AC16" r="AC17" sId="1"/>
    <undo index="65535" exp="area" dr="AB12:AB16" r="AB17" sId="1"/>
    <undo index="65535" exp="area" dr="AA12:AA16" r="AA17" sId="1"/>
    <undo index="65535" exp="area" dr="Z12:Z16" r="Z17" sId="1"/>
    <undo index="65535" exp="area" dr="Y12:Y16" r="Y17" sId="1"/>
    <undo index="65535" exp="area" dr="X12:X16" r="X17" sId="1"/>
    <undo index="65535" exp="area" dr="W12:W16" r="W17" sId="1"/>
    <undo index="65535" exp="area" dr="V12:V16" r="V17" sId="1"/>
    <undo index="65535" exp="area" dr="U12:U16" r="U17" sId="1"/>
    <undo index="65535" exp="area" dr="T12:T16" r="T17" sId="1"/>
    <undo index="65535" exp="area" dr="S12:S16" r="S17" sId="1"/>
    <undo index="65535" exp="area" ref3D="1" dr="$H$1:$N$1048576" dn="Z_65B035E3_87FA_46C5_996E_864F2C8D0EBC_.wvu.Cols" sId="1"/>
    <rfmt sheetId="1" xfDxf="1" sqref="A12:XFD12" start="0" length="0"/>
    <rfmt sheetId="1" sqref="A1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2" t="inlineStr">
        <is>
          <t>BACĂU</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1" sqref="S1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T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1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W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Y1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Z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1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12"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1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2" start="0" length="0">
      <dxf>
        <font>
          <sz val="12"/>
          <color theme="1"/>
          <name val="Calibri"/>
          <family val="2"/>
          <charset val="238"/>
          <scheme val="minor"/>
        </font>
      </dxf>
    </rfmt>
  </rrc>
  <rrc rId="1310" sId="1" ref="A12:XFD12" action="deleteRow">
    <undo index="65535" exp="area" dr="AK12:AK15" r="AK16" sId="1"/>
    <undo index="65535" exp="area" dr="AJ12:AJ15" r="AJ16" sId="1"/>
    <undo index="65535" exp="area" dr="AI12:AI15" r="AI16" sId="1"/>
    <undo index="65535" exp="area" dr="AH12:AH15" r="AH16" sId="1"/>
    <undo index="65535" exp="area" dr="AG12:AG15" r="AG16" sId="1"/>
    <undo index="65535" exp="area" dr="AF12:AF15" r="AF16" sId="1"/>
    <undo index="65535" exp="area" dr="AE12:AE15" r="AE16" sId="1"/>
    <undo index="65535" exp="area" dr="AD12:AD15" r="AD16" sId="1"/>
    <undo index="65535" exp="area" dr="AC12:AC15" r="AC16" sId="1"/>
    <undo index="65535" exp="area" dr="AB12:AB15" r="AB16" sId="1"/>
    <undo index="65535" exp="area" dr="AA12:AA15" r="AA16" sId="1"/>
    <undo index="65535" exp="area" dr="Z12:Z15" r="Z16" sId="1"/>
    <undo index="65535" exp="area" dr="Y12:Y15" r="Y16" sId="1"/>
    <undo index="65535" exp="area" dr="X12:X15" r="X16" sId="1"/>
    <undo index="65535" exp="area" dr="W12:W15" r="W16" sId="1"/>
    <undo index="65535" exp="area" dr="V12:V15" r="V16" sId="1"/>
    <undo index="65535" exp="area" dr="U12:U15" r="U16" sId="1"/>
    <undo index="65535" exp="area" dr="T12:T15" r="T16" sId="1"/>
    <undo index="65535" exp="area" dr="S12:S15" r="S16" sId="1"/>
    <undo index="65535" exp="area" ref3D="1" dr="$H$1:$N$1048576" dn="Z_65B035E3_87FA_46C5_996E_864F2C8D0EBC_.wvu.Cols" sId="1"/>
    <rfmt sheetId="1" xfDxf="1" sqref="A12:XFD12" start="0" length="0"/>
    <rcc rId="0" sId="1" dxf="1">
      <nc r="A12">
        <v>1</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
        <f>T12+U12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
        <f>W12+X12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W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
        <f>Z12+AA12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
        <f>AC12+AD12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
        <f>S12+X12+AA12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2">
        <f>AE12+AF12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2" start="0" length="0">
      <dxf>
        <font>
          <sz val="12"/>
          <color theme="1"/>
          <name val="Calibri"/>
          <family val="2"/>
          <charset val="238"/>
          <scheme val="minor"/>
        </font>
      </dxf>
    </rfmt>
  </rrc>
  <rrc rId="1311" sId="1" ref="A12:XFD12" action="deleteRow">
    <undo index="65535" exp="area" dr="AK12:AK14" r="AK15" sId="1"/>
    <undo index="65535" exp="area" dr="AJ12:AJ14" r="AJ15" sId="1"/>
    <undo index="65535" exp="area" dr="AI12:AI14" r="AI15" sId="1"/>
    <undo index="65535" exp="area" dr="AH12:AH14" r="AH15" sId="1"/>
    <undo index="65535" exp="area" dr="AG12:AG14" r="AG15" sId="1"/>
    <undo index="65535" exp="area" dr="AF12:AF14" r="AF15" sId="1"/>
    <undo index="65535" exp="area" dr="AE12:AE14" r="AE15" sId="1"/>
    <undo index="65535" exp="area" dr="AD12:AD14" r="AD15" sId="1"/>
    <undo index="65535" exp="area" dr="AC12:AC14" r="AC15" sId="1"/>
    <undo index="65535" exp="area" dr="AB12:AB14" r="AB15" sId="1"/>
    <undo index="65535" exp="area" dr="AA12:AA14" r="AA15" sId="1"/>
    <undo index="65535" exp="area" dr="Z12:Z14" r="Z15" sId="1"/>
    <undo index="65535" exp="area" dr="Y12:Y14" r="Y15" sId="1"/>
    <undo index="65535" exp="area" dr="X12:X14" r="X15" sId="1"/>
    <undo index="65535" exp="area" dr="W12:W14" r="W15" sId="1"/>
    <undo index="65535" exp="area" dr="V12:V14" r="V15" sId="1"/>
    <undo index="65535" exp="area" dr="U12:U14" r="U15" sId="1"/>
    <undo index="65535" exp="area" dr="T12:T14" r="T15" sId="1"/>
    <undo index="65535" exp="area" dr="S12:S14" r="S15" sId="1"/>
    <undo index="65535" exp="area" ref3D="1" dr="$H$1:$N$1048576" dn="Z_65B035E3_87FA_46C5_996E_864F2C8D0EBC_.wvu.Cols" sId="1"/>
    <rfmt sheetId="1" xfDxf="1" sqref="A12:XFD12" start="0" length="0"/>
    <rcc rId="0" sId="1" dxf="1">
      <nc r="A12">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
        <f>T12+U12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
        <f>W12+X12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W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
        <f>Z12+AA12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
        <f>AC12+AD12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
        <f>S12+X12+AA12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2">
        <f>AE12+AF12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2" start="0" length="0">
      <dxf>
        <font>
          <sz val="12"/>
          <color theme="1"/>
          <name val="Calibri"/>
          <family val="2"/>
          <charset val="238"/>
          <scheme val="minor"/>
        </font>
      </dxf>
    </rfmt>
  </rrc>
  <rrc rId="1312" sId="1" ref="A12:XFD12" action="deleteRow">
    <undo index="65535" exp="area" dr="AK12:AK13" r="AK14" sId="1"/>
    <undo index="65535" exp="area" dr="AJ12:AJ13" r="AJ14" sId="1"/>
    <undo index="65535" exp="area" dr="AI12:AI13" r="AI14" sId="1"/>
    <undo index="65535" exp="area" dr="AH12:AH13" r="AH14" sId="1"/>
    <undo index="65535" exp="area" dr="AG12:AG13" r="AG14" sId="1"/>
    <undo index="65535" exp="area" dr="AF12:AF13" r="AF14" sId="1"/>
    <undo index="65535" exp="area" dr="AE12:AE13" r="AE14" sId="1"/>
    <undo index="65535" exp="area" dr="AD12:AD13" r="AD14" sId="1"/>
    <undo index="65535" exp="area" dr="AC12:AC13" r="AC14" sId="1"/>
    <undo index="65535" exp="area" dr="AB12:AB13" r="AB14" sId="1"/>
    <undo index="65535" exp="area" dr="AA12:AA13" r="AA14" sId="1"/>
    <undo index="65535" exp="area" dr="Z12:Z13" r="Z14" sId="1"/>
    <undo index="65535" exp="area" dr="Y12:Y13" r="Y14" sId="1"/>
    <undo index="65535" exp="area" dr="X12:X13" r="X14" sId="1"/>
    <undo index="65535" exp="area" dr="W12:W13" r="W14" sId="1"/>
    <undo index="65535" exp="area" dr="V12:V13" r="V14" sId="1"/>
    <undo index="65535" exp="area" dr="U12:U13" r="U14" sId="1"/>
    <undo index="65535" exp="area" dr="T12:T13" r="T14" sId="1"/>
    <undo index="65535" exp="area" dr="S12:S13" r="S14" sId="1"/>
    <undo index="65535" exp="area" ref3D="1" dr="$H$1:$N$1048576" dn="Z_65B035E3_87FA_46C5_996E_864F2C8D0EBC_.wvu.Cols" sId="1"/>
    <rfmt sheetId="1" xfDxf="1" sqref="A12:XFD12" start="0" length="0"/>
    <rfmt sheetId="1" sqref="A1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
        <f>T12+U12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
        <f>W12+X12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W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
        <f>Z12+AA12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
        <f>AC12+AD12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
        <f>S12+X12+AA12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2">
        <f>AE12+AF12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2" start="0" length="0">
      <dxf>
        <font>
          <sz val="12"/>
          <color theme="1"/>
          <name val="Calibri"/>
          <family val="2"/>
          <charset val="238"/>
          <scheme val="minor"/>
        </font>
      </dxf>
    </rfmt>
  </rrc>
  <rrc rId="1313" sId="1" ref="A12:XFD12" action="deleteRow">
    <undo index="65535" exp="area" dr="AK12" r="AK13" sId="1"/>
    <undo index="65535" exp="area" dr="AJ12" r="AJ13" sId="1"/>
    <undo index="65535" exp="area" dr="AI12" r="AI13" sId="1"/>
    <undo index="65535" exp="area" dr="AH12" r="AH13" sId="1"/>
    <undo index="65535" exp="area" dr="AG12" r="AG13" sId="1"/>
    <undo index="65535" exp="area" dr="AF12" r="AF13" sId="1"/>
    <undo index="65535" exp="area" dr="AE12" r="AE13" sId="1"/>
    <undo index="65535" exp="area" dr="AD12" r="AD13" sId="1"/>
    <undo index="65535" exp="area" dr="AC12" r="AC13" sId="1"/>
    <undo index="65535" exp="area" dr="AB12" r="AB13" sId="1"/>
    <undo index="65535" exp="area" dr="AA12" r="AA13" sId="1"/>
    <undo index="65535" exp="area" dr="Z12" r="Z13" sId="1"/>
    <undo index="65535" exp="area" dr="Y12" r="Y13" sId="1"/>
    <undo index="65535" exp="area" dr="X12" r="X13" sId="1"/>
    <undo index="65535" exp="area" dr="W12" r="W13" sId="1"/>
    <undo index="65535" exp="area" dr="V12" r="V13" sId="1"/>
    <undo index="65535" exp="area" dr="U12" r="U13" sId="1"/>
    <undo index="65535" exp="area" dr="T12" r="T13" sId="1"/>
    <undo index="65535" exp="area" dr="S12" r="S13" sId="1"/>
    <undo index="65535" exp="area" ref3D="1" dr="$H$1:$N$1048576" dn="Z_65B035E3_87FA_46C5_996E_864F2C8D0EBC_.wvu.Cols" sId="1"/>
    <rfmt sheetId="1" xfDxf="1" sqref="A12:XFD12" start="0" length="0"/>
    <rfmt sheetId="1" sqref="A1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
        <f>T12+U12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
        <f>W12+X12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W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
        <f>Z12+AA12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
        <f>AC12+AD12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
        <f>S12+X12+AA12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2">
        <f>AE12+AF12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2" start="0" length="0">
      <dxf>
        <font>
          <sz val="12"/>
          <color theme="1"/>
          <name val="Calibri"/>
          <family val="2"/>
          <charset val="238"/>
          <scheme val="minor"/>
        </font>
      </dxf>
    </rfmt>
  </rrc>
  <rrc rId="1314" sId="1" ref="A12:XFD12" action="deleteRow">
    <undo index="65535" exp="area" ref3D="1" dr="$H$1:$N$1048576" dn="Z_65B035E3_87FA_46C5_996E_864F2C8D0EBC_.wvu.Cols" sId="1"/>
    <rfmt sheetId="1" xfDxf="1" sqref="A12:XFD12" start="0" length="0"/>
    <rfmt sheetId="1" sqref="A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2"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2" t="inlineStr">
        <is>
          <t>TOTAL BACĂU</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12"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2"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12">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12" start="0" length="0">
      <dxf>
        <font>
          <sz val="12"/>
          <color theme="1"/>
          <name val="Calibri"/>
          <family val="2"/>
          <charset val="238"/>
          <scheme val="minor"/>
        </font>
      </dxf>
    </rfmt>
  </rrc>
  <rrc rId="1315" sId="1" ref="A12:XFD12" action="deleteRow">
    <undo index="65535" exp="area" ref3D="1" dr="$H$1:$N$1048576" dn="Z_65B035E3_87FA_46C5_996E_864F2C8D0EBC_.wvu.Cols" sId="1"/>
    <rfmt sheetId="1" xfDxf="1" sqref="A12:XFD12" start="0" length="0"/>
    <rfmt sheetId="1" sqref="A12" start="0" length="0">
      <dxf>
        <font>
          <sz val="12"/>
          <color rgb="FFFF0000"/>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2" start="0" length="0">
      <dxf>
        <font>
          <sz val="12"/>
          <color rgb="FFFF0000"/>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 start="0" length="0">
      <dxf>
        <font>
          <b/>
          <sz val="12"/>
          <color rgb="FFFF0000"/>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 start="0" length="0">
      <dxf>
        <font>
          <sz val="12"/>
          <color rgb="FFFF0000"/>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E12" start="0" length="0">
      <dxf>
        <font>
          <sz val="12"/>
          <color rgb="FFFF0000"/>
          <name val="Calibri"/>
          <family val="2"/>
          <charset val="238"/>
          <scheme val="minor"/>
        </font>
        <fill>
          <patternFill patternType="solid">
            <bgColor theme="0"/>
          </patternFill>
        </fill>
        <alignment horizontal="left" vertical="center" wrapText="1"/>
        <border outline="0">
          <left style="thin">
            <color indexed="64"/>
          </left>
          <right style="thin">
            <color indexed="64"/>
          </right>
          <top style="thin">
            <color indexed="64"/>
          </top>
          <bottom style="thin">
            <color indexed="64"/>
          </bottom>
        </border>
      </dxf>
    </rfmt>
    <rfmt sheetId="1" sqref="F12" start="0" length="0">
      <dxf>
        <font>
          <sz val="12"/>
          <color rgb="FFFF0000"/>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 start="0" length="0">
      <dxf>
        <font>
          <sz val="12"/>
          <color rgb="FFFF0000"/>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2" start="0" length="0">
      <dxf>
        <font>
          <sz val="12"/>
          <color rgb="FFFF0000"/>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2" start="0" length="0">
      <dxf>
        <font>
          <sz val="12"/>
          <color rgb="FFFF0000"/>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 start="0" length="0">
      <dxf>
        <font>
          <sz val="12"/>
          <color rgb="FFFF0000"/>
          <name val="Calibri"/>
          <family val="2"/>
          <charset val="238"/>
          <scheme val="minor"/>
        </font>
        <alignment horizontal="left" vertical="center" wrapText="1"/>
      </dxf>
    </rfmt>
    <rfmt sheetId="1" sqref="K12" start="0" length="0">
      <dxf>
        <font>
          <sz val="12"/>
          <color rgb="FFFF0000"/>
          <name val="Calibri"/>
          <family val="2"/>
          <charset val="238"/>
          <scheme val="minor"/>
        </font>
        <numFmt numFmtId="19" formatCode="dd/mm/yyyy"/>
        <alignment horizontal="left" vertical="center" wrapText="1"/>
        <border outline="0">
          <left style="thin">
            <color indexed="64"/>
          </left>
          <right style="thin">
            <color indexed="64"/>
          </right>
          <top style="thin">
            <color indexed="64"/>
          </top>
          <bottom style="thin">
            <color indexed="64"/>
          </bottom>
        </border>
      </dxf>
    </rfmt>
    <rfmt sheetId="1" sqref="L12" start="0" length="0">
      <dxf>
        <font>
          <sz val="12"/>
          <color rgb="FFFF0000"/>
          <name val="Calibri"/>
          <family val="2"/>
          <charset val="238"/>
          <scheme val="minor"/>
        </font>
        <numFmt numFmtId="19" formatCode="dd/mm/yyyy"/>
        <alignment horizontal="left" vertical="center" wrapText="1"/>
        <border outline="0">
          <left style="thin">
            <color indexed="64"/>
          </left>
          <right style="thin">
            <color indexed="64"/>
          </right>
          <top style="thin">
            <color indexed="64"/>
          </top>
          <bottom style="thin">
            <color indexed="64"/>
          </bottom>
        </border>
      </dxf>
    </rfmt>
    <rfmt sheetId="1" sqref="M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2" t="inlineStr">
        <is>
          <t>BIHOR</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1" sqref="S1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T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1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W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Y1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Z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1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12"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1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2" start="0" length="0">
      <dxf>
        <font>
          <sz val="12"/>
          <color theme="1"/>
          <name val="Calibri"/>
          <family val="2"/>
          <charset val="238"/>
          <scheme val="minor"/>
        </font>
      </dxf>
    </rfmt>
  </rrc>
  <rrc rId="1316" sId="1" ref="A13:XFD13" action="deleteRow">
    <undo index="65535" exp="area" ref3D="1" dr="$H$1:$N$1048576" dn="Z_65B035E3_87FA_46C5_996E_864F2C8D0EBC_.wvu.Cols" sId="1"/>
    <rfmt sheetId="1" xfDxf="1" sqref="A13:XFD13" start="0" length="0"/>
    <rfmt sheetId="1" sqref="A13"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3"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3"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3">
        <f>T13+U13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3">
        <f>W13+X13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W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3">
        <f>Z13+AA13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13"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3"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3">
        <f>AC13+AD13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3">
        <f>S13+X13+AA13</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3">
        <f>AE13+AF13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3" start="0" length="0">
      <dxf>
        <font>
          <sz val="12"/>
          <color theme="1"/>
          <name val="Calibri"/>
          <family val="2"/>
          <charset val="238"/>
          <scheme val="minor"/>
        </font>
      </dxf>
    </rfmt>
  </rrc>
  <rrc rId="1317" sId="1" ref="A13:XFD13" action="deleteRow">
    <undo index="65535" exp="area" dr="AK12:AK13" r="AK14" sId="1"/>
    <undo index="65535" exp="area" dr="AJ12:AJ13" r="AJ14" sId="1"/>
    <undo index="65535" exp="area" dr="AI12:AI13" r="AI14" sId="1"/>
    <undo index="65535" exp="area" dr="AH12:AH13" r="AH14" sId="1"/>
    <undo index="65535" exp="area" dr="AG12:AG13" r="AG14" sId="1"/>
    <undo index="65535" exp="area" dr="AF12:AF13" r="AF14" sId="1"/>
    <undo index="65535" exp="area" dr="AE12:AE13" r="AE14" sId="1"/>
    <undo index="65535" exp="area" dr="AD12:AD13" r="AD14" sId="1"/>
    <undo index="65535" exp="area" dr="AC12:AC13" r="AC14" sId="1"/>
    <undo index="65535" exp="area" dr="AB12:AB13" r="AB14" sId="1"/>
    <undo index="65535" exp="area" dr="AA12:AA13" r="AA14" sId="1"/>
    <undo index="65535" exp="area" dr="Z12:Z13" r="Z14" sId="1"/>
    <undo index="65535" exp="area" dr="Y12:Y13" r="Y14" sId="1"/>
    <undo index="65535" exp="area" dr="X12:X13" r="X14" sId="1"/>
    <undo index="65535" exp="area" dr="W12:W13" r="W14" sId="1"/>
    <undo index="65535" exp="area" dr="V12:V13" r="V14" sId="1"/>
    <undo index="65535" exp="area" dr="U12:U13" r="U14" sId="1"/>
    <undo index="65535" exp="area" dr="T12:T13" r="T14" sId="1"/>
    <undo index="65535" exp="area" dr="S12:S13" r="S14" sId="1"/>
    <undo index="65535" exp="area" ref3D="1" dr="$H$1:$N$1048576" dn="Z_65B035E3_87FA_46C5_996E_864F2C8D0EBC_.wvu.Cols" sId="1"/>
    <rfmt sheetId="1" xfDxf="1" sqref="A13:XFD13" start="0" length="0"/>
    <rfmt sheetId="1" sqref="A13"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3"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3"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3">
        <f>T13+U13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3">
        <f>W13+X13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W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3">
        <f>Z13+AA13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13"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3"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3">
        <f>AC13+AD13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3">
        <f>S13+X13+AA13</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3">
        <f>AE13+AF13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3" start="0" length="0">
      <dxf>
        <font>
          <sz val="12"/>
          <color theme="1"/>
          <name val="Calibri"/>
          <family val="2"/>
          <charset val="238"/>
          <scheme val="minor"/>
        </font>
      </dxf>
    </rfmt>
  </rrc>
  <rrc rId="1318" sId="1" ref="A13:XFD13" action="deleteRow">
    <undo index="65535" exp="area" ref3D="1" dr="$H$1:$N$1048576" dn="Z_65B035E3_87FA_46C5_996E_864F2C8D0EBC_.wvu.Cols" sId="1"/>
    <rfmt sheetId="1" xfDxf="1" sqref="A13:XFD13" start="0" length="0"/>
    <rfmt sheetId="1" sqref="A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3"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3" t="inlineStr">
        <is>
          <t>TOTAL BIHOR</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13"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3"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3">
        <f>SUM(S12:S12)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3">
        <f>SUM(T12:T12)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3">
        <f>SUM(U12:U12)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3">
        <f>SUM(V12:V12)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3">
        <f>SUM(W12:W12)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3">
        <f>SUM(X12:X12)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3">
        <f>SUM(Y12:Y12)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3">
        <f>SUM(Z12:Z12)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3">
        <f>SUM(AA12:AA12)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3">
        <f>SUM(AB12:AB12)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3">
        <f>SUM(AC12:AC12)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3">
        <f>SUM(AD12:AD12)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3">
        <f>SUM(AE12:AE12)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3">
        <f>SUM(AF12:AF12)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3">
        <f>SUM(AG12:AG12)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3">
        <f>SUM(AH12:AH12)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3">
        <f>SUM(AI12:AI12)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3">
        <f>SUM(AJ12:AJ12)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13">
        <f>SUM(AK12:AK12)</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13" start="0" length="0">
      <dxf>
        <font>
          <sz val="12"/>
          <color theme="1"/>
          <name val="Calibri"/>
          <family val="2"/>
          <charset val="238"/>
          <scheme val="minor"/>
        </font>
      </dxf>
    </rfmt>
  </rrc>
  <rrc rId="1319" sId="1" ref="A13:XFD13" action="deleteRow">
    <undo index="65535" exp="area" ref3D="1" dr="$H$1:$N$1048576" dn="Z_65B035E3_87FA_46C5_996E_864F2C8D0EBC_.wvu.Cols" sId="1"/>
    <rfmt sheetId="1" xfDxf="1" sqref="A13:XFD13" start="0" length="0"/>
    <rfmt sheetId="1" sqref="A13"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3"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3"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3" t="inlineStr">
        <is>
          <t>BISTRIȚA NĂSĂUD</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V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3"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3"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B1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C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13"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G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H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3" start="0" length="0">
      <dxf>
        <font>
          <sz val="12"/>
          <color theme="1"/>
          <name val="Calibri"/>
          <family val="2"/>
          <charset val="238"/>
          <scheme val="minor"/>
        </font>
      </dxf>
    </rfmt>
  </rrc>
  <rrc rId="1320" sId="1" ref="A14:XFD14" action="deleteRow">
    <undo index="65535" exp="area" ref3D="1" dr="$H$1:$N$1048576" dn="Z_65B035E3_87FA_46C5_996E_864F2C8D0EBC_.wvu.Cols" sId="1"/>
    <rfmt sheetId="1" xfDxf="1" sqref="A14:XFD14" start="0" length="0"/>
    <rcc rId="0" sId="1" dxf="1">
      <nc r="A14">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4">
        <f>T14+U14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4">
        <f>W14+X14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rder>
      </ndxf>
    </rcc>
    <rfmt sheetId="1" sqref="W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4">
        <f>Z14+AA14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ndxf>
    </rcc>
    <rfmt sheetId="1" sqref="Z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umFmtId="4">
      <nc r="AB14">
        <v>0</v>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4">
        <f>S14+V14+Y14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4">
        <f>AE14+AF14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4" start="0" length="0">
      <dxf>
        <font>
          <sz val="12"/>
          <color theme="1"/>
          <name val="Calibri"/>
          <family val="2"/>
          <charset val="238"/>
          <scheme val="minor"/>
        </font>
      </dxf>
    </rfmt>
  </rrc>
  <rrc rId="1321" sId="1" ref="A14:XFD14" action="deleteRow">
    <undo index="65535" exp="area" dr="AK13:AK14" r="AK15" sId="1"/>
    <undo index="65535" exp="area" dr="AJ13:AJ14" r="AJ15" sId="1"/>
    <undo index="65535" exp="area" dr="AI13:AI14" r="AI15" sId="1"/>
    <undo index="65535" exp="area" dr="AH13:AH14" r="AH15" sId="1"/>
    <undo index="65535" exp="area" dr="AG13:AG14" r="AG15" sId="1"/>
    <undo index="65535" exp="area" dr="AF13:AF14" r="AF15" sId="1"/>
    <undo index="65535" exp="area" dr="AE13:AE14" r="AE15" sId="1"/>
    <undo index="65535" exp="area" dr="AD13:AD14" r="AD15" sId="1"/>
    <undo index="65535" exp="area" dr="AC13:AC14" r="AC15" sId="1"/>
    <undo index="65535" exp="area" dr="AB13:AB14" r="AB15" sId="1"/>
    <undo index="65535" exp="area" dr="AA13:AA14" r="AA15" sId="1"/>
    <undo index="65535" exp="area" dr="Z13:Z14" r="Z15" sId="1"/>
    <undo index="65535" exp="area" dr="Y13:Y14" r="Y15" sId="1"/>
    <undo index="65535" exp="area" dr="X13:X14" r="X15" sId="1"/>
    <undo index="65535" exp="area" dr="W13:W14" r="W15" sId="1"/>
    <undo index="65535" exp="area" dr="V13:V14" r="V15" sId="1"/>
    <undo index="65535" exp="area" dr="U13:U14" r="U15" sId="1"/>
    <undo index="65535" exp="area" dr="T13:T14" r="T15" sId="1"/>
    <undo index="65535" exp="area" dr="S13:S14" r="S15" sId="1"/>
    <undo index="65535" exp="area" ref3D="1" dr="$H$1:$N$1048576" dn="Z_65B035E3_87FA_46C5_996E_864F2C8D0EBC_.wvu.Cols" sId="1"/>
    <rfmt sheetId="1" xfDxf="1" sqref="A14:XFD14" start="0" length="0"/>
    <rfmt sheetId="1" sqref="A1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4">
        <f>T14+U14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4">
        <f>W14+X14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rder>
      </ndxf>
    </rcc>
    <rfmt sheetId="1" sqref="W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4">
        <f>Z14+AA14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ndxf>
    </rcc>
    <rfmt sheetId="1" sqref="Z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umFmtId="4">
      <nc r="AB14">
        <v>0</v>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4">
        <f>S14+V14+Y14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4">
        <f>AE14+AF14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4" start="0" length="0">
      <dxf>
        <font>
          <sz val="12"/>
          <color theme="1"/>
          <name val="Calibri"/>
          <family val="2"/>
          <charset val="238"/>
          <scheme val="minor"/>
        </font>
      </dxf>
    </rfmt>
  </rrc>
  <rrc rId="1322" sId="1" ref="A14:XFD14" action="deleteRow">
    <undo index="65535" exp="area" ref3D="1" dr="$H$1:$N$1048576" dn="Z_65B035E3_87FA_46C5_996E_864F2C8D0EBC_.wvu.Cols" sId="1"/>
    <rfmt sheetId="1" xfDxf="1" sqref="A14:XFD14" start="0" length="0"/>
    <rfmt sheetId="1" sqref="A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4"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4" t="inlineStr">
        <is>
          <t>TOTAL BISTRIȚA NĂSĂUD</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1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4">
        <f>SUM(S13:S13)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4">
        <f>SUM(T13:T13)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4">
        <f>SUM(U13:U13)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4">
        <f>SUM(V13:V13)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4">
        <f>SUM(W13:W13)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4">
        <f>SUM(X13:X13)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4">
        <f>SUM(Y13:Y13)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4">
        <f>SUM(Z13:Z13)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4">
        <f>SUM(AA13:AA13)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4">
        <f>SUM(AB13:AB13)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4">
        <f>SUM(AC13:AC13)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4">
        <f>SUM(AD13:AD13)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4">
        <f>SUM(AE13:AE13)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4">
        <f>SUM(AF13:AF13)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4">
        <f>SUM(AG13:AG13)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4">
        <f>SUM(AH13:AH13)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4">
        <f>SUM(AI13:AI13)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4">
        <f>SUM(AJ13:AJ13)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14">
        <f>SUM(AK13:AK13)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14" start="0" length="0">
      <dxf>
        <font>
          <sz val="12"/>
          <color theme="1"/>
          <name val="Calibri"/>
          <family val="2"/>
          <charset val="238"/>
          <scheme val="minor"/>
        </font>
      </dxf>
    </rfmt>
  </rrc>
  <rrc rId="1323" sId="1" ref="A14:XFD14" action="deleteRow">
    <undo index="65535" exp="area" ref3D="1" dr="$H$1:$N$1048576" dn="Z_65B035E3_87FA_46C5_996E_864F2C8D0EBC_.wvu.Cols" sId="1"/>
    <rfmt sheetId="1" xfDxf="1" sqref="A14:XFD14" start="0" length="0"/>
    <rcc rId="0" sId="1" dxf="1">
      <nc r="A14">
        <v>1</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4" t="inlineStr">
        <is>
          <t>BOTOȘANI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1" sqref="S1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T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1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rder>
      </dxf>
    </rfmt>
    <rfmt sheetId="1" sqref="W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Y1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dxf>
    </rfmt>
    <rfmt sheetId="1" sqref="Z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1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14"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1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4" start="0" length="0">
      <dxf>
        <font>
          <sz val="12"/>
          <color theme="1"/>
          <name val="Calibri"/>
          <family val="2"/>
          <charset val="238"/>
          <scheme val="minor"/>
        </font>
      </dxf>
    </rfmt>
  </rrc>
  <rrc rId="1324" sId="1" ref="A14:XFD14" action="deleteRow">
    <undo index="65535" exp="area" dr="AK14:AK16" r="AK17" sId="1"/>
    <undo index="65535" exp="area" dr="AJ14:AJ16" r="AJ17" sId="1"/>
    <undo index="65535" exp="area" dr="AI14:AI16" r="AI17" sId="1"/>
    <undo index="65535" exp="area" dr="AH14:AH16" r="AH17" sId="1"/>
    <undo index="65535" exp="area" dr="AG14:AG16" r="AG17" sId="1"/>
    <undo index="65535" exp="area" dr="AF14:AF16" r="AF17" sId="1"/>
    <undo index="65535" exp="area" dr="AE14:AE16" r="AE17" sId="1"/>
    <undo index="65535" exp="area" dr="AD14:AD16" r="AD17" sId="1"/>
    <undo index="65535" exp="area" dr="AC14:AC16" r="AC17" sId="1"/>
    <undo index="65535" exp="area" dr="AB14:AB16" r="AB17" sId="1"/>
    <undo index="65535" exp="area" dr="AA14:AA16" r="AA17" sId="1"/>
    <undo index="65535" exp="area" dr="Z14:Z16" r="Z17" sId="1"/>
    <undo index="65535" exp="area" dr="Y14:Y16" r="Y17" sId="1"/>
    <undo index="65535" exp="area" dr="X14:X16" r="X17" sId="1"/>
    <undo index="65535" exp="area" dr="W14:W16" r="W17" sId="1"/>
    <undo index="65535" exp="area" dr="V14:V16" r="V17" sId="1"/>
    <undo index="65535" exp="area" dr="U14:U16" r="U17" sId="1"/>
    <undo index="65535" exp="area" dr="T14:T16" r="T17" sId="1"/>
    <undo index="65535" exp="area" dr="S14:S16" r="S17" sId="1"/>
    <undo index="65535" exp="area" ref3D="1" dr="$H$1:$N$1048576" dn="Z_65B035E3_87FA_46C5_996E_864F2C8D0EBC_.wvu.Cols" sId="1"/>
    <rfmt sheetId="1" xfDxf="1" sqref="A14:XFD14" start="0" length="0"/>
    <rcc rId="0" sId="1" dxf="1">
      <nc r="A14">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4">
        <f>T14+U14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4">
        <f>W14+X14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rder>
      </ndxf>
    </rcc>
    <rfmt sheetId="1" sqref="W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4">
        <f>Z14+AA14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ndxf>
    </rcc>
    <rfmt sheetId="1" sqref="Z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umFmtId="4">
      <nc r="AB14">
        <v>0</v>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4">
        <f>S14+V14+Y14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4">
        <f>AE14+AF14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4" start="0" length="0">
      <dxf>
        <font>
          <sz val="12"/>
          <color theme="1"/>
          <name val="Calibri"/>
          <family val="2"/>
          <charset val="238"/>
          <scheme val="minor"/>
        </font>
      </dxf>
    </rfmt>
  </rrc>
  <rrc rId="1325" sId="1" ref="A14:XFD14" action="deleteRow">
    <undo index="65535" exp="area" dr="AK14:AK15" r="AK16" sId="1"/>
    <undo index="65535" exp="area" dr="AJ14:AJ15" r="AJ16" sId="1"/>
    <undo index="65535" exp="area" dr="AI14:AI15" r="AI16" sId="1"/>
    <undo index="65535" exp="area" dr="AH14:AH15" r="AH16" sId="1"/>
    <undo index="65535" exp="area" dr="AG14:AG15" r="AG16" sId="1"/>
    <undo index="65535" exp="area" dr="AF14:AF15" r="AF16" sId="1"/>
    <undo index="65535" exp="area" dr="AE14:AE15" r="AE16" sId="1"/>
    <undo index="65535" exp="area" dr="AD14:AD15" r="AD16" sId="1"/>
    <undo index="65535" exp="area" dr="AC14:AC15" r="AC16" sId="1"/>
    <undo index="65535" exp="area" dr="AB14:AB15" r="AB16" sId="1"/>
    <undo index="65535" exp="area" dr="AA14:AA15" r="AA16" sId="1"/>
    <undo index="65535" exp="area" dr="Z14:Z15" r="Z16" sId="1"/>
    <undo index="65535" exp="area" dr="Y14:Y15" r="Y16" sId="1"/>
    <undo index="65535" exp="area" dr="X14:X15" r="X16" sId="1"/>
    <undo index="65535" exp="area" dr="W14:W15" r="W16" sId="1"/>
    <undo index="65535" exp="area" dr="V14:V15" r="V16" sId="1"/>
    <undo index="65535" exp="area" dr="U14:U15" r="U16" sId="1"/>
    <undo index="65535" exp="area" dr="T14:T15" r="T16" sId="1"/>
    <undo index="65535" exp="area" dr="S14:S15" r="S16" sId="1"/>
    <undo index="65535" exp="area" ref3D="1" dr="$H$1:$N$1048576" dn="Z_65B035E3_87FA_46C5_996E_864F2C8D0EBC_.wvu.Cols" sId="1"/>
    <rfmt sheetId="1" xfDxf="1" sqref="A14:XFD14" start="0" length="0"/>
    <rfmt sheetId="1" sqref="A1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4">
        <f>T14+U14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4">
        <f>W14+X14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rder>
      </ndxf>
    </rcc>
    <rfmt sheetId="1" sqref="W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4">
        <f>Z14+AA14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ndxf>
    </rcc>
    <rfmt sheetId="1" sqref="Z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umFmtId="4">
      <nc r="AB14">
        <v>0</v>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4">
        <f>S14+V14+Y14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4">
        <f>AE14+AF14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4" start="0" length="0">
      <dxf>
        <font>
          <sz val="12"/>
          <color theme="1"/>
          <name val="Calibri"/>
          <family val="2"/>
          <charset val="238"/>
          <scheme val="minor"/>
        </font>
      </dxf>
    </rfmt>
  </rrc>
  <rrc rId="1326" sId="1" ref="A14:XFD14" action="deleteRow">
    <undo index="65535" exp="area" dr="AK14" r="AK15" sId="1"/>
    <undo index="65535" exp="area" dr="AJ14" r="AJ15" sId="1"/>
    <undo index="65535" exp="area" dr="AI14" r="AI15" sId="1"/>
    <undo index="65535" exp="area" dr="AH14" r="AH15" sId="1"/>
    <undo index="65535" exp="area" dr="AG14" r="AG15" sId="1"/>
    <undo index="65535" exp="area" dr="AF14" r="AF15" sId="1"/>
    <undo index="65535" exp="area" dr="AE14" r="AE15" sId="1"/>
    <undo index="65535" exp="area" dr="AD14" r="AD15" sId="1"/>
    <undo index="65535" exp="area" dr="AC14" r="AC15" sId="1"/>
    <undo index="65535" exp="area" dr="AB14" r="AB15" sId="1"/>
    <undo index="65535" exp="area" dr="AA14" r="AA15" sId="1"/>
    <undo index="65535" exp="area" dr="Z14" r="Z15" sId="1"/>
    <undo index="65535" exp="area" dr="Y14" r="Y15" sId="1"/>
    <undo index="65535" exp="area" dr="X14" r="X15" sId="1"/>
    <undo index="65535" exp="area" dr="W14" r="W15" sId="1"/>
    <undo index="65535" exp="area" dr="V14" r="V15" sId="1"/>
    <undo index="65535" exp="area" dr="U14" r="U15" sId="1"/>
    <undo index="65535" exp="area" dr="T14" r="T15" sId="1"/>
    <undo index="65535" exp="area" dr="S14" r="S15" sId="1"/>
    <undo index="65535" exp="area" ref3D="1" dr="$H$1:$N$1048576" dn="Z_65B035E3_87FA_46C5_996E_864F2C8D0EBC_.wvu.Cols" sId="1"/>
    <rfmt sheetId="1" xfDxf="1" sqref="A14:XFD14" start="0" length="0"/>
    <rfmt sheetId="1" sqref="A1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4">
        <f>T14+U14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4">
        <f>W14+X14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rder>
      </ndxf>
    </rcc>
    <rfmt sheetId="1" sqref="W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4">
        <f>Z14+AA14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rder>
      </ndxf>
    </rcc>
    <rfmt sheetId="1" sqref="Z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umFmtId="4">
      <nc r="AB14">
        <v>0</v>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4">
        <f>S14+V14+Y14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4">
        <f>AE14+AF14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4" start="0" length="0">
      <dxf>
        <font>
          <sz val="12"/>
          <color theme="1"/>
          <name val="Calibri"/>
          <family val="2"/>
          <charset val="238"/>
          <scheme val="minor"/>
        </font>
      </dxf>
    </rfmt>
  </rrc>
  <rrc rId="1327" sId="1" ref="A14:XFD14" action="deleteRow">
    <undo index="65535" exp="area" ref3D="1" dr="$H$1:$N$1048576" dn="Z_65B035E3_87FA_46C5_996E_864F2C8D0EBC_.wvu.Cols" sId="1"/>
    <rfmt sheetId="1" xfDxf="1" sqref="A14:XFD14" start="0" length="0"/>
    <rfmt sheetId="1" sqref="A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4"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4" t="inlineStr">
        <is>
          <t>TOTAL BOTOȘANI</t>
        </is>
      </nc>
      <n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ndxf>
    </rcc>
    <rfmt sheetId="1" sqref="H1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14">
        <f>SUM(#REF!)</f>
      </nc>
      <ndxf>
        <font>
          <b/>
          <sz val="12"/>
          <color auto="1"/>
          <name val="Calibri"/>
          <family val="2"/>
          <charset val="238"/>
          <scheme val="minor"/>
        </font>
        <numFmt numFmtId="165" formatCode="#,##0.00_ ;\-#,##0.00\ "/>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14" start="0" length="0">
      <dxf>
        <font>
          <sz val="12"/>
          <color theme="1"/>
          <name val="Calibri"/>
          <family val="2"/>
          <charset val="238"/>
          <scheme val="minor"/>
        </font>
      </dxf>
    </rfmt>
  </rrc>
  <rrc rId="1328" sId="1" ref="A14:XFD14" action="deleteRow">
    <undo index="65535" exp="area" ref3D="1" dr="$H$1:$N$1048576" dn="Z_65B035E3_87FA_46C5_996E_864F2C8D0EBC_.wvu.Cols" sId="1"/>
    <rfmt sheetId="1" xfDxf="1" sqref="A14:XFD14" start="0" length="0"/>
    <rfmt sheetId="1" sqref="A1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4" t="inlineStr">
        <is>
          <t>BRĂILA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V1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1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B1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C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14"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G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H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4" start="0" length="0">
      <dxf>
        <font>
          <sz val="12"/>
          <color theme="1"/>
          <name val="Calibri"/>
          <family val="2"/>
          <charset val="238"/>
          <scheme val="minor"/>
        </font>
      </dxf>
    </rfmt>
  </rrc>
  <rrc rId="1329" sId="1" ref="A15:XFD15" action="deleteRow">
    <undo index="65535" exp="area" ref3D="1" dr="$H$1:$N$1048576" dn="Z_65B035E3_87FA_46C5_996E_864F2C8D0EBC_.wvu.Cols" sId="1"/>
    <rfmt sheetId="1" xfDxf="1" sqref="A15:XFD15" start="0" length="0"/>
    <rcc rId="0" sId="1" dxf="1">
      <nc r="A15">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5"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5"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5">
        <f>T15+U15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5">
        <f>W15+X15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5">
        <f>Z15+AA15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1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5">
        <f>AC15+AD15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5">
        <f>S15+V15+Y15+AB15</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5">
        <f>AE15+AF15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5" start="0" length="0">
      <dxf>
        <font>
          <sz val="12"/>
          <color theme="1"/>
          <name val="Calibri"/>
          <family val="2"/>
          <charset val="238"/>
          <scheme val="minor"/>
        </font>
      </dxf>
    </rfmt>
  </rrc>
  <rrc rId="1330" sId="1" ref="A15:XFD15" action="deleteRow">
    <undo index="65535" exp="area" dr="AK14:AK15" r="AK16" sId="1"/>
    <undo index="65535" exp="area" dr="AJ14:AJ15" r="AJ16" sId="1"/>
    <undo index="65535" exp="area" dr="AI14:AI15" r="AI16" sId="1"/>
    <undo index="65535" exp="area" dr="AH14:AH15" r="AH16" sId="1"/>
    <undo index="65535" exp="area" dr="AG14:AG15" r="AG16" sId="1"/>
    <undo index="65535" exp="area" dr="AF14:AF15" r="AF16" sId="1"/>
    <undo index="65535" exp="area" dr="AE14:AE15" r="AE16" sId="1"/>
    <undo index="65535" exp="area" dr="AD14:AD15" r="AD16" sId="1"/>
    <undo index="65535" exp="area" dr="AC14:AC15" r="AC16" sId="1"/>
    <undo index="65535" exp="area" dr="AB14:AB15" r="AB16" sId="1"/>
    <undo index="65535" exp="area" dr="AA14:AA15" r="AA16" sId="1"/>
    <undo index="65535" exp="area" dr="Z14:Z15" r="Z16" sId="1"/>
    <undo index="65535" exp="area" dr="Y14:Y15" r="Y16" sId="1"/>
    <undo index="65535" exp="area" dr="X14:X15" r="X16" sId="1"/>
    <undo index="65535" exp="area" dr="W14:W15" r="W16" sId="1"/>
    <undo index="65535" exp="area" dr="V14:V15" r="V16" sId="1"/>
    <undo index="65535" exp="area" dr="U14:U15" r="U16" sId="1"/>
    <undo index="65535" exp="area" dr="T14:T15" r="T16" sId="1"/>
    <undo index="65535" exp="area" dr="S14:S15" r="S16" sId="1"/>
    <undo index="65535" exp="area" ref3D="1" dr="$H$1:$N$1048576" dn="Z_65B035E3_87FA_46C5_996E_864F2C8D0EBC_.wvu.Cols" sId="1"/>
    <rfmt sheetId="1" xfDxf="1" sqref="A15:XFD15" start="0" length="0"/>
    <rfmt sheetId="1" sqref="A1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5"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5"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5">
        <f>T15+U15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5">
        <f>W15+X15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5">
        <f>Z15+AA15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1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5">
        <f>AC15+AD15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5">
        <f>S15+V15+Y15+AB15</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5">
        <f>AE15+AF15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5" start="0" length="0">
      <dxf>
        <font>
          <sz val="12"/>
          <color theme="1"/>
          <name val="Calibri"/>
          <family val="2"/>
          <charset val="238"/>
          <scheme val="minor"/>
        </font>
      </dxf>
    </rfmt>
  </rrc>
  <rrc rId="1331" sId="1" ref="A15:XFD15" action="deleteRow">
    <undo index="65535" exp="area" ref3D="1" dr="$H$1:$N$1048576" dn="Z_65B035E3_87FA_46C5_996E_864F2C8D0EBC_.wvu.Cols" sId="1"/>
    <rfmt sheetId="1" xfDxf="1" sqref="A15:XFD15" start="0" length="0"/>
    <rfmt sheetId="1" sqref="A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5"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5" t="inlineStr">
        <is>
          <t>TOTAL BRĂILA</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15"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5"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5">
        <f>SUM(S14:S14)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5">
        <f>SUM(T14:T14)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5">
        <f>SUM(U14:U14)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5">
        <f>SUM(V14:V14)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5">
        <f>SUM(W14:W14)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5">
        <f>SUM(X14:X14)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5">
        <f>SUM(Y14:Y14)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5">
        <f>SUM(Z14:Z14)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5">
        <f>SUM(AA14:AA14)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5">
        <f>SUM(AB14:AB14)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5">
        <f>SUM(AC14:AC14)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5">
        <f>SUM(AD14:AD14)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5">
        <f>SUM(AE14:AE14)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5">
        <f>SUM(AF14:AF14)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5">
        <f>SUM(AG14:AG14)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5">
        <f>SUM(AH14:AH14)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5">
        <f>SUM(AI14:AI14)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5">
        <f>SUM(AJ14:AJ14)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15">
        <f>SUM(AK14:AK14)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15" start="0" length="0">
      <dxf>
        <font>
          <sz val="12"/>
          <color theme="1"/>
          <name val="Calibri"/>
          <family val="2"/>
          <charset val="238"/>
          <scheme val="minor"/>
        </font>
      </dxf>
    </rfmt>
  </rrc>
  <rrc rId="1332" sId="1" ref="A15:XFD15" action="deleteRow">
    <undo index="65535" exp="area" ref3D="1" dr="$H$1:$N$1048576" dn="Z_65B035E3_87FA_46C5_996E_864F2C8D0EBC_.wvu.Cols" sId="1"/>
    <rfmt sheetId="1" xfDxf="1" sqref="A15:XFD15" start="0" length="0"/>
    <rfmt sheetId="1" sqref="A1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5"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5"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5" t="inlineStr">
        <is>
          <t>BRAȘOV</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V1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1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B1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AC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15"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G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H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5" start="0" length="0">
      <dxf>
        <font>
          <sz val="12"/>
          <color theme="1"/>
          <name val="Calibri"/>
          <family val="2"/>
          <charset val="238"/>
          <scheme val="minor"/>
        </font>
      </dxf>
    </rfmt>
  </rrc>
  <rrc rId="1333" sId="1" ref="A17:XFD17" action="deleteRow">
    <undo index="65535" exp="area" ref3D="1" dr="$H$1:$N$1048576" dn="Z_65B035E3_87FA_46C5_996E_864F2C8D0EBC_.wvu.Cols" sId="1"/>
    <rfmt sheetId="1" xfDxf="1" sqref="A17:XFD17" start="0" length="0"/>
    <rcc rId="0" sId="1" dxf="1">
      <nc r="A17">
        <v>3</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7"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7"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7"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7"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7"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7"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7"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7"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7"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7"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17" start="0" length="0">
      <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dxf>
    </rfmt>
    <rfmt sheetId="1" sqref="N17"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7"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7"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7"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7"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17">
        <f>T17+U17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T17"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7"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7">
        <f>W17+X17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17"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7"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7">
        <f>Z17+AA17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17"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7"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7">
        <f>AC17+AD17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7"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7"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7">
        <f>S17+V17+Y17+AB17</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7">
        <f>AE17+AF17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7"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7"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7"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17"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7" start="0" length="0">
      <dxf>
        <font>
          <sz val="12"/>
          <color theme="1"/>
          <name val="Calibri"/>
          <family val="2"/>
          <charset val="238"/>
          <scheme val="minor"/>
        </font>
      </dxf>
    </rfmt>
  </rrc>
  <rrc rId="1334" sId="1" ref="A17:XFD17" action="deleteRow">
    <undo index="65535" exp="area" dr="AJ15:AJ17" r="AJ18" sId="1"/>
    <undo index="65535" exp="area" dr="AI15:AI17" r="AI18" sId="1"/>
    <undo index="65535" exp="area" dr="AH15:AH17" r="AH18" sId="1"/>
    <undo index="65535" exp="area" dr="AG15:AG17" r="AG18" sId="1"/>
    <undo index="65535" exp="area" dr="AF15:AF17" r="AF18" sId="1"/>
    <undo index="65535" exp="area" dr="AE15:AE17" r="AE18" sId="1"/>
    <undo index="65535" exp="area" dr="AD15:AD17" r="AD18" sId="1"/>
    <undo index="65535" exp="area" dr="AC15:AC17" r="AC18" sId="1"/>
    <undo index="65535" exp="area" dr="AB15:AB17" r="AB18" sId="1"/>
    <undo index="65535" exp="area" dr="AA15:AA17" r="AA18" sId="1"/>
    <undo index="65535" exp="area" dr="Z15:Z17" r="Z18" sId="1"/>
    <undo index="65535" exp="area" dr="Y15:Y17" r="Y18" sId="1"/>
    <undo index="65535" exp="area" dr="X15:X17" r="X18" sId="1"/>
    <undo index="65535" exp="area" dr="W15:W17" r="W18" sId="1"/>
    <undo index="65535" exp="area" dr="V15:V17" r="V18" sId="1"/>
    <undo index="65535" exp="area" dr="U15:U17" r="U18" sId="1"/>
    <undo index="65535" exp="area" dr="T15:T17" r="T18" sId="1"/>
    <undo index="65535" exp="area" dr="S15:S17" r="S18" sId="1"/>
    <undo index="65535" exp="area" ref3D="1" dr="$H$1:$N$1048576" dn="Z_65B035E3_87FA_46C5_996E_864F2C8D0EBC_.wvu.Cols" sId="1"/>
    <rfmt sheetId="1" xfDxf="1" sqref="A17:XFD17" start="0" length="0"/>
    <rfmt sheetId="1" sqref="A1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7"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7"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7">
        <f>T17+U17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7">
        <f>W17+X17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7">
        <f>Z17+AA17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1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7">
        <f>AC17+AD17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7">
        <f>S17+V17+Y17+AB17</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7">
        <f>AE17+AF17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7" start="0" length="0">
      <dxf>
        <font>
          <sz val="12"/>
          <color theme="1"/>
          <name val="Calibri"/>
          <family val="2"/>
          <charset val="238"/>
          <scheme val="minor"/>
        </font>
      </dxf>
    </rfmt>
  </rrc>
  <rrc rId="1335" sId="1" ref="A17:XFD17" action="deleteRow">
    <undo index="65535" exp="area" ref3D="1" dr="$H$1:$N$1048576" dn="Z_65B035E3_87FA_46C5_996E_864F2C8D0EBC_.wvu.Cols" sId="1"/>
    <rfmt sheetId="1" xfDxf="1" sqref="A17:XFD17" start="0" length="0"/>
    <rfmt sheetId="1" sqref="A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7"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7" t="inlineStr">
        <is>
          <t>TOTAL BRAȘOV</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17"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7"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7">
        <f>SUM(S15:S16)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7">
        <f>SUM(T15:T16)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7">
        <f>SUM(U15:U16)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7">
        <f>SUM(V15:V16)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7">
        <f>SUM(W15:W16)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7">
        <f>SUM(X15:X16)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7">
        <f>SUM(Y15:Y16)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7">
        <f>SUM(Z15:Z16)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7">
        <f>SUM(AA15:AA16)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7">
        <f>SUM(AB15:AB16)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7">
        <f>SUM(AC15:AC16)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7">
        <f>SUM(AD15:AD16)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7">
        <f>SUM(AE15:AE16)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7">
        <f>SUM(AF15:AF16)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7">
        <f>SUM(AG15:AG16)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7">
        <f>SUM(AH15:AH16)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7">
        <f>SUM(AI15:AI16)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7">
        <f>SUM(AJ15:AJ16)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K17" start="0" length="0">
      <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dxf>
    </rfmt>
    <rfmt sheetId="1" sqref="AL17" start="0" length="0">
      <dxf>
        <font>
          <sz val="12"/>
          <color theme="1"/>
          <name val="Calibri"/>
          <family val="2"/>
          <charset val="238"/>
          <scheme val="minor"/>
        </font>
      </dxf>
    </rfmt>
  </rrc>
  <rrc rId="1336" sId="1" ref="A17:XFD17" action="deleteRow">
    <undo index="65535" exp="area" ref3D="1" dr="$H$1:$N$1048576" dn="Z_65B035E3_87FA_46C5_996E_864F2C8D0EBC_.wvu.Cols" sId="1"/>
    <rfmt sheetId="1" xfDxf="1" sqref="A17:XFD17" start="0" length="0"/>
    <rfmt sheetId="1" sqref="A1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7"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7"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7" t="inlineStr">
        <is>
          <t>BUCUREȘTI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17"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1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1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17"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1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1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1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7" start="0" length="0">
      <dxf>
        <font>
          <sz val="12"/>
          <color theme="1"/>
          <name val="Calibri"/>
          <family val="2"/>
          <charset val="238"/>
          <scheme val="minor"/>
        </font>
      </dxf>
    </rfmt>
  </rrc>
  <rrc rId="1337" sId="1" ref="A19:XFD19" action="deleteRow">
    <undo index="65535" exp="area" dr="AK17:AK19" r="AK20" sId="1"/>
    <undo index="65535" exp="area" dr="AJ17:AJ19" r="AJ20" sId="1"/>
    <undo index="65535" exp="area" dr="AI17:AI19" r="AI20" sId="1"/>
    <undo index="65535" exp="area" dr="AH17:AH19" r="AH20" sId="1"/>
    <undo index="65535" exp="area" dr="AG17:AG19" r="AG20" sId="1"/>
    <undo index="65535" exp="area" dr="AF17:AF19" r="AF20" sId="1"/>
    <undo index="65535" exp="area" dr="AE17:AE19" r="AE20" sId="1"/>
    <undo index="65535" exp="area" dr="AD17:AD19" r="AD20" sId="1"/>
    <undo index="65535" exp="area" dr="AC17:AC19" r="AC20" sId="1"/>
    <undo index="65535" exp="area" dr="AB17:AB19" r="AB20" sId="1"/>
    <undo index="65535" exp="area" dr="AA17:AA19" r="AA20" sId="1"/>
    <undo index="65535" exp="area" dr="Z17:Z19" r="Z20" sId="1"/>
    <undo index="65535" exp="area" dr="Y17:Y19" r="Y20" sId="1"/>
    <undo index="65535" exp="area" dr="X17:X19" r="X20" sId="1"/>
    <undo index="65535" exp="area" dr="W17:W19" r="W20" sId="1"/>
    <undo index="65535" exp="area" dr="V17:V19" r="V20" sId="1"/>
    <undo index="65535" exp="area" dr="U17:U19" r="U20" sId="1"/>
    <undo index="65535" exp="area" dr="T17:T19" r="T20" sId="1"/>
    <undo index="65535" exp="area" dr="S17:S19" r="S20" sId="1"/>
    <undo index="65535" exp="area" ref3D="1" dr="$H$1:$N$1048576" dn="Z_65B035E3_87FA_46C5_996E_864F2C8D0EBC_.wvu.Cols" sId="1"/>
    <rfmt sheetId="1" xfDxf="1" sqref="A19:XFD19" start="0" length="0"/>
    <rfmt sheetId="1" sqref="A1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9">
        <f>T19+U19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9">
        <f>W19+X19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9">
        <f>Z19+AA19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9">
        <f>AC19+AD19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9">
        <f>S19+V19+Y19+AB19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9">
        <f>AE19+AF19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9" start="0" length="0">
      <dxf>
        <font>
          <sz val="12"/>
          <color theme="1"/>
          <name val="Calibri"/>
          <family val="2"/>
          <charset val="238"/>
          <scheme val="minor"/>
        </font>
      </dxf>
    </rfmt>
  </rrc>
  <rrc rId="1338" sId="1" ref="A19:XFD19" action="deleteRow">
    <undo index="65535" exp="area" ref3D="1" dr="$H$1:$N$1048576" dn="Z_65B035E3_87FA_46C5_996E_864F2C8D0EBC_.wvu.Cols" sId="1"/>
    <rfmt sheetId="1" xfDxf="1" sqref="A19:XFD19" start="0" length="0"/>
    <rfmt sheetId="1" sqref="A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9"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9" t="inlineStr">
        <is>
          <r>
            <t xml:space="preserve">TOTAL </t>
          </r>
          <r>
            <rPr>
              <sz val="12"/>
              <rFont val="Calibri"/>
              <family val="2"/>
            </rPr>
            <t>BUCUREȘTI</t>
          </r>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1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9">
        <f>SUM(S17:S18)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9">
        <f>SUM(T17:T18)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9">
        <f>SUM(U17:U18)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9">
        <f>SUM(V17:V18)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9">
        <f>SUM(W17:W18)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9">
        <f>SUM(X17:X18)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9">
        <f>SUM(Y17:Y18)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9">
        <f>SUM(Z17:Z18)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9">
        <f>SUM(AA17:AA18)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9">
        <f>SUM(AB17:AB18)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9">
        <f>SUM(AC17:AC18)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9">
        <f>SUM(AD17:AD18)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9">
        <f>SUM(AE17:AE18)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9">
        <f>SUM(AF17:AF18)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9">
        <f>SUM(AG17:AG18)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9">
        <f>SUM(AH17:AH18)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9">
        <f>SUM(AI17:AI18)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9">
        <f>SUM(AJ17:AJ18)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19">
        <f>SUM(AK17:AK18)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19" start="0" length="0">
      <dxf>
        <font>
          <sz val="12"/>
          <color theme="1"/>
          <name val="Calibri"/>
          <family val="2"/>
          <charset val="238"/>
          <scheme val="minor"/>
        </font>
      </dxf>
    </rfmt>
  </rrc>
  <rrc rId="1339" sId="1" ref="A19:XFD19" action="deleteRow">
    <undo index="65535" exp="area" ref3D="1" dr="$H$1:$N$1048576" dn="Z_65B035E3_87FA_46C5_996E_864F2C8D0EBC_.wvu.Cols" sId="1"/>
    <rfmt sheetId="1" xfDxf="1" sqref="A19:XFD19" start="0" length="0"/>
    <rcc rId="0" sId="1" dxf="1">
      <nc r="A19">
        <v>1</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9" t="inlineStr">
        <is>
          <t>BUZĂU</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1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1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19"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1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9" start="0" length="0">
      <dxf>
        <font>
          <sz val="12"/>
          <color theme="1"/>
          <name val="Calibri"/>
          <family val="2"/>
          <charset val="238"/>
          <scheme val="minor"/>
        </font>
      </dxf>
    </rfmt>
  </rrc>
  <rrc rId="1340" sId="1" ref="A19:XFD19" action="deleteRow">
    <undo index="65535" exp="area" dr="AK19:AK21" r="AK22" sId="1"/>
    <undo index="65535" exp="area" dr="AJ19:AJ21" r="AJ22" sId="1"/>
    <undo index="65535" exp="area" dr="AI19:AI21" r="AI22" sId="1"/>
    <undo index="65535" exp="area" dr="AH19:AH21" r="AH22" sId="1"/>
    <undo index="65535" exp="area" dr="AG19:AG21" r="AG22" sId="1"/>
    <undo index="65535" exp="area" dr="AF19:AF21" r="AF22" sId="1"/>
    <undo index="65535" exp="area" dr="AE19:AE21" r="AE22" sId="1"/>
    <undo index="65535" exp="area" dr="AD19:AD21" r="AD22" sId="1"/>
    <undo index="65535" exp="area" dr="AC19:AC21" r="AC22" sId="1"/>
    <undo index="65535" exp="area" dr="AB19:AB21" r="AB22" sId="1"/>
    <undo index="65535" exp="area" dr="AA19:AA21" r="AA22" sId="1"/>
    <undo index="65535" exp="area" dr="Z19:Z21" r="Z22" sId="1"/>
    <undo index="65535" exp="area" dr="Y19:Y21" r="Y22" sId="1"/>
    <undo index="65535" exp="area" dr="X19:X21" r="X22" sId="1"/>
    <undo index="65535" exp="area" dr="W19:W21" r="W22" sId="1"/>
    <undo index="65535" exp="area" dr="V19:V21" r="V22" sId="1"/>
    <undo index="65535" exp="area" dr="U19:U21" r="U22" sId="1"/>
    <undo index="65535" exp="area" dr="T19:T21" r="T22" sId="1"/>
    <undo index="65535" exp="area" dr="S19:S21" r="S22" sId="1"/>
    <undo index="65535" exp="area" ref3D="1" dr="$H$1:$N$1048576" dn="Z_65B035E3_87FA_46C5_996E_864F2C8D0EBC_.wvu.Cols" sId="1"/>
    <rfmt sheetId="1" xfDxf="1" sqref="A19:XFD19" start="0" length="0"/>
    <rcc rId="0" sId="1" dxf="1">
      <nc r="A19">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9">
        <f>W19+X19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dxf="1">
      <nc r="Y19">
        <f>Z19+AA19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9">
        <f>AC19+AD19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9">
        <f>S19+V19+Y19+AB19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9">
        <f>AE19+AF19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9" start="0" length="0">
      <dxf>
        <font>
          <sz val="12"/>
          <color theme="1"/>
          <name val="Calibri"/>
          <family val="2"/>
          <charset val="238"/>
          <scheme val="minor"/>
        </font>
      </dxf>
    </rfmt>
  </rrc>
  <rrc rId="1341" sId="1" ref="A19:XFD19" action="deleteRow">
    <undo index="65535" exp="area" dr="AK19:AK20" r="AK21" sId="1"/>
    <undo index="65535" exp="area" dr="AJ19:AJ20" r="AJ21" sId="1"/>
    <undo index="65535" exp="area" dr="AI19:AI20" r="AI21" sId="1"/>
    <undo index="65535" exp="area" dr="AH19:AH20" r="AH21" sId="1"/>
    <undo index="65535" exp="area" dr="AG19:AG20" r="AG21" sId="1"/>
    <undo index="65535" exp="area" dr="AF19:AF20" r="AF21" sId="1"/>
    <undo index="65535" exp="area" dr="AE19:AE20" r="AE21" sId="1"/>
    <undo index="65535" exp="area" dr="AD19:AD20" r="AD21" sId="1"/>
    <undo index="65535" exp="area" dr="AC19:AC20" r="AC21" sId="1"/>
    <undo index="65535" exp="area" dr="AB19:AB20" r="AB21" sId="1"/>
    <undo index="65535" exp="area" dr="AA19:AA20" r="AA21" sId="1"/>
    <undo index="65535" exp="area" dr="Z19:Z20" r="Z21" sId="1"/>
    <undo index="65535" exp="area" dr="Y19:Y20" r="Y21" sId="1"/>
    <undo index="65535" exp="area" dr="X19:X20" r="X21" sId="1"/>
    <undo index="65535" exp="area" dr="W19:W20" r="W21" sId="1"/>
    <undo index="65535" exp="area" dr="V19:V20" r="V21" sId="1"/>
    <undo index="65535" exp="area" dr="U19:U20" r="U21" sId="1"/>
    <undo index="65535" exp="area" dr="T19:T20" r="T21" sId="1"/>
    <undo index="65535" exp="area" dr="S19:S20" r="S21" sId="1"/>
    <undo index="65535" exp="area" ref3D="1" dr="$H$1:$N$1048576" dn="Z_65B035E3_87FA_46C5_996E_864F2C8D0EBC_.wvu.Cols" sId="1"/>
    <rfmt sheetId="1" xfDxf="1" sqref="A19:XFD19" start="0" length="0"/>
    <rfmt sheetId="1" sqref="A1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9">
        <f>W19+X19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dxf="1">
      <nc r="Y19">
        <f>Z19+AA19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9">
        <f>AC19+AD19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9">
        <f>S19+V19+Y19+AB19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9">
        <f>AE19+AF19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9" start="0" length="0">
      <dxf>
        <font>
          <sz val="12"/>
          <color theme="1"/>
          <name val="Calibri"/>
          <family val="2"/>
          <charset val="238"/>
          <scheme val="minor"/>
        </font>
      </dxf>
    </rfmt>
  </rrc>
  <rrc rId="1342" sId="1" ref="A19:XFD19" action="deleteRow">
    <undo index="65535" exp="area" dr="AK19" r="AK20" sId="1"/>
    <undo index="65535" exp="area" dr="AJ19" r="AJ20" sId="1"/>
    <undo index="65535" exp="area" dr="AI19" r="AI20" sId="1"/>
    <undo index="65535" exp="area" dr="AH19" r="AH20" sId="1"/>
    <undo index="65535" exp="area" dr="AG19" r="AG20" sId="1"/>
    <undo index="65535" exp="area" dr="AF19" r="AF20" sId="1"/>
    <undo index="65535" exp="area" dr="AE19" r="AE20" sId="1"/>
    <undo index="65535" exp="area" dr="AD19" r="AD20" sId="1"/>
    <undo index="65535" exp="area" dr="AC19" r="AC20" sId="1"/>
    <undo index="65535" exp="area" dr="AB19" r="AB20" sId="1"/>
    <undo index="65535" exp="area" dr="AA19" r="AA20" sId="1"/>
    <undo index="65535" exp="area" dr="Z19" r="Z20" sId="1"/>
    <undo index="65535" exp="area" dr="Y19" r="Y20" sId="1"/>
    <undo index="65535" exp="area" dr="X19" r="X20" sId="1"/>
    <undo index="65535" exp="area" dr="W19" r="W20" sId="1"/>
    <undo index="65535" exp="area" dr="V19" r="V20" sId="1"/>
    <undo index="65535" exp="area" dr="U19" r="U20" sId="1"/>
    <undo index="65535" exp="area" dr="T19" r="T20" sId="1"/>
    <undo index="65535" exp="area" dr="S19" r="S20" sId="1"/>
    <undo index="65535" exp="area" ref3D="1" dr="$H$1:$N$1048576" dn="Z_65B035E3_87FA_46C5_996E_864F2C8D0EBC_.wvu.Cols" sId="1"/>
    <rfmt sheetId="1" xfDxf="1" sqref="A19:XFD19" start="0" length="0"/>
    <rfmt sheetId="1" sqref="A1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9">
        <f>W19+X19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dxf="1">
      <nc r="Y19">
        <f>Z19+AA19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9">
        <f>AC19+AD19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9">
        <f>S19+V19+Y19+AB19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9">
        <f>AE19+AF19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9" start="0" length="0">
      <dxf>
        <font>
          <sz val="12"/>
          <color theme="1"/>
          <name val="Calibri"/>
          <family val="2"/>
          <charset val="238"/>
          <scheme val="minor"/>
        </font>
      </dxf>
    </rfmt>
  </rrc>
  <rrc rId="1343" sId="1" ref="A19:XFD19" action="deleteRow">
    <undo index="65535" exp="area" ref3D="1" dr="$H$1:$N$1048576" dn="Z_65B035E3_87FA_46C5_996E_864F2C8D0EBC_.wvu.Cols" sId="1"/>
    <rfmt sheetId="1" xfDxf="1" sqref="A19:XFD19" start="0" length="0"/>
    <rfmt sheetId="1" sqref="A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9"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9" t="inlineStr">
        <is>
          <t>TOTAL BUZĂU</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1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19">
        <f>SUM(#REF!)</f>
      </nc>
      <ndxf>
        <font>
          <b/>
          <sz val="12"/>
          <color auto="1"/>
          <name val="Calibri"/>
          <family val="2"/>
          <charset val="238"/>
          <scheme val="minor"/>
        </font>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19" start="0" length="0">
      <dxf>
        <font>
          <sz val="12"/>
          <color theme="1"/>
          <name val="Calibri"/>
          <family val="2"/>
          <charset val="238"/>
          <scheme val="minor"/>
        </font>
      </dxf>
    </rfmt>
  </rrc>
  <rrc rId="1344" sId="1" ref="A19:XFD19" action="deleteRow">
    <undo index="65535" exp="area" ref3D="1" dr="$H$1:$N$1048576" dn="Z_65B035E3_87FA_46C5_996E_864F2C8D0EBC_.wvu.Cols" sId="1"/>
    <rfmt sheetId="1" xfDxf="1" sqref="A19:XFD19" start="0" length="0"/>
    <rcc rId="0" sId="1" dxf="1">
      <nc r="A19">
        <v>1</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9" t="inlineStr">
        <is>
          <t>CĂLĂRAȘI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1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1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19"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1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9" start="0" length="0">
      <dxf>
        <font>
          <sz val="12"/>
          <color theme="1"/>
          <name val="Calibri"/>
          <family val="2"/>
          <charset val="238"/>
          <scheme val="minor"/>
        </font>
      </dxf>
    </rfmt>
  </rrc>
  <rrc rId="1345" sId="1" ref="A19:XFD19" action="deleteRow">
    <undo index="65535" exp="area" dr="AK19:AK21" r="AK22" sId="1"/>
    <undo index="65535" exp="area" dr="AJ19:AJ21" r="AJ22" sId="1"/>
    <undo index="65535" exp="area" dr="AI19:AI21" r="AI22" sId="1"/>
    <undo index="65535" exp="area" dr="AH19:AH21" r="AH22" sId="1"/>
    <undo index="65535" exp="area" dr="AG19:AG21" r="AG22" sId="1"/>
    <undo index="65535" exp="area" dr="AF19:AF21" r="AF22" sId="1"/>
    <undo index="65535" exp="area" dr="AE19:AE21" r="AE22" sId="1"/>
    <undo index="65535" exp="area" dr="AD19:AD21" r="AD22" sId="1"/>
    <undo index="65535" exp="area" dr="AC19:AC21" r="AC22" sId="1"/>
    <undo index="65535" exp="area" dr="AB19:AB21" r="AB22" sId="1"/>
    <undo index="65535" exp="area" dr="AA19:AA21" r="AA22" sId="1"/>
    <undo index="65535" exp="area" dr="Z19:Z21" r="Z22" sId="1"/>
    <undo index="65535" exp="area" dr="Y19:Y21" r="Y22" sId="1"/>
    <undo index="65535" exp="area" dr="X19:X21" r="X22" sId="1"/>
    <undo index="65535" exp="area" dr="W19:W21" r="W22" sId="1"/>
    <undo index="65535" exp="area" dr="V19:V21" r="V22" sId="1"/>
    <undo index="65535" exp="area" dr="U19:U21" r="U22" sId="1"/>
    <undo index="65535" exp="area" dr="T19:T21" r="T22" sId="1"/>
    <undo index="65535" exp="area" dr="S19:S21" r="S22" sId="1"/>
    <undo index="65535" exp="area" ref3D="1" dr="$H$1:$N$1048576" dn="Z_65B035E3_87FA_46C5_996E_864F2C8D0EBC_.wvu.Cols" sId="1"/>
    <rfmt sheetId="1" xfDxf="1" sqref="A19:XFD19" start="0" length="0"/>
    <rcc rId="0" sId="1" dxf="1">
      <nc r="A19">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9">
        <f>W19+X19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dxf="1">
      <nc r="Y19">
        <f>Z19+AA19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9">
        <f>AC19+AD19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9">
        <f>S19+V19+Y19+AB19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9">
        <f>AE19+AF19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9" start="0" length="0">
      <dxf>
        <font>
          <sz val="12"/>
          <color theme="1"/>
          <name val="Calibri"/>
          <family val="2"/>
          <charset val="238"/>
          <scheme val="minor"/>
        </font>
      </dxf>
    </rfmt>
  </rrc>
  <rrc rId="1346" sId="1" ref="A19:XFD19" action="deleteRow">
    <undo index="65535" exp="area" dr="AK19:AK20" r="AK21" sId="1"/>
    <undo index="65535" exp="area" dr="AJ19:AJ20" r="AJ21" sId="1"/>
    <undo index="65535" exp="area" dr="AI19:AI20" r="AI21" sId="1"/>
    <undo index="65535" exp="area" dr="AH19:AH20" r="AH21" sId="1"/>
    <undo index="65535" exp="area" dr="AG19:AG20" r="AG21" sId="1"/>
    <undo index="65535" exp="area" dr="AF19:AF20" r="AF21" sId="1"/>
    <undo index="65535" exp="area" dr="AE19:AE20" r="AE21" sId="1"/>
    <undo index="65535" exp="area" dr="AD19:AD20" r="AD21" sId="1"/>
    <undo index="65535" exp="area" dr="AC19:AC20" r="AC21" sId="1"/>
    <undo index="65535" exp="area" dr="AB19:AB20" r="AB21" sId="1"/>
    <undo index="65535" exp="area" dr="AA19:AA20" r="AA21" sId="1"/>
    <undo index="65535" exp="area" dr="Z19:Z20" r="Z21" sId="1"/>
    <undo index="65535" exp="area" dr="Y19:Y20" r="Y21" sId="1"/>
    <undo index="65535" exp="area" dr="X19:X20" r="X21" sId="1"/>
    <undo index="65535" exp="area" dr="W19:W20" r="W21" sId="1"/>
    <undo index="65535" exp="area" dr="V19:V20" r="V21" sId="1"/>
    <undo index="65535" exp="area" dr="U19:U20" r="U21" sId="1"/>
    <undo index="65535" exp="area" dr="T19:T20" r="T21" sId="1"/>
    <undo index="65535" exp="area" dr="S19:S20" r="S21" sId="1"/>
    <undo index="65535" exp="area" ref3D="1" dr="$H$1:$N$1048576" dn="Z_65B035E3_87FA_46C5_996E_864F2C8D0EBC_.wvu.Cols" sId="1"/>
    <rfmt sheetId="1" xfDxf="1" sqref="A19:XFD19" start="0" length="0"/>
    <rfmt sheetId="1" sqref="A1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9">
        <f>W19+X19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dxf="1">
      <nc r="Y19">
        <f>Z19+AA19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9">
        <f>AC19+AD19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9">
        <f>S19+V19+Y19+AB19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9">
        <f>AE19+AF19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9" start="0" length="0">
      <dxf>
        <font>
          <sz val="12"/>
          <color theme="1"/>
          <name val="Calibri"/>
          <family val="2"/>
          <charset val="238"/>
          <scheme val="minor"/>
        </font>
      </dxf>
    </rfmt>
  </rrc>
  <rrc rId="1347" sId="1" ref="A19:XFD19" action="deleteRow">
    <undo index="65535" exp="area" dr="AK19" r="AK20" sId="1"/>
    <undo index="65535" exp="area" dr="AJ19" r="AJ20" sId="1"/>
    <undo index="65535" exp="area" dr="AI19" r="AI20" sId="1"/>
    <undo index="65535" exp="area" dr="AH19" r="AH20" sId="1"/>
    <undo index="65535" exp="area" dr="AG19" r="AG20" sId="1"/>
    <undo index="65535" exp="area" dr="AF19" r="AF20" sId="1"/>
    <undo index="65535" exp="area" dr="AE19" r="AE20" sId="1"/>
    <undo index="65535" exp="area" dr="AD19" r="AD20" sId="1"/>
    <undo index="65535" exp="area" dr="AC19" r="AC20" sId="1"/>
    <undo index="65535" exp="area" dr="AB19" r="AB20" sId="1"/>
    <undo index="65535" exp="area" dr="AA19" r="AA20" sId="1"/>
    <undo index="65535" exp="area" dr="Z19" r="Z20" sId="1"/>
    <undo index="65535" exp="area" dr="Y19" r="Y20" sId="1"/>
    <undo index="65535" exp="area" dr="X19" r="X20" sId="1"/>
    <undo index="65535" exp="area" dr="W19" r="W20" sId="1"/>
    <undo index="65535" exp="area" dr="V19" r="V20" sId="1"/>
    <undo index="65535" exp="area" dr="U19" r="U20" sId="1"/>
    <undo index="65535" exp="area" dr="T19" r="T20" sId="1"/>
    <undo index="65535" exp="area" dr="S19" r="S20" sId="1"/>
    <undo index="65535" exp="area" ref3D="1" dr="$H$1:$N$1048576" dn="Z_65B035E3_87FA_46C5_996E_864F2C8D0EBC_.wvu.Cols" sId="1"/>
    <rfmt sheetId="1" xfDxf="1" sqref="A19:XFD19" start="0" length="0"/>
    <rfmt sheetId="1" sqref="A1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9">
        <f>W19+X19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dxf="1">
      <nc r="Y19">
        <f>Z19+AA19</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9">
        <f>AC19+AD19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9">
        <f>S19+V19+Y19+AB19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19">
        <f>AE19+AF19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9" start="0" length="0">
      <dxf>
        <font>
          <sz val="12"/>
          <color theme="1"/>
          <name val="Calibri"/>
          <family val="2"/>
          <charset val="238"/>
          <scheme val="minor"/>
        </font>
      </dxf>
    </rfmt>
  </rrc>
  <rrc rId="1348" sId="1" ref="A19:XFD19" action="deleteRow">
    <undo index="65535" exp="area" ref3D="1" dr="$H$1:$N$1048576" dn="Z_65B035E3_87FA_46C5_996E_864F2C8D0EBC_.wvu.Cols" sId="1"/>
    <rfmt sheetId="1" xfDxf="1" sqref="A19:XFD19" start="0" length="0"/>
    <rfmt sheetId="1" sqref="A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9"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9" t="inlineStr">
        <is>
          <t>TOTAL CĂLĂRAȘI</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1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19">
        <f>SUM(#REF!)</f>
      </nc>
      <ndxf>
        <font>
          <b/>
          <sz val="12"/>
          <color auto="1"/>
          <name val="Calibri"/>
          <family val="2"/>
          <charset val="238"/>
          <scheme val="minor"/>
        </font>
        <numFmt numFmtId="3" formatCode="#,##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19" start="0" length="0">
      <dxf>
        <font>
          <sz val="12"/>
          <color theme="1"/>
          <name val="Calibri"/>
          <family val="2"/>
          <charset val="238"/>
          <scheme val="minor"/>
        </font>
      </dxf>
    </rfmt>
  </rrc>
  <rrc rId="1349" sId="1" ref="A19:XFD19" action="deleteRow">
    <undo index="65535" exp="area" ref3D="1" dr="$H$1:$N$1048576" dn="Z_65B035E3_87FA_46C5_996E_864F2C8D0EBC_.wvu.Cols" sId="1"/>
    <rfmt sheetId="1" xfDxf="1" sqref="A19:XFD19" start="0" length="0"/>
    <rfmt sheetId="1" sqref="A1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1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19" t="inlineStr">
        <is>
          <t>CARAȘ SEVERIN</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1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1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1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1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1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1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19"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1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1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19" start="0" length="0">
      <dxf>
        <font>
          <sz val="12"/>
          <color theme="1"/>
          <name val="Calibri"/>
          <family val="2"/>
          <charset val="238"/>
          <scheme val="minor"/>
        </font>
      </dxf>
    </rfmt>
  </rrc>
  <rrc rId="1350" sId="1" ref="A20:XFD20" action="deleteRow">
    <undo index="65535" exp="area" ref3D="1" dr="$H$1:$N$1048576" dn="Z_65B035E3_87FA_46C5_996E_864F2C8D0EBC_.wvu.Cols" sId="1"/>
    <rfmt sheetId="1" xfDxf="1" sqref="A20:XFD20" start="0" length="0"/>
    <rcc rId="0" sId="1" dxf="1">
      <nc r="A20">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20"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0"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0">
        <f>T20+U20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0">
        <f>W20+X20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0">
        <f>Z20+AA20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2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0">
        <f>AC20+AD20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0">
        <f>S20+V20+Y20+AB20</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0">
        <f>AE20+AF20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0" start="0" length="0">
      <dxf>
        <font>
          <sz val="12"/>
          <color theme="1"/>
          <name val="Calibri"/>
          <family val="2"/>
          <charset val="238"/>
          <scheme val="minor"/>
        </font>
      </dxf>
    </rfmt>
  </rrc>
  <rrc rId="1351" sId="1" ref="A20:XFD20" action="deleteRow">
    <undo index="65535" exp="area" dr="AK19:AK20" r="AK21" sId="1"/>
    <undo index="65535" exp="area" dr="AJ19:AJ20" r="AJ21" sId="1"/>
    <undo index="65535" exp="area" dr="AI19:AI20" r="AI21" sId="1"/>
    <undo index="65535" exp="area" dr="AH19:AH20" r="AH21" sId="1"/>
    <undo index="65535" exp="area" dr="AG19:AG20" r="AG21" sId="1"/>
    <undo index="65535" exp="area" dr="AF19:AF20" r="AF21" sId="1"/>
    <undo index="65535" exp="area" dr="AE19:AE20" r="AE21" sId="1"/>
    <undo index="65535" exp="area" dr="AD19:AD20" r="AD21" sId="1"/>
    <undo index="65535" exp="area" dr="AC19:AC20" r="AC21" sId="1"/>
    <undo index="65535" exp="area" dr="AB19:AB20" r="AB21" sId="1"/>
    <undo index="65535" exp="area" dr="AA19:AA20" r="AA21" sId="1"/>
    <undo index="65535" exp="area" dr="Z19:Z20" r="Z21" sId="1"/>
    <undo index="65535" exp="area" dr="Y19:Y20" r="Y21" sId="1"/>
    <undo index="65535" exp="area" dr="X19:X20" r="X21" sId="1"/>
    <undo index="65535" exp="area" dr="W19:W20" r="W21" sId="1"/>
    <undo index="65535" exp="area" dr="V19:V20" r="V21" sId="1"/>
    <undo index="65535" exp="area" dr="U19:U20" r="U21" sId="1"/>
    <undo index="65535" exp="area" dr="T19:T20" r="T21" sId="1"/>
    <undo index="65535" exp="area" dr="S19:S20" r="S21" sId="1"/>
    <undo index="65535" exp="area" ref3D="1" dr="$H$1:$N$1048576" dn="Z_65B035E3_87FA_46C5_996E_864F2C8D0EBC_.wvu.Cols" sId="1"/>
    <rfmt sheetId="1" xfDxf="1" sqref="A20:XFD20" start="0" length="0"/>
    <rfmt sheetId="1" sqref="A2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0"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0"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0">
        <f>T20+U20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0">
        <f>W20+X20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0">
        <f>Z20+AA20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2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0">
        <f>AC20+AD20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0">
        <f>S20+V20+Y20+AB20</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0">
        <f>AE20+AF20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0" start="0" length="0">
      <dxf>
        <font>
          <sz val="12"/>
          <color theme="1"/>
          <name val="Calibri"/>
          <family val="2"/>
          <charset val="238"/>
          <scheme val="minor"/>
        </font>
      </dxf>
    </rfmt>
  </rrc>
  <rrc rId="1352" sId="1" ref="A20:XFD20" action="deleteRow">
    <undo index="65535" exp="area" ref3D="1" dr="$H$1:$N$1048576" dn="Z_65B035E3_87FA_46C5_996E_864F2C8D0EBC_.wvu.Cols" sId="1"/>
    <rfmt sheetId="1" xfDxf="1" sqref="A20:XFD20" start="0" length="0"/>
    <rfmt sheetId="1" sqref="A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20"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20" t="inlineStr">
        <is>
          <t>TOTAL CARAȘ SEVERIN</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20"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20"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2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20">
        <f>SUM(S19:S19)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20">
        <f>SUM(T19:T19)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20">
        <f>SUM(U19:U19)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20">
        <f>SUM(V19:V19)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20">
        <f>SUM(W19:W19)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20">
        <f>SUM(X19:X19)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20">
        <f>SUM(Y19:Y19)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20">
        <f>SUM(Z19:Z19)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20">
        <f>SUM(AA19:AA19)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20">
        <f>SUM(AB19:AB19)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20">
        <f>SUM(AC19:AC19)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20">
        <f>SUM(AD19:AD19)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20">
        <f>SUM(AE19:AE19)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20">
        <f>SUM(AF19:AF19)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20">
        <f>SUM(AG19:AG19)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20">
        <f>SUM(AH19:AH19)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20">
        <f>SUM(AI19:AI19)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20">
        <f>SUM(AJ19:AJ19)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20">
        <f>SUM(AK19:AK19)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20" start="0" length="0">
      <dxf>
        <font>
          <sz val="12"/>
          <color theme="1"/>
          <name val="Calibri"/>
          <family val="2"/>
          <charset val="238"/>
          <scheme val="minor"/>
        </font>
      </dxf>
    </rfmt>
  </rrc>
  <rrc rId="1353" sId="1" ref="A20:XFD20" action="deleteRow">
    <undo index="65535" exp="area" ref3D="1" dr="$H$1:$N$1048576" dn="Z_65B035E3_87FA_46C5_996E_864F2C8D0EBC_.wvu.Cols" sId="1"/>
    <rfmt sheetId="1" xfDxf="1" sqref="A20:XFD20" start="0" length="0"/>
    <rfmt sheetId="1" sqref="A2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0"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0"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0" t="inlineStr">
        <is>
          <t>CLUJ</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2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2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20"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20"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20"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0" start="0" length="0">
      <dxf>
        <font>
          <sz val="12"/>
          <color theme="1"/>
          <name val="Calibri"/>
          <family val="2"/>
          <charset val="238"/>
          <scheme val="minor"/>
        </font>
      </dxf>
    </rfmt>
  </rrc>
  <rrc rId="1354" sId="1" ref="A23:XFD23" action="deleteRow">
    <undo index="65535" exp="area" ref3D="1" dr="$H$1:$N$1048576" dn="Z_65B035E3_87FA_46C5_996E_864F2C8D0EBC_.wvu.Cols" sId="1"/>
    <rfmt sheetId="1" xfDxf="1" sqref="A23:XFD23" start="0" length="0"/>
    <rcc rId="0" sId="1" dxf="1">
      <nc r="A23">
        <v>4</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23"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3"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3"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23" start="0" length="0">
      <dxf>
        <font>
          <sz val="12"/>
          <color auto="1"/>
          <name val="Trebuchet MS"/>
          <family val="2"/>
          <charset val="238"/>
          <scheme val="none"/>
        </font>
        <alignment horizontal="left" vertical="center" wrapText="1"/>
        <border outline="0">
          <left style="thin">
            <color indexed="64"/>
          </left>
          <right style="thin">
            <color indexed="64"/>
          </right>
          <top style="thin">
            <color indexed="64"/>
          </top>
          <bottom style="thin">
            <color indexed="64"/>
          </bottom>
        </border>
      </dxf>
    </rfmt>
    <rfmt sheetId="1" sqref="H23"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23"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3"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23"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3"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23" start="0" length="0">
      <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dxf>
    </rfmt>
    <rfmt sheetId="1" sqref="N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3"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3"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23">
        <f>T23+U23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T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3">
        <f>W23+X23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3">
        <f>Z23+AA23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3">
        <f>AC23+AD23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3">
        <f>S23+V23+Y23+AB23</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23"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23">
        <f>AE23+AF23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3"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3"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23"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23"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23" start="0" length="0">
      <dxf>
        <font>
          <sz val="12"/>
          <color theme="1"/>
          <name val="Calibri"/>
          <family val="2"/>
          <charset val="238"/>
          <scheme val="minor"/>
        </font>
      </dxf>
    </rfmt>
  </rrc>
  <rrc rId="1355" sId="1" ref="A23:XFD23" action="deleteRow">
    <undo index="65535" exp="area" ref3D="1" dr="$H$1:$N$1048576" dn="Z_65B035E3_87FA_46C5_996E_864F2C8D0EBC_.wvu.Cols" sId="1"/>
    <rfmt sheetId="1" xfDxf="1" sqref="A23:XFD23" start="0" length="0"/>
    <rfmt sheetId="1" sqref="A23"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3"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3"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3"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23" start="0" length="0">
      <dxf>
        <font>
          <sz val="12"/>
          <color auto="1"/>
          <name val="Trebuchet MS"/>
          <family val="2"/>
          <charset val="238"/>
          <scheme val="none"/>
        </font>
        <alignment horizontal="left" vertical="center" wrapText="1"/>
        <border outline="0">
          <left style="thin">
            <color indexed="64"/>
          </left>
          <right style="thin">
            <color indexed="64"/>
          </right>
          <top style="thin">
            <color indexed="64"/>
          </top>
          <bottom style="thin">
            <color indexed="64"/>
          </bottom>
        </border>
      </dxf>
    </rfmt>
    <rfmt sheetId="1" sqref="H23"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23"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3"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23"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3"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23" start="0" length="0">
      <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dxf>
    </rfmt>
    <rfmt sheetId="1" sqref="N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3"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3"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23">
        <f>T23+U23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T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3">
        <f>W23+X23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3">
        <f>Z23+AA23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3">
        <f>AC23+AD23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3">
        <f>S23+V23+Y23+AB23</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23"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23">
        <f>AE23+AF23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3"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3"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23"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23"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23" start="0" length="0">
      <dxf>
        <font>
          <sz val="12"/>
          <color theme="1"/>
          <name val="Calibri"/>
          <family val="2"/>
          <charset val="238"/>
          <scheme val="minor"/>
        </font>
      </dxf>
    </rfmt>
  </rrc>
  <rrc rId="1356" sId="1" ref="A23:XFD23" action="deleteRow">
    <undo index="65535" exp="area" dr="AK20:AK23" r="AK24" sId="1"/>
    <undo index="65535" exp="area" dr="AJ20:AJ23" r="AJ24" sId="1"/>
    <undo index="65535" exp="area" dr="AI20:AI23" r="AI24" sId="1"/>
    <undo index="65535" exp="area" dr="AH20:AH23" r="AH24" sId="1"/>
    <undo index="65535" exp="area" dr="AG20:AG23" r="AG24" sId="1"/>
    <undo index="65535" exp="area" dr="AF20:AF23" r="AF24" sId="1"/>
    <undo index="65535" exp="area" dr="AE20:AE23" r="AE24" sId="1"/>
    <undo index="65535" exp="area" dr="AD20:AD23" r="AD24" sId="1"/>
    <undo index="65535" exp="area" dr="AC20:AC23" r="AC24" sId="1"/>
    <undo index="65535" exp="area" dr="AB20:AB23" r="AB24" sId="1"/>
    <undo index="65535" exp="area" dr="AA20:AA23" r="AA24" sId="1"/>
    <undo index="65535" exp="area" dr="Z20:Z23" r="Z24" sId="1"/>
    <undo index="65535" exp="area" dr="Y20:Y23" r="Y24" sId="1"/>
    <undo index="65535" exp="area" dr="X20:X23" r="X24" sId="1"/>
    <undo index="65535" exp="area" dr="W20:W23" r="W24" sId="1"/>
    <undo index="65535" exp="area" dr="V20:V23" r="V24" sId="1"/>
    <undo index="65535" exp="area" dr="U20:U23" r="U24" sId="1"/>
    <undo index="65535" exp="area" dr="T20:T23" r="T24" sId="1"/>
    <undo index="65535" exp="area" dr="S20:S23" r="S24" sId="1"/>
    <undo index="65535" exp="area" ref3D="1" dr="$H$1:$N$1048576" dn="Z_65B035E3_87FA_46C5_996E_864F2C8D0EBC_.wvu.Cols" sId="1"/>
    <rfmt sheetId="1" xfDxf="1" sqref="A23:XFD23" start="0" length="0"/>
    <rfmt sheetId="1" sqref="A23"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3"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3"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3"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23" start="0" length="0">
      <dxf>
        <font>
          <sz val="12"/>
          <color auto="1"/>
          <name val="Trebuchet MS"/>
          <family val="2"/>
          <charset val="238"/>
          <scheme val="none"/>
        </font>
        <alignment horizontal="left" vertical="center" wrapText="1"/>
        <border outline="0">
          <left style="thin">
            <color indexed="64"/>
          </left>
          <right style="thin">
            <color indexed="64"/>
          </right>
          <top style="thin">
            <color indexed="64"/>
          </top>
          <bottom style="thin">
            <color indexed="64"/>
          </bottom>
        </border>
      </dxf>
    </rfmt>
    <rfmt sheetId="1" sqref="H23"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23"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3"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23"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3"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23" start="0" length="0">
      <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dxf>
    </rfmt>
    <rfmt sheetId="1" sqref="N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3"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3"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3"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23">
        <f>T23+U23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T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3">
        <f>W23+X23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3">
        <f>Z23+AA23</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Z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3">
        <f>AC23+AD23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23"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3">
        <f>S23+V23+Y23+AB23</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23"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23">
        <f>AE23+AF23</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3"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3"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23"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23"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23" start="0" length="0">
      <dxf>
        <font>
          <sz val="12"/>
          <color theme="1"/>
          <name val="Calibri"/>
          <family val="2"/>
          <charset val="238"/>
          <scheme val="minor"/>
        </font>
      </dxf>
    </rfmt>
  </rrc>
  <rrc rId="1357" sId="1" ref="A23:XFD23" action="deleteRow">
    <undo index="65535" exp="area" ref3D="1" dr="$H$1:$N$1048576" dn="Z_65B035E3_87FA_46C5_996E_864F2C8D0EBC_.wvu.Cols" sId="1"/>
    <rfmt sheetId="1" xfDxf="1" sqref="A23:XFD23" start="0" length="0"/>
    <rfmt sheetId="1" sqref="A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23"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G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H23"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23"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23"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23">
        <f>SUM(S20:S22)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23">
        <f>SUM(T20:T22)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23">
        <f>SUM(U20:U22)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23">
        <f>SUM(V20:V22)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23">
        <f>SUM(W20:W22)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23">
        <f>SUM(X20:X22)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23">
        <f>SUM(Y20:Y22)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23">
        <f>SUM(Z20:Z22)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23">
        <f>SUM(AA20:AA22)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23">
        <f>SUM(AB20:AB22)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23">
        <f>SUM(AC20:AC22)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23">
        <f>SUM(AD20:AD22)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23">
        <f>SUM(AE20:AE22)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23">
        <f>SUM(AF20:AF22)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23">
        <f>SUM(AG20:AG22)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23">
        <f>SUM(AH20:AH22)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23">
        <f>SUM(AI20:AI22)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23">
        <f>SUM(AJ20:AJ22)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23">
        <f>SUM(AK20:AK22)</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23" start="0" length="0">
      <dxf>
        <font>
          <sz val="12"/>
          <color theme="1"/>
          <name val="Calibri"/>
          <family val="2"/>
          <charset val="238"/>
          <scheme val="minor"/>
        </font>
      </dxf>
    </rfmt>
  </rrc>
  <rrc rId="1358" sId="1" ref="A23:XFD23" action="deleteRow">
    <undo index="65535" exp="area" ref3D="1" dr="$H$1:$N$1048576" dn="Z_65B035E3_87FA_46C5_996E_864F2C8D0EBC_.wvu.Cols" sId="1"/>
    <rfmt sheetId="1" xfDxf="1" sqref="A23:XFD23" start="0" length="0"/>
    <rfmt sheetId="1" sqref="A23"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3"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3"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3"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3"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3" t="inlineStr">
        <is>
          <t>CONSTANȚA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3"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2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2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23"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2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3"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3"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3"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23"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2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3"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23"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2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23"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2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3"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3" start="0" length="0">
      <dxf>
        <font>
          <sz val="12"/>
          <color theme="1"/>
          <name val="Calibri"/>
          <family val="2"/>
          <charset val="238"/>
          <scheme val="minor"/>
        </font>
      </dxf>
    </rfmt>
  </rrc>
  <rrc rId="1359" sId="1" ref="A24:XFD24" action="deleteRow">
    <undo index="65535" exp="area" ref3D="1" dr="$H$1:$N$1048576" dn="Z_65B035E3_87FA_46C5_996E_864F2C8D0EBC_.wvu.Cols" sId="1"/>
    <rfmt sheetId="1" xfDxf="1" sqref="A24:XFD24" start="0" length="0"/>
    <rfmt sheetId="1" sqref="A2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4">
        <f>T24+U24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4">
        <f>W24+X24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4">
        <f>AC24+AD24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4">
        <f>S24+V24+Y24+AB24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4">
        <f>AE24+AF24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4" start="0" length="0">
      <dxf>
        <font>
          <sz val="12"/>
          <color theme="1"/>
          <name val="Calibri"/>
          <family val="2"/>
          <charset val="238"/>
          <scheme val="minor"/>
        </font>
      </dxf>
    </rfmt>
  </rrc>
  <rrc rId="1360" sId="1" ref="A24:XFD24" action="deleteRow">
    <undo index="65535" exp="area" dr="AK23:AK24" r="AK25" sId="1"/>
    <undo index="65535" exp="area" dr="AJ23:AJ24" r="AJ25" sId="1"/>
    <undo index="65535" exp="area" dr="AI23:AI24" r="AI25" sId="1"/>
    <undo index="65535" exp="area" dr="AH23:AH24" r="AH25" sId="1"/>
    <undo index="65535" exp="area" dr="AG23:AG24" r="AG25" sId="1"/>
    <undo index="65535" exp="area" dr="AF23:AF24" r="AF25" sId="1"/>
    <undo index="65535" exp="area" dr="AE23:AE24" r="AE25" sId="1"/>
    <undo index="65535" exp="area" dr="AD23:AD24" r="AD25" sId="1"/>
    <undo index="65535" exp="area" dr="AC23:AC24" r="AC25" sId="1"/>
    <undo index="65535" exp="area" dr="AB23:AB24" r="AB25" sId="1"/>
    <undo index="65535" exp="area" dr="AA23:AA24" r="AA25" sId="1"/>
    <undo index="65535" exp="area" dr="Z23:Z24" r="Z25" sId="1"/>
    <undo index="65535" exp="area" dr="Y23:Y24" r="Y25" sId="1"/>
    <undo index="65535" exp="area" dr="X23:X24" r="X25" sId="1"/>
    <undo index="65535" exp="area" dr="W23:W24" r="W25" sId="1"/>
    <undo index="65535" exp="area" dr="V23:V24" r="V25" sId="1"/>
    <undo index="65535" exp="area" dr="U23:U24" r="U25" sId="1"/>
    <undo index="65535" exp="area" dr="T23:T24" r="T25" sId="1"/>
    <undo index="65535" exp="area" dr="S23:S24" r="S25" sId="1"/>
    <undo index="65535" exp="area" ref3D="1" dr="$H$1:$N$1048576" dn="Z_65B035E3_87FA_46C5_996E_864F2C8D0EBC_.wvu.Cols" sId="1"/>
    <rfmt sheetId="1" xfDxf="1" sqref="A24:XFD24" start="0" length="0"/>
    <rfmt sheetId="1" sqref="A2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4">
        <f>T24+U24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4">
        <f>W24+X24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4">
        <f>AC24+AD24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4">
        <f>S24+V24+Y24+AB24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4">
        <f>AE24+AF24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4" start="0" length="0">
      <dxf>
        <font>
          <sz val="12"/>
          <color theme="1"/>
          <name val="Calibri"/>
          <family val="2"/>
          <charset val="238"/>
          <scheme val="minor"/>
        </font>
      </dxf>
    </rfmt>
  </rrc>
  <rrc rId="1361" sId="1" ref="A24:XFD24" action="deleteRow">
    <undo index="65535" exp="area" ref3D="1" dr="$H$1:$N$1048576" dn="Z_65B035E3_87FA_46C5_996E_864F2C8D0EBC_.wvu.Cols" sId="1"/>
    <rfmt sheetId="1" xfDxf="1" sqref="A24:XFD24" start="0" length="0"/>
    <rfmt sheetId="1" sqref="A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24"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G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H2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24">
        <f>SUM(S23:S23)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24">
        <f>SUM(T23:T23)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24">
        <f>SUM(U23:U23)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24">
        <f>SUM(V23:V23)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24">
        <f>SUM(W23:W23)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24">
        <f>SUM(X23:X23)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24">
        <f>SUM(Y23:Y23)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24">
        <f>SUM(Z23:Z23)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24">
        <f>SUM(AA23:AA23)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24">
        <f>SUM(AB23:AB23)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24">
        <f>SUM(AC23:AC23)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24">
        <f>SUM(AD23:AD23)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24">
        <f>SUM(AE23:AE23)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24">
        <f>SUM(AF23:AF23)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24">
        <f>SUM(AG23:AG23)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24">
        <f>SUM(AH23:AH23)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24">
        <f>SUM(AI23:AI23)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24">
        <f>SUM(AJ23:AJ23)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24">
        <f>SUM(AK23:AK23)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24" start="0" length="0">
      <dxf>
        <font>
          <sz val="12"/>
          <color theme="1"/>
          <name val="Calibri"/>
          <family val="2"/>
          <charset val="238"/>
          <scheme val="minor"/>
        </font>
      </dxf>
    </rfmt>
  </rrc>
  <rrc rId="1362" sId="1" ref="A24:XFD24" action="deleteRow">
    <undo index="65535" exp="area" ref3D="1" dr="$H$1:$N$1048576" dn="Z_65B035E3_87FA_46C5_996E_864F2C8D0EBC_.wvu.Cols" sId="1"/>
    <rfmt sheetId="1" xfDxf="1" sqref="A24:XFD24" start="0" length="0"/>
    <rfmt sheetId="1" sqref="A2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4" t="inlineStr">
        <is>
          <t>COVASNA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2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2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24"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2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4" start="0" length="0">
      <dxf>
        <font>
          <sz val="12"/>
          <color theme="1"/>
          <name val="Calibri"/>
          <family val="2"/>
          <charset val="238"/>
          <scheme val="minor"/>
        </font>
      </dxf>
    </rfmt>
  </rrc>
  <rrc rId="1363" sId="1" ref="A24:XFD24" action="deleteRow">
    <undo index="65535" exp="area" dr="AK24:AK26" r="AK27" sId="1"/>
    <undo index="65535" exp="area" dr="AJ24:AJ26" r="AJ27" sId="1"/>
    <undo index="65535" exp="area" dr="AI24:AI26" r="AI27" sId="1"/>
    <undo index="65535" exp="area" dr="AH24:AH26" r="AH27" sId="1"/>
    <undo index="65535" exp="area" dr="AG24:AG26" r="AG27" sId="1"/>
    <undo index="65535" exp="area" dr="AF24:AF26" r="AF27" sId="1"/>
    <undo index="65535" exp="area" dr="AE24:AE26" r="AE27" sId="1"/>
    <undo index="65535" exp="area" dr="AD24:AD26" r="AD27" sId="1"/>
    <undo index="65535" exp="area" dr="AC24:AC26" r="AC27" sId="1"/>
    <undo index="65535" exp="area" dr="AB24:AB26" r="AB27" sId="1"/>
    <undo index="65535" exp="area" dr="AA24:AA26" r="AA27" sId="1"/>
    <undo index="65535" exp="area" dr="Z24:Z26" r="Z27" sId="1"/>
    <undo index="65535" exp="area" dr="Y24:Y26" r="Y27" sId="1"/>
    <undo index="65535" exp="area" dr="X24:X26" r="X27" sId="1"/>
    <undo index="65535" exp="area" dr="W24:W26" r="W27" sId="1"/>
    <undo index="65535" exp="area" dr="V24:V26" r="V27" sId="1"/>
    <undo index="65535" exp="area" dr="U24:U26" r="U27" sId="1"/>
    <undo index="65535" exp="area" dr="T24:T26" r="T27" sId="1"/>
    <undo index="65535" exp="area" dr="S24:S26" r="S27" sId="1"/>
    <undo index="65535" exp="area" ref3D="1" dr="$H$1:$N$1048576" dn="Z_65B035E3_87FA_46C5_996E_864F2C8D0EBC_.wvu.Cols" sId="1"/>
    <rfmt sheetId="1" xfDxf="1" sqref="A24:XFD24" start="0" length="0"/>
    <rcc rId="0" sId="1" dxf="1">
      <nc r="A24">
        <v>1</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2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4">
        <f>T24+U24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4">
        <f>W24+X24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4">
        <f>AC24+AD24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4">
        <f>S24+V24+Y24+AB24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4">
        <f>AE24+AF24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4" start="0" length="0">
      <dxf>
        <font>
          <sz val="12"/>
          <color theme="1"/>
          <name val="Calibri"/>
          <family val="2"/>
          <charset val="238"/>
          <scheme val="minor"/>
        </font>
      </dxf>
    </rfmt>
  </rrc>
  <rrc rId="1364" sId="1" ref="A24:XFD24" action="deleteRow">
    <undo index="65535" exp="area" dr="AK24:AK25" r="AK26" sId="1"/>
    <undo index="65535" exp="area" dr="AJ24:AJ25" r="AJ26" sId="1"/>
    <undo index="65535" exp="area" dr="AI24:AI25" r="AI26" sId="1"/>
    <undo index="65535" exp="area" dr="AH24:AH25" r="AH26" sId="1"/>
    <undo index="65535" exp="area" dr="AG24:AG25" r="AG26" sId="1"/>
    <undo index="65535" exp="area" dr="AF24:AF25" r="AF26" sId="1"/>
    <undo index="65535" exp="area" dr="AE24:AE25" r="AE26" sId="1"/>
    <undo index="65535" exp="area" dr="AD24:AD25" r="AD26" sId="1"/>
    <undo index="65535" exp="area" dr="AC24:AC25" r="AC26" sId="1"/>
    <undo index="65535" exp="area" dr="AB24:AB25" r="AB26" sId="1"/>
    <undo index="65535" exp="area" dr="AA24:AA25" r="AA26" sId="1"/>
    <undo index="65535" exp="area" dr="Z24:Z25" r="Z26" sId="1"/>
    <undo index="65535" exp="area" dr="Y24:Y25" r="Y26" sId="1"/>
    <undo index="65535" exp="area" dr="X24:X25" r="X26" sId="1"/>
    <undo index="65535" exp="area" dr="W24:W25" r="W26" sId="1"/>
    <undo index="65535" exp="area" dr="V24:V25" r="V26" sId="1"/>
    <undo index="65535" exp="area" dr="U24:U25" r="U26" sId="1"/>
    <undo index="65535" exp="area" dr="T24:T25" r="T26" sId="1"/>
    <undo index="65535" exp="area" dr="S24:S25" r="S26" sId="1"/>
    <undo index="65535" exp="area" ref3D="1" dr="$H$1:$N$1048576" dn="Z_65B035E3_87FA_46C5_996E_864F2C8D0EBC_.wvu.Cols" sId="1"/>
    <rfmt sheetId="1" xfDxf="1" sqref="A24:XFD24" start="0" length="0"/>
    <rcc rId="0" sId="1" dxf="1">
      <nc r="A24">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2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4">
        <f>T24+U24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4">
        <f>W24+X24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4">
        <f>AC24+AD24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4">
        <f>S24+V24+Y24+AB24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4">
        <f>AE24+AF24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4" start="0" length="0">
      <dxf>
        <font>
          <sz val="12"/>
          <color theme="1"/>
          <name val="Calibri"/>
          <family val="2"/>
          <charset val="238"/>
          <scheme val="minor"/>
        </font>
      </dxf>
    </rfmt>
  </rrc>
  <rrc rId="1365" sId="1" ref="A24:XFD24" action="deleteRow">
    <undo index="65535" exp="area" dr="AK24" r="AK25" sId="1"/>
    <undo index="65535" exp="area" dr="AJ24" r="AJ25" sId="1"/>
    <undo index="65535" exp="area" dr="AI24" r="AI25" sId="1"/>
    <undo index="65535" exp="area" dr="AH24" r="AH25" sId="1"/>
    <undo index="65535" exp="area" dr="AG24" r="AG25" sId="1"/>
    <undo index="65535" exp="area" dr="AF24" r="AF25" sId="1"/>
    <undo index="65535" exp="area" dr="AE24" r="AE25" sId="1"/>
    <undo index="65535" exp="area" dr="AD24" r="AD25" sId="1"/>
    <undo index="65535" exp="area" dr="AC24" r="AC25" sId="1"/>
    <undo index="65535" exp="area" dr="AB24" r="AB25" sId="1"/>
    <undo index="65535" exp="area" dr="AA24" r="AA25" sId="1"/>
    <undo index="65535" exp="area" dr="Z24" r="Z25" sId="1"/>
    <undo index="65535" exp="area" dr="Y24" r="Y25" sId="1"/>
    <undo index="65535" exp="area" dr="X24" r="X25" sId="1"/>
    <undo index="65535" exp="area" dr="W24" r="W25" sId="1"/>
    <undo index="65535" exp="area" dr="V24" r="V25" sId="1"/>
    <undo index="65535" exp="area" dr="U24" r="U25" sId="1"/>
    <undo index="65535" exp="area" dr="T24" r="T25" sId="1"/>
    <undo index="65535" exp="area" dr="S24" r="S25" sId="1"/>
    <undo index="65535" exp="area" ref3D="1" dr="$H$1:$N$1048576" dn="Z_65B035E3_87FA_46C5_996E_864F2C8D0EBC_.wvu.Cols" sId="1"/>
    <rfmt sheetId="1" xfDxf="1" sqref="A24:XFD24" start="0" length="0"/>
    <rfmt sheetId="1" sqref="A2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4">
        <f>T24+U24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4">
        <f>W24+X24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4">
        <f>AC24+AD24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4">
        <f>S24+V24+Y24+AB24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4">
        <f>AE24+AF24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4" start="0" length="0">
      <dxf>
        <font>
          <sz val="12"/>
          <color theme="1"/>
          <name val="Calibri"/>
          <family val="2"/>
          <charset val="238"/>
          <scheme val="minor"/>
        </font>
      </dxf>
    </rfmt>
  </rrc>
  <rrc rId="1366" sId="1" ref="A24:XFD24" action="deleteRow">
    <undo index="65535" exp="area" ref3D="1" dr="$H$1:$N$1048576" dn="Z_65B035E3_87FA_46C5_996E_864F2C8D0EBC_.wvu.Cols" sId="1"/>
    <rfmt sheetId="1" xfDxf="1" sqref="A24:XFD24" start="0" length="0"/>
    <rfmt sheetId="1" sqref="A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24"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24" t="inlineStr">
        <is>
          <t>TOTAL COVASNA</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2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2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24" start="0" length="0">
      <dxf>
        <font>
          <sz val="12"/>
          <color theme="1"/>
          <name val="Calibri"/>
          <family val="2"/>
          <charset val="238"/>
          <scheme val="minor"/>
        </font>
      </dxf>
    </rfmt>
  </rrc>
  <rrc rId="1367" sId="1" ref="A24:XFD24" action="deleteRow">
    <undo index="65535" exp="area" ref3D="1" dr="$H$1:$N$1048576" dn="Z_65B035E3_87FA_46C5_996E_864F2C8D0EBC_.wvu.Cols" sId="1"/>
    <rfmt sheetId="1" xfDxf="1" sqref="A24:XFD24" start="0" length="0"/>
    <rfmt sheetId="1" sqref="A2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4" t="inlineStr">
        <is>
          <t>DÂMBOVIȚA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4">
        <f>W24+X24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4">
        <f>AC24+AD24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24"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2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4" start="0" length="0">
      <dxf>
        <font>
          <sz val="12"/>
          <color theme="1"/>
          <name val="Calibri"/>
          <family val="2"/>
          <charset val="238"/>
          <scheme val="minor"/>
        </font>
      </dxf>
    </rfmt>
  </rrc>
  <rrc rId="1368" sId="1" ref="A25:XFD25" action="deleteRow">
    <undo index="65535" exp="area" ref3D="1" dr="$H$1:$N$1048576" dn="Z_65B035E3_87FA_46C5_996E_864F2C8D0EBC_.wvu.Cols" sId="1"/>
    <rfmt sheetId="1" xfDxf="1" sqref="A25:XFD25" start="0" length="0"/>
    <rcc rId="0" sId="1" dxf="1">
      <nc r="A25">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25"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5"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5">
        <f>T25+U25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5">
        <f>W25+X25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5">
        <f>Z25+AA25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2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5">
        <f>AC25+AD25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5">
        <f>S25+V25+Y25+AB25</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5">
        <f>AE25+AF25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5" start="0" length="0">
      <dxf>
        <font>
          <sz val="12"/>
          <color theme="1"/>
          <name val="Calibri"/>
          <family val="2"/>
          <charset val="238"/>
          <scheme val="minor"/>
        </font>
      </dxf>
    </rfmt>
  </rrc>
  <rrc rId="1369" sId="1" ref="A25:XFD25" action="deleteRow">
    <undo index="65535" exp="area" dr="AK24:AK25" r="AK26" sId="1"/>
    <undo index="65535" exp="area" dr="AJ24:AJ25" r="AJ26" sId="1"/>
    <undo index="65535" exp="area" dr="AI24:AI25" r="AI26" sId="1"/>
    <undo index="65535" exp="area" dr="AH24:AH25" r="AH26" sId="1"/>
    <undo index="65535" exp="area" dr="AG24:AG25" r="AG26" sId="1"/>
    <undo index="65535" exp="area" dr="AF24:AF25" r="AF26" sId="1"/>
    <undo index="65535" exp="area" dr="AE24:AE25" r="AE26" sId="1"/>
    <undo index="65535" exp="area" dr="AD24:AD25" r="AD26" sId="1"/>
    <undo index="65535" exp="area" dr="AC24:AC25" r="AC26" sId="1"/>
    <undo index="65535" exp="area" dr="AB24:AB25" r="AB26" sId="1"/>
    <undo index="65535" exp="area" dr="AA24:AA25" r="AA26" sId="1"/>
    <undo index="65535" exp="area" dr="Z24:Z25" r="Z26" sId="1"/>
    <undo index="65535" exp="area" dr="Y24:Y25" r="Y26" sId="1"/>
    <undo index="65535" exp="area" dr="X24:X25" r="X26" sId="1"/>
    <undo index="65535" exp="area" dr="W24:W25" r="W26" sId="1"/>
    <undo index="65535" exp="area" dr="V24:V25" r="V26" sId="1"/>
    <undo index="65535" exp="area" dr="U24:U25" r="U26" sId="1"/>
    <undo index="65535" exp="area" dr="T24:T25" r="T26" sId="1"/>
    <undo index="65535" exp="area" dr="S24:S25" r="S26" sId="1"/>
    <undo index="65535" exp="area" ref3D="1" dr="$H$1:$N$1048576" dn="Z_65B035E3_87FA_46C5_996E_864F2C8D0EBC_.wvu.Cols" sId="1"/>
    <rfmt sheetId="1" xfDxf="1" sqref="A25:XFD25" start="0" length="0"/>
    <rfmt sheetId="1" sqref="A2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5"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5"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5">
        <f>T25+U25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5">
        <f>W25+X25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5">
        <f>Z25+AA25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2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5">
        <f>AC25+AD25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5">
        <f>S25+V25+Y25+AB25</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5">
        <f>AE25+AF25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5" start="0" length="0">
      <dxf>
        <font>
          <sz val="12"/>
          <color theme="1"/>
          <name val="Calibri"/>
          <family val="2"/>
          <charset val="238"/>
          <scheme val="minor"/>
        </font>
      </dxf>
    </rfmt>
  </rrc>
  <rrc rId="1370" sId="1" ref="A25:XFD25" action="deleteRow">
    <undo index="65535" exp="area" ref3D="1" dr="$H$1:$N$1048576" dn="Z_65B035E3_87FA_46C5_996E_864F2C8D0EBC_.wvu.Cols" sId="1"/>
    <rfmt sheetId="1" xfDxf="1" sqref="A25:XFD25" start="0" length="0"/>
    <rfmt sheetId="1" sqref="A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25"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25" t="inlineStr">
        <is>
          <t>TOTAL DÂMBOVIȚA</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25"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25"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2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25">
        <f>SUM(S24:S24)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25">
        <f>SUM(T24:T24)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25">
        <f>SUM(U24:U24)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25">
        <f>SUM(V24:V24)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25">
        <f>SUM(W24:W24)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25">
        <f>SUM(X24:X24)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25">
        <f>SUM(Y24:Y24)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25">
        <f>SUM(Z24:Z24)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25">
        <f>SUM(AA24:AA24)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25">
        <f>SUM(AB24:AB24)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25">
        <f>SUM(AC24:AC24)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25">
        <f>SUM(AD24:AD24)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25">
        <f>SUM(AE24:AE24)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25">
        <f>SUM(AF24:AF24)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25">
        <f>SUM(AG24:AG24)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25">
        <f>SUM(AH24:AH24)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25">
        <f>SUM(AI24:AI24)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25">
        <f>SUM(AJ24:AJ24)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25">
        <f>SUM(AK24:AK24)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25" start="0" length="0">
      <dxf>
        <font>
          <sz val="12"/>
          <color theme="1"/>
          <name val="Calibri"/>
          <family val="2"/>
          <charset val="238"/>
          <scheme val="minor"/>
        </font>
      </dxf>
    </rfmt>
  </rrc>
  <rrc rId="1371" sId="1" ref="A25:XFD25" action="deleteRow">
    <undo index="65535" exp="area" ref3D="1" dr="$H$1:$N$1048576" dn="Z_65B035E3_87FA_46C5_996E_864F2C8D0EBC_.wvu.Cols" sId="1"/>
    <rfmt sheetId="1" xfDxf="1" sqref="A25:XFD25" start="0" length="0"/>
    <rfmt sheetId="1" sqref="A2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5"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5"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5" t="inlineStr">
        <is>
          <t>DOLJ</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2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25"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rder>
      </dxf>
    </rfmt>
    <rfmt sheetId="1" sqref="AA2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25"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25"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25"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5" start="0" length="0">
      <dxf>
        <font>
          <sz val="12"/>
          <color theme="1"/>
          <name val="Calibri"/>
          <family val="2"/>
          <charset val="238"/>
          <scheme val="minor"/>
        </font>
      </dxf>
    </rfmt>
  </rrc>
  <rrc rId="1372" sId="1" ref="A26:XFD26" action="deleteRow">
    <undo index="65535" exp="area" ref3D="1" dr="$H$1:$N$1048576" dn="Z_65B035E3_87FA_46C5_996E_864F2C8D0EBC_.wvu.Cols" sId="1"/>
    <rfmt sheetId="1" xfDxf="1" sqref="A26:XFD26" start="0" length="0"/>
    <rcc rId="0" sId="1" dxf="1">
      <nc r="A26">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26"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6"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6">
        <f>T26+U26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6">
        <f>W26+X26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6">
        <f>Z26+AA26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2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6">
        <f>AC26+AD26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6">
        <f>S26+V26+Y26+AB26</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6">
        <f>AE26+AF26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6" start="0" length="0">
      <dxf>
        <font>
          <sz val="12"/>
          <color theme="1"/>
          <name val="Calibri"/>
          <family val="2"/>
          <charset val="238"/>
          <scheme val="minor"/>
        </font>
      </dxf>
    </rfmt>
  </rrc>
  <rrc rId="1373" sId="1" ref="A26:XFD26" action="deleteRow">
    <undo index="65535" exp="area" dr="AK25:AK26" r="AK27" sId="1"/>
    <undo index="65535" exp="area" dr="AJ25:AJ26" r="AJ27" sId="1"/>
    <undo index="65535" exp="area" dr="AI25:AI26" r="AI27" sId="1"/>
    <undo index="65535" exp="area" dr="AH25:AH26" r="AH27" sId="1"/>
    <undo index="65535" exp="area" dr="AG25:AG26" r="AG27" sId="1"/>
    <undo index="65535" exp="area" dr="AF25:AF26" r="AF27" sId="1"/>
    <undo index="65535" exp="area" dr="AE25:AE26" r="AE27" sId="1"/>
    <undo index="65535" exp="area" dr="AD25:AD26" r="AD27" sId="1"/>
    <undo index="65535" exp="area" dr="AC25:AC26" r="AC27" sId="1"/>
    <undo index="65535" exp="area" dr="AB25:AB26" r="AB27" sId="1"/>
    <undo index="65535" exp="area" dr="AA25:AA26" r="AA27" sId="1"/>
    <undo index="65535" exp="area" dr="Z25:Z26" r="Z27" sId="1"/>
    <undo index="65535" exp="area" dr="Y25:Y26" r="Y27" sId="1"/>
    <undo index="65535" exp="area" dr="X25:X26" r="X27" sId="1"/>
    <undo index="65535" exp="area" dr="W25:W26" r="W27" sId="1"/>
    <undo index="65535" exp="area" dr="V25:V26" r="V27" sId="1"/>
    <undo index="65535" exp="area" dr="U25:U26" r="U27" sId="1"/>
    <undo index="65535" exp="area" dr="T25:T26" r="T27" sId="1"/>
    <undo index="65535" exp="area" dr="S25:S26" r="S27" sId="1"/>
    <undo index="65535" exp="area" ref3D="1" dr="$H$1:$N$1048576" dn="Z_65B035E3_87FA_46C5_996E_864F2C8D0EBC_.wvu.Cols" sId="1"/>
    <rfmt sheetId="1" xfDxf="1" sqref="A26:XFD26" start="0" length="0"/>
    <rfmt sheetId="1" sqref="A2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6"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6"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6">
        <f>T26+U26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6">
        <f>W26+X26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6">
        <f>Z26+AA26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2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6">
        <f>AC26+AD26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6">
        <f>S26+V26+Y26+AB26</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6">
        <f>AE26+AF26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6" start="0" length="0">
      <dxf>
        <font>
          <sz val="12"/>
          <color theme="1"/>
          <name val="Calibri"/>
          <family val="2"/>
          <charset val="238"/>
          <scheme val="minor"/>
        </font>
      </dxf>
    </rfmt>
  </rrc>
  <rrc rId="1374" sId="1" ref="A26:XFD26" action="deleteRow">
    <undo index="65535" exp="area" ref3D="1" dr="$H$1:$N$1048576" dn="Z_65B035E3_87FA_46C5_996E_864F2C8D0EBC_.wvu.Cols" sId="1"/>
    <rfmt sheetId="1" xfDxf="1" sqref="A26:XFD26" start="0" length="0"/>
    <rfmt sheetId="1" sqref="A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26"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26" t="inlineStr">
        <is>
          <t>TOTAL DOLJ</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26"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26"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2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26">
        <f>SUM(S25:S25)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26">
        <f>SUM(T25:T25)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26">
        <f>SUM(U25:U25)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26">
        <f>SUM(V25:V25)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26">
        <f>SUM(W25:W25)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26">
        <f>SUM(X25:X25)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26">
        <f>SUM(Y25:Y25)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26">
        <f>SUM(Z25:Z25)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26">
        <f>SUM(AA25:AA25)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26">
        <f>SUM(AB25:AB25)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26">
        <f>SUM(AC25:AC25)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26">
        <f>SUM(AD25:AD25)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26">
        <f>SUM(AE25:AE25)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26">
        <f>SUM(AF25:AF25)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26">
        <f>SUM(AG25:AG25)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26">
        <f>SUM(AH25:AH25)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26">
        <f>SUM(AI25:AI25)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26">
        <f>SUM(AJ25:AJ25)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26">
        <f>SUM(AK25:AK25)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26" start="0" length="0">
      <dxf>
        <font>
          <sz val="12"/>
          <color theme="1"/>
          <name val="Calibri"/>
          <family val="2"/>
          <charset val="238"/>
          <scheme val="minor"/>
        </font>
      </dxf>
    </rfmt>
  </rrc>
  <rrc rId="1375" sId="1" ref="A26:XFD26" action="deleteRow">
    <undo index="65535" exp="area" ref3D="1" dr="$H$1:$N$1048576" dn="Z_65B035E3_87FA_46C5_996E_864F2C8D0EBC_.wvu.Cols" sId="1"/>
    <rfmt sheetId="1" xfDxf="1" sqref="A26:XFD26" start="0" length="0"/>
    <rfmt sheetId="1" sqref="A2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6"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6"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6" t="inlineStr">
        <is>
          <t>GALAȚI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2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26"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E26" start="0" length="0">
      <dxf>
        <font>
          <b/>
          <sz val="12"/>
          <color auto="1"/>
          <name val="Calibri"/>
          <family val="2"/>
          <charset val="238"/>
          <scheme val="minor"/>
        </font>
        <numFmt numFmtId="4"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2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6" start="0" length="0">
      <dxf>
        <font>
          <sz val="12"/>
          <color theme="1"/>
          <name val="Calibri"/>
          <family val="2"/>
          <charset val="238"/>
          <scheme val="minor"/>
        </font>
      </dxf>
    </rfmt>
  </rrc>
  <rrc rId="1376" sId="1" ref="A27:XFD27" action="deleteRow">
    <undo index="65535" exp="area" ref3D="1" dr="$H$1:$N$1048576" dn="Z_65B035E3_87FA_46C5_996E_864F2C8D0EBC_.wvu.Cols" sId="1"/>
    <rfmt sheetId="1" xfDxf="1" sqref="A27:XFD27" start="0" length="0"/>
    <rfmt sheetId="1" sqref="A2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7"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7"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7">
        <f>T27+U27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7">
        <f>W27+X27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7">
        <f>AC27+AD27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7">
        <f>S27+V27+Y27+AB27</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7">
        <f>AE27+AF27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7" start="0" length="0">
      <dxf>
        <font>
          <sz val="12"/>
          <color theme="1"/>
          <name val="Calibri"/>
          <family val="2"/>
          <charset val="238"/>
          <scheme val="minor"/>
        </font>
      </dxf>
    </rfmt>
  </rrc>
  <rrc rId="1377" sId="1" ref="A27:XFD27" action="deleteRow">
    <undo index="65535" exp="area" dr="AK26:AK27" r="AK28" sId="1"/>
    <undo index="65535" exp="area" dr="AJ26:AJ27" r="AJ28" sId="1"/>
    <undo index="65535" exp="area" dr="AI26:AI27" r="AI28" sId="1"/>
    <undo index="65535" exp="area" dr="AH26:AH27" r="AH28" sId="1"/>
    <undo index="65535" exp="area" dr="AG26:AG27" r="AG28" sId="1"/>
    <undo index="65535" exp="area" dr="AF26:AF27" r="AF28" sId="1"/>
    <undo index="65535" exp="area" dr="AE26:AE27" r="AE28" sId="1"/>
    <undo index="65535" exp="area" dr="AD26:AD27" r="AD28" sId="1"/>
    <undo index="65535" exp="area" dr="AC26:AC27" r="AC28" sId="1"/>
    <undo index="65535" exp="area" dr="AB26:AB27" r="AB28" sId="1"/>
    <undo index="65535" exp="area" dr="AA26:AA27" r="AA28" sId="1"/>
    <undo index="65535" exp="area" dr="Z26:Z27" r="Z28" sId="1"/>
    <undo index="65535" exp="area" dr="Y26:Y27" r="Y28" sId="1"/>
    <undo index="65535" exp="area" dr="X26:X27" r="X28" sId="1"/>
    <undo index="65535" exp="area" dr="W26:W27" r="W28" sId="1"/>
    <undo index="65535" exp="area" dr="V26:V27" r="V28" sId="1"/>
    <undo index="65535" exp="area" dr="U26:U27" r="U28" sId="1"/>
    <undo index="65535" exp="area" dr="T26:T27" r="T28" sId="1"/>
    <undo index="65535" exp="area" dr="S26:S27" r="S28" sId="1"/>
    <undo index="65535" exp="area" ref3D="1" dr="$H$1:$N$1048576" dn="Z_65B035E3_87FA_46C5_996E_864F2C8D0EBC_.wvu.Cols" sId="1"/>
    <rfmt sheetId="1" xfDxf="1" sqref="A27:XFD27" start="0" length="0"/>
    <rfmt sheetId="1" sqref="A2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7"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7"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7">
        <f>T27+U27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7">
        <f>W27+X27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7">
        <f>AC27+AD27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7">
        <f>S27+V27+Y27+AB27</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7">
        <f>AE27+AF27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7" start="0" length="0">
      <dxf>
        <font>
          <sz val="12"/>
          <color theme="1"/>
          <name val="Calibri"/>
          <family val="2"/>
          <charset val="238"/>
          <scheme val="minor"/>
        </font>
      </dxf>
    </rfmt>
  </rrc>
  <rrc rId="1378" sId="1" ref="A27:XFD27" action="deleteRow">
    <undo index="65535" exp="area" ref3D="1" dr="$H$1:$N$1048576" dn="Z_65B035E3_87FA_46C5_996E_864F2C8D0EBC_.wvu.Cols" sId="1"/>
    <rfmt sheetId="1" xfDxf="1" sqref="A27:XFD27" start="0" length="0"/>
    <rfmt sheetId="1" sqref="A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27"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27" t="inlineStr">
        <is>
          <t>TOTAL GALAȚI</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27"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27"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2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27">
        <f>SUM(S26:S26)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27">
        <f>SUM(T26:T26)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27">
        <f>SUM(U26:U26)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27">
        <f>SUM(V26:V26)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27">
        <f>SUM(W26:W26)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27">
        <f>SUM(X26:X26)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27">
        <f>SUM(Y26:Y26)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27">
        <f>SUM(Z26:Z26)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27">
        <f>SUM(AA26:AA26)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27">
        <f>SUM(AB26:AB26)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27">
        <f>SUM(AC26:AC26)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27">
        <f>SUM(AD26:AD26)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27">
        <f>SUM(AE26:AE26)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27">
        <f>SUM(AF26:AF26)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27">
        <f>SUM(AG26:AG26)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27">
        <f>SUM(AH26:AH26)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27">
        <f>SUM(AI26:AI26)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27">
        <f>SUM(AJ26:AJ26)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27">
        <f>SUM(AK26:AK26)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27" start="0" length="0">
      <dxf>
        <font>
          <sz val="12"/>
          <color theme="1"/>
          <name val="Calibri"/>
          <family val="2"/>
          <charset val="238"/>
          <scheme val="minor"/>
        </font>
      </dxf>
    </rfmt>
  </rrc>
  <rrc rId="1379" sId="1" ref="A27:XFD27" action="deleteRow">
    <undo index="65535" exp="area" ref3D="1" dr="$H$1:$N$1048576" dn="Z_65B035E3_87FA_46C5_996E_864F2C8D0EBC_.wvu.Cols" sId="1"/>
    <rfmt sheetId="1" xfDxf="1" sqref="A27:XFD27" start="0" length="0"/>
    <rfmt sheetId="1" sqref="A2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7"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7"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7" t="inlineStr">
        <is>
          <t>GIURGIU</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27"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2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7">
        <f>S27+V27+Y27+AB27</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7">
        <f>AE27+AF27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7" start="0" length="0">
      <dxf>
        <font>
          <sz val="12"/>
          <color theme="1"/>
          <name val="Calibri"/>
          <family val="2"/>
          <charset val="238"/>
          <scheme val="minor"/>
        </font>
      </dxf>
    </rfmt>
  </rrc>
  <rrc rId="1380" sId="1" ref="A28:XFD28" action="deleteRow">
    <undo index="65535" exp="area" ref3D="1" dr="$H$1:$N$1048576" dn="Z_65B035E3_87FA_46C5_996E_864F2C8D0EBC_.wvu.Cols" sId="1"/>
    <rfmt sheetId="1" xfDxf="1" sqref="A28:XFD28" start="0" length="0"/>
    <rcc rId="0" sId="1" dxf="1">
      <nc r="A28">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2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8">
        <f>T28+U28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8">
        <f>W28+X28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8">
        <f>Z28+AA28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2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8">
        <f>AC28+AD28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8">
        <f>S28+V28+Y28+AB28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8">
        <f>AE28+AF28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8" start="0" length="0">
      <dxf>
        <font>
          <sz val="12"/>
          <color theme="1"/>
          <name val="Calibri"/>
          <family val="2"/>
          <charset val="238"/>
          <scheme val="minor"/>
        </font>
      </dxf>
    </rfmt>
  </rrc>
  <rrc rId="1381" sId="1" ref="A28:XFD28" action="deleteRow">
    <undo index="65535" exp="area" dr="AK27:AK28" r="AK29" sId="1"/>
    <undo index="65535" exp="area" dr="AJ27:AJ28" r="AJ29" sId="1"/>
    <undo index="65535" exp="area" dr="AI27:AI28" r="AI29" sId="1"/>
    <undo index="65535" exp="area" dr="AH27:AH28" r="AH29" sId="1"/>
    <undo index="65535" exp="area" dr="AG27:AG28" r="AG29" sId="1"/>
    <undo index="65535" exp="area" dr="AF27:AF28" r="AF29" sId="1"/>
    <undo index="65535" exp="area" dr="AE27:AE28" r="AE29" sId="1"/>
    <undo index="65535" exp="area" dr="AD27:AD28" r="AD29" sId="1"/>
    <undo index="65535" exp="area" dr="AC27:AC28" r="AC29" sId="1"/>
    <undo index="65535" exp="area" dr="AB27:AB28" r="AB29" sId="1"/>
    <undo index="65535" exp="area" dr="AA27:AA28" r="AA29" sId="1"/>
    <undo index="65535" exp="area" dr="Z27:Z28" r="Z29" sId="1"/>
    <undo index="65535" exp="area" dr="Y27:Y28" r="Y29" sId="1"/>
    <undo index="65535" exp="area" dr="X27:X28" r="X29" sId="1"/>
    <undo index="65535" exp="area" dr="W27:W28" r="W29" sId="1"/>
    <undo index="65535" exp="area" dr="V27:V28" r="V29" sId="1"/>
    <undo index="65535" exp="area" dr="U27:U28" r="U29" sId="1"/>
    <undo index="65535" exp="area" dr="T27:T28" r="T29" sId="1"/>
    <undo index="65535" exp="area" dr="S27:S28" r="S29" sId="1"/>
    <undo index="65535" exp="area" ref3D="1" dr="$H$1:$N$1048576" dn="Z_65B035E3_87FA_46C5_996E_864F2C8D0EBC_.wvu.Cols" sId="1"/>
    <rfmt sheetId="1" xfDxf="1" sqref="A28:XFD28" start="0" length="0"/>
    <rfmt sheetId="1" sqref="A2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28">
        <f>T28+U28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8">
        <f>W28+X28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8">
        <f>Z28+AA28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2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8">
        <f>AC28+AD28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8">
        <f>S28+V28+Y28+AB28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28">
        <f>AE28+AF28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8" start="0" length="0">
      <dxf>
        <font>
          <sz val="12"/>
          <color theme="1"/>
          <name val="Calibri"/>
          <family val="2"/>
          <charset val="238"/>
          <scheme val="minor"/>
        </font>
      </dxf>
    </rfmt>
  </rrc>
  <rrc rId="1382" sId="1" ref="A28:XFD28" action="deleteRow">
    <undo index="65535" exp="area" ref3D="1" dr="$H$1:$N$1048576" dn="Z_65B035E3_87FA_46C5_996E_864F2C8D0EBC_.wvu.Cols" sId="1"/>
    <rfmt sheetId="1" xfDxf="1" sqref="A28:XFD28" start="0" length="0"/>
    <rfmt sheetId="1" sqref="A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28"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28" t="inlineStr">
        <is>
          <t>TOTAL GIURGIU</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2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2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28">
        <f>SUM(S27:S27)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28">
        <f>SUM(T27:T27)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28">
        <f>SUM(U27:U27)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28">
        <f>SUM(V27:V27)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28">
        <f>SUM(W27:W27)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28">
        <f>SUM(X27:X27)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28">
        <f>SUM(Y27:Y27)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28">
        <f>SUM(Z27:Z27)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28">
        <f>SUM(AA27:AA27)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28">
        <f>SUM(AB27:AB27)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28">
        <f>SUM(AC27:AC27)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28">
        <f>SUM(AD27:AD27)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28">
        <f>SUM(AE27:AE27)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28">
        <f>SUM(AF27:AF27)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28">
        <f>SUM(AG27:AG27)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28">
        <f>SUM(AH27:AH27)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28">
        <f>SUM(AI27:AI27)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28">
        <f>SUM(AJ27:AJ27)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28">
        <f>SUM(AK27:AK27)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28" start="0" length="0">
      <dxf>
        <font>
          <sz val="12"/>
          <color theme="1"/>
          <name val="Calibri"/>
          <family val="2"/>
          <charset val="238"/>
          <scheme val="minor"/>
        </font>
      </dxf>
    </rfmt>
  </rrc>
  <rrc rId="1383" sId="1" ref="A28:XFD28" action="deleteRow">
    <undo index="65535" exp="area" ref3D="1" dr="$H$1:$N$1048576" dn="Z_65B035E3_87FA_46C5_996E_864F2C8D0EBC_.wvu.Cols" sId="1"/>
    <rfmt sheetId="1" xfDxf="1" sqref="A28:XFD28" start="0" length="0"/>
    <rfmt sheetId="1" sqref="A2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2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2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28" t="inlineStr">
        <is>
          <t>GORJ</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2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2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2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2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2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2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28"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2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28" start="0" length="0">
      <dxf>
        <font>
          <sz val="12"/>
          <color theme="1"/>
          <name val="Calibri"/>
          <family val="2"/>
          <charset val="238"/>
          <scheme val="minor"/>
        </font>
      </dxf>
    </rfmt>
  </rrc>
  <rrc rId="1384" sId="1" ref="A30:XFD30" action="deleteRow">
    <undo index="65535" exp="area" ref3D="1" dr="$H$1:$N$1048576" dn="Z_65B035E3_87FA_46C5_996E_864F2C8D0EBC_.wvu.Cols" sId="1"/>
    <rfmt sheetId="1" xfDxf="1" sqref="A30:XFD30" start="0" length="0"/>
    <rfmt sheetId="1" sqref="A3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0"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0"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0"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30"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0"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0"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J30"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3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30"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30" start="0" length="0">
      <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dxf>
    </rfmt>
    <rfmt sheetId="1" sqref="N30"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0"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30"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30"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0"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30">
        <f>T30+U30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0" start="0" length="0">
      <dxf>
        <font>
          <sz val="12"/>
          <color theme="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0" start="0" length="0">
      <dxf>
        <font>
          <sz val="12"/>
          <color theme="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0">
        <f>W30+X30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3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3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0">
        <f>Z30+AA30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3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3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0">
        <f>AC30+AD30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3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3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0">
        <f>S30+V30+Y30+AB30</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30"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30">
        <f>AE30+AF30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0"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0"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3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3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30" start="0" length="0">
      <dxf>
        <font>
          <sz val="12"/>
          <color theme="1"/>
          <name val="Calibri"/>
          <family val="2"/>
          <charset val="238"/>
          <scheme val="minor"/>
        </font>
      </dxf>
    </rfmt>
  </rrc>
  <rrc rId="1385" sId="1" ref="A30:XFD30" action="deleteRow">
    <undo index="65535" exp="area" dr="AK28:AK30" r="AK31" sId="1"/>
    <undo index="65535" exp="area" dr="AJ28:AJ30" r="AJ31" sId="1"/>
    <undo index="65535" exp="area" dr="AI28:AI30" r="AI31" sId="1"/>
    <undo index="65535" exp="area" dr="AH28:AH30" r="AH31" sId="1"/>
    <undo index="65535" exp="area" dr="AG28:AG30" r="AG31" sId="1"/>
    <undo index="65535" exp="area" dr="AF28:AF30" r="AF31" sId="1"/>
    <undo index="65535" exp="area" dr="AE28:AE30" r="AE31" sId="1"/>
    <undo index="65535" exp="area" dr="AD28:AD30" r="AD31" sId="1"/>
    <undo index="65535" exp="area" dr="AC28:AC30" r="AC31" sId="1"/>
    <undo index="65535" exp="area" dr="AB28:AB30" r="AB31" sId="1"/>
    <undo index="65535" exp="area" dr="AA28:AA30" r="AA31" sId="1"/>
    <undo index="65535" exp="area" dr="Z28:Z30" r="Z31" sId="1"/>
    <undo index="65535" exp="area" dr="Y28:Y30" r="Y31" sId="1"/>
    <undo index="65535" exp="area" dr="X28:X30" r="X31" sId="1"/>
    <undo index="65535" exp="area" dr="W28:W30" r="W31" sId="1"/>
    <undo index="65535" exp="area" dr="V28:V30" r="V31" sId="1"/>
    <undo index="65535" exp="area" dr="U28:U30" r="U31" sId="1"/>
    <undo index="65535" exp="area" dr="T28:T30" r="T31" sId="1"/>
    <undo index="65535" exp="area" dr="S28:S30" r="S31" sId="1"/>
    <undo index="65535" exp="area" ref3D="1" dr="$H$1:$N$1048576" dn="Z_65B035E3_87FA_46C5_996E_864F2C8D0EBC_.wvu.Cols" sId="1"/>
    <rfmt sheetId="1" xfDxf="1" sqref="A30:XFD30" start="0" length="0"/>
    <rfmt sheetId="1" sqref="A3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0"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0"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0">
        <f>T30+U30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0" start="0" length="0">
      <dxf>
        <font>
          <sz val="12"/>
          <color theme="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0" start="0" length="0">
      <dxf>
        <font>
          <sz val="12"/>
          <color theme="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0">
        <f>W30+X30</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3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30"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0">
        <f>Z30+AA30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3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0">
        <f>AC30+AD30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0">
        <f>S30+V30+Y30+AB30</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0">
        <f>AE30+AF30</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0" start="0" length="0">
      <dxf>
        <font>
          <sz val="12"/>
          <color theme="1"/>
          <name val="Calibri"/>
          <family val="2"/>
          <charset val="238"/>
          <scheme val="minor"/>
        </font>
      </dxf>
    </rfmt>
  </rrc>
  <rrc rId="1386" sId="1" ref="A30:XFD30" action="deleteRow">
    <undo index="65535" exp="area" ref3D="1" dr="$H$1:$N$1048576" dn="Z_65B035E3_87FA_46C5_996E_864F2C8D0EBC_.wvu.Cols" sId="1"/>
    <rfmt sheetId="1" xfDxf="1" sqref="A30:XFD30" start="0" length="0"/>
    <rfmt sheetId="1" sqref="A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0"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0" t="inlineStr">
        <is>
          <t>TOTAL GORJ</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30"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0"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0"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0">
        <f>SUM(S28:S29)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0">
        <f>SUM(T28:T29)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0">
        <f>SUM(U28:U29)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0">
        <f>SUM(V28:V29)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0">
        <f>SUM(W28:W29)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0">
        <f>SUM(X28:X29)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0">
        <f>SUM(Y28:Y29)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0">
        <f>SUM(Z28:Z29)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0">
        <f>SUM(AA28:AA29)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0">
        <f>SUM(AB28:AB29)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0">
        <f>SUM(AC28:AC29)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0">
        <f>SUM(AD28:AD29)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0">
        <f>SUM(AE28:AE29)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0">
        <f>SUM(AF28:AF29)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0">
        <f>SUM(AG28:AG29)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0">
        <f>SUM(AH28:AH29)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0">
        <f>SUM(AI28:AI29)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0">
        <f>SUM(AJ28:AJ29)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0">
        <f>SUM(AK28:AK29)</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0" start="0" length="0">
      <dxf>
        <font>
          <sz val="12"/>
          <color theme="1"/>
          <name val="Calibri"/>
          <family val="2"/>
          <charset val="238"/>
          <scheme val="minor"/>
        </font>
      </dxf>
    </rfmt>
  </rrc>
  <rrc rId="1387" sId="1" ref="A30:XFD30" action="deleteRow">
    <undo index="65535" exp="area" ref3D="1" dr="$H$1:$N$1048576" dn="Z_65B035E3_87FA_46C5_996E_864F2C8D0EBC_.wvu.Cols" sId="1"/>
    <rfmt sheetId="1" xfDxf="1" sqref="A30:XFD30" start="0" length="0"/>
    <rfmt sheetId="1" sqref="A30"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0"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0"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0"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0"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0" t="inlineStr">
        <is>
          <t>HARGHITA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0"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rder>
      </dxf>
    </rfmt>
    <rfmt sheetId="1" sqref="U3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0"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0"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0"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0"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0"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0"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0"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0"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0" start="0" length="0">
      <dxf>
        <font>
          <sz val="12"/>
          <color theme="1"/>
          <name val="Calibri"/>
          <family val="2"/>
          <charset val="238"/>
          <scheme val="minor"/>
        </font>
      </dxf>
    </rfmt>
  </rrc>
  <rrc rId="1388" sId="1" ref="A31:XFD31" action="deleteRow">
    <undo index="65535" exp="area" ref3D="1" dr="$H$1:$N$1048576" dn="Z_65B035E3_87FA_46C5_996E_864F2C8D0EBC_.wvu.Cols" sId="1"/>
    <rfmt sheetId="1" xfDxf="1" sqref="A31:XFD31" start="0" length="0"/>
    <rcc rId="0" sId="1" dxf="1">
      <nc r="A31">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1"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1"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1"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1"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1"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1">
        <f>T31+U31</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1">
        <f>W31+X31</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1">
        <f>Z31+AA31</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31"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1"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1">
        <f>AC31+AD31</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1">
        <f>S31+V31+Y31+AB31</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1">
        <f>AE31+AF31</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1" start="0" length="0">
      <dxf>
        <font>
          <sz val="12"/>
          <color theme="1"/>
          <name val="Calibri"/>
          <family val="2"/>
          <charset val="238"/>
          <scheme val="minor"/>
        </font>
      </dxf>
    </rfmt>
  </rrc>
  <rrc rId="1389" sId="1" ref="A31:XFD31" action="deleteRow">
    <undo index="65535" exp="area" dr="AK30:AK31" r="AK32" sId="1"/>
    <undo index="65535" exp="area" dr="AJ30:AJ31" r="AJ32" sId="1"/>
    <undo index="65535" exp="area" dr="AI30:AI31" r="AI32" sId="1"/>
    <undo index="65535" exp="area" dr="AH30:AH31" r="AH32" sId="1"/>
    <undo index="65535" exp="area" dr="AG30:AG31" r="AG32" sId="1"/>
    <undo index="65535" exp="area" dr="AF30:AF31" r="AF32" sId="1"/>
    <undo index="65535" exp="area" dr="AE30:AE31" r="AE32" sId="1"/>
    <undo index="65535" exp="area" dr="AD30:AD31" r="AD32" sId="1"/>
    <undo index="65535" exp="area" dr="AC30:AC31" r="AC32" sId="1"/>
    <undo index="65535" exp="area" dr="AB30:AB31" r="AB32" sId="1"/>
    <undo index="65535" exp="area" dr="AA30:AA31" r="AA32" sId="1"/>
    <undo index="65535" exp="area" dr="Z30:Z31" r="Z32" sId="1"/>
    <undo index="65535" exp="area" dr="Y30:Y31" r="Y32" sId="1"/>
    <undo index="65535" exp="area" dr="X30:X31" r="X32" sId="1"/>
    <undo index="65535" exp="area" dr="W30:W31" r="W32" sId="1"/>
    <undo index="65535" exp="area" dr="V30:V31" r="V32" sId="1"/>
    <undo index="65535" exp="area" dr="U30:U31" r="U32" sId="1"/>
    <undo index="65535" exp="area" dr="T30:T31" r="T32" sId="1"/>
    <undo index="65535" exp="area" dr="S30:S31" r="S32" sId="1"/>
    <undo index="65535" exp="area" ref3D="1" dr="$H$1:$N$1048576" dn="Z_65B035E3_87FA_46C5_996E_864F2C8D0EBC_.wvu.Cols" sId="1"/>
    <rfmt sheetId="1" xfDxf="1" sqref="A31:XFD31" start="0" length="0"/>
    <rfmt sheetId="1" sqref="A31"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1"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1"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1"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1"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1"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1">
        <f>T31+U31</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1">
        <f>W31+X31</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1">
        <f>Z31+AA31</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31"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1"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1">
        <f>AC31+AD31</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1">
        <f>S31+V31+Y31+AB31</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1">
        <f>AE31+AF31</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1" start="0" length="0">
      <dxf>
        <font>
          <sz val="12"/>
          <color theme="1"/>
          <name val="Calibri"/>
          <family val="2"/>
          <charset val="238"/>
          <scheme val="minor"/>
        </font>
      </dxf>
    </rfmt>
  </rrc>
  <rrc rId="1390" sId="1" ref="A31:XFD31" action="deleteRow">
    <undo index="65535" exp="area" ref3D="1" dr="$H$1:$N$1048576" dn="Z_65B035E3_87FA_46C5_996E_864F2C8D0EBC_.wvu.Cols" sId="1"/>
    <rfmt sheetId="1" xfDxf="1" sqref="A31:XFD31" start="0" length="0"/>
    <rfmt sheetId="1" sqref="A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1"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1" t="inlineStr">
        <is>
          <t>TOTAL HARGHITA</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31"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1"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1"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1">
        <f>SUM(S30:S30)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1">
        <f>SUM(T30:T30)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1">
        <f>SUM(U30:U30)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1">
        <f>SUM(V30:V30)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1">
        <f>SUM(W30:W30)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1">
        <f>SUM(X30:X30)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1">
        <f>SUM(Y30:Y30)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1">
        <f>SUM(Z30:Z30)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1">
        <f>SUM(AA30:AA30)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1">
        <f>SUM(AB30:AB30)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1">
        <f>SUM(AC30:AC30)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1">
        <f>SUM(AD30:AD30)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1">
        <f>SUM(AE30:AE30)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1">
        <f>SUM(AF30:AF30)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1">
        <f>SUM(AG30:AG30)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1">
        <f>SUM(AH30:AH30)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1">
        <f>SUM(AI30:AI30)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1">
        <f>SUM(AJ30:AJ30)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1">
        <f>SUM(AK30:AK30)</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1" start="0" length="0">
      <dxf>
        <font>
          <sz val="12"/>
          <color theme="1"/>
          <name val="Calibri"/>
          <family val="2"/>
          <charset val="238"/>
          <scheme val="minor"/>
        </font>
      </dxf>
    </rfmt>
  </rrc>
  <rrc rId="1391" sId="1" ref="A31:XFD31" action="deleteRow">
    <undo index="65535" exp="area" ref3D="1" dr="$H$1:$N$1048576" dn="Z_65B035E3_87FA_46C5_996E_864F2C8D0EBC_.wvu.Cols" sId="1"/>
    <rfmt sheetId="1" xfDxf="1" sqref="A31:XFD31" start="0" length="0"/>
    <rfmt sheetId="1" sqref="A31"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1"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1"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1"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1"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1"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1"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1" t="inlineStr">
        <is>
          <t>HUNEDOARA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1"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1">
        <f>W31+X31</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1"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1"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1"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1"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1"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1"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1"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1"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1" start="0" length="0">
      <dxf>
        <font>
          <sz val="12"/>
          <color theme="1"/>
          <name val="Calibri"/>
          <family val="2"/>
          <charset val="238"/>
          <scheme val="minor"/>
        </font>
      </dxf>
    </rfmt>
  </rrc>
  <rcc rId="1392" sId="1">
    <nc r="B31">
      <v>120617</v>
    </nc>
  </rcc>
  <rrc rId="1393" sId="1" ref="A32:XFD32" action="deleteRow">
    <undo index="65535" exp="area" ref3D="1" dr="$H$1:$N$1048576" dn="Z_65B035E3_87FA_46C5_996E_864F2C8D0EBC_.wvu.Cols" sId="1"/>
    <rfmt sheetId="1" xfDxf="1" sqref="A32:XFD32" start="0" length="0"/>
    <rcc rId="0" sId="1" dxf="1">
      <nc r="A32">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2">
        <f>T32+U32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2">
        <f>W32+X32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2">
        <f>Z32+AA32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2">
        <f>AC32+AD32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2">
        <f>S32+V32+Y32+AB32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2">
        <f>AE32+AF32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2" start="0" length="0">
      <dxf>
        <font>
          <sz val="12"/>
          <color theme="1"/>
          <name val="Calibri"/>
          <family val="2"/>
          <charset val="238"/>
          <scheme val="minor"/>
        </font>
      </dxf>
    </rfmt>
  </rrc>
  <rrc rId="1394" sId="1" ref="A32:XFD32" action="deleteRow">
    <undo index="65535" exp="area" dr="AK31:AK32" r="AK33" sId="1"/>
    <undo index="65535" exp="area" dr="AJ31:AJ32" r="AJ33" sId="1"/>
    <undo index="65535" exp="area" dr="AI31:AI32" r="AI33" sId="1"/>
    <undo index="65535" exp="area" dr="AH31:AH32" r="AH33" sId="1"/>
    <undo index="65535" exp="area" dr="AG31:AG32" r="AG33" sId="1"/>
    <undo index="65535" exp="area" dr="AF31:AF32" r="AF33" sId="1"/>
    <undo index="65535" exp="area" dr="AE31:AE32" r="AE33" sId="1"/>
    <undo index="65535" exp="area" dr="AD31:AD32" r="AD33" sId="1"/>
    <undo index="65535" exp="area" dr="AC31:AC32" r="AC33" sId="1"/>
    <undo index="65535" exp="area" dr="AB31:AB32" r="AB33" sId="1"/>
    <undo index="65535" exp="area" dr="AA31:AA32" r="AA33" sId="1"/>
    <undo index="65535" exp="area" dr="Z31:Z32" r="Z33" sId="1"/>
    <undo index="65535" exp="area" dr="Y31:Y32" r="Y33" sId="1"/>
    <undo index="65535" exp="area" dr="X31:X32" r="X33" sId="1"/>
    <undo index="65535" exp="area" dr="W31:W32" r="W33" sId="1"/>
    <undo index="65535" exp="area" dr="V31:V32" r="V33" sId="1"/>
    <undo index="65535" exp="area" dr="U31:U32" r="U33" sId="1"/>
    <undo index="65535" exp="area" dr="T31:T32" r="T33" sId="1"/>
    <undo index="65535" exp="area" dr="S31:S32" r="S33" sId="1"/>
    <undo index="65535" exp="area" ref3D="1" dr="$H$1:$N$1048576" dn="Z_65B035E3_87FA_46C5_996E_864F2C8D0EBC_.wvu.Cols" sId="1"/>
    <rfmt sheetId="1" xfDxf="1" sqref="A32:XFD32" start="0" length="0"/>
    <rfmt sheetId="1" sqref="A3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2">
        <f>T32+U32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2">
        <f>W32+X32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2">
        <f>Z32+AA32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2">
        <f>AC32+AD32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2">
        <f>S32+V32+Y32+AB32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2">
        <f>AE32+AF32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2" start="0" length="0">
      <dxf>
        <font>
          <sz val="12"/>
          <color theme="1"/>
          <name val="Calibri"/>
          <family val="2"/>
          <charset val="238"/>
          <scheme val="minor"/>
        </font>
      </dxf>
    </rfmt>
  </rrc>
  <rrc rId="1395" sId="1" ref="A32:XFD32" action="deleteRow">
    <undo index="65535" exp="area" ref3D="1" dr="$H$1:$N$1048576" dn="Z_65B035E3_87FA_46C5_996E_864F2C8D0EBC_.wvu.Cols" sId="1"/>
    <rfmt sheetId="1" xfDxf="1" sqref="A32:XFD32" start="0" length="0"/>
    <rfmt sheetId="1" sqref="A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2"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2" t="inlineStr">
        <is>
          <t>TOTAL HUNEDOARA</t>
        </is>
      </nc>
      <n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ndxf>
    </rcc>
    <rfmt sheetId="1" sqref="H32"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2"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2">
        <f>SUM(S31:S31)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2">
        <f>SUM(T31:T31)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2">
        <f>SUM(U31:U31)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2">
        <f>SUM(V31:V31)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2">
        <f>SUM(W31:W31)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2">
        <f>SUM(X31:X31)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2">
        <f>SUM(Y31:Y31)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2">
        <f>SUM(Z31:Z31)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2">
        <f>SUM(AA31:AA31)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2">
        <f>SUM(AB31:AB31)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2">
        <f>SUM(AC31:AC31)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2">
        <f>SUM(AD31:AD31)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2">
        <f>SUM(AE31:AE31)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2">
        <f>SUM(AF31:AF31)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2">
        <f>SUM(AG31:AG31)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2">
        <f>SUM(AH31:AH31)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2">
        <f>SUM(AI31:AI31)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2">
        <f>SUM(AJ31:AJ31)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2">
        <f>SUM(AK31:AK31)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2" start="0" length="0">
      <dxf>
        <font>
          <sz val="12"/>
          <color theme="1"/>
          <name val="Calibri"/>
          <family val="2"/>
          <charset val="238"/>
          <scheme val="minor"/>
        </font>
      </dxf>
    </rfmt>
  </rrc>
  <rrc rId="1396" sId="1" ref="A32:XFD32" action="deleteRow">
    <undo index="65535" exp="area" ref3D="1" dr="$H$1:$N$1048576" dn="Z_65B035E3_87FA_46C5_996E_864F2C8D0EBC_.wvu.Cols" sId="1"/>
    <rfmt sheetId="1" xfDxf="1" sqref="A32:XFD32" start="0" length="0"/>
    <rfmt sheetId="1" sqref="A3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2" t="inlineStr">
        <is>
          <t>IALOMIȚA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2"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2" start="0" length="0">
      <dxf>
        <font>
          <sz val="12"/>
          <color theme="1"/>
          <name val="Calibri"/>
          <family val="2"/>
          <charset val="238"/>
          <scheme val="minor"/>
        </font>
      </dxf>
    </rfmt>
  </rrc>
  <rrc rId="1397" sId="1" ref="A34:XFD34" action="deleteRow">
    <undo index="65535" exp="area" dr="AK32:AK34" r="AK35" sId="1"/>
    <undo index="65535" exp="area" dr="AJ32:AJ34" r="AJ35" sId="1"/>
    <undo index="65535" exp="area" dr="AI32:AI34" r="AI35" sId="1"/>
    <undo index="65535" exp="area" dr="AH32:AH34" r="AH35" sId="1"/>
    <undo index="65535" exp="area" dr="AG32:AG34" r="AG35" sId="1"/>
    <undo index="65535" exp="area" dr="AF32:AF34" r="AF35" sId="1"/>
    <undo index="65535" exp="area" dr="AE32:AE34" r="AE35" sId="1"/>
    <undo index="65535" exp="area" dr="AD32:AD34" r="AD35" sId="1"/>
    <undo index="65535" exp="area" dr="AC32:AC34" r="AC35" sId="1"/>
    <undo index="65535" exp="area" dr="AB32:AB34" r="AB35" sId="1"/>
    <undo index="65535" exp="area" dr="AA32:AA34" r="AA35" sId="1"/>
    <undo index="65535" exp="area" dr="Z32:Z34" r="Z35" sId="1"/>
    <undo index="65535" exp="area" dr="Y32:Y34" r="Y35" sId="1"/>
    <undo index="65535" exp="area" dr="X32:X34" r="X35" sId="1"/>
    <undo index="65535" exp="area" dr="W32:W34" r="W35" sId="1"/>
    <undo index="65535" exp="area" dr="V32:V34" r="V35" sId="1"/>
    <undo index="65535" exp="area" dr="U32:U34" r="U35" sId="1"/>
    <undo index="65535" exp="area" dr="T32:T34" r="T35" sId="1"/>
    <undo index="65535" exp="area" dr="S32:S34" r="S35" sId="1"/>
    <undo index="65535" exp="area" ref3D="1" dr="$H$1:$N$1048576" dn="Z_65B035E3_87FA_46C5_996E_864F2C8D0EBC_.wvu.Cols" sId="1"/>
    <rfmt sheetId="1" xfDxf="1" sqref="A34:XFD34" start="0" length="0"/>
    <rfmt sheetId="1" sqref="A3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4">
        <f>T34+U34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4">
        <f>W34+X34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4">
        <f>AC34+AD34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4">
        <f>S34+V34+Y34+AB34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4">
        <f>AE34+AF34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398" sId="1" ref="A34:XFD34" action="deleteRow">
    <undo index="65535" exp="area" ref3D="1" dr="$H$1:$N$1048576" dn="Z_65B035E3_87FA_46C5_996E_864F2C8D0EBC_.wvu.Cols" sId="1"/>
    <rfmt sheetId="1" xfDxf="1" sqref="A34:XFD34" start="0" length="0"/>
    <rfmt sheetId="1" sqref="A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4" t="inlineStr">
        <is>
          <t>TOTAL IALOMIȚA</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4">
        <f>SUM(S32:S33)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4">
        <f>SUM(T32:T33)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4">
        <f>SUM(U32:U33)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4">
        <f>SUM(V32:V33)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4">
        <f>SUM(W32:W33)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4">
        <f>SUM(X32:X33)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4">
        <f>SUM(Y32:Y33)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4">
        <f>SUM(Z32:Z33)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4">
        <f>SUM(AA32:AA33)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4">
        <f>SUM(AB32:AB33)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4">
        <f>SUM(AC32:AC33)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4">
        <f>SUM(AD32:AD33)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4">
        <f>SUM(AE32:AE33)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4">
        <f>SUM(AF32:AF33)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4">
        <f>SUM(AG32:AG33)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4">
        <f>SUM(AH32:AH33)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4">
        <f>SUM(AI32:AI33)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4">
        <f>SUM(AJ32:AJ33)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4">
        <f>SUM(AK32:AK33)</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4" start="0" length="0">
      <dxf>
        <font>
          <sz val="12"/>
          <color theme="1"/>
          <name val="Calibri"/>
          <family val="2"/>
          <charset val="238"/>
          <scheme val="minor"/>
        </font>
      </dxf>
    </rfmt>
  </rrc>
  <rrc rId="1399" sId="1" ref="A34:XFD34" action="deleteRow">
    <undo index="65535" exp="area" ref3D="1" dr="$H$1:$N$1048576" dn="Z_65B035E3_87FA_46C5_996E_864F2C8D0EBC_.wvu.Cols" sId="1"/>
    <rfmt sheetId="1" xfDxf="1" sqref="A34:XFD34" start="0" length="0"/>
    <rfmt sheetId="1" sqref="A34"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4" t="inlineStr">
        <is>
          <t>IAȘI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4"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00" sId="1" ref="A34:XFD34" action="deleteRow">
    <undo index="65535" exp="area" dr="AK34:AK36" r="AK37" sId="1"/>
    <undo index="65535" exp="area" dr="AJ34:AJ36" r="AJ37" sId="1"/>
    <undo index="65535" exp="area" dr="AI34:AI36" r="AI37" sId="1"/>
    <undo index="65535" exp="area" dr="AH34:AH36" r="AH37" sId="1"/>
    <undo index="65535" exp="area" dr="AG34:AG36" r="AG37" sId="1"/>
    <undo index="65535" exp="area" dr="AF34:AF36" r="AF37" sId="1"/>
    <undo index="65535" exp="area" dr="AE34:AE36" r="AE37" sId="1"/>
    <undo index="65535" exp="area" dr="AD34:AD36" r="AD37" sId="1"/>
    <undo index="65535" exp="area" dr="AC34:AC36" r="AC37" sId="1"/>
    <undo index="65535" exp="area" dr="AB34:AB36" r="AB37" sId="1"/>
    <undo index="65535" exp="area" dr="AA34:AA36" r="AA37" sId="1"/>
    <undo index="65535" exp="area" dr="Z34:Z36" r="Z37" sId="1"/>
    <undo index="65535" exp="area" dr="Y34:Y36" r="Y37" sId="1"/>
    <undo index="65535" exp="area" dr="X34:X36" r="X37" sId="1"/>
    <undo index="65535" exp="area" dr="W34:W36" r="W37" sId="1"/>
    <undo index="65535" exp="area" dr="V34:V36" r="V37" sId="1"/>
    <undo index="65535" exp="area" dr="U34:U36" r="U37" sId="1"/>
    <undo index="65535" exp="area" dr="T34:T36" r="T37" sId="1"/>
    <undo index="65535" exp="area" dr="S34:S36" r="S37" sId="1"/>
    <undo index="65535" exp="area" ref3D="1" dr="$H$1:$N$1048576" dn="Z_65B035E3_87FA_46C5_996E_864F2C8D0EBC_.wvu.Cols" sId="1"/>
    <rfmt sheetId="1" xfDxf="1" sqref="A34:XFD34" start="0" length="0"/>
    <rcc rId="0" sId="1" dxf="1">
      <nc r="A34">
        <v>1</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4">
        <f>T34+U34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4">
        <f>W34+X34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4">
        <f>AC34+AD34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4">
        <f>S34+V34+Y34+AB34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4">
        <f>AE34+AF34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01" sId="1" ref="A34:XFD34" action="deleteRow">
    <undo index="65535" exp="area" dr="AK34:AK35" r="AK36" sId="1"/>
    <undo index="65535" exp="area" dr="AJ34:AJ35" r="AJ36" sId="1"/>
    <undo index="65535" exp="area" dr="AI34:AI35" r="AI36" sId="1"/>
    <undo index="65535" exp="area" dr="AH34:AH35" r="AH36" sId="1"/>
    <undo index="65535" exp="area" dr="AG34:AG35" r="AG36" sId="1"/>
    <undo index="65535" exp="area" dr="AF34:AF35" r="AF36" sId="1"/>
    <undo index="65535" exp="area" dr="AE34:AE35" r="AE36" sId="1"/>
    <undo index="65535" exp="area" dr="AD34:AD35" r="AD36" sId="1"/>
    <undo index="65535" exp="area" dr="AC34:AC35" r="AC36" sId="1"/>
    <undo index="65535" exp="area" dr="AB34:AB35" r="AB36" sId="1"/>
    <undo index="65535" exp="area" dr="AA34:AA35" r="AA36" sId="1"/>
    <undo index="65535" exp="area" dr="Z34:Z35" r="Z36" sId="1"/>
    <undo index="65535" exp="area" dr="Y34:Y35" r="Y36" sId="1"/>
    <undo index="65535" exp="area" dr="X34:X35" r="X36" sId="1"/>
    <undo index="65535" exp="area" dr="W34:W35" r="W36" sId="1"/>
    <undo index="65535" exp="area" dr="V34:V35" r="V36" sId="1"/>
    <undo index="65535" exp="area" dr="U34:U35" r="U36" sId="1"/>
    <undo index="65535" exp="area" dr="T34:T35" r="T36" sId="1"/>
    <undo index="65535" exp="area" dr="S34:S35" r="S36" sId="1"/>
    <undo index="65535" exp="area" ref3D="1" dr="$H$1:$N$1048576" dn="Z_65B035E3_87FA_46C5_996E_864F2C8D0EBC_.wvu.Cols" sId="1"/>
    <rfmt sheetId="1" xfDxf="1" sqref="A34:XFD34" start="0" length="0"/>
    <rcc rId="0" sId="1" dxf="1">
      <nc r="A34">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4">
        <f>T34+U34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4">
        <f>W34+X34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4">
        <f>AC34+AD34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4">
        <f>S34+V34+Y34+AB34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4">
        <f>AE34+AF34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02" sId="1" ref="A34:XFD34" action="deleteRow">
    <undo index="65535" exp="area" dr="AK34" r="AK35" sId="1"/>
    <undo index="65535" exp="area" dr="AJ34" r="AJ35" sId="1"/>
    <undo index="65535" exp="area" dr="AI34" r="AI35" sId="1"/>
    <undo index="65535" exp="area" dr="AH34" r="AH35" sId="1"/>
    <undo index="65535" exp="area" dr="AG34" r="AG35" sId="1"/>
    <undo index="65535" exp="area" dr="AF34" r="AF35" sId="1"/>
    <undo index="65535" exp="area" dr="AE34" r="AE35" sId="1"/>
    <undo index="65535" exp="area" dr="AD34" r="AD35" sId="1"/>
    <undo index="65535" exp="area" dr="AC34" r="AC35" sId="1"/>
    <undo index="65535" exp="area" dr="AB34" r="AB35" sId="1"/>
    <undo index="65535" exp="area" dr="AA34" r="AA35" sId="1"/>
    <undo index="65535" exp="area" dr="Z34" r="Z35" sId="1"/>
    <undo index="65535" exp="area" dr="Y34" r="Y35" sId="1"/>
    <undo index="65535" exp="area" dr="X34" r="X35" sId="1"/>
    <undo index="65535" exp="area" dr="W34" r="W35" sId="1"/>
    <undo index="65535" exp="area" dr="V34" r="V35" sId="1"/>
    <undo index="65535" exp="area" dr="U34" r="U35" sId="1"/>
    <undo index="65535" exp="area" dr="T34" r="T35" sId="1"/>
    <undo index="65535" exp="area" dr="S34" r="S35" sId="1"/>
    <undo index="65535" exp="area" ref3D="1" dr="$H$1:$N$1048576" dn="Z_65B035E3_87FA_46C5_996E_864F2C8D0EBC_.wvu.Cols" sId="1"/>
    <rfmt sheetId="1" xfDxf="1" sqref="A34:XFD34" start="0" length="0"/>
    <rfmt sheetId="1" sqref="A3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4">
        <f>T34+U34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4">
        <f>W34+X34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4">
        <f>AC34+AD34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4">
        <f>S34+V34+Y34+AB34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4">
        <f>AE34+AF34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03" sId="1" ref="A34:XFD34" action="deleteRow">
    <undo index="65535" exp="area" ref3D="1" dr="$H$1:$N$1048576" dn="Z_65B035E3_87FA_46C5_996E_864F2C8D0EBC_.wvu.Cols" sId="1"/>
    <rfmt sheetId="1" xfDxf="1" sqref="A34:XFD34" start="0" length="0"/>
    <rfmt sheetId="1" sqref="A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4" t="inlineStr">
        <is>
          <t>TOTAL IAȘI</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4" start="0" length="0">
      <dxf>
        <font>
          <sz val="12"/>
          <color theme="1"/>
          <name val="Calibri"/>
          <family val="2"/>
          <charset val="238"/>
          <scheme val="minor"/>
        </font>
      </dxf>
    </rfmt>
  </rrc>
  <rrc rId="1404" sId="1" ref="A34:XFD34" action="deleteRow">
    <undo index="65535" exp="area" ref3D="1" dr="$H$1:$N$1048576" dn="Z_65B035E3_87FA_46C5_996E_864F2C8D0EBC_.wvu.Cols" sId="1"/>
    <rfmt sheetId="1" xfDxf="1" sqref="A34:XFD34" start="0" length="0"/>
    <rfmt sheetId="1" sqref="A3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4" t="inlineStr">
        <is>
          <t>ILFOV</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4"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05" sId="1" ref="A34:XFD34" action="deleteRow">
    <undo index="65535" exp="area" dr="AK34:AK36" r="AK37" sId="1"/>
    <undo index="65535" exp="area" dr="AJ34:AJ36" r="AJ37" sId="1"/>
    <undo index="65535" exp="area" dr="AI34:AI36" r="AI37" sId="1"/>
    <undo index="65535" exp="area" dr="AH34:AH36" r="AH37" sId="1"/>
    <undo index="65535" exp="area" dr="AG34:AG36" r="AG37" sId="1"/>
    <undo index="65535" exp="area" dr="AF34:AF36" r="AF37" sId="1"/>
    <undo index="65535" exp="area" dr="AE34:AE36" r="AE37" sId="1"/>
    <undo index="65535" exp="area" dr="AD34:AD36" r="AD37" sId="1"/>
    <undo index="65535" exp="area" dr="AC34:AC36" r="AC37" sId="1"/>
    <undo index="65535" exp="area" dr="AB34:AB36" r="AB37" sId="1"/>
    <undo index="65535" exp="area" dr="AA34:AA36" r="AA37" sId="1"/>
    <undo index="65535" exp="area" dr="Z34:Z36" r="Z37" sId="1"/>
    <undo index="65535" exp="area" dr="Y34:Y36" r="Y37" sId="1"/>
    <undo index="65535" exp="area" dr="X34:X36" r="X37" sId="1"/>
    <undo index="65535" exp="area" dr="W34:W36" r="W37" sId="1"/>
    <undo index="65535" exp="area" dr="V34:V36" r="V37" sId="1"/>
    <undo index="65535" exp="area" dr="U34:U36" r="U37" sId="1"/>
    <undo index="65535" exp="area" dr="T34:T36" r="T37" sId="1"/>
    <undo index="65535" exp="area" dr="S34:S36" r="S37" sId="1"/>
    <undo index="65535" exp="area" ref3D="1" dr="$H$1:$N$1048576" dn="Z_65B035E3_87FA_46C5_996E_864F2C8D0EBC_.wvu.Cols" sId="1"/>
    <rfmt sheetId="1" xfDxf="1" sqref="A34:XFD34" start="0" length="0"/>
    <rcc rId="0" sId="1" dxf="1">
      <nc r="A34">
        <v>1</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4"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4">
        <f>T34+U34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4">
        <f>W34+X34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dxf="1">
      <nc r="Y34">
        <f>Z34+AA34</f>
      </nc>
      <ndxf>
        <font>
          <b/>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4">
        <f>AC34+AD34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4">
        <f>S34+V34+Y34+AB34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4">
        <f>AE34+AF34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06" sId="1" ref="A34:XFD34" action="deleteRow">
    <undo index="65535" exp="area" dr="AK34:AK35" r="AK36" sId="1"/>
    <undo index="65535" exp="area" dr="AJ34:AJ35" r="AJ36" sId="1"/>
    <undo index="65535" exp="area" dr="AI34:AI35" r="AI36" sId="1"/>
    <undo index="65535" exp="area" dr="AH34:AH35" r="AH36" sId="1"/>
    <undo index="65535" exp="area" dr="AG34:AG35" r="AG36" sId="1"/>
    <undo index="65535" exp="area" dr="AF34:AF35" r="AF36" sId="1"/>
    <undo index="65535" exp="area" dr="AE34:AE35" r="AE36" sId="1"/>
    <undo index="65535" exp="area" dr="AD34:AD35" r="AD36" sId="1"/>
    <undo index="65535" exp="area" dr="AC34:AC35" r="AC36" sId="1"/>
    <undo index="65535" exp="area" dr="AB34:AB35" r="AB36" sId="1"/>
    <undo index="65535" exp="area" dr="AA34:AA35" r="AA36" sId="1"/>
    <undo index="65535" exp="area" dr="Z34:Z35" r="Z36" sId="1"/>
    <undo index="65535" exp="area" dr="Y34:Y35" r="Y36" sId="1"/>
    <undo index="65535" exp="area" dr="X34:X35" r="X36" sId="1"/>
    <undo index="65535" exp="area" dr="W34:W35" r="W36" sId="1"/>
    <undo index="65535" exp="area" dr="V34:V35" r="V36" sId="1"/>
    <undo index="65535" exp="area" dr="U34:U35" r="U36" sId="1"/>
    <undo index="65535" exp="area" dr="T34:T35" r="T36" sId="1"/>
    <undo index="65535" exp="area" dr="S34:S35" r="S36" sId="1"/>
    <undo index="65535" exp="area" ref3D="1" dr="$H$1:$N$1048576" dn="Z_65B035E3_87FA_46C5_996E_864F2C8D0EBC_.wvu.Cols" sId="1"/>
    <rfmt sheetId="1" xfDxf="1" sqref="A34:XFD34" start="0" length="0"/>
    <rcc rId="0" sId="1" dxf="1">
      <nc r="A34">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4">
        <f>T34+U34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4">
        <f>W34+X34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4">
        <f>AC34+AD34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4">
        <f>S34+V34+Y34+AB34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4">
        <f>AE34+AF34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07" sId="1" ref="A34:XFD34" action="deleteRow">
    <undo index="65535" exp="area" dr="AK34" r="AK35" sId="1"/>
    <undo index="65535" exp="area" dr="AJ34" r="AJ35" sId="1"/>
    <undo index="65535" exp="area" dr="AI34" r="AI35" sId="1"/>
    <undo index="65535" exp="area" dr="AH34" r="AH35" sId="1"/>
    <undo index="65535" exp="area" dr="AG34" r="AG35" sId="1"/>
    <undo index="65535" exp="area" dr="AF34" r="AF35" sId="1"/>
    <undo index="65535" exp="area" dr="AE34" r="AE35" sId="1"/>
    <undo index="65535" exp="area" dr="AD34" r="AD35" sId="1"/>
    <undo index="65535" exp="area" dr="AC34" r="AC35" sId="1"/>
    <undo index="65535" exp="area" dr="AB34" r="AB35" sId="1"/>
    <undo index="65535" exp="area" dr="AA34" r="AA35" sId="1"/>
    <undo index="65535" exp="area" dr="Z34" r="Z35" sId="1"/>
    <undo index="65535" exp="area" dr="Y34" r="Y35" sId="1"/>
    <undo index="65535" exp="area" dr="X34" r="X35" sId="1"/>
    <undo index="65535" exp="area" dr="W34" r="W35" sId="1"/>
    <undo index="65535" exp="area" dr="V34" r="V35" sId="1"/>
    <undo index="65535" exp="area" dr="U34" r="U35" sId="1"/>
    <undo index="65535" exp="area" dr="T34" r="T35" sId="1"/>
    <undo index="65535" exp="area" dr="S34" r="S35" sId="1"/>
    <undo index="65535" exp="area" ref3D="1" dr="$H$1:$N$1048576" dn="Z_65B035E3_87FA_46C5_996E_864F2C8D0EBC_.wvu.Cols" sId="1"/>
    <rfmt sheetId="1" xfDxf="1" sqref="A34:XFD34" start="0" length="0"/>
    <rfmt sheetId="1" sqref="A3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4">
        <f>T34+U34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4">
        <f>W34+X34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4">
        <f>AC34+AD34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4">
        <f>S34+V34+Y34+AB34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4">
        <f>AE34+AF34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08" sId="1" ref="A34:XFD34" action="deleteRow">
    <undo index="65535" exp="area" ref3D="1" dr="$H$1:$N$1048576" dn="Z_65B035E3_87FA_46C5_996E_864F2C8D0EBC_.wvu.Cols" sId="1"/>
    <rfmt sheetId="1" xfDxf="1" sqref="A34:XFD34" start="0" length="0"/>
    <rfmt sheetId="1" sqref="A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4" t="inlineStr">
        <is>
          <t>TOTAL ILFOV</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4" start="0" length="0">
      <dxf>
        <font>
          <sz val="12"/>
          <color theme="1"/>
          <name val="Calibri"/>
          <family val="2"/>
          <charset val="238"/>
          <scheme val="minor"/>
        </font>
      </dxf>
    </rfmt>
  </rrc>
  <rrc rId="1409" sId="1" ref="A34:XFD34" action="deleteRow">
    <undo index="65535" exp="area" ref3D="1" dr="$H$1:$N$1048576" dn="Z_65B035E3_87FA_46C5_996E_864F2C8D0EBC_.wvu.Cols" sId="1"/>
    <rfmt sheetId="1" xfDxf="1" sqref="A34:XFD34" start="0" length="0"/>
    <rfmt sheetId="1" sqref="A3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4" t="inlineStr">
        <is>
          <t>MARAMUREȘ</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4"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10" sId="1" ref="A34:XFD34" action="deleteRow">
    <undo index="65535" exp="area" dr="AK34:AK36" r="AK37" sId="1"/>
    <undo index="65535" exp="area" dr="AJ34:AJ36" r="AJ37" sId="1"/>
    <undo index="65535" exp="area" dr="AI34:AI36" r="AI37" sId="1"/>
    <undo index="65535" exp="area" dr="AH34:AH36" r="AH37" sId="1"/>
    <undo index="65535" exp="area" dr="AG34:AG36" r="AG37" sId="1"/>
    <undo index="65535" exp="area" dr="AF34:AF36" r="AF37" sId="1"/>
    <undo index="65535" exp="area" dr="AE34:AE36" r="AE37" sId="1"/>
    <undo index="65535" exp="area" dr="AD34:AD36" r="AD37" sId="1"/>
    <undo index="65535" exp="area" dr="AC34:AC36" r="AC37" sId="1"/>
    <undo index="65535" exp="area" dr="AB34:AB36" r="AB37" sId="1"/>
    <undo index="65535" exp="area" dr="AA34:AA36" r="AA37" sId="1"/>
    <undo index="65535" exp="area" dr="Z34:Z36" r="Z37" sId="1"/>
    <undo index="65535" exp="area" dr="Y34:Y36" r="Y37" sId="1"/>
    <undo index="65535" exp="area" dr="X34:X36" r="X37" sId="1"/>
    <undo index="65535" exp="area" dr="W34:W36" r="W37" sId="1"/>
    <undo index="65535" exp="area" dr="V34:V36" r="V37" sId="1"/>
    <undo index="65535" exp="area" dr="U34:U36" r="U37" sId="1"/>
    <undo index="65535" exp="area" dr="T34:T36" r="T37" sId="1"/>
    <undo index="65535" exp="area" dr="S34:S36" r="S37" sId="1"/>
    <undo index="65535" exp="area" ref3D="1" dr="$H$1:$N$1048576" dn="Z_65B035E3_87FA_46C5_996E_864F2C8D0EBC_.wvu.Cols" sId="1"/>
    <rfmt sheetId="1" xfDxf="1" sqref="A34:XFD34" start="0" length="0"/>
    <rcc rId="0" sId="1" dxf="1">
      <nc r="A34">
        <v>1</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4"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4">
        <f>T34+U34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4">
        <f>W34+X34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4">
        <f>AC34+AD34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4">
        <f>S34+V34+Y34+AB34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4">
        <f>AE34+AF34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11" sId="1" ref="A34:XFD34" action="deleteRow">
    <undo index="65535" exp="area" dr="AK34:AK35" r="AK36" sId="1"/>
    <undo index="65535" exp="area" dr="AJ34:AJ35" r="AJ36" sId="1"/>
    <undo index="65535" exp="area" dr="AI34:AI35" r="AI36" sId="1"/>
    <undo index="65535" exp="area" dr="AH34:AH35" r="AH36" sId="1"/>
    <undo index="65535" exp="area" dr="AG34:AG35" r="AG36" sId="1"/>
    <undo index="65535" exp="area" dr="AF34:AF35" r="AF36" sId="1"/>
    <undo index="65535" exp="area" dr="AE34:AE35" r="AE36" sId="1"/>
    <undo index="65535" exp="area" dr="AD34:AD35" r="AD36" sId="1"/>
    <undo index="65535" exp="area" dr="AC34:AC35" r="AC36" sId="1"/>
    <undo index="65535" exp="area" dr="AB34:AB35" r="AB36" sId="1"/>
    <undo index="65535" exp="area" dr="AA34:AA35" r="AA36" sId="1"/>
    <undo index="65535" exp="area" dr="Z34:Z35" r="Z36" sId="1"/>
    <undo index="65535" exp="area" dr="Y34:Y35" r="Y36" sId="1"/>
    <undo index="65535" exp="area" dr="X34:X35" r="X36" sId="1"/>
    <undo index="65535" exp="area" dr="W34:W35" r="W36" sId="1"/>
    <undo index="65535" exp="area" dr="V34:V35" r="V36" sId="1"/>
    <undo index="65535" exp="area" dr="U34:U35" r="U36" sId="1"/>
    <undo index="65535" exp="area" dr="T34:T35" r="T36" sId="1"/>
    <undo index="65535" exp="area" dr="S34:S35" r="S36" sId="1"/>
    <undo index="65535" exp="area" ref3D="1" dr="$H$1:$N$1048576" dn="Z_65B035E3_87FA_46C5_996E_864F2C8D0EBC_.wvu.Cols" sId="1"/>
    <rfmt sheetId="1" xfDxf="1" sqref="A34:XFD34" start="0" length="0"/>
    <rcc rId="0" sId="1" dxf="1">
      <nc r="A34">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4">
        <f>T34+U34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4">
        <f>W34+X34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4">
        <f>AC34+AD34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4">
        <f>S34+V34+Y34+AB34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4">
        <f>AE34+AF34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12" sId="1" ref="A34:XFD34" action="deleteRow">
    <undo index="65535" exp="area" dr="AK34" r="AK35" sId="1"/>
    <undo index="65535" exp="area" dr="AJ34" r="AJ35" sId="1"/>
    <undo index="65535" exp="area" dr="AI34" r="AI35" sId="1"/>
    <undo index="65535" exp="area" dr="AH34" r="AH35" sId="1"/>
    <undo index="65535" exp="area" dr="AG34" r="AG35" sId="1"/>
    <undo index="65535" exp="area" dr="AF34" r="AF35" sId="1"/>
    <undo index="65535" exp="area" dr="AE34" r="AE35" sId="1"/>
    <undo index="65535" exp="area" dr="AD34" r="AD35" sId="1"/>
    <undo index="65535" exp="area" dr="AC34" r="AC35" sId="1"/>
    <undo index="65535" exp="area" dr="AB34" r="AB35" sId="1"/>
    <undo index="65535" exp="area" dr="AA34" r="AA35" sId="1"/>
    <undo index="65535" exp="area" dr="Z34" r="Z35" sId="1"/>
    <undo index="65535" exp="area" dr="Y34" r="Y35" sId="1"/>
    <undo index="65535" exp="area" dr="X34" r="X35" sId="1"/>
    <undo index="65535" exp="area" dr="W34" r="W35" sId="1"/>
    <undo index="65535" exp="area" dr="V34" r="V35" sId="1"/>
    <undo index="65535" exp="area" dr="U34" r="U35" sId="1"/>
    <undo index="65535" exp="area" dr="T34" r="T35" sId="1"/>
    <undo index="65535" exp="area" dr="S34" r="S35" sId="1"/>
    <undo index="65535" exp="area" ref3D="1" dr="$H$1:$N$1048576" dn="Z_65B035E3_87FA_46C5_996E_864F2C8D0EBC_.wvu.Cols" sId="1"/>
    <rfmt sheetId="1" xfDxf="1" sqref="A34:XFD34" start="0" length="0"/>
    <rfmt sheetId="1" sqref="A3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4">
        <f>T34+U34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4">
        <f>W34+X34</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4">
        <f>AC34+AD34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4">
        <f>S34+V34+Y34+AB34</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4">
        <f>AE34+AF34</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13" sId="1" ref="A34:XFD34" action="deleteRow">
    <undo index="65535" exp="area" ref3D="1" dr="$H$1:$N$1048576" dn="Z_65B035E3_87FA_46C5_996E_864F2C8D0EBC_.wvu.Cols" sId="1"/>
    <rfmt sheetId="1" xfDxf="1" sqref="A34:XFD34" start="0" length="0"/>
    <rfmt sheetId="1" sqref="A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4" t="inlineStr">
        <is>
          <t>TOTAL MARAMUREȘ</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4">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4" start="0" length="0">
      <dxf>
        <font>
          <sz val="12"/>
          <color theme="1"/>
          <name val="Calibri"/>
          <family val="2"/>
          <charset val="238"/>
          <scheme val="minor"/>
        </font>
      </dxf>
    </rfmt>
  </rrc>
  <rrc rId="1414" sId="1" ref="A34:XFD34" action="deleteRow">
    <undo index="65535" exp="area" ref3D="1" dr="$H$1:$N$1048576" dn="Z_65B035E3_87FA_46C5_996E_864F2C8D0EBC_.wvu.Cols" sId="1"/>
    <rfmt sheetId="1" xfDxf="1" sqref="A34:XFD34" start="0" length="0"/>
    <rfmt sheetId="1" sqref="A34"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4"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4"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4"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4"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4" t="inlineStr">
        <is>
          <t>MEHEDINȚI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4"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4"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4"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4"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4"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4"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4"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4"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4" start="0" length="0">
      <dxf>
        <font>
          <sz val="12"/>
          <color theme="1"/>
          <name val="Calibri"/>
          <family val="2"/>
          <charset val="238"/>
          <scheme val="minor"/>
        </font>
      </dxf>
    </rfmt>
  </rrc>
  <rrc rId="1415" sId="1" ref="A35:XFD35" action="deleteRow">
    <undo index="65535" exp="area" ref3D="1" dr="$H$1:$N$1048576" dn="Z_65B035E3_87FA_46C5_996E_864F2C8D0EBC_.wvu.Cols" sId="1"/>
    <rfmt sheetId="1" xfDxf="1" sqref="A35:XFD35" start="0" length="0"/>
    <rcc rId="0" sId="1" dxf="1">
      <nc r="A35">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5"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5"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5">
        <f>T35+U35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5">
        <f>W35+X35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5">
        <f>AC35+AD35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5">
        <f>S35+V35+Y35+AB35</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5">
        <f>AE35+AF35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5" start="0" length="0">
      <dxf>
        <font>
          <sz val="12"/>
          <color theme="1"/>
          <name val="Calibri"/>
          <family val="2"/>
          <charset val="238"/>
          <scheme val="minor"/>
        </font>
      </dxf>
    </rfmt>
  </rrc>
  <rrc rId="1416" sId="1" ref="A35:XFD35" action="deleteRow">
    <undo index="65535" exp="area" dr="AK34:AK35" r="AK36" sId="1"/>
    <undo index="65535" exp="area" dr="AJ34:AJ35" r="AJ36" sId="1"/>
    <undo index="65535" exp="area" dr="AI34:AI35" r="AI36" sId="1"/>
    <undo index="65535" exp="area" dr="AH34:AH35" r="AH36" sId="1"/>
    <undo index="65535" exp="area" dr="AG34:AG35" r="AG36" sId="1"/>
    <undo index="65535" exp="area" dr="AF34:AF35" r="AF36" sId="1"/>
    <undo index="65535" exp="area" dr="AE34:AE35" r="AE36" sId="1"/>
    <undo index="65535" exp="area" dr="AD34:AD35" r="AD36" sId="1"/>
    <undo index="65535" exp="area" dr="AC34:AC35" r="AC36" sId="1"/>
    <undo index="65535" exp="area" dr="AB34:AB35" r="AB36" sId="1"/>
    <undo index="65535" exp="area" dr="AA34:AA35" r="AA36" sId="1"/>
    <undo index="65535" exp="area" dr="Z34:Z35" r="Z36" sId="1"/>
    <undo index="65535" exp="area" dr="Y34:Y35" r="Y36" sId="1"/>
    <undo index="65535" exp="area" dr="X34:X35" r="X36" sId="1"/>
    <undo index="65535" exp="area" dr="W34:W35" r="W36" sId="1"/>
    <undo index="65535" exp="area" dr="V34:V35" r="V36" sId="1"/>
    <undo index="65535" exp="area" dr="U34:U35" r="U36" sId="1"/>
    <undo index="65535" exp="area" dr="T34:T35" r="T36" sId="1"/>
    <undo index="65535" exp="area" dr="S34:S35" r="S36" sId="1"/>
    <undo index="65535" exp="area" ref3D="1" dr="$H$1:$N$1048576" dn="Z_65B035E3_87FA_46C5_996E_864F2C8D0EBC_.wvu.Cols" sId="1"/>
    <rfmt sheetId="1" xfDxf="1" sqref="A35:XFD35" start="0" length="0"/>
    <rfmt sheetId="1" sqref="A3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5"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5"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5">
        <f>T35+U35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5">
        <f>W35+X35</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5">
        <f>AC35+AD35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5">
        <f>S35+V35+Y35+AB35</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5">
        <f>AE35+AF35</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5" start="0" length="0">
      <dxf>
        <font>
          <sz val="12"/>
          <color theme="1"/>
          <name val="Calibri"/>
          <family val="2"/>
          <charset val="238"/>
          <scheme val="minor"/>
        </font>
      </dxf>
    </rfmt>
  </rrc>
  <rrc rId="1417" sId="1" ref="A35:XFD35" action="deleteRow">
    <undo index="65535" exp="area" ref3D="1" dr="$H$1:$N$1048576" dn="Z_65B035E3_87FA_46C5_996E_864F2C8D0EBC_.wvu.Cols" sId="1"/>
    <rfmt sheetId="1" xfDxf="1" sqref="A35:XFD35" start="0" length="0"/>
    <rfmt sheetId="1" sqref="A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5"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5" t="inlineStr">
        <is>
          <t>TOTAL MEHEDINȚI</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5"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5"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5"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5">
        <f>SUM(S34:S34)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5">
        <f>SUM(T34:T34)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5">
        <f>SUM(U34:U34)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5">
        <f>SUM(V34:V34)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5">
        <f>SUM(W34:W34)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5">
        <f>SUM(X34:X34)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5">
        <f>SUM(Y34:Y34)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5">
        <f>SUM(Z34:Z34)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5">
        <f>SUM(AA34:AA34)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5">
        <f>SUM(AB34:AB34)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5">
        <f>SUM(AC34:AC34)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5">
        <f>SUM(AD34:AD34)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5">
        <f>SUM(AE34:AE34)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5">
        <f>SUM(AF34:AF34)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5">
        <f>SUM(AG34:AG34)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5">
        <f>SUM(AH34:AH34)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5">
        <f>SUM(AI34:AI34)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5">
        <f>SUM(AJ34:AJ34)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5">
        <f>SUM(AK34:AK34)</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5" start="0" length="0">
      <dxf>
        <font>
          <sz val="12"/>
          <color theme="1"/>
          <name val="Calibri"/>
          <family val="2"/>
          <charset val="238"/>
          <scheme val="minor"/>
        </font>
      </dxf>
    </rfmt>
  </rrc>
  <rrc rId="1418" sId="1" ref="A35:XFD35" action="deleteRow">
    <undo index="65535" exp="area" ref3D="1" dr="$H$1:$N$1048576" dn="Z_65B035E3_87FA_46C5_996E_864F2C8D0EBC_.wvu.Cols" sId="1"/>
    <rfmt sheetId="1" xfDxf="1" sqref="A35:XFD35" start="0" length="0"/>
    <rfmt sheetId="1" sqref="A35"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5"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5"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5"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5"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5" t="inlineStr">
        <is>
          <t>MUREȘ</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5"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5"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5"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5"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5"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5"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5"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5"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5"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5" start="0" length="0">
      <dxf>
        <font>
          <sz val="12"/>
          <color theme="1"/>
          <name val="Calibri"/>
          <family val="2"/>
          <charset val="238"/>
          <scheme val="minor"/>
        </font>
      </dxf>
    </rfmt>
  </rrc>
  <rrc rId="1419" sId="1" ref="A36:XFD36" action="deleteRow">
    <undo index="65535" exp="area" ref3D="1" dr="$H$1:$N$1048576" dn="Z_65B035E3_87FA_46C5_996E_864F2C8D0EBC_.wvu.Cols" sId="1"/>
    <rfmt sheetId="1" xfDxf="1" sqref="A36:XFD36" start="0" length="0"/>
    <rcc rId="0" sId="1" dxf="1">
      <nc r="A36">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6"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6"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6">
        <f>T36+U36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6">
        <f>W36+X36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6">
        <f>Z36+AA36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3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6">
        <f>AC36+AD36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6">
        <f>S36+V36+Y36+AB36</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6">
        <f>AE36+AF36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6" start="0" length="0">
      <dxf>
        <font>
          <sz val="12"/>
          <color theme="1"/>
          <name val="Calibri"/>
          <family val="2"/>
          <charset val="238"/>
          <scheme val="minor"/>
        </font>
      </dxf>
    </rfmt>
  </rrc>
  <rrc rId="1420" sId="1" ref="A36:XFD36" action="deleteRow">
    <undo index="65535" exp="area" dr="AK35:AK36" r="AK37" sId="1"/>
    <undo index="65535" exp="area" dr="AJ35:AJ36" r="AJ37" sId="1"/>
    <undo index="65535" exp="area" dr="AI35:AI36" r="AI37" sId="1"/>
    <undo index="65535" exp="area" dr="AH35:AH36" r="AH37" sId="1"/>
    <undo index="65535" exp="area" dr="AG35:AG36" r="AG37" sId="1"/>
    <undo index="65535" exp="area" dr="AF35:AF36" r="AF37" sId="1"/>
    <undo index="65535" exp="area" dr="AE35:AE36" r="AE37" sId="1"/>
    <undo index="65535" exp="area" dr="AD35:AD36" r="AD37" sId="1"/>
    <undo index="65535" exp="area" dr="AC35:AC36" r="AC37" sId="1"/>
    <undo index="65535" exp="area" dr="AB35:AB36" r="AB37" sId="1"/>
    <undo index="65535" exp="area" dr="AA35:AA36" r="AA37" sId="1"/>
    <undo index="65535" exp="area" dr="Z35:Z36" r="Z37" sId="1"/>
    <undo index="65535" exp="area" dr="Y35:Y36" r="Y37" sId="1"/>
    <undo index="65535" exp="area" dr="X35:X36" r="X37" sId="1"/>
    <undo index="65535" exp="area" dr="W35:W36" r="W37" sId="1"/>
    <undo index="65535" exp="area" dr="V35:V36" r="V37" sId="1"/>
    <undo index="65535" exp="area" dr="U35:U36" r="U37" sId="1"/>
    <undo index="65535" exp="area" dr="T35:T36" r="T37" sId="1"/>
    <undo index="65535" exp="area" dr="S35:S36" r="S37" sId="1"/>
    <undo index="65535" exp="area" ref3D="1" dr="$H$1:$N$1048576" dn="Z_65B035E3_87FA_46C5_996E_864F2C8D0EBC_.wvu.Cols" sId="1"/>
    <rfmt sheetId="1" xfDxf="1" sqref="A36:XFD36" start="0" length="0"/>
    <rfmt sheetId="1" sqref="A3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6"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6"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6">
        <f>T36+U36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6">
        <f>W36+X36</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6">
        <f>Z36+AA36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3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6">
        <f>AC36+AD36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6">
        <f>S36+V36+Y36+AB36</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6">
        <f>AE36+AF36</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6" start="0" length="0">
      <dxf>
        <font>
          <sz val="12"/>
          <color theme="1"/>
          <name val="Calibri"/>
          <family val="2"/>
          <charset val="238"/>
          <scheme val="minor"/>
        </font>
      </dxf>
    </rfmt>
  </rrc>
  <rrc rId="1421" sId="1" ref="A36:XFD36" action="deleteRow">
    <undo index="65535" exp="area" ref3D="1" dr="$H$1:$N$1048576" dn="Z_65B035E3_87FA_46C5_996E_864F2C8D0EBC_.wvu.Cols" sId="1"/>
    <rfmt sheetId="1" xfDxf="1" sqref="A36:XFD36" start="0" length="0"/>
    <rfmt sheetId="1" sqref="A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6"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6" t="inlineStr">
        <is>
          <t>TOTAL MUREȘ</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6"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6"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6"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6">
        <f>SUM(S35:S35)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6">
        <f>SUM(T35:T35)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6">
        <f>SUM(U35:U35)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6">
        <f>SUM(V35:V35)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6">
        <f>SUM(W35:W35)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6">
        <f>SUM(X35:X35)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6">
        <f>SUM(Y35:Y35)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6">
        <f>SUM(Z35:Z35)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6">
        <f>SUM(AA35:AA35)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6">
        <f>SUM(AB35:AB35)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6">
        <f>SUM(AC35:AC35)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6">
        <f>SUM(AD35:AD35)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6">
        <f>SUM(AE35:AE35)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6">
        <f>SUM(AF35:AF35)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6">
        <f>SUM(AG35:AG35)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6">
        <f>SUM(AH35:AH35)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6">
        <f>SUM(AI35:AI35)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6">
        <f>SUM(AJ35:AJ35)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6">
        <f>SUM(AK35:AK35)</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6" start="0" length="0">
      <dxf>
        <font>
          <sz val="12"/>
          <color theme="1"/>
          <name val="Calibri"/>
          <family val="2"/>
          <charset val="238"/>
          <scheme val="minor"/>
        </font>
      </dxf>
    </rfmt>
  </rrc>
  <rrc rId="1422" sId="1" ref="A36:XFD36" action="deleteRow">
    <undo index="65535" exp="area" ref3D="1" dr="$H$1:$N$1048576" dn="Z_65B035E3_87FA_46C5_996E_864F2C8D0EBC_.wvu.Cols" sId="1"/>
    <rfmt sheetId="1" xfDxf="1" sqref="A36:XFD36" start="0" length="0"/>
    <rfmt sheetId="1" sqref="A36"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6"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6"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6"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6"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6" t="inlineStr">
        <is>
          <t>OLT</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6"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6"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6"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6"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6"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6"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6"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6"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6" start="0" length="0">
      <dxf>
        <font>
          <sz val="12"/>
          <color theme="1"/>
          <name val="Calibri"/>
          <family val="2"/>
          <charset val="238"/>
          <scheme val="minor"/>
        </font>
      </dxf>
    </rfmt>
  </rrc>
  <rrc rId="1423" sId="1" ref="A37:XFD37" action="deleteRow">
    <undo index="65535" exp="area" ref3D="1" dr="$H$1:$N$1048576" dn="Z_65B035E3_87FA_46C5_996E_864F2C8D0EBC_.wvu.Cols" sId="1"/>
    <rfmt sheetId="1" xfDxf="1" sqref="A37:XFD37" start="0" length="0"/>
    <rcc rId="0" sId="1" dxf="1">
      <nc r="A37">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7"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7"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7">
        <f>T37+U37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7">
        <f>W37+X37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7">
        <f>Z37+AA37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7">
        <f>AC37+AD37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7">
        <f>S37+V37+Y37+AB37</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7">
        <f>AE37+AF37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7" start="0" length="0">
      <dxf>
        <font>
          <sz val="12"/>
          <color theme="1"/>
          <name val="Calibri"/>
          <family val="2"/>
          <charset val="238"/>
          <scheme val="minor"/>
        </font>
      </dxf>
    </rfmt>
  </rrc>
  <rrc rId="1424" sId="1" ref="A37:XFD37" action="deleteRow">
    <undo index="65535" exp="area" dr="AK36:AK37" r="AK38" sId="1"/>
    <undo index="65535" exp="area" dr="AJ36:AJ37" r="AJ38" sId="1"/>
    <undo index="65535" exp="area" dr="AI36:AI37" r="AI38" sId="1"/>
    <undo index="65535" exp="area" dr="AH36:AH37" r="AH38" sId="1"/>
    <undo index="65535" exp="area" dr="AG36:AG37" r="AG38" sId="1"/>
    <undo index="65535" exp="area" dr="AF36:AF37" r="AF38" sId="1"/>
    <undo index="65535" exp="area" dr="AE36:AE37" r="AE38" sId="1"/>
    <undo index="65535" exp="area" dr="AD36:AD37" r="AD38" sId="1"/>
    <undo index="65535" exp="area" dr="AC36:AC37" r="AC38" sId="1"/>
    <undo index="65535" exp="area" dr="AB36:AB37" r="AB38" sId="1"/>
    <undo index="65535" exp="area" dr="AA36:AA37" r="AA38" sId="1"/>
    <undo index="65535" exp="area" dr="Z36:Z37" r="Z38" sId="1"/>
    <undo index="65535" exp="area" dr="Y36:Y37" r="Y38" sId="1"/>
    <undo index="65535" exp="area" dr="X36:X37" r="X38" sId="1"/>
    <undo index="65535" exp="area" dr="W36:W37" r="W38" sId="1"/>
    <undo index="65535" exp="area" dr="V36:V37" r="V38" sId="1"/>
    <undo index="65535" exp="area" dr="U36:U37" r="U38" sId="1"/>
    <undo index="65535" exp="area" dr="T36:T37" r="T38" sId="1"/>
    <undo index="65535" exp="area" dr="S36:S37" r="S38" sId="1"/>
    <undo index="65535" exp="area" ref3D="1" dr="$H$1:$N$1048576" dn="Z_65B035E3_87FA_46C5_996E_864F2C8D0EBC_.wvu.Cols" sId="1"/>
    <rfmt sheetId="1" xfDxf="1" sqref="A37:XFD37" start="0" length="0"/>
    <rfmt sheetId="1" sqref="A3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7"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7"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7">
        <f>T37+U37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7">
        <f>W37+X37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7">
        <f>Z37+AA37</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7">
        <f>AC37+AD37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7">
        <f>S37+V37+Y37+AB37</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7">
        <f>AE37+AF37</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7" start="0" length="0">
      <dxf>
        <font>
          <sz val="12"/>
          <color theme="1"/>
          <name val="Calibri"/>
          <family val="2"/>
          <charset val="238"/>
          <scheme val="minor"/>
        </font>
      </dxf>
    </rfmt>
  </rrc>
  <rrc rId="1425" sId="1" ref="A37:XFD37" action="deleteRow">
    <undo index="65535" exp="area" ref3D="1" dr="$H$1:$N$1048576" dn="Z_65B035E3_87FA_46C5_996E_864F2C8D0EBC_.wvu.Cols" sId="1"/>
    <rfmt sheetId="1" xfDxf="1" sqref="A37:XFD37" start="0" length="0"/>
    <rfmt sheetId="1" sqref="A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7"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7" t="inlineStr">
        <is>
          <t>TOTAL OLT</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7"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7"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7"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7">
        <f>SUM(S36:S36)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7">
        <f>SUM(T36:T36)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7">
        <f>SUM(U36:U36)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7">
        <f>SUM(V36:V36)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7">
        <f>SUM(W36:W36)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7">
        <f>SUM(X36:X36)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7">
        <f>SUM(Y36:Y36)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7">
        <f>SUM(Z36:Z36)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7">
        <f>SUM(AA36:AA36)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7">
        <f>SUM(AB36:AB36)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7">
        <f>SUM(AC36:AC36)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7">
        <f>SUM(AD36:AD36)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7">
        <f>SUM(AE36:AE36)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7">
        <f>SUM(AF36:AF36)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7">
        <f>SUM(AG36:AG36)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7">
        <f>SUM(AH36:AH36)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7">
        <f>SUM(AI36:AI36)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7">
        <f>SUM(AJ36:AJ36)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7">
        <f>SUM(AK36:AK36)</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7" start="0" length="0">
      <dxf>
        <font>
          <sz val="12"/>
          <color theme="1"/>
          <name val="Calibri"/>
          <family val="2"/>
          <charset val="238"/>
          <scheme val="minor"/>
        </font>
      </dxf>
    </rfmt>
  </rrc>
  <rrc rId="1426" sId="1" ref="A37:XFD37" action="deleteRow">
    <undo index="65535" exp="area" ref3D="1" dr="$H$1:$N$1048576" dn="Z_65B035E3_87FA_46C5_996E_864F2C8D0EBC_.wvu.Cols" sId="1"/>
    <rfmt sheetId="1" xfDxf="1" sqref="A37:XFD37" start="0" length="0"/>
    <rfmt sheetId="1" sqref="A37"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7"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7"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7"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7"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7" t="inlineStr">
        <is>
          <t>PRAHOVA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7"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7"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7"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7"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7"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7"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7"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7" start="0" length="0">
      <dxf>
        <font>
          <sz val="12"/>
          <color theme="1"/>
          <name val="Calibri"/>
          <family val="2"/>
          <charset val="238"/>
          <scheme val="minor"/>
        </font>
      </dxf>
    </rfmt>
  </rrc>
  <rrc rId="1427" sId="1" ref="A38:XFD38" action="deleteRow">
    <undo index="65535" exp="area" ref3D="1" dr="$H$1:$N$1048576" dn="Z_65B035E3_87FA_46C5_996E_864F2C8D0EBC_.wvu.Cols" sId="1"/>
    <rfmt sheetId="1" xfDxf="1" sqref="A38:XFD38" start="0" length="0"/>
    <rcc rId="0" sId="1" dxf="1">
      <nc r="A38">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28" sId="1" ref="A38:XFD38" action="deleteRow">
    <undo index="65535" exp="area" dr="AK37:AK38" r="AK39" sId="1"/>
    <undo index="65535" exp="area" dr="AJ37:AJ38" r="AJ39" sId="1"/>
    <undo index="65535" exp="area" dr="AI37:AI38" r="AI39" sId="1"/>
    <undo index="65535" exp="area" dr="AH37:AH38" r="AH39" sId="1"/>
    <undo index="65535" exp="area" dr="AG37:AG38" r="AG39" sId="1"/>
    <undo index="65535" exp="area" dr="AF37:AF38" r="AF39" sId="1"/>
    <undo index="65535" exp="area" dr="AE37:AE38" r="AE39" sId="1"/>
    <undo index="65535" exp="area" dr="AD37:AD38" r="AD39" sId="1"/>
    <undo index="65535" exp="area" dr="AC37:AC38" r="AC39" sId="1"/>
    <undo index="65535" exp="area" dr="AB37:AB38" r="AB39" sId="1"/>
    <undo index="65535" exp="area" dr="AA37:AA38" r="AA39" sId="1"/>
    <undo index="65535" exp="area" dr="Z37:Z38" r="Z39" sId="1"/>
    <undo index="65535" exp="area" dr="Y37:Y38" r="Y39" sId="1"/>
    <undo index="65535" exp="area" dr="X37:X38" r="X39" sId="1"/>
    <undo index="65535" exp="area" dr="W37:W38" r="W39" sId="1"/>
    <undo index="65535" exp="area" dr="V37:V38" r="V39" sId="1"/>
    <undo index="65535" exp="area" dr="U37:U38" r="U39" sId="1"/>
    <undo index="65535" exp="area" dr="T37:T38" r="T39" sId="1"/>
    <undo index="65535" exp="area" dr="S37:S38" r="S39" sId="1"/>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29" sId="1" ref="A38:XFD38" action="deleteRow">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8" t="inlineStr">
        <is>
          <t>TOTAL PRAHOVA</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8">
        <f>SUM(S37:S37)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8">
        <f>SUM(T37:T37)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8">
        <f>SUM(U37:U37)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8">
        <f>SUM(V37:V37)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8">
        <f>SUM(W37:W37)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8">
        <f>SUM(X37:X37)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8">
        <f>SUM(Y37:Y37)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8">
        <f>SUM(Z37:Z37)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8">
        <f>SUM(AA37:AA37)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8">
        <f>SUM(AB37:AB37)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8">
        <f>SUM(AC37:AC37)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8">
        <f>SUM(AD37:AD37)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8">
        <f>SUM(AE37:AE37)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8">
        <f>SUM(AF37:AF37)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8">
        <f>SUM(AG37:AG37)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8">
        <f>SUM(AH37:AH37)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8">
        <f>SUM(AI37:AI37)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8">
        <f>SUM(AJ37:AJ37)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8">
        <f>SUM(AK37:AK37)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8" start="0" length="0">
      <dxf>
        <font>
          <sz val="12"/>
          <color theme="1"/>
          <name val="Calibri"/>
          <family val="2"/>
          <charset val="238"/>
          <scheme val="minor"/>
        </font>
      </dxf>
    </rfmt>
  </rrc>
  <rrc rId="1430" sId="1" ref="A38:XFD38" action="deleteRow">
    <undo index="65535" exp="area" ref3D="1" dr="$H$1:$N$1048576" dn="Z_65B035E3_87FA_46C5_996E_864F2C8D0EBC_.wvu.Cols" sId="1"/>
    <rfmt sheetId="1" xfDxf="1" sqref="A38:XFD38" start="0" length="0"/>
    <rfmt sheetId="1" sqref="A38"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8" t="inlineStr">
        <is>
          <t>SĂLAJ</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8"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31" sId="1" ref="A38:XFD38" action="deleteRow">
    <undo index="65535" exp="area" dr="AK38:AK41" r="AK42" sId="1"/>
    <undo index="65535" exp="area" dr="AJ38:AJ41" r="AJ42" sId="1"/>
    <undo index="65535" exp="area" dr="AI38:AI41" r="AI42" sId="1"/>
    <undo index="65535" exp="area" dr="AH38:AH41" r="AH42" sId="1"/>
    <undo index="65535" exp="area" dr="AG38:AG41" r="AG42" sId="1"/>
    <undo index="65535" exp="area" dr="AF38:AF41" r="AF42" sId="1"/>
    <undo index="65535" exp="area" dr="AE38:AE41" r="AE42" sId="1"/>
    <undo index="65535" exp="area" dr="AD38:AD41" r="AD42" sId="1"/>
    <undo index="65535" exp="area" dr="AC38:AC41" r="AC42" sId="1"/>
    <undo index="65535" exp="area" dr="AB38:AB41" r="AB42" sId="1"/>
    <undo index="65535" exp="area" dr="AA38:AA41" r="AA42" sId="1"/>
    <undo index="65535" exp="area" dr="Z38:Z41" r="Z42" sId="1"/>
    <undo index="65535" exp="area" dr="Y38:Y41" r="Y42" sId="1"/>
    <undo index="65535" exp="area" dr="X38:X41" r="X42" sId="1"/>
    <undo index="65535" exp="area" dr="W38:W41" r="W42" sId="1"/>
    <undo index="65535" exp="area" dr="V38:V41" r="V42" sId="1"/>
    <undo index="65535" exp="area" dr="U38:U41" r="U42" sId="1"/>
    <undo index="65535" exp="area" dr="T38:T41" r="T42" sId="1"/>
    <undo index="65535" exp="area" dr="S38:S41" r="S42" sId="1"/>
    <undo index="65535" exp="area" ref3D="1" dr="$H$1:$N$1048576" dn="Z_65B035E3_87FA_46C5_996E_864F2C8D0EBC_.wvu.Cols" sId="1"/>
    <rfmt sheetId="1" xfDxf="1" sqref="A38:XFD38" start="0" length="0"/>
    <rcc rId="0" sId="1" dxf="1">
      <nc r="A38">
        <v>1</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32" sId="1" ref="A38:XFD38" action="deleteRow">
    <undo index="65535" exp="area" dr="AK38:AK40" r="AK41" sId="1"/>
    <undo index="65535" exp="area" dr="AJ38:AJ40" r="AJ41" sId="1"/>
    <undo index="65535" exp="area" dr="AI38:AI40" r="AI41" sId="1"/>
    <undo index="65535" exp="area" dr="AH38:AH40" r="AH41" sId="1"/>
    <undo index="65535" exp="area" dr="AG38:AG40" r="AG41" sId="1"/>
    <undo index="65535" exp="area" dr="AF38:AF40" r="AF41" sId="1"/>
    <undo index="65535" exp="area" dr="AE38:AE40" r="AE41" sId="1"/>
    <undo index="65535" exp="area" dr="AD38:AD40" r="AD41" sId="1"/>
    <undo index="65535" exp="area" dr="AC38:AC40" r="AC41" sId="1"/>
    <undo index="65535" exp="area" dr="AB38:AB40" r="AB41" sId="1"/>
    <undo index="65535" exp="area" dr="AA38:AA40" r="AA41" sId="1"/>
    <undo index="65535" exp="area" dr="Z38:Z40" r="Z41" sId="1"/>
    <undo index="65535" exp="area" dr="Y38:Y40" r="Y41" sId="1"/>
    <undo index="65535" exp="area" dr="X38:X40" r="X41" sId="1"/>
    <undo index="65535" exp="area" dr="W38:W40" r="W41" sId="1"/>
    <undo index="65535" exp="area" dr="V38:V40" r="V41" sId="1"/>
    <undo index="65535" exp="area" dr="U38:U40" r="U41" sId="1"/>
    <undo index="65535" exp="area" dr="T38:T40" r="T41" sId="1"/>
    <undo index="65535" exp="area" dr="S38:S40" r="S41" sId="1"/>
    <undo index="65535" exp="area" ref3D="1" dr="$H$1:$N$1048576" dn="Z_65B035E3_87FA_46C5_996E_864F2C8D0EBC_.wvu.Cols" sId="1"/>
    <rfmt sheetId="1" xfDxf="1" sqref="A38:XFD38" start="0" length="0"/>
    <rcc rId="0" sId="1" dxf="1">
      <nc r="A38">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33" sId="1" ref="A38:XFD38" action="deleteRow">
    <undo index="65535" exp="area" dr="AK38:AK39" r="AK40" sId="1"/>
    <undo index="65535" exp="area" dr="AJ38:AJ39" r="AJ40" sId="1"/>
    <undo index="65535" exp="area" dr="AI38:AI39" r="AI40" sId="1"/>
    <undo index="65535" exp="area" dr="AH38:AH39" r="AH40" sId="1"/>
    <undo index="65535" exp="area" dr="AG38:AG39" r="AG40" sId="1"/>
    <undo index="65535" exp="area" dr="AF38:AF39" r="AF40" sId="1"/>
    <undo index="65535" exp="area" dr="AE38:AE39" r="AE40" sId="1"/>
    <undo index="65535" exp="area" dr="AD38:AD39" r="AD40" sId="1"/>
    <undo index="65535" exp="area" dr="AC38:AC39" r="AC40" sId="1"/>
    <undo index="65535" exp="area" dr="AB38:AB39" r="AB40" sId="1"/>
    <undo index="65535" exp="area" dr="AA38:AA39" r="AA40" sId="1"/>
    <undo index="65535" exp="area" dr="Z38:Z39" r="Z40" sId="1"/>
    <undo index="65535" exp="area" dr="Y38:Y39" r="Y40" sId="1"/>
    <undo index="65535" exp="area" dr="X38:X39" r="X40" sId="1"/>
    <undo index="65535" exp="area" dr="W38:W39" r="W40" sId="1"/>
    <undo index="65535" exp="area" dr="V38:V39" r="V40" sId="1"/>
    <undo index="65535" exp="area" dr="U38:U39" r="U40" sId="1"/>
    <undo index="65535" exp="area" dr="T38:T39" r="T40" sId="1"/>
    <undo index="65535" exp="area" dr="S38:S39" r="S40" sId="1"/>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34" sId="1" ref="A38:XFD38" action="deleteRow">
    <undo index="65535" exp="area" dr="AK38" r="AK39" sId="1"/>
    <undo index="65535" exp="area" dr="AJ38" r="AJ39" sId="1"/>
    <undo index="65535" exp="area" dr="AI38" r="AI39" sId="1"/>
    <undo index="65535" exp="area" dr="AH38" r="AH39" sId="1"/>
    <undo index="65535" exp="area" dr="AG38" r="AG39" sId="1"/>
    <undo index="65535" exp="area" dr="AF38" r="AF39" sId="1"/>
    <undo index="65535" exp="area" dr="AE38" r="AE39" sId="1"/>
    <undo index="65535" exp="area" dr="AD38" r="AD39" sId="1"/>
    <undo index="65535" exp="area" dr="AC38" r="AC39" sId="1"/>
    <undo index="65535" exp="area" dr="AB38" r="AB39" sId="1"/>
    <undo index="65535" exp="area" dr="AA38" r="AA39" sId="1"/>
    <undo index="65535" exp="area" dr="Z38" r="Z39" sId="1"/>
    <undo index="65535" exp="area" dr="Y38" r="Y39" sId="1"/>
    <undo index="65535" exp="area" dr="X38" r="X39" sId="1"/>
    <undo index="65535" exp="area" dr="W38" r="W39" sId="1"/>
    <undo index="65535" exp="area" dr="V38" r="V39" sId="1"/>
    <undo index="65535" exp="area" dr="U38" r="U39" sId="1"/>
    <undo index="65535" exp="area" dr="T38" r="T39" sId="1"/>
    <undo index="65535" exp="area" dr="S38" r="S39" sId="1"/>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35" sId="1" ref="A38:XFD38" action="deleteRow">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8" t="inlineStr">
        <is>
          <t>TOTAL SĂLAJ</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8" start="0" length="0">
      <dxf>
        <font>
          <sz val="12"/>
          <color theme="1"/>
          <name val="Calibri"/>
          <family val="2"/>
          <charset val="238"/>
          <scheme val="minor"/>
        </font>
      </dxf>
    </rfmt>
  </rrc>
  <rrc rId="1436" sId="1" ref="A38:XFD38" action="deleteRow">
    <undo index="65535" exp="area" ref3D="1" dr="$H$1:$N$1048576" dn="Z_65B035E3_87FA_46C5_996E_864F2C8D0EBC_.wvu.Cols" sId="1"/>
    <rfmt sheetId="1" xfDxf="1" sqref="A38:XFD38" start="0" length="0"/>
    <rfmt sheetId="1" sqref="A38"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8" t="inlineStr">
        <is>
          <t>SATU MARE</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8"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37" sId="1" ref="A38:XFD38" action="deleteRow">
    <undo index="65535" exp="area" dr="AK38:AK40" r="AK41" sId="1"/>
    <undo index="65535" exp="area" dr="AJ38:AJ40" r="AJ41" sId="1"/>
    <undo index="65535" exp="area" dr="AI38:AI40" r="AI41" sId="1"/>
    <undo index="65535" exp="area" dr="AH38:AH40" r="AH41" sId="1"/>
    <undo index="65535" exp="area" dr="AG38:AG40" r="AG41" sId="1"/>
    <undo index="65535" exp="area" dr="AF38:AF40" r="AF41" sId="1"/>
    <undo index="65535" exp="area" dr="AE38:AE40" r="AE41" sId="1"/>
    <undo index="65535" exp="area" dr="AD38:AD40" r="AD41" sId="1"/>
    <undo index="65535" exp="area" dr="AC38:AC40" r="AC41" sId="1"/>
    <undo index="65535" exp="area" dr="AB38:AB40" r="AB41" sId="1"/>
    <undo index="65535" exp="area" dr="AA38:AA40" r="AA41" sId="1"/>
    <undo index="65535" exp="area" dr="Z38:Z40" r="Z41" sId="1"/>
    <undo index="65535" exp="area" dr="Y38:Y40" r="Y41" sId="1"/>
    <undo index="65535" exp="area" dr="X38:X40" r="X41" sId="1"/>
    <undo index="65535" exp="area" dr="W38:W40" r="W41" sId="1"/>
    <undo index="65535" exp="area" dr="V38:V40" r="V41" sId="1"/>
    <undo index="65535" exp="area" dr="U38:U40" r="U41" sId="1"/>
    <undo index="65535" exp="area" dr="T38:T40" r="T41" sId="1"/>
    <undo index="65535" exp="area" dr="S38:S40" r="S41" sId="1"/>
    <undo index="65535" exp="area" ref3D="1" dr="$H$1:$N$1048576" dn="Z_65B035E3_87FA_46C5_996E_864F2C8D0EBC_.wvu.Cols" sId="1"/>
    <rfmt sheetId="1" xfDxf="1" sqref="A38:XFD38" start="0" length="0"/>
    <rcc rId="0" sId="1" dxf="1">
      <nc r="A38">
        <v>1</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38" sId="1" ref="A38:XFD38" action="deleteRow">
    <undo index="65535" exp="area" dr="AK38:AK39" r="AK40" sId="1"/>
    <undo index="65535" exp="area" dr="AJ38:AJ39" r="AJ40" sId="1"/>
    <undo index="65535" exp="area" dr="AI38:AI39" r="AI40" sId="1"/>
    <undo index="65535" exp="area" dr="AH38:AH39" r="AH40" sId="1"/>
    <undo index="65535" exp="area" dr="AG38:AG39" r="AG40" sId="1"/>
    <undo index="65535" exp="area" dr="AF38:AF39" r="AF40" sId="1"/>
    <undo index="65535" exp="area" dr="AE38:AE39" r="AE40" sId="1"/>
    <undo index="65535" exp="area" dr="AD38:AD39" r="AD40" sId="1"/>
    <undo index="65535" exp="area" dr="AC38:AC39" r="AC40" sId="1"/>
    <undo index="65535" exp="area" dr="AB38:AB39" r="AB40" sId="1"/>
    <undo index="65535" exp="area" dr="AA38:AA39" r="AA40" sId="1"/>
    <undo index="65535" exp="area" dr="Z38:Z39" r="Z40" sId="1"/>
    <undo index="65535" exp="area" dr="Y38:Y39" r="Y40" sId="1"/>
    <undo index="65535" exp="area" dr="X38:X39" r="X40" sId="1"/>
    <undo index="65535" exp="area" dr="W38:W39" r="W40" sId="1"/>
    <undo index="65535" exp="area" dr="V38:V39" r="V40" sId="1"/>
    <undo index="65535" exp="area" dr="U38:U39" r="U40" sId="1"/>
    <undo index="65535" exp="area" dr="T38:T39" r="T40" sId="1"/>
    <undo index="65535" exp="area" dr="S38:S39" r="S40" sId="1"/>
    <undo index="65535" exp="area" ref3D="1" dr="$H$1:$N$1048576" dn="Z_65B035E3_87FA_46C5_996E_864F2C8D0EBC_.wvu.Cols" sId="1"/>
    <rfmt sheetId="1" xfDxf="1" sqref="A38:XFD38" start="0" length="0"/>
    <rcc rId="0" sId="1" dxf="1">
      <nc r="A38">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39" sId="1" ref="A38:XFD38" action="deleteRow">
    <undo index="65535" exp="area" dr="AK38" r="AK39" sId="1"/>
    <undo index="65535" exp="area" dr="AJ38" r="AJ39" sId="1"/>
    <undo index="65535" exp="area" dr="AI38" r="AI39" sId="1"/>
    <undo index="65535" exp="area" dr="AH38" r="AH39" sId="1"/>
    <undo index="65535" exp="area" dr="AG38" r="AG39" sId="1"/>
    <undo index="65535" exp="area" dr="AF38" r="AF39" sId="1"/>
    <undo index="65535" exp="area" dr="AE38" r="AE39" sId="1"/>
    <undo index="65535" exp="area" dr="AD38" r="AD39" sId="1"/>
    <undo index="65535" exp="area" dr="AC38" r="AC39" sId="1"/>
    <undo index="65535" exp="area" dr="AB38" r="AB39" sId="1"/>
    <undo index="65535" exp="area" dr="AA38" r="AA39" sId="1"/>
    <undo index="65535" exp="area" dr="Z38" r="Z39" sId="1"/>
    <undo index="65535" exp="area" dr="Y38" r="Y39" sId="1"/>
    <undo index="65535" exp="area" dr="X38" r="X39" sId="1"/>
    <undo index="65535" exp="area" dr="W38" r="W39" sId="1"/>
    <undo index="65535" exp="area" dr="V38" r="V39" sId="1"/>
    <undo index="65535" exp="area" dr="U38" r="U39" sId="1"/>
    <undo index="65535" exp="area" dr="T38" r="T39" sId="1"/>
    <undo index="65535" exp="area" dr="S38" r="S39" sId="1"/>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40" sId="1" ref="A38:XFD38" action="deleteRow">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8" t="inlineStr">
        <is>
          <t>TOTAL SATU MARE</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8" start="0" length="0">
      <dxf>
        <font>
          <sz val="12"/>
          <color theme="1"/>
          <name val="Calibri"/>
          <family val="2"/>
          <charset val="238"/>
          <scheme val="minor"/>
        </font>
      </dxf>
    </rfmt>
  </rrc>
  <rrc rId="1441" sId="1" ref="A38:XFD38" action="deleteRow">
    <undo index="65535" exp="area" ref3D="1" dr="$H$1:$N$1048576" dn="Z_65B035E3_87FA_46C5_996E_864F2C8D0EBC_.wvu.Cols" sId="1"/>
    <rfmt sheetId="1" xfDxf="1" sqref="A38:XFD38" start="0" length="0"/>
    <rfmt sheetId="1" sqref="A38"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8" t="inlineStr">
        <is>
          <t>SIBIU</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8"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42" sId="1" ref="A38:XFD38" action="deleteRow">
    <undo index="65535" exp="area" dr="AK38:AK40" r="AK41" sId="1"/>
    <undo index="65535" exp="area" dr="AJ38:AJ40" r="AJ41" sId="1"/>
    <undo index="65535" exp="area" dr="AI38:AI40" r="AI41" sId="1"/>
    <undo index="65535" exp="area" dr="AH38:AH40" r="AH41" sId="1"/>
    <undo index="65535" exp="area" dr="AG38:AG40" r="AG41" sId="1"/>
    <undo index="65535" exp="area" dr="AF38:AF40" r="AF41" sId="1"/>
    <undo index="65535" exp="area" dr="AE38:AE40" r="AE41" sId="1"/>
    <undo index="65535" exp="area" dr="AD38:AD40" r="AD41" sId="1"/>
    <undo index="65535" exp="area" dr="AC38:AC40" r="AC41" sId="1"/>
    <undo index="65535" exp="area" dr="AB38:AB40" r="AB41" sId="1"/>
    <undo index="65535" exp="area" dr="AA38:AA40" r="AA41" sId="1"/>
    <undo index="65535" exp="area" dr="Z38:Z40" r="Z41" sId="1"/>
    <undo index="65535" exp="area" dr="Y38:Y40" r="Y41" sId="1"/>
    <undo index="65535" exp="area" dr="X38:X40" r="X41" sId="1"/>
    <undo index="65535" exp="area" dr="W38:W40" r="W41" sId="1"/>
    <undo index="65535" exp="area" dr="V38:V40" r="V41" sId="1"/>
    <undo index="65535" exp="area" dr="U38:U40" r="U41" sId="1"/>
    <undo index="65535" exp="area" dr="T38:T40" r="T41" sId="1"/>
    <undo index="65535" exp="area" dr="S38:S40" r="S41" sId="1"/>
    <undo index="65535" exp="area" ref3D="1" dr="$H$1:$N$1048576" dn="Z_65B035E3_87FA_46C5_996E_864F2C8D0EBC_.wvu.Cols" sId="1"/>
    <rfmt sheetId="1" xfDxf="1" sqref="A38:XFD38" start="0" length="0"/>
    <rcc rId="0" sId="1" dxf="1">
      <nc r="A38">
        <v>1</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43" sId="1" ref="A38:XFD38" action="deleteRow">
    <undo index="65535" exp="area" dr="AK38:AK39" r="AK40" sId="1"/>
    <undo index="65535" exp="area" dr="AJ38:AJ39" r="AJ40" sId="1"/>
    <undo index="65535" exp="area" dr="AI38:AI39" r="AI40" sId="1"/>
    <undo index="65535" exp="area" dr="AH38:AH39" r="AH40" sId="1"/>
    <undo index="65535" exp="area" dr="AG38:AG39" r="AG40" sId="1"/>
    <undo index="65535" exp="area" dr="AF38:AF39" r="AF40" sId="1"/>
    <undo index="65535" exp="area" dr="AE38:AE39" r="AE40" sId="1"/>
    <undo index="65535" exp="area" dr="AD38:AD39" r="AD40" sId="1"/>
    <undo index="65535" exp="area" dr="AC38:AC39" r="AC40" sId="1"/>
    <undo index="65535" exp="area" dr="AB38:AB39" r="AB40" sId="1"/>
    <undo index="65535" exp="area" dr="AA38:AA39" r="AA40" sId="1"/>
    <undo index="65535" exp="area" dr="Z38:Z39" r="Z40" sId="1"/>
    <undo index="65535" exp="area" dr="Y38:Y39" r="Y40" sId="1"/>
    <undo index="65535" exp="area" dr="X38:X39" r="X40" sId="1"/>
    <undo index="65535" exp="area" dr="W38:W39" r="W40" sId="1"/>
    <undo index="65535" exp="area" dr="V38:V39" r="V40" sId="1"/>
    <undo index="65535" exp="area" dr="U38:U39" r="U40" sId="1"/>
    <undo index="65535" exp="area" dr="T38:T39" r="T40" sId="1"/>
    <undo index="65535" exp="area" dr="S38:S39" r="S40" sId="1"/>
    <undo index="65535" exp="area" ref3D="1" dr="$H$1:$N$1048576" dn="Z_65B035E3_87FA_46C5_996E_864F2C8D0EBC_.wvu.Cols" sId="1"/>
    <rfmt sheetId="1" xfDxf="1" sqref="A38:XFD38" start="0" length="0"/>
    <rcc rId="0" sId="1" dxf="1">
      <nc r="A38">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44" sId="1" ref="A38:XFD38" action="deleteRow">
    <undo index="65535" exp="area" dr="AK38" r="AK39" sId="1"/>
    <undo index="65535" exp="area" dr="AJ38" r="AJ39" sId="1"/>
    <undo index="65535" exp="area" dr="AI38" r="AI39" sId="1"/>
    <undo index="65535" exp="area" dr="AH38" r="AH39" sId="1"/>
    <undo index="65535" exp="area" dr="AG38" r="AG39" sId="1"/>
    <undo index="65535" exp="area" dr="AF38" r="AF39" sId="1"/>
    <undo index="65535" exp="area" dr="AE38" r="AE39" sId="1"/>
    <undo index="65535" exp="area" dr="AD38" r="AD39" sId="1"/>
    <undo index="65535" exp="area" dr="AC38" r="AC39" sId="1"/>
    <undo index="65535" exp="area" dr="AB38" r="AB39" sId="1"/>
    <undo index="65535" exp="area" dr="AA38" r="AA39" sId="1"/>
    <undo index="65535" exp="area" dr="Z38" r="Z39" sId="1"/>
    <undo index="65535" exp="area" dr="Y38" r="Y39" sId="1"/>
    <undo index="65535" exp="area" dr="X38" r="X39" sId="1"/>
    <undo index="65535" exp="area" dr="W38" r="W39" sId="1"/>
    <undo index="65535" exp="area" dr="V38" r="V39" sId="1"/>
    <undo index="65535" exp="area" dr="U38" r="U39" sId="1"/>
    <undo index="65535" exp="area" dr="T38" r="T39" sId="1"/>
    <undo index="65535" exp="area" dr="S38" r="S39" sId="1"/>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45" sId="1" ref="A38:XFD38" action="deleteRow">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8" t="inlineStr">
        <is>
          <t>TOTAL SIBIU</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8" start="0" length="0">
      <dxf>
        <font>
          <sz val="12"/>
          <color theme="1"/>
          <name val="Calibri"/>
          <family val="2"/>
          <charset val="238"/>
          <scheme val="minor"/>
        </font>
      </dxf>
    </rfmt>
  </rrc>
  <rrc rId="1446" sId="1" ref="A38:XFD38" action="deleteRow">
    <undo index="65535" exp="area" ref3D="1" dr="$H$1:$N$1048576" dn="Z_65B035E3_87FA_46C5_996E_864F2C8D0EBC_.wvu.Cols" sId="1"/>
    <rfmt sheetId="1" xfDxf="1" sqref="A38:XFD38" start="0" length="0"/>
    <rfmt sheetId="1" sqref="A38"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8" t="inlineStr">
        <is>
          <t>SUCEAVA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8"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47" sId="1" ref="A38:XFD38" action="deleteRow">
    <undo index="65535" exp="area" dr="AK38:AK40" r="AK41" sId="1"/>
    <undo index="65535" exp="area" dr="AJ38:AJ40" r="AJ41" sId="1"/>
    <undo index="65535" exp="area" dr="AI38:AI40" r="AI41" sId="1"/>
    <undo index="65535" exp="area" dr="AH38:AH40" r="AH41" sId="1"/>
    <undo index="65535" exp="area" dr="AG38:AG40" r="AG41" sId="1"/>
    <undo index="65535" exp="area" dr="AF38:AF40" r="AF41" sId="1"/>
    <undo index="65535" exp="area" dr="AE38:AE40" r="AE41" sId="1"/>
    <undo index="65535" exp="area" dr="AD38:AD40" r="AD41" sId="1"/>
    <undo index="65535" exp="area" dr="AC38:AC40" r="AC41" sId="1"/>
    <undo index="65535" exp="area" dr="AB38:AB40" r="AB41" sId="1"/>
    <undo index="65535" exp="area" dr="AA38:AA40" r="AA41" sId="1"/>
    <undo index="65535" exp="area" dr="Z38:Z40" r="Z41" sId="1"/>
    <undo index="65535" exp="area" dr="Y38:Y40" r="Y41" sId="1"/>
    <undo index="65535" exp="area" dr="X38:X40" r="X41" sId="1"/>
    <undo index="65535" exp="area" dr="W38:W40" r="W41" sId="1"/>
    <undo index="65535" exp="area" dr="V38:V40" r="V41" sId="1"/>
    <undo index="65535" exp="area" dr="U38:U40" r="U41" sId="1"/>
    <undo index="65535" exp="area" dr="T38:T40" r="T41" sId="1"/>
    <undo index="65535" exp="area" dr="S38:S40" r="S41" sId="1"/>
    <undo index="65535" exp="area" ref3D="1" dr="$H$1:$N$1048576" dn="Z_65B035E3_87FA_46C5_996E_864F2C8D0EBC_.wvu.Cols" sId="1"/>
    <rfmt sheetId="1" xfDxf="1" sqref="A38:XFD38" start="0" length="0"/>
    <rcc rId="0" sId="1" dxf="1">
      <nc r="A38">
        <v>1</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48" sId="1" ref="A38:XFD38" action="deleteRow">
    <undo index="65535" exp="area" dr="AK38:AK39" r="AK40" sId="1"/>
    <undo index="65535" exp="area" dr="AJ38:AJ39" r="AJ40" sId="1"/>
    <undo index="65535" exp="area" dr="AI38:AI39" r="AI40" sId="1"/>
    <undo index="65535" exp="area" dr="AH38:AH39" r="AH40" sId="1"/>
    <undo index="65535" exp="area" dr="AG38:AG39" r="AG40" sId="1"/>
    <undo index="65535" exp="area" dr="AF38:AF39" r="AF40" sId="1"/>
    <undo index="65535" exp="area" dr="AE38:AE39" r="AE40" sId="1"/>
    <undo index="65535" exp="area" dr="AD38:AD39" r="AD40" sId="1"/>
    <undo index="65535" exp="area" dr="AC38:AC39" r="AC40" sId="1"/>
    <undo index="65535" exp="area" dr="AB38:AB39" r="AB40" sId="1"/>
    <undo index="65535" exp="area" dr="AA38:AA39" r="AA40" sId="1"/>
    <undo index="65535" exp="area" dr="Z38:Z39" r="Z40" sId="1"/>
    <undo index="65535" exp="area" dr="Y38:Y39" r="Y40" sId="1"/>
    <undo index="65535" exp="area" dr="X38:X39" r="X40" sId="1"/>
    <undo index="65535" exp="area" dr="W38:W39" r="W40" sId="1"/>
    <undo index="65535" exp="area" dr="V38:V39" r="V40" sId="1"/>
    <undo index="65535" exp="area" dr="U38:U39" r="U40" sId="1"/>
    <undo index="65535" exp="area" dr="T38:T39" r="T40" sId="1"/>
    <undo index="65535" exp="area" dr="S38:S39" r="S40" sId="1"/>
    <undo index="65535" exp="area" ref3D="1" dr="$H$1:$N$1048576" dn="Z_65B035E3_87FA_46C5_996E_864F2C8D0EBC_.wvu.Cols" sId="1"/>
    <rfmt sheetId="1" xfDxf="1" sqref="A38:XFD38" start="0" length="0"/>
    <rcc rId="0" sId="1" dxf="1">
      <nc r="A38">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49" sId="1" ref="A38:XFD38" action="deleteRow">
    <undo index="65535" exp="area" dr="AK38" r="AK39" sId="1"/>
    <undo index="65535" exp="area" dr="AJ38" r="AJ39" sId="1"/>
    <undo index="65535" exp="area" dr="AI38" r="AI39" sId="1"/>
    <undo index="65535" exp="area" dr="AH38" r="AH39" sId="1"/>
    <undo index="65535" exp="area" dr="AG38" r="AG39" sId="1"/>
    <undo index="65535" exp="area" dr="AF38" r="AF39" sId="1"/>
    <undo index="65535" exp="area" dr="AE38" r="AE39" sId="1"/>
    <undo index="65535" exp="area" dr="AD38" r="AD39" sId="1"/>
    <undo index="65535" exp="area" dr="AC38" r="AC39" sId="1"/>
    <undo index="65535" exp="area" dr="AB38" r="AB39" sId="1"/>
    <undo index="65535" exp="area" dr="AA38" r="AA39" sId="1"/>
    <undo index="65535" exp="area" dr="Z38" r="Z39" sId="1"/>
    <undo index="65535" exp="area" dr="Y38" r="Y39" sId="1"/>
    <undo index="65535" exp="area" dr="X38" r="X39" sId="1"/>
    <undo index="65535" exp="area" dr="W38" r="W39" sId="1"/>
    <undo index="65535" exp="area" dr="V38" r="V39" sId="1"/>
    <undo index="65535" exp="area" dr="U38" r="U39" sId="1"/>
    <undo index="65535" exp="area" dr="T38" r="T39" sId="1"/>
    <undo index="65535" exp="area" dr="S38" r="S39" sId="1"/>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8">
        <f>T38+U38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8">
        <f>W38+X38</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8">
        <f>AC38+AD38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8">
        <f>S38+V38+Y38+AB38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8">
        <f>AE38+AF38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50" sId="1" ref="A38:XFD38" action="deleteRow">
    <undo index="65535" exp="area" ref3D="1" dr="$H$1:$N$1048576" dn="Z_65B035E3_87FA_46C5_996E_864F2C8D0EBC_.wvu.Cols" sId="1"/>
    <rfmt sheetId="1" xfDxf="1" sqref="A38:XFD38" start="0" length="0"/>
    <rfmt sheetId="1" sqref="A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8" t="inlineStr">
        <is>
          <t>TOTAL SUCEAVA</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8">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8" start="0" length="0">
      <dxf>
        <font>
          <sz val="12"/>
          <color theme="1"/>
          <name val="Calibri"/>
          <family val="2"/>
          <charset val="238"/>
          <scheme val="minor"/>
        </font>
      </dxf>
    </rfmt>
  </rrc>
  <rrc rId="1451" sId="1" ref="A38:XFD38" action="deleteRow">
    <undo index="65535" exp="area" ref3D="1" dr="$H$1:$N$1048576" dn="Z_65B035E3_87FA_46C5_996E_864F2C8D0EBC_.wvu.Cols" sId="1"/>
    <rfmt sheetId="1" xfDxf="1" sqref="A38:XFD38" start="0" length="0"/>
    <rfmt sheetId="1" sqref="A38"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8"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8"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8" t="inlineStr">
        <is>
          <t>TELEORMAN</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8"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rder>
      </dxf>
    </rfmt>
    <rfmt sheetId="1" sqref="X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rder>
      </dxf>
    </rfmt>
    <rfmt sheetId="1" sqref="Y38"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rder>
      </dxf>
    </rfmt>
    <rfmt sheetId="1" sqref="Z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rder>
      </dxf>
    </rfmt>
    <rfmt sheetId="1" sqref="AA38"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8"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8"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8"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8" start="0" length="0">
      <dxf>
        <font>
          <sz val="12"/>
          <color theme="1"/>
          <name val="Calibri"/>
          <family val="2"/>
          <charset val="238"/>
          <scheme val="minor"/>
        </font>
      </dxf>
    </rfmt>
  </rrc>
  <rrc rId="1452" sId="1" ref="A39:XFD39" action="deleteRow">
    <undo index="65535" exp="area" ref3D="1" dr="$H$1:$N$1048576" dn="Z_65B035E3_87FA_46C5_996E_864F2C8D0EBC_.wvu.Cols" sId="1"/>
    <rfmt sheetId="1" xfDxf="1" sqref="A39:XFD39" start="0" length="0"/>
    <rcc rId="0" sId="1" dxf="1">
      <nc r="A39">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9">
        <f>T39+U39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9">
        <f>W39+X39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bottom style="thin">
            <color indexed="64"/>
          </bottom>
        </border>
      </dxf>
    </rfmt>
    <rcc rId="0" sId="1" s="1" dxf="1">
      <nc r="Y39">
        <f>Z39+AA39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53" sId="1" ref="A39:XFD39" action="deleteRow">
    <undo index="65535" exp="area" dr="AK38:AK39" r="AK40" sId="1"/>
    <undo index="65535" exp="area" dr="AJ38:AJ39" r="AJ40" sId="1"/>
    <undo index="65535" exp="area" dr="AI38:AI39" r="AI40" sId="1"/>
    <undo index="65535" exp="area" dr="AH38:AH39" r="AH40" sId="1"/>
    <undo index="65535" exp="area" dr="AG38:AG39" r="AG40" sId="1"/>
    <undo index="65535" exp="area" dr="AF38:AF39" r="AF40" sId="1"/>
    <undo index="65535" exp="area" dr="AE38:AE39" r="AE40" sId="1"/>
    <undo index="65535" exp="area" dr="AD38:AD39" r="AD40" sId="1"/>
    <undo index="65535" exp="area" dr="AC38:AC39" r="AC40" sId="1"/>
    <undo index="65535" exp="area" dr="AB38:AB39" r="AB40" sId="1"/>
    <undo index="65535" exp="area" dr="AA38:AA39" r="AA40" sId="1"/>
    <undo index="65535" exp="area" dr="Z38:Z39" r="Z40" sId="1"/>
    <undo index="65535" exp="area" dr="Y38:Y39" r="Y40" sId="1"/>
    <undo index="65535" exp="area" dr="X38:X39" r="X40" sId="1"/>
    <undo index="65535" exp="area" dr="W38:W39" r="W40" sId="1"/>
    <undo index="65535" exp="area" dr="V38:V39" r="V40" sId="1"/>
    <undo index="65535" exp="area" dr="U38:U39" r="U40" sId="1"/>
    <undo index="65535" exp="area" dr="T38:T39" r="T40" sId="1"/>
    <undo index="65535" exp="area" dr="S38:S39" r="S40" sId="1"/>
    <undo index="65535" exp="area" ref3D="1" dr="$H$1:$N$1048576" dn="Z_65B035E3_87FA_46C5_996E_864F2C8D0EBC_.wvu.Cols" sId="1"/>
    <rfmt sheetId="1" xfDxf="1" sqref="A39:XFD39" start="0" length="0"/>
    <rfmt sheetId="1" sqref="A3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9">
        <f>T39+U39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9">
        <f>W39+X39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9">
        <f>Z39+AA39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54" sId="1" ref="A39:XFD39" action="deleteRow">
    <undo index="65535" exp="area" ref3D="1" dr="$H$1:$N$1048576" dn="Z_65B035E3_87FA_46C5_996E_864F2C8D0EBC_.wvu.Cols" sId="1"/>
    <rfmt sheetId="1" xfDxf="1" sqref="A39:XFD39" start="0" length="0"/>
    <rfmt sheetId="1" sqref="A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9" t="inlineStr">
        <is>
          <t>TOTAL TELEORMAN</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9">
        <f>SUM(S38:S38)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9">
        <f>SUM(T38:T38)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9">
        <f>SUM(U38:U38)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9">
        <f>SUM(V38:V38)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9">
        <f>SUM(W38:W38)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9">
        <f>SUM(X38:X38)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9">
        <f>SUM(Y38:Y38)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9">
        <f>SUM(Z38:Z38)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9">
        <f>SUM(AA38:AA38)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9">
        <f>SUM(AB38:AB38)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9">
        <f>SUM(AC38:AC38)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9">
        <f>SUM(AD38:AD38)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9">
        <f>SUM(AE38:AE38)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9">
        <f>SUM(AF38:AF38)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9">
        <f>SUM(AG38:AG38)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9">
        <f>SUM(AH38:AH38)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9">
        <f>SUM(AI38:AI38)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9">
        <f>SUM(AJ38:AJ38)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9">
        <f>SUM(AK38:AK38)</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9" start="0" length="0">
      <dxf>
        <font>
          <sz val="12"/>
          <color theme="1"/>
          <name val="Calibri"/>
          <family val="2"/>
          <charset val="238"/>
          <scheme val="minor"/>
        </font>
      </dxf>
    </rfmt>
  </rrc>
  <rrc rId="1455" sId="1" ref="A39:XFD39" action="deleteRow">
    <undo index="65535" exp="area" ref3D="1" dr="$H$1:$N$1048576" dn="Z_65B035E3_87FA_46C5_996E_864F2C8D0EBC_.wvu.Cols" sId="1"/>
    <rfmt sheetId="1" xfDxf="1" sqref="A39:XFD39" start="0" length="0"/>
    <rfmt sheetId="1" sqref="A39"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9" t="inlineStr">
        <is>
          <t>TIMIȘ</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9"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56" sId="1" ref="A39:XFD39" action="deleteRow">
    <undo index="65535" exp="area" dr="AK39:AK41" r="AK42" sId="1"/>
    <undo index="65535" exp="area" dr="AJ39:AJ41" r="AJ42" sId="1"/>
    <undo index="65535" exp="area" dr="AI39:AI41" r="AI42" sId="1"/>
    <undo index="65535" exp="area" dr="AH39:AH41" r="AH42" sId="1"/>
    <undo index="65535" exp="area" dr="AG39:AG41" r="AG42" sId="1"/>
    <undo index="65535" exp="area" dr="AF39:AF41" r="AF42" sId="1"/>
    <undo index="65535" exp="area" dr="AE39:AE41" r="AE42" sId="1"/>
    <undo index="65535" exp="area" dr="AD39:AD41" r="AD42" sId="1"/>
    <undo index="65535" exp="area" dr="AC39:AC41" r="AC42" sId="1"/>
    <undo index="65535" exp="area" dr="AB39:AB41" r="AB42" sId="1"/>
    <undo index="65535" exp="area" dr="AA39:AA41" r="AA42" sId="1"/>
    <undo index="65535" exp="area" dr="Z39:Z41" r="Z42" sId="1"/>
    <undo index="65535" exp="area" dr="Y39:Y41" r="Y42" sId="1"/>
    <undo index="65535" exp="area" dr="X39:X41" r="X42" sId="1"/>
    <undo index="65535" exp="area" dr="W39:W41" r="W42" sId="1"/>
    <undo index="65535" exp="area" dr="V39:V41" r="V42" sId="1"/>
    <undo index="65535" exp="area" dr="U39:U41" r="U42" sId="1"/>
    <undo index="65535" exp="area" dr="T39:T41" r="T42" sId="1"/>
    <undo index="65535" exp="area" dr="S39:S41" r="S42" sId="1"/>
    <undo index="65535" exp="area" ref3D="1" dr="$H$1:$N$1048576" dn="Z_65B035E3_87FA_46C5_996E_864F2C8D0EBC_.wvu.Cols" sId="1"/>
    <rfmt sheetId="1" xfDxf="1" sqref="A39:XFD39" start="0" length="0"/>
    <rcc rId="0" sId="1" dxf="1">
      <nc r="A39">
        <v>1</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9"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9">
        <f>T39+U39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9">
        <f>W39+X39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9">
        <f>Z39+AA39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57" sId="1" ref="A39:XFD39" action="deleteRow">
    <undo index="65535" exp="area" dr="AK39:AK40" r="AK41" sId="1"/>
    <undo index="65535" exp="area" dr="AJ39:AJ40" r="AJ41" sId="1"/>
    <undo index="65535" exp="area" dr="AI39:AI40" r="AI41" sId="1"/>
    <undo index="65535" exp="area" dr="AH39:AH40" r="AH41" sId="1"/>
    <undo index="65535" exp="area" dr="AG39:AG40" r="AG41" sId="1"/>
    <undo index="65535" exp="area" dr="AF39:AF40" r="AF41" sId="1"/>
    <undo index="65535" exp="area" dr="AE39:AE40" r="AE41" sId="1"/>
    <undo index="65535" exp="area" dr="AD39:AD40" r="AD41" sId="1"/>
    <undo index="65535" exp="area" dr="AC39:AC40" r="AC41" sId="1"/>
    <undo index="65535" exp="area" dr="AB39:AB40" r="AB41" sId="1"/>
    <undo index="65535" exp="area" dr="AA39:AA40" r="AA41" sId="1"/>
    <undo index="65535" exp="area" dr="Z39:Z40" r="Z41" sId="1"/>
    <undo index="65535" exp="area" dr="Y39:Y40" r="Y41" sId="1"/>
    <undo index="65535" exp="area" dr="X39:X40" r="X41" sId="1"/>
    <undo index="65535" exp="area" dr="W39:W40" r="W41" sId="1"/>
    <undo index="65535" exp="area" dr="V39:V40" r="V41" sId="1"/>
    <undo index="65535" exp="area" dr="U39:U40" r="U41" sId="1"/>
    <undo index="65535" exp="area" dr="T39:T40" r="T41" sId="1"/>
    <undo index="65535" exp="area" dr="S39:S40" r="S41" sId="1"/>
    <undo index="65535" exp="area" ref3D="1" dr="$H$1:$N$1048576" dn="Z_65B035E3_87FA_46C5_996E_864F2C8D0EBC_.wvu.Cols" sId="1"/>
    <rfmt sheetId="1" xfDxf="1" sqref="A39:XFD39" start="0" length="0"/>
    <rcc rId="0" sId="1" dxf="1">
      <nc r="A39">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9">
        <f>T39+U39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9">
        <f>W39+X39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9">
        <f>Z39+AA39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58" sId="1" ref="A39:XFD39" action="deleteRow">
    <undo index="65535" exp="area" dr="AK39" r="AK40" sId="1"/>
    <undo index="65535" exp="area" dr="AJ39" r="AJ40" sId="1"/>
    <undo index="65535" exp="area" dr="AI39" r="AI40" sId="1"/>
    <undo index="65535" exp="area" dr="AH39" r="AH40" sId="1"/>
    <undo index="65535" exp="area" dr="AG39" r="AG40" sId="1"/>
    <undo index="65535" exp="area" dr="AF39" r="AF40" sId="1"/>
    <undo index="65535" exp="area" dr="AE39" r="AE40" sId="1"/>
    <undo index="65535" exp="area" dr="AD39" r="AD40" sId="1"/>
    <undo index="65535" exp="area" dr="AC39" r="AC40" sId="1"/>
    <undo index="65535" exp="area" dr="AB39" r="AB40" sId="1"/>
    <undo index="65535" exp="area" dr="AA39" r="AA40" sId="1"/>
    <undo index="65535" exp="area" dr="Z39" r="Z40" sId="1"/>
    <undo index="65535" exp="area" dr="Y39" r="Y40" sId="1"/>
    <undo index="65535" exp="area" dr="X39" r="X40" sId="1"/>
    <undo index="65535" exp="area" dr="W39" r="W40" sId="1"/>
    <undo index="65535" exp="area" dr="V39" r="V40" sId="1"/>
    <undo index="65535" exp="area" dr="U39" r="U40" sId="1"/>
    <undo index="65535" exp="area" dr="T39" r="T40" sId="1"/>
    <undo index="65535" exp="area" dr="S39" r="S40" sId="1"/>
    <undo index="65535" exp="area" ref3D="1" dr="$H$1:$N$1048576" dn="Z_65B035E3_87FA_46C5_996E_864F2C8D0EBC_.wvu.Cols" sId="1"/>
    <rfmt sheetId="1" xfDxf="1" sqref="A39:XFD39" start="0" length="0"/>
    <rfmt sheetId="1" sqref="A3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9">
        <f>T39+U39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9">
        <f>W39+X39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9">
        <f>Z39+AA39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59" sId="1" ref="A39:XFD39" action="deleteRow">
    <undo index="65535" exp="area" ref3D="1" dr="$H$1:$N$1048576" dn="Z_65B035E3_87FA_46C5_996E_864F2C8D0EBC_.wvu.Cols" sId="1"/>
    <rfmt sheetId="1" xfDxf="1" sqref="A39:XFD39" start="0" length="0"/>
    <rfmt sheetId="1" sqref="A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9" t="inlineStr">
        <is>
          <t>TOTAL TIMIȘ</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9" start="0" length="0">
      <dxf>
        <font>
          <sz val="12"/>
          <color theme="1"/>
          <name val="Calibri"/>
          <family val="2"/>
          <charset val="238"/>
          <scheme val="minor"/>
        </font>
      </dxf>
    </rfmt>
  </rrc>
  <rrc rId="1460" sId="1" ref="A39:XFD39" action="deleteRow">
    <undo index="65535" exp="area" ref3D="1" dr="$H$1:$N$1048576" dn="Z_65B035E3_87FA_46C5_996E_864F2C8D0EBC_.wvu.Cols" sId="1"/>
    <rfmt sheetId="1" xfDxf="1" sqref="A39:XFD39" start="0" length="0"/>
    <rfmt sheetId="1" sqref="A39"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9" t="inlineStr">
        <is>
          <t>TULCEA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9"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61" sId="1" ref="A39:XFD39" action="deleteRow">
    <undo index="65535" exp="area" dr="AK39:AK41" r="AK42" sId="1"/>
    <undo index="65535" exp="area" dr="AJ39:AJ41" r="AJ42" sId="1"/>
    <undo index="65535" exp="area" dr="AI39:AI41" r="AI42" sId="1"/>
    <undo index="65535" exp="area" dr="AH39:AH41" r="AH42" sId="1"/>
    <undo index="65535" exp="area" dr="AG39:AG41" r="AG42" sId="1"/>
    <undo index="65535" exp="area" dr="AF39:AF41" r="AF42" sId="1"/>
    <undo index="65535" exp="area" dr="AE39:AE41" r="AE42" sId="1"/>
    <undo index="65535" exp="area" dr="AD39:AD41" r="AD42" sId="1"/>
    <undo index="65535" exp="area" dr="AC39:AC41" r="AC42" sId="1"/>
    <undo index="65535" exp="area" dr="AB39:AB41" r="AB42" sId="1"/>
    <undo index="65535" exp="area" dr="AA39:AA41" r="AA42" sId="1"/>
    <undo index="65535" exp="area" dr="Z39:Z41" r="Z42" sId="1"/>
    <undo index="65535" exp="area" dr="Y39:Y41" r="Y42" sId="1"/>
    <undo index="65535" exp="area" dr="X39:X41" r="X42" sId="1"/>
    <undo index="65535" exp="area" dr="W39:W41" r="W42" sId="1"/>
    <undo index="65535" exp="area" dr="V39:V41" r="V42" sId="1"/>
    <undo index="65535" exp="area" dr="U39:U41" r="U42" sId="1"/>
    <undo index="65535" exp="area" dr="T39:T41" r="T42" sId="1"/>
    <undo index="65535" exp="area" dr="S39:S41" r="S42" sId="1"/>
    <undo index="65535" exp="area" ref3D="1" dr="$H$1:$N$1048576" dn="Z_65B035E3_87FA_46C5_996E_864F2C8D0EBC_.wvu.Cols" sId="1"/>
    <rfmt sheetId="1" xfDxf="1" sqref="A39:XFD39" start="0" length="0"/>
    <rcc rId="0" sId="1" dxf="1">
      <nc r="A39">
        <v>1</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9"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9">
        <f>T39+U39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9">
        <f>W39+X39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9">
        <f>Z39+AA39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62" sId="1" ref="A39:XFD39" action="deleteRow">
    <undo index="65535" exp="area" dr="AK39:AK40" r="AK41" sId="1"/>
    <undo index="65535" exp="area" dr="AJ39:AJ40" r="AJ41" sId="1"/>
    <undo index="65535" exp="area" dr="AI39:AI40" r="AI41" sId="1"/>
    <undo index="65535" exp="area" dr="AH39:AH40" r="AH41" sId="1"/>
    <undo index="65535" exp="area" dr="AG39:AG40" r="AG41" sId="1"/>
    <undo index="65535" exp="area" dr="AF39:AF40" r="AF41" sId="1"/>
    <undo index="65535" exp="area" dr="AE39:AE40" r="AE41" sId="1"/>
    <undo index="65535" exp="area" dr="AD39:AD40" r="AD41" sId="1"/>
    <undo index="65535" exp="area" dr="AC39:AC40" r="AC41" sId="1"/>
    <undo index="65535" exp="area" dr="AB39:AB40" r="AB41" sId="1"/>
    <undo index="65535" exp="area" dr="AA39:AA40" r="AA41" sId="1"/>
    <undo index="65535" exp="area" dr="Z39:Z40" r="Z41" sId="1"/>
    <undo index="65535" exp="area" dr="Y39:Y40" r="Y41" sId="1"/>
    <undo index="65535" exp="area" dr="X39:X40" r="X41" sId="1"/>
    <undo index="65535" exp="area" dr="W39:W40" r="W41" sId="1"/>
    <undo index="65535" exp="area" dr="V39:V40" r="V41" sId="1"/>
    <undo index="65535" exp="area" dr="U39:U40" r="U41" sId="1"/>
    <undo index="65535" exp="area" dr="T39:T40" r="T41" sId="1"/>
    <undo index="65535" exp="area" dr="S39:S40" r="S41" sId="1"/>
    <undo index="65535" exp="area" ref3D="1" dr="$H$1:$N$1048576" dn="Z_65B035E3_87FA_46C5_996E_864F2C8D0EBC_.wvu.Cols" sId="1"/>
    <rfmt sheetId="1" xfDxf="1" sqref="A39:XFD39" start="0" length="0"/>
    <rcc rId="0" sId="1" dxf="1">
      <nc r="A39">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9">
        <f>T39+U39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9">
        <f>W39+X39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9">
        <f>Z39+AA39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63" sId="1" ref="A39:XFD39" action="deleteRow">
    <undo index="65535" exp="area" dr="AK39" r="AK40" sId="1"/>
    <undo index="65535" exp="area" dr="AJ39" r="AJ40" sId="1"/>
    <undo index="65535" exp="area" dr="AI39" r="AI40" sId="1"/>
    <undo index="65535" exp="area" dr="AH39" r="AH40" sId="1"/>
    <undo index="65535" exp="area" dr="AG39" r="AG40" sId="1"/>
    <undo index="65535" exp="area" dr="AF39" r="AF40" sId="1"/>
    <undo index="65535" exp="area" dr="AE39" r="AE40" sId="1"/>
    <undo index="65535" exp="area" dr="AD39" r="AD40" sId="1"/>
    <undo index="65535" exp="area" dr="AC39" r="AC40" sId="1"/>
    <undo index="65535" exp="area" dr="AB39" r="AB40" sId="1"/>
    <undo index="65535" exp="area" dr="AA39" r="AA40" sId="1"/>
    <undo index="65535" exp="area" dr="Z39" r="Z40" sId="1"/>
    <undo index="65535" exp="area" dr="Y39" r="Y40" sId="1"/>
    <undo index="65535" exp="area" dr="X39" r="X40" sId="1"/>
    <undo index="65535" exp="area" dr="W39" r="W40" sId="1"/>
    <undo index="65535" exp="area" dr="V39" r="V40" sId="1"/>
    <undo index="65535" exp="area" dr="U39" r="U40" sId="1"/>
    <undo index="65535" exp="area" dr="T39" r="T40" sId="1"/>
    <undo index="65535" exp="area" dr="S39" r="S40" sId="1"/>
    <undo index="65535" exp="area" ref3D="1" dr="$H$1:$N$1048576" dn="Z_65B035E3_87FA_46C5_996E_864F2C8D0EBC_.wvu.Cols" sId="1"/>
    <rfmt sheetId="1" xfDxf="1" sqref="A39:XFD39" start="0" length="0"/>
    <rfmt sheetId="1" sqref="A3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9">
        <f>T39+U39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9">
        <f>W39+X39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9">
        <f>Z39+AA39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64" sId="1" ref="A39:XFD39" action="deleteRow">
    <undo index="65535" exp="area" ref3D="1" dr="$H$1:$N$1048576" dn="Z_65B035E3_87FA_46C5_996E_864F2C8D0EBC_.wvu.Cols" sId="1"/>
    <rfmt sheetId="1" xfDxf="1" sqref="A39:XFD39" start="0" length="0"/>
    <rfmt sheetId="1" sqref="A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9" t="inlineStr">
        <is>
          <t>TOTAL TULCEA</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9" start="0" length="0">
      <dxf>
        <font>
          <sz val="12"/>
          <color theme="1"/>
          <name val="Calibri"/>
          <family val="2"/>
          <charset val="238"/>
          <scheme val="minor"/>
        </font>
      </dxf>
    </rfmt>
  </rrc>
  <rrc rId="1465" sId="1" ref="A39:XFD39" action="deleteRow">
    <undo index="65535" exp="area" ref3D="1" dr="$H$1:$N$1048576" dn="Z_65B035E3_87FA_46C5_996E_864F2C8D0EBC_.wvu.Cols" sId="1"/>
    <rfmt sheetId="1" xfDxf="1" sqref="A39:XFD39" start="0" length="0"/>
    <rfmt sheetId="1" sqref="A39"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9" t="inlineStr">
        <is>
          <t>VÂLCEA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1" sqref="S3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3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39"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39"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66" sId="1" ref="A39:XFD39" action="deleteRow">
    <undo index="65535" exp="area" dr="AK39:AK41" r="AK42" sId="1"/>
    <undo index="65535" exp="area" dr="AJ39:AJ41" r="AJ42" sId="1"/>
    <undo index="65535" exp="area" dr="AI39:AI41" r="AI42" sId="1"/>
    <undo index="65535" exp="area" dr="AH39:AH41" r="AH42" sId="1"/>
    <undo index="65535" exp="area" dr="AG39:AG41" r="AG42" sId="1"/>
    <undo index="65535" exp="area" dr="AF39:AF41" r="AF42" sId="1"/>
    <undo index="65535" exp="area" dr="AE39:AE41" r="AE42" sId="1"/>
    <undo index="65535" exp="area" dr="AD39:AD41" r="AD42" sId="1"/>
    <undo index="65535" exp="area" dr="AC39:AC41" r="AC42" sId="1"/>
    <undo index="65535" exp="area" dr="AB39:AB41" r="AB42" sId="1"/>
    <undo index="65535" exp="area" dr="AA39:AA41" r="AA42" sId="1"/>
    <undo index="65535" exp="area" dr="Z39:Z41" r="Z42" sId="1"/>
    <undo index="65535" exp="area" dr="Y39:Y41" r="Y42" sId="1"/>
    <undo index="65535" exp="area" dr="X39:X41" r="X42" sId="1"/>
    <undo index="65535" exp="area" dr="W39:W41" r="W42" sId="1"/>
    <undo index="65535" exp="area" dr="V39:V41" r="V42" sId="1"/>
    <undo index="65535" exp="area" dr="U39:U41" r="U42" sId="1"/>
    <undo index="65535" exp="area" dr="T39:T41" r="T42" sId="1"/>
    <undo index="65535" exp="area" dr="S39:S41" r="S42" sId="1"/>
    <undo index="65535" exp="area" ref3D="1" dr="$H$1:$N$1048576" dn="Z_65B035E3_87FA_46C5_996E_864F2C8D0EBC_.wvu.Cols" sId="1"/>
    <rfmt sheetId="1" xfDxf="1" sqref="A39:XFD39" start="0" length="0"/>
    <rcc rId="0" sId="1" dxf="1">
      <nc r="A39">
        <v>1</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9"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9">
        <f>T39+U39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9">
        <f>W39+X39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9">
        <f>Z39+AA39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67" sId="1" ref="A39:XFD39" action="deleteRow">
    <undo index="65535" exp="area" dr="AK39:AK40" r="AK41" sId="1"/>
    <undo index="65535" exp="area" dr="AJ39:AJ40" r="AJ41" sId="1"/>
    <undo index="65535" exp="area" dr="AI39:AI40" r="AI41" sId="1"/>
    <undo index="65535" exp="area" dr="AH39:AH40" r="AH41" sId="1"/>
    <undo index="65535" exp="area" dr="AG39:AG40" r="AG41" sId="1"/>
    <undo index="65535" exp="area" dr="AF39:AF40" r="AF41" sId="1"/>
    <undo index="65535" exp="area" dr="AE39:AE40" r="AE41" sId="1"/>
    <undo index="65535" exp="area" dr="AD39:AD40" r="AD41" sId="1"/>
    <undo index="65535" exp="area" dr="AC39:AC40" r="AC41" sId="1"/>
    <undo index="65535" exp="area" dr="AB39:AB40" r="AB41" sId="1"/>
    <undo index="65535" exp="area" dr="AA39:AA40" r="AA41" sId="1"/>
    <undo index="65535" exp="area" dr="Z39:Z40" r="Z41" sId="1"/>
    <undo index="65535" exp="area" dr="Y39:Y40" r="Y41" sId="1"/>
    <undo index="65535" exp="area" dr="X39:X40" r="X41" sId="1"/>
    <undo index="65535" exp="area" dr="W39:W40" r="W41" sId="1"/>
    <undo index="65535" exp="area" dr="V39:V40" r="V41" sId="1"/>
    <undo index="65535" exp="area" dr="U39:U40" r="U41" sId="1"/>
    <undo index="65535" exp="area" dr="T39:T40" r="T41" sId="1"/>
    <undo index="65535" exp="area" dr="S39:S40" r="S41" sId="1"/>
    <undo index="65535" exp="area" ref3D="1" dr="$H$1:$N$1048576" dn="Z_65B035E3_87FA_46C5_996E_864F2C8D0EBC_.wvu.Cols" sId="1"/>
    <rfmt sheetId="1" xfDxf="1" sqref="A39:XFD39" start="0" length="0"/>
    <rcc rId="0" sId="1" dxf="1">
      <nc r="A39">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3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9">
        <f>T39+U39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9">
        <f>W39+X39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9">
        <f>Z39+AA39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68" sId="1" ref="A39:XFD39" action="deleteRow">
    <undo index="65535" exp="area" dr="AK39" r="AK40" sId="1"/>
    <undo index="65535" exp="area" dr="AJ39" r="AJ40" sId="1"/>
    <undo index="65535" exp="area" dr="AI39" r="AI40" sId="1"/>
    <undo index="65535" exp="area" dr="AH39" r="AH40" sId="1"/>
    <undo index="65535" exp="area" dr="AG39" r="AG40" sId="1"/>
    <undo index="65535" exp="area" dr="AF39" r="AF40" sId="1"/>
    <undo index="65535" exp="area" dr="AE39" r="AE40" sId="1"/>
    <undo index="65535" exp="area" dr="AD39" r="AD40" sId="1"/>
    <undo index="65535" exp="area" dr="AC39" r="AC40" sId="1"/>
    <undo index="65535" exp="area" dr="AB39" r="AB40" sId="1"/>
    <undo index="65535" exp="area" dr="AA39" r="AA40" sId="1"/>
    <undo index="65535" exp="area" dr="Z39" r="Z40" sId="1"/>
    <undo index="65535" exp="area" dr="Y39" r="Y40" sId="1"/>
    <undo index="65535" exp="area" dr="X39" r="X40" sId="1"/>
    <undo index="65535" exp="area" dr="W39" r="W40" sId="1"/>
    <undo index="65535" exp="area" dr="V39" r="V40" sId="1"/>
    <undo index="65535" exp="area" dr="U39" r="U40" sId="1"/>
    <undo index="65535" exp="area" dr="T39" r="T40" sId="1"/>
    <undo index="65535" exp="area" dr="S39" r="S40" sId="1"/>
    <undo index="65535" exp="area" ref3D="1" dr="$H$1:$N$1048576" dn="Z_65B035E3_87FA_46C5_996E_864F2C8D0EBC_.wvu.Cols" sId="1"/>
    <rfmt sheetId="1" xfDxf="1" sqref="A39:XFD39" start="0" length="0"/>
    <rfmt sheetId="1" sqref="A3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39">
        <f>T39+U39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39">
        <f>W39+X39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39">
        <f>Z39+AA39</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69" sId="1" ref="A39:XFD39" action="deleteRow">
    <undo index="65535" exp="area" ref3D="1" dr="$H$1:$N$1048576" dn="Z_65B035E3_87FA_46C5_996E_864F2C8D0EBC_.wvu.Cols" sId="1"/>
    <rfmt sheetId="1" xfDxf="1" sqref="A39:XFD39" start="0" length="0"/>
    <rfmt sheetId="1" sqref="A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39" t="inlineStr">
        <is>
          <t>TOTAL VÂLCEA</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3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39">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39" start="0" length="0">
      <dxf>
        <font>
          <sz val="12"/>
          <color theme="1"/>
          <name val="Calibri"/>
          <family val="2"/>
          <charset val="238"/>
          <scheme val="minor"/>
        </font>
      </dxf>
    </rfmt>
  </rrc>
  <rrc rId="1470" sId="1" ref="A39:XFD39" action="deleteRow">
    <undo index="65535" exp="area" ref3D="1" dr="$H$1:$N$1048576" dn="Z_65B035E3_87FA_46C5_996E_864F2C8D0EBC_.wvu.Cols" sId="1"/>
    <rfmt sheetId="1" xfDxf="1" sqref="A39:XFD39" start="0" length="0"/>
    <rfmt sheetId="1" sqref="A39"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39"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39"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39"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39"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39" t="inlineStr">
        <is>
          <t>VASLUI</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39"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3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39"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39"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39"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39">
        <f>AC39+AD39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39"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39">
        <f>S39+V39+Y39+AB39</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39">
        <f>AE39+AF39</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39"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39" start="0" length="0">
      <dxf>
        <font>
          <sz val="12"/>
          <color theme="1"/>
          <name val="Calibri"/>
          <family val="2"/>
          <charset val="238"/>
          <scheme val="minor"/>
        </font>
      </dxf>
    </rfmt>
  </rrc>
  <rrc rId="1471" sId="1" ref="A42:XFD42" action="deleteRow">
    <undo index="65535" exp="area" ref3D="1" dr="$H$1:$N$1048576" dn="Z_65B035E3_87FA_46C5_996E_864F2C8D0EBC_.wvu.Cols" sId="1"/>
    <rfmt sheetId="1" xfDxf="1" sqref="A42:XFD42" start="0" length="0"/>
    <rcc rId="0" sId="1" dxf="1">
      <nc r="A42">
        <v>4</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42"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42"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4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42"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2"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2"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42"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4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42" start="0" length="0">
      <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dxf>
    </rfmt>
    <rfmt sheetId="1" sqref="N4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42">
        <f>T42+U42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2">
        <f>W42+X42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2">
        <f>Z42+AA42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
        <f>AC42+AD42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
        <f>S42+V42+Y42+AB42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4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2">
        <f>AE42+AF42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4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4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4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42" start="0" length="0">
      <dxf>
        <font>
          <sz val="12"/>
          <color theme="1"/>
          <name val="Calibri"/>
          <family val="2"/>
          <charset val="238"/>
          <scheme val="minor"/>
        </font>
      </dxf>
    </rfmt>
  </rrc>
  <rrc rId="1472" sId="1" ref="A42:XFD42" action="deleteRow">
    <undo index="65535" exp="area" dr="AK39:AK42" r="AK43" sId="1"/>
    <undo index="65535" exp="area" dr="AJ39:AJ42" r="AJ43" sId="1"/>
    <undo index="65535" exp="area" dr="AI39:AI42" r="AI43" sId="1"/>
    <undo index="65535" exp="area" dr="AH39:AH42" r="AH43" sId="1"/>
    <undo index="65535" exp="area" dr="AG39:AG42" r="AG43" sId="1"/>
    <undo index="65535" exp="area" dr="AF39:AF42" r="AF43" sId="1"/>
    <undo index="65535" exp="area" dr="AE39:AE42" r="AE43" sId="1"/>
    <undo index="65535" exp="area" dr="AD39:AD42" r="AD43" sId="1"/>
    <undo index="65535" exp="area" dr="AC39:AC42" r="AC43" sId="1"/>
    <undo index="65535" exp="area" dr="AB39:AB42" r="AB43" sId="1"/>
    <undo index="65535" exp="area" dr="AA39:AA42" r="AA43" sId="1"/>
    <undo index="65535" exp="area" dr="Z39:Z42" r="Z43" sId="1"/>
    <undo index="65535" exp="area" dr="Y39:Y42" r="Y43" sId="1"/>
    <undo index="65535" exp="area" dr="X39:X42" r="X43" sId="1"/>
    <undo index="65535" exp="area" dr="W39:W42" r="W43" sId="1"/>
    <undo index="65535" exp="area" dr="V39:V42" r="V43" sId="1"/>
    <undo index="65535" exp="area" dr="U39:U42" r="U43" sId="1"/>
    <undo index="65535" exp="area" dr="T39:T42" r="T43" sId="1"/>
    <undo index="65535" exp="area" dr="S39:S42" r="S43" sId="1"/>
    <undo index="65535" exp="area" ref3D="1" dr="$H$1:$N$1048576" dn="Z_65B035E3_87FA_46C5_996E_864F2C8D0EBC_.wvu.Cols" sId="1"/>
    <rfmt sheetId="1" xfDxf="1" sqref="A42:XFD42" start="0" length="0"/>
    <rfmt sheetId="1" sqref="A42" start="0" length="0">
      <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2"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42"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4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42"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2"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2"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42"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4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42"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42" start="0" length="0">
      <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dxf>
    </rfmt>
    <rfmt sheetId="1" sqref="N4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2"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 start="0" length="0">
      <dxf>
        <font>
          <sz val="12"/>
          <color theme="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42">
        <f>T42+U42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2">
        <f>W42+X42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1" sqref="W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2">
        <f>Z42+AA42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
        <f>AC42+AD42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42"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
        <f>S42+V42+Y42+AB42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4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42">
        <f>AE42+AF42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42"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4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bottom style="thin">
            <color indexed="64"/>
          </bottom>
        </border>
      </dxf>
    </rfmt>
    <rfmt sheetId="1" sqref="AK4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42" start="0" length="0">
      <dxf>
        <font>
          <sz val="12"/>
          <color theme="1"/>
          <name val="Calibri"/>
          <family val="2"/>
          <charset val="238"/>
          <scheme val="minor"/>
        </font>
      </dxf>
    </rfmt>
  </rrc>
  <rrc rId="1473" sId="1" ref="A42:XFD42" action="deleteRow">
    <undo index="65535" exp="area" ref3D="1" dr="$H$1:$N$1048576" dn="Z_65B035E3_87FA_46C5_996E_864F2C8D0EBC_.wvu.Cols" sId="1"/>
    <rfmt sheetId="1" xfDxf="1" sqref="A42:XFD42" start="0" length="0"/>
    <rfmt sheetId="1" sqref="A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42"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42" t="inlineStr">
        <is>
          <t>TOTAL VASLUI</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42"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42"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42">
        <f>SUM(S39:S41)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42">
        <f>SUM(T39:T41)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42">
        <f>SUM(U39:U41)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42">
        <f>SUM(V39:V41)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42">
        <f>SUM(W39:W41)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42">
        <f>SUM(X39:X41)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42">
        <f>SUM(Y39:Y41)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42">
        <f>SUM(Z39:Z41)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42">
        <f>SUM(AA39:AA41)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42">
        <f>SUM(AB39:AB41)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42">
        <f>SUM(AC39:AC41)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42">
        <f>SUM(AD39:AD41)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42">
        <f>SUM(AE39:AE41)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42">
        <f>SUM(AF39:AF41)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42">
        <f>SUM(AG39:AG41)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42">
        <f>SUM(AH39:AH41)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42">
        <f>SUM(AI39:AI41)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42">
        <f>SUM(AJ39:AJ41)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42">
        <f>SUM(AK39:AK41)</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42" start="0" length="0">
      <dxf>
        <font>
          <sz val="12"/>
          <color theme="1"/>
          <name val="Calibri"/>
          <family val="2"/>
          <charset val="238"/>
          <scheme val="minor"/>
        </font>
      </dxf>
    </rfmt>
  </rrc>
  <rrc rId="1474" sId="1" ref="A42:XFD42" action="deleteRow">
    <undo index="65535" exp="area" ref3D="1" dr="$H$1:$N$1048576" dn="Z_65B035E3_87FA_46C5_996E_864F2C8D0EBC_.wvu.Cols" sId="1"/>
    <rfmt sheetId="1" xfDxf="1" sqref="A42:XFD42" start="0" length="0"/>
    <rfmt sheetId="1" sqref="A4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4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42" t="inlineStr">
        <is>
          <t>VRANCEA</t>
        </is>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fmt sheetId="1" sqref="P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4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V42"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W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4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4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4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
        <f>AC42+AD42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
        <f>S42+V42+Y42+AB42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42">
        <f>AE42+AF42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42" start="0" length="0">
      <dxf>
        <font>
          <sz val="12"/>
          <color theme="1"/>
          <name val="Calibri"/>
          <family val="2"/>
          <charset val="238"/>
          <scheme val="minor"/>
        </font>
      </dxf>
    </rfmt>
  </rrc>
  <rrc rId="1475" sId="1" ref="A42:XFD42" action="deleteRow">
    <undo index="65535" exp="area" dr="AK42:AK44" r="AK45" sId="1"/>
    <undo index="65535" exp="area" dr="AJ42:AJ44" r="AJ45" sId="1"/>
    <undo index="65535" exp="area" dr="AI42:AI44" r="AI45" sId="1"/>
    <undo index="65535" exp="area" dr="AH42:AH44" r="AH45" sId="1"/>
    <undo index="65535" exp="area" dr="AG42:AG44" r="AG45" sId="1"/>
    <undo index="65535" exp="area" dr="AF42:AF44" r="AF45" sId="1"/>
    <undo index="65535" exp="area" dr="AE42:AE44" r="AE45" sId="1"/>
    <undo index="65535" exp="area" dr="AD42:AD44" r="AD45" sId="1"/>
    <undo index="65535" exp="area" dr="AC42:AC44" r="AC45" sId="1"/>
    <undo index="65535" exp="area" dr="AB42:AB44" r="AB45" sId="1"/>
    <undo index="65535" exp="area" dr="AA42:AA44" r="AA45" sId="1"/>
    <undo index="65535" exp="area" dr="Z42:Z44" r="Z45" sId="1"/>
    <undo index="65535" exp="area" dr="Y42:Y44" r="Y45" sId="1"/>
    <undo index="65535" exp="area" dr="X42:X44" r="X45" sId="1"/>
    <undo index="65535" exp="area" dr="W42:W44" r="W45" sId="1"/>
    <undo index="65535" exp="area" dr="V42:V44" r="V45" sId="1"/>
    <undo index="65535" exp="area" dr="U42:U44" r="U45" sId="1"/>
    <undo index="65535" exp="area" dr="T42:T44" r="T45" sId="1"/>
    <undo index="65535" exp="area" dr="S42:S44" r="S45" sId="1"/>
    <undo index="65535" exp="area" ref3D="1" dr="$H$1:$N$1048576" dn="Z_65B035E3_87FA_46C5_996E_864F2C8D0EBC_.wvu.Cols" sId="1"/>
    <rfmt sheetId="1" xfDxf="1" sqref="A42:XFD42" start="0" length="0"/>
    <rcc rId="0" sId="1" dxf="1">
      <nc r="A42">
        <v>1</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4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4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2">
        <f>T42+U42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2">
        <f>W42+X42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2">
        <f>Z42+AA42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4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4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
        <f>AC42+AD42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
        <f>S42+V42+Y42+AB42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42">
        <f>AE42+AF42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42" start="0" length="0">
      <dxf>
        <font>
          <sz val="12"/>
          <color theme="1"/>
          <name val="Calibri"/>
          <family val="2"/>
          <charset val="238"/>
          <scheme val="minor"/>
        </font>
      </dxf>
    </rfmt>
  </rrc>
  <rrc rId="1476" sId="1" ref="A42:XFD42" action="deleteRow">
    <undo index="65535" exp="area" dr="AK42:AK43" r="AK44" sId="1"/>
    <undo index="65535" exp="area" dr="AJ42:AJ43" r="AJ44" sId="1"/>
    <undo index="65535" exp="area" dr="AI42:AI43" r="AI44" sId="1"/>
    <undo index="65535" exp="area" dr="AH42:AH43" r="AH44" sId="1"/>
    <undo index="65535" exp="area" dr="AG42:AG43" r="AG44" sId="1"/>
    <undo index="65535" exp="area" dr="AF42:AF43" r="AF44" sId="1"/>
    <undo index="65535" exp="area" dr="AE42:AE43" r="AE44" sId="1"/>
    <undo index="65535" exp="area" dr="AD42:AD43" r="AD44" sId="1"/>
    <undo index="65535" exp="area" dr="AC42:AC43" r="AC44" sId="1"/>
    <undo index="65535" exp="area" dr="AB42:AB43" r="AB44" sId="1"/>
    <undo index="65535" exp="area" dr="AA42:AA43" r="AA44" sId="1"/>
    <undo index="65535" exp="area" dr="Z42:Z43" r="Z44" sId="1"/>
    <undo index="65535" exp="area" dr="Y42:Y43" r="Y44" sId="1"/>
    <undo index="65535" exp="area" dr="X42:X43" r="X44" sId="1"/>
    <undo index="65535" exp="area" dr="W42:W43" r="W44" sId="1"/>
    <undo index="65535" exp="area" dr="V42:V43" r="V44" sId="1"/>
    <undo index="65535" exp="area" dr="U42:U43" r="U44" sId="1"/>
    <undo index="65535" exp="area" dr="T42:T43" r="T44" sId="1"/>
    <undo index="65535" exp="area" dr="S42:S43" r="S44" sId="1"/>
    <undo index="65535" exp="area" ref3D="1" dr="$H$1:$N$1048576" dn="Z_65B035E3_87FA_46C5_996E_864F2C8D0EBC_.wvu.Cols" sId="1"/>
    <rfmt sheetId="1" xfDxf="1" sqref="A42:XFD42" start="0" length="0"/>
    <rcc rId="0" sId="1" dxf="1">
      <nc r="A42">
        <v>2</v>
      </nc>
      <n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4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4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2">
        <f>T42+U42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2">
        <f>W42+X42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2">
        <f>Z42+AA42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4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4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B4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C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E42" start="0" length="0">
      <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AF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1" sqref="AG42"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qref="AH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42" start="0" length="0">
      <dxf>
        <font>
          <sz val="12"/>
          <color theme="1"/>
          <name val="Calibri"/>
          <family val="2"/>
          <charset val="238"/>
          <scheme val="minor"/>
        </font>
      </dxf>
    </rfmt>
  </rrc>
  <rrc rId="1477" sId="1" ref="A42:XFD42" action="deleteRow">
    <undo index="65535" exp="area" dr="AK42" r="AK43" sId="1"/>
    <undo index="65535" exp="area" dr="AJ42" r="AJ43" sId="1"/>
    <undo index="65535" exp="area" dr="AI42" r="AI43" sId="1"/>
    <undo index="65535" exp="area" dr="AH42" r="AH43" sId="1"/>
    <undo index="65535" exp="area" dr="AG42" r="AG43" sId="1"/>
    <undo index="65535" exp="area" dr="AF42" r="AF43" sId="1"/>
    <undo index="65535" exp="area" dr="AE42" r="AE43" sId="1"/>
    <undo index="65535" exp="area" dr="AD42" r="AD43" sId="1"/>
    <undo index="65535" exp="area" dr="AC42" r="AC43" sId="1"/>
    <undo index="65535" exp="area" dr="AB42" r="AB43" sId="1"/>
    <undo index="65535" exp="area" dr="AA42" r="AA43" sId="1"/>
    <undo index="65535" exp="area" dr="Z42" r="Z43" sId="1"/>
    <undo index="65535" exp="area" dr="Y42" r="Y43" sId="1"/>
    <undo index="65535" exp="area" dr="X42" r="X43" sId="1"/>
    <undo index="65535" exp="area" dr="W42" r="W43" sId="1"/>
    <undo index="65535" exp="area" dr="V42" r="V43" sId="1"/>
    <undo index="65535" exp="area" dr="U42" r="U43" sId="1"/>
    <undo index="65535" exp="area" dr="T42" r="T43" sId="1"/>
    <undo index="65535" exp="area" dr="S42" r="S43" sId="1"/>
    <undo index="65535" exp="area" ref3D="1" dr="$H$1:$N$1048576" dn="Z_65B035E3_87FA_46C5_996E_864F2C8D0EBC_.wvu.Cols" sId="1"/>
    <rfmt sheetId="1" xfDxf="1" sqref="A42:XFD42" start="0" length="0"/>
    <rfmt sheetId="1" sqref="A4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4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O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P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42">
        <f>T42+U42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T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42">
        <f>W42+X42</f>
      </nc>
      <n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ndxf>
    </rcc>
    <rfmt sheetId="1" sqref="W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42">
        <f>Z42+AA42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4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4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
        <f>AC42+AD42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
        <f>S42+V42+Y42+AB42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42">
        <f>AE42+AF42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42" start="0" length="0">
      <dxf>
        <font>
          <sz val="12"/>
          <color theme="1"/>
          <name val="Calibri"/>
          <family val="2"/>
          <charset val="238"/>
          <scheme val="minor"/>
        </font>
      </dxf>
    </rfmt>
  </rrc>
  <rrc rId="1478" sId="1" ref="A42:XFD42" action="deleteRow">
    <undo index="65535" exp="area" ref3D="1" dr="$H$1:$N$1048576" dn="Z_65B035E3_87FA_46C5_996E_864F2C8D0EBC_.wvu.Cols" sId="1"/>
    <rfmt sheetId="1" xfDxf="1" sqref="A42:XFD42" start="0" length="0"/>
    <rfmt sheetId="1" sqref="A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42"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42" t="inlineStr">
        <is>
          <t>TOTAL VRANCEA</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42"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42"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42"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42">
        <f>SUM(#REF!)</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42" start="0" length="0">
      <dxf>
        <font>
          <sz val="12"/>
          <color theme="1"/>
          <name val="Calibri"/>
          <family val="2"/>
          <charset val="238"/>
          <scheme val="minor"/>
        </font>
      </dxf>
    </rfmt>
  </rrc>
  <rrc rId="1479" sId="1" ref="A42:XFD42" action="deleteRow">
    <undo index="65535" exp="area" ref3D="1" dr="$H$1:$N$1048576" dn="Z_65B035E3_87FA_46C5_996E_864F2C8D0EBC_.wvu.Cols" sId="1"/>
    <rfmt sheetId="1" xfDxf="1" sqref="A42:XFD42" start="0" length="0"/>
    <rfmt sheetId="1" sqref="A42" start="0" length="0">
      <dxf>
        <font>
          <b/>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dxf>
    </rfmt>
    <rfmt sheetId="1" sqref="B42" start="0" length="0">
      <dxf>
        <font>
          <b/>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42"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G4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42" start="0" length="0">
      <dxf>
        <font>
          <b/>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42" start="0" length="0">
      <dxf>
        <font>
          <b/>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K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L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M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N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dxf="1">
      <nc r="O42" t="inlineStr">
        <is>
          <t xml:space="preserve"> Proiect cu acoperire națională</t>
        </is>
      </nc>
      <ndxf>
        <font>
          <b/>
          <sz val="12"/>
          <color auto="1"/>
          <name val="Calibri"/>
          <family val="2"/>
          <charset val="238"/>
          <scheme val="minor"/>
        </font>
        <alignment horizontal="center" vertical="center"/>
        <border outline="0">
          <left style="thin">
            <color indexed="64"/>
          </left>
          <right style="thin">
            <color indexed="64"/>
          </right>
          <top style="thin">
            <color indexed="64"/>
          </top>
          <bottom style="thin">
            <color indexed="64"/>
          </bottom>
        </border>
      </ndxf>
    </rcc>
    <rfmt sheetId="1" sqref="P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Q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R42" start="0" length="0">
      <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S4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T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U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V4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W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X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Y42" start="0" length="0">
      <dxf>
        <font>
          <b/>
          <sz val="12"/>
          <color auto="1"/>
          <name val="Calibri"/>
          <family val="2"/>
          <charset val="238"/>
          <scheme val="minor"/>
        </font>
        <alignment horizontal="right" vertical="center" wrapText="1"/>
        <border outline="0">
          <left style="thin">
            <color indexed="64"/>
          </left>
          <right style="thin">
            <color indexed="64"/>
          </right>
          <top style="thin">
            <color indexed="64"/>
          </top>
          <bottom style="thin">
            <color indexed="64"/>
          </bottom>
        </border>
      </dxf>
    </rfmt>
    <rfmt sheetId="1" sqref="Z4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A42" start="0" length="0">
      <dxf>
        <font>
          <b/>
          <sz val="12"/>
          <color auto="1"/>
          <name val="Calibri"/>
          <family val="2"/>
          <charset val="238"/>
          <scheme val="minor"/>
        </font>
        <numFmt numFmtId="4"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42">
        <f>AC42+AD42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C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qref="AD42" start="0" length="0">
      <dxf>
        <font>
          <b/>
          <sz val="12"/>
          <color auto="1"/>
          <name val="Calibri"/>
          <family val="2"/>
          <charset val="238"/>
          <scheme val="minor"/>
        </font>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42">
        <f>S42+V42+Y42+AB42</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AF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cc rId="0" sId="1" s="1" dxf="1">
      <nc r="AG42">
        <f>AE42+AF42</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J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bottom style="thin">
            <color indexed="64"/>
          </bottom>
        </border>
      </dxf>
    </rfmt>
    <rfmt sheetId="1" sqref="AK42" start="0" length="0">
      <dxf>
        <font>
          <b/>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L42" start="0" length="0">
      <dxf>
        <font>
          <sz val="12"/>
          <color theme="1"/>
          <name val="Calibri"/>
          <family val="2"/>
          <charset val="238"/>
          <scheme val="minor"/>
        </font>
      </dxf>
    </rfmt>
  </rrc>
  <rcc rId="1480" sId="1">
    <nc r="B42">
      <v>119193</v>
    </nc>
  </rcc>
  <rcc rId="1481" sId="1">
    <nc r="B43">
      <v>117842</v>
    </nc>
  </rcc>
  <rcc rId="1482" sId="1">
    <nc r="B46">
      <v>118448</v>
    </nc>
  </rcc>
  <rcc rId="1483" sId="1">
    <nc r="B54">
      <v>117846</v>
    </nc>
  </rcc>
  <rcc rId="1484" sId="1">
    <oc r="B63">
      <v>117834</v>
    </oc>
    <nc r="B63">
      <v>117835</v>
    </nc>
  </rcc>
  <rcc rId="1485" sId="1">
    <nc r="B92">
      <v>120769</v>
    </nc>
  </rcc>
  <rcc rId="1486" sId="1">
    <nc r="B93">
      <v>121622</v>
    </nc>
  </rcc>
  <rcc rId="1487" sId="1">
    <nc r="B94">
      <v>121536</v>
    </nc>
  </rcc>
  <rrc rId="1488" sId="1" ref="A128:XFD128" action="deleteRow">
    <undo index="65535" exp="area" ref3D="1" dr="$H$1:$N$1048576" dn="Z_65B035E3_87FA_46C5_996E_864F2C8D0EBC_.wvu.Cols" sId="1"/>
    <rfmt sheetId="1" xfDxf="1" sqref="A128:XFD128" start="0" length="0"/>
    <rcc rId="0" sId="1" dxf="1">
      <nc r="A128">
        <v>87</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8"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H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I12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28">
        <f>S128/AE128*100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8">
        <f>T128+U128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8">
        <f>W128+X128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8">
        <f>Z128+AA128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Z128"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AA128" start="0" length="0">
      <dxf>
        <fill>
          <patternFill patternType="solid">
            <bgColor rgb="FFFFFF00"/>
          </patternFill>
        </fill>
        <border outline="0">
          <left style="thin">
            <color indexed="64"/>
          </left>
          <right style="thin">
            <color indexed="64"/>
          </right>
          <top style="thin">
            <color indexed="64"/>
          </top>
          <bottom style="thin">
            <color indexed="64"/>
          </bottom>
        </border>
      </dxf>
    </rfmt>
    <rcc rId="0" sId="1" s="1" dxf="1">
      <nc r="AB128">
        <f>AC128+AD128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8">
        <f>S128+V128+Y128+AB128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28">
        <f>AE128+AF128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28" start="0" length="0">
      <dxf>
        <font>
          <sz val="12"/>
          <color theme="1"/>
          <name val="Calibri"/>
          <family val="2"/>
          <charset val="238"/>
          <scheme val="minor"/>
        </font>
      </dxf>
    </rfmt>
  </rrc>
  <rrc rId="1489" sId="1" ref="A128:XFD128" action="deleteRow">
    <undo index="65535" exp="area" ref3D="1" dr="$H$1:$N$1048576" dn="Z_65B035E3_87FA_46C5_996E_864F2C8D0EBC_.wvu.Cols" sId="1"/>
    <rfmt sheetId="1" xfDxf="1" sqref="A128:XFD128" start="0" length="0"/>
    <rcc rId="0" sId="1" dxf="1">
      <nc r="A128">
        <v>88</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8"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H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I12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28">
        <f>S128/AE128*100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8">
        <f>T128+U128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8">
        <f>W128+X128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8">
        <f>Z128+AA128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8">
        <f>AC128+AD128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8">
        <f>S128+V128+Y128+AB128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28">
        <f>AE128+AF128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28" start="0" length="0">
      <dxf>
        <font>
          <sz val="12"/>
          <color theme="1"/>
          <name val="Calibri"/>
          <family val="2"/>
          <charset val="238"/>
          <scheme val="minor"/>
        </font>
      </dxf>
    </rfmt>
  </rrc>
  <rrc rId="1490" sId="1" ref="A128:XFD128" action="deleteRow">
    <undo index="65535" exp="area" ref3D="1" dr="$H$1:$N$1048576" dn="Z_65B035E3_87FA_46C5_996E_864F2C8D0EBC_.wvu.Cols" sId="1"/>
    <rfmt sheetId="1" xfDxf="1" sqref="A128:XFD128" start="0" length="0"/>
    <rcc rId="0" sId="1" dxf="1">
      <nc r="A128">
        <v>89</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8"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H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I12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28">
        <f>S128/AE128*100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8">
        <f>T128+U128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8">
        <f>W128+X128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8">
        <f>Z128+AA128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8">
        <f>AC128+AD128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8">
        <f>S128+V128+Y128+AB128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28">
        <f>AE128+AF128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28" start="0" length="0">
      <dxf>
        <font>
          <sz val="12"/>
          <color theme="1"/>
          <name val="Calibri"/>
          <family val="2"/>
          <charset val="238"/>
          <scheme val="minor"/>
        </font>
      </dxf>
    </rfmt>
  </rrc>
  <rrc rId="1491" sId="1" ref="A128:XFD128" action="deleteRow">
    <undo index="65535" exp="area" ref3D="1" dr="$H$1:$N$1048576" dn="Z_65B035E3_87FA_46C5_996E_864F2C8D0EBC_.wvu.Cols" sId="1"/>
    <rfmt sheetId="1" xfDxf="1" sqref="A128:XFD128" start="0" length="0"/>
    <rcc rId="0" sId="1" dxf="1">
      <nc r="A128">
        <v>90</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8"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H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I12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28">
        <f>S128/AE128*100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8">
        <f>T128+U128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8">
        <f>W128+X128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8">
        <f>Z128+AA128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8">
        <f>AC128+AD128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8">
        <f>S128+V128+Y128+AB128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28">
        <f>AE128+AF128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28" start="0" length="0">
      <dxf>
        <font>
          <sz val="12"/>
          <color theme="1"/>
          <name val="Calibri"/>
          <family val="2"/>
          <charset val="238"/>
          <scheme val="minor"/>
        </font>
      </dxf>
    </rfmt>
  </rrc>
  <rrc rId="1492" sId="1" ref="A128:XFD128" action="deleteRow">
    <undo index="65535" exp="area" ref3D="1" dr="$H$1:$N$1048576" dn="Z_65B035E3_87FA_46C5_996E_864F2C8D0EBC_.wvu.Cols" sId="1"/>
    <rfmt sheetId="1" xfDxf="1" sqref="A128:XFD128" start="0" length="0"/>
    <rcc rId="0" sId="1" dxf="1">
      <nc r="A128">
        <v>91</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8"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H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I12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28">
        <f>S128/AE128*100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8">
        <f>T128+U128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8">
        <f>W128+X128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8">
        <f>Z128+AA128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8">
        <f>AC128+AD128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8">
        <f>S128+V128+Y128+AB128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28">
        <f>AE128+AF128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28" start="0" length="0">
      <dxf>
        <font>
          <sz val="12"/>
          <color theme="1"/>
          <name val="Calibri"/>
          <family val="2"/>
          <charset val="238"/>
          <scheme val="minor"/>
        </font>
      </dxf>
    </rfmt>
  </rrc>
  <rrc rId="1493" sId="1" ref="A128:XFD128" action="deleteRow">
    <undo index="65535" exp="area" ref3D="1" dr="$H$1:$N$1048576" dn="Z_65B035E3_87FA_46C5_996E_864F2C8D0EBC_.wvu.Cols" sId="1"/>
    <rfmt sheetId="1" xfDxf="1" sqref="A128:XFD128" start="0" length="0"/>
    <rcc rId="0" sId="1" dxf="1">
      <nc r="A128">
        <v>92</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8"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H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I12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28">
        <f>S128/AE128*100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8">
        <f>T128+U128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8">
        <f>W128+X128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8">
        <f>Z128+AA128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8">
        <f>AC128+AD128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8">
        <f>S128+V128+Y128+AB128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28">
        <f>AE128+AF128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28" start="0" length="0">
      <dxf>
        <font>
          <sz val="12"/>
          <color theme="1"/>
          <name val="Calibri"/>
          <family val="2"/>
          <charset val="238"/>
          <scheme val="minor"/>
        </font>
      </dxf>
    </rfmt>
  </rrc>
  <rrc rId="1494" sId="1" ref="A128:XFD128" action="deleteRow">
    <undo index="65535" exp="area" ref3D="1" dr="$H$1:$N$1048576" dn="Z_65B035E3_87FA_46C5_996E_864F2C8D0EBC_.wvu.Cols" sId="1"/>
    <rfmt sheetId="1" xfDxf="1" sqref="A128:XFD128" start="0" length="0"/>
    <rcc rId="0" sId="1" dxf="1">
      <nc r="A128">
        <v>93</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8"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H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I12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28">
        <f>S128/AE128*100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8">
        <f>T128+U128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8">
        <f>W128+X128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8">
        <f>Z128+AA128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8">
        <f>AC128+AD128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8">
        <f>S128+V128+Y128+AB128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28">
        <f>AE128+AF128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28" start="0" length="0">
      <dxf>
        <font>
          <sz val="12"/>
          <color theme="1"/>
          <name val="Calibri"/>
          <family val="2"/>
          <charset val="238"/>
          <scheme val="minor"/>
        </font>
      </dxf>
    </rfmt>
  </rrc>
  <rrc rId="1495" sId="1" ref="A128:XFD128" action="deleteRow">
    <undo index="65535" exp="area" ref3D="1" dr="$H$1:$N$1048576" dn="Z_65B035E3_87FA_46C5_996E_864F2C8D0EBC_.wvu.Cols" sId="1"/>
    <rfmt sheetId="1" xfDxf="1" sqref="A128:XFD128" start="0" length="0"/>
    <rcc rId="0" sId="1" dxf="1">
      <nc r="A128">
        <v>94</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8"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H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I12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28">
        <f>S128/AE128*100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8">
        <f>T128+U128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8">
        <f>W128+X128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8">
        <f>Z128+AA128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8">
        <f>AC128+AD128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8">
        <f>S128+V128+Y128+AB128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28">
        <f>AE128+AF128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28" start="0" length="0">
      <dxf>
        <font>
          <sz val="12"/>
          <color theme="1"/>
          <name val="Calibri"/>
          <family val="2"/>
          <charset val="238"/>
          <scheme val="minor"/>
        </font>
      </dxf>
    </rfmt>
  </rrc>
  <rrc rId="1496" sId="1" ref="A128:XFD128" action="deleteRow">
    <undo index="65535" exp="area" ref3D="1" dr="$H$1:$N$1048576" dn="Z_65B035E3_87FA_46C5_996E_864F2C8D0EBC_.wvu.Cols" sId="1"/>
    <rfmt sheetId="1" xfDxf="1" sqref="A128:XFD128" start="0" length="0"/>
    <rcc rId="0" sId="1" dxf="1">
      <nc r="A128">
        <v>95</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8"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H128" start="0" length="0">
      <dxf>
        <font>
          <sz val="12"/>
          <color theme="1"/>
          <name val="Calibri"/>
          <family val="2"/>
          <charset val="1"/>
          <scheme val="minor"/>
        </font>
        <alignment vertical="center" wrapText="1"/>
        <border outline="0">
          <left style="thin">
            <color indexed="64"/>
          </left>
          <right style="thin">
            <color indexed="64"/>
          </right>
          <top style="thin">
            <color indexed="64"/>
          </top>
          <bottom style="thin">
            <color indexed="64"/>
          </bottom>
        </border>
      </dxf>
    </rfmt>
    <rfmt sheetId="1" sqref="I12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28">
        <f>S128/AE128*100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8">
        <f>T128+U128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8">
        <f>W128+X128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8">
        <f>Z128+AA128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8">
        <f>AC128+AD128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8">
        <f>S128+V128+Y128+AB128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28">
        <f>AE128+AF128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28" start="0" length="0">
      <dxf>
        <font>
          <sz val="12"/>
          <color theme="1"/>
          <name val="Calibri"/>
          <family val="2"/>
          <charset val="238"/>
          <scheme val="minor"/>
        </font>
      </dxf>
    </rfmt>
  </rrc>
  <rrc rId="1497" sId="1" ref="A128:XFD128" action="deleteRow">
    <undo index="65535" exp="area" dr="AK42:AK128" r="AK129" sId="1"/>
    <undo index="65535" exp="area" dr="AJ42:AJ128" r="AJ129" sId="1"/>
    <undo index="65535" exp="area" dr="AI42:AI128" r="AI129" sId="1"/>
    <undo index="65535" exp="area" dr="AH42:AH128" r="AH129" sId="1"/>
    <undo index="65535" exp="area" dr="AG42:AG128" r="AG129" sId="1"/>
    <undo index="65535" exp="area" dr="AF42:AF128" r="AF129" sId="1"/>
    <undo index="65535" exp="area" dr="AE42:AE128" r="AE129" sId="1"/>
    <undo index="65535" exp="area" dr="AD42:AD128" r="AD129" sId="1"/>
    <undo index="65535" exp="area" dr="AC42:AC128" r="AC129" sId="1"/>
    <undo index="65535" exp="area" dr="AB42:AB128" r="AB129" sId="1"/>
    <undo index="65535" exp="area" dr="AA42:AA128" r="AA129" sId="1"/>
    <undo index="65535" exp="area" dr="Z42:Z128" r="Z129" sId="1"/>
    <undo index="65535" exp="area" dr="Y42:Y128" r="Y129" sId="1"/>
    <undo index="65535" exp="area" dr="X42:X128" r="X129" sId="1"/>
    <undo index="65535" exp="area" dr="W42:W128" r="W129" sId="1"/>
    <undo index="65535" exp="area" dr="V42:V128" r="V129" sId="1"/>
    <undo index="65535" exp="area" dr="U42:U128" r="U129" sId="1"/>
    <undo index="65535" exp="area" dr="T42:T128" r="T129" sId="1"/>
    <undo index="65535" exp="area" dr="S42:S128" r="S129" sId="1"/>
    <undo index="65535" exp="area" ref3D="1" dr="$H$1:$N$1048576" dn="Z_65B035E3_87FA_46C5_996E_864F2C8D0EBC_.wvu.Cols" sId="1"/>
    <rfmt sheetId="1" xfDxf="1" sqref="A128:XFD128" start="0" length="0"/>
    <rcc rId="0" sId="1" dxf="1">
      <nc r="A128">
        <v>96</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12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128"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128" start="0" length="0">
      <dxf>
        <font>
          <sz val="10"/>
          <color theme="1"/>
          <name val="Calibri"/>
          <family val="2"/>
          <charset val="1"/>
          <scheme val="minor"/>
        </font>
        <alignment vertical="center"/>
        <border outline="0">
          <left style="thin">
            <color indexed="64"/>
          </left>
          <right style="thin">
            <color indexed="64"/>
          </right>
          <top style="thin">
            <color indexed="64"/>
          </top>
          <bottom style="thin">
            <color indexed="64"/>
          </bottom>
        </border>
      </dxf>
    </rfmt>
    <rfmt sheetId="1" sqref="H128" start="0" length="0">
      <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128">
        <f>S128/AE128*100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T128+U128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128">
        <f>W128+X128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128">
        <f>Z128+AA128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128">
        <f>AC128+AD128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12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128">
        <f>S128+V128+Y128+AB128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12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128">
        <f>AE128+AF128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12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12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12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128" start="0" length="0">
      <dxf>
        <font>
          <sz val="12"/>
          <color theme="1"/>
          <name val="Calibri"/>
          <family val="2"/>
          <charset val="238"/>
          <scheme val="minor"/>
        </font>
      </dxf>
    </rfmt>
  </rrc>
  <rrc rId="1498" sId="1" ref="A128:XFD128" action="deleteRow">
    <undo index="65535" exp="area" ref3D="1" dr="$H$1:$N$1048576" dn="Z_65B035E3_87FA_46C5_996E_864F2C8D0EBC_.wvu.Cols" sId="1"/>
    <rfmt sheetId="1" xfDxf="1" sqref="A128:XFD128" start="0" length="0"/>
    <rfmt sheetId="1" sqref="A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F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G128" t="inlineStr">
        <is>
          <t>TOTAL - ACOPERIRE NAȚIONALĂ</t>
        </is>
      </nc>
      <ndxf>
        <font>
          <b/>
          <sz val="12"/>
          <color auto="1"/>
          <name val="Calibri"/>
          <family val="2"/>
          <charset val="238"/>
          <scheme val="minor"/>
        </font>
        <fill>
          <patternFill patternType="solid">
            <bgColor theme="9" tint="0.59999389629810485"/>
          </patternFill>
        </fill>
        <alignment horizontal="center" vertical="center" wrapText="1"/>
        <border outline="0">
          <right style="thin">
            <color indexed="64"/>
          </right>
          <top style="thin">
            <color indexed="64"/>
          </top>
          <bottom style="thin">
            <color indexed="64"/>
          </bottom>
        </border>
      </ndxf>
    </rcc>
    <rfmt sheetId="1" sqref="H12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b/>
          <sz val="12"/>
          <color auto="1"/>
          <name val="Calibri"/>
          <family val="2"/>
          <charset val="238"/>
          <scheme val="minor"/>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K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b/>
          <sz val="12"/>
          <color auto="1"/>
          <name val="Calibri"/>
          <family val="2"/>
          <charset val="238"/>
          <scheme val="minor"/>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dxf="1">
      <nc r="S128">
        <f>SUM(S42:S127)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T128">
        <f>SUM(T42:T127)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U128">
        <f>SUM(U42:U127)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V128">
        <f>SUM(V42:V127)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W128">
        <f>SUM(W42:W127)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X128">
        <f>SUM(X42:X127)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Y128">
        <f>SUM(Y42:Y127)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Z128">
        <f>SUM(Z42:Z127)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A128">
        <f>SUM(AA42:AA127)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B128">
        <f>SUM(AB42:AB127)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C128">
        <f>SUM(AC42:AC127)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D128">
        <f>SUM(AD42:AD127)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E128">
        <f>SUM(AE42:AE127)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F128">
        <f>SUM(AF42:AF127)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G128">
        <f>SUM(AG42:AG127)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H128">
        <f>SUM(AH42:AH127)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I128">
        <f>SUM(AI42:AI127)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J128">
        <f>SUM(AJ42:AJ127)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cc rId="0" sId="1" dxf="1">
      <nc r="AK128">
        <f>SUM(AK42:AK127)</f>
      </nc>
      <ndxf>
        <font>
          <b/>
          <sz val="12"/>
          <color auto="1"/>
          <name val="Calibri"/>
          <family val="2"/>
          <charset val="238"/>
          <scheme val="minor"/>
        </font>
        <numFmt numFmtId="4" formatCode="#,##0.00"/>
        <fill>
          <patternFill patternType="solid">
            <bgColor theme="9" tint="0.59999389629810485"/>
          </patternFill>
        </fill>
        <alignment horizontal="right" vertical="center" wrapText="1"/>
        <border outline="0">
          <left style="thin">
            <color indexed="64"/>
          </left>
          <right style="thin">
            <color indexed="64"/>
          </right>
          <top style="thin">
            <color indexed="64"/>
          </top>
          <bottom style="thin">
            <color indexed="64"/>
          </bottom>
        </border>
      </ndxf>
    </rcc>
    <rfmt sheetId="1" sqref="AL128" start="0" length="0">
      <dxf>
        <font>
          <sz val="12"/>
          <color theme="1"/>
          <name val="Calibri"/>
          <family val="2"/>
          <charset val="238"/>
          <scheme val="minor"/>
        </font>
      </dxf>
    </rfmt>
  </rrc>
  <rrc rId="1499" sId="1" ref="A128:XFD128" action="deleteRow">
    <undo index="65535" exp="area" ref3D="1" dr="$A$6:$DG$128" dn="Z_7C1B4D6D_D666_48DD_AB17_E00791B6F0B6_.wvu.FilterData" sId="1"/>
    <undo index="65535" exp="area" ref3D="1" dr="$A$6:$DG$128" dn="Z_65B035E3_87FA_46C5_996E_864F2C8D0EBC_.wvu.FilterData" sId="1"/>
    <undo index="65535" exp="area" ref3D="1" dr="$H$1:$N$1048576" dn="Z_65B035E3_87FA_46C5_996E_864F2C8D0EBC_.wvu.Cols" sId="1"/>
    <undo index="65535" exp="area" ref3D="1" dr="$A$3:$AL$128" dn="Z_250231BB_5F02_4B46_B1CA_B904A9B40BA2_.wvu.FilterData" sId="1"/>
    <undo index="65535" exp="area" ref3D="1" dr="$A$6:$DG$128" dn="Z_107CF550_CA10_4664_8BEF_E9F604AC22BE_.wvu.FilterData" sId="1"/>
    <undo index="65535" exp="area" ref3D="1" dr="$A$1:$AL$128" dn="_FilterDatabase" sId="1"/>
    <rfmt sheetId="1" xfDxf="1" sqref="A128:XFD128" start="0" length="0"/>
    <rfmt sheetId="1" sqref="A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B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C12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12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128" start="0" length="0">
      <dxf>
        <font>
          <sz val="12"/>
          <color theme="1"/>
          <name val="Calibri"/>
          <family val="2"/>
          <charset val="238"/>
          <scheme val="minor"/>
        </font>
        <fill>
          <patternFill patternType="solid">
            <bgColor theme="0"/>
          </patternFill>
        </fill>
        <alignment vertical="center"/>
        <border outline="0">
          <left style="thin">
            <color indexed="64"/>
          </left>
          <right style="thin">
            <color indexed="64"/>
          </right>
          <top style="thin">
            <color indexed="64"/>
          </top>
          <bottom style="thin">
            <color indexed="64"/>
          </bottom>
        </border>
      </dxf>
    </rfmt>
    <rfmt sheetId="1" sqref="F128" start="0" length="0">
      <dxf>
        <font>
          <sz val="12"/>
          <color theme="1"/>
          <name val="Calibri"/>
          <family val="2"/>
          <charset val="238"/>
          <scheme val="minor"/>
        </font>
        <fill>
          <patternFill patternType="solid">
            <bgColor rgb="FFFFFF00"/>
          </patternFill>
        </fill>
        <alignment vertical="center"/>
        <border outline="0">
          <left style="thin">
            <color indexed="64"/>
          </left>
          <right style="thin">
            <color indexed="64"/>
          </right>
          <top style="thin">
            <color indexed="64"/>
          </top>
          <bottom style="thin">
            <color indexed="64"/>
          </bottom>
        </border>
      </dxf>
    </rfmt>
    <rfmt sheetId="1" sqref="G12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name val="Calibri"/>
          <family val="2"/>
          <charset val="238"/>
          <scheme val="minor"/>
        </font>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cc rId="0" sId="1" s="1" dxf="1">
      <nc r="S128">
        <f>T128+U128</f>
      </nc>
      <ndxf>
        <font>
          <sz val="12"/>
          <color auto="1"/>
          <name val="Calibri"/>
          <family val="2"/>
          <charset val="238"/>
          <scheme val="minor"/>
        </font>
        <numFmt numFmtId="4" formatCode="#,##0.00"/>
        <alignment horizontal="center" vertical="center" wrapText="1"/>
        <border outline="0">
          <left style="thin">
            <color indexed="64"/>
          </left>
          <right style="thin">
            <color indexed="64"/>
          </right>
          <top style="thin">
            <color indexed="64"/>
          </top>
          <bottom style="thin">
            <color indexed="64"/>
          </bottom>
        </border>
      </ndxf>
    </rcc>
    <rfmt sheetId="1" s="1" sqref="T128"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U128"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cc rId="0" sId="1" s="1" dxf="1">
      <nc r="V128">
        <f>W128+X128</f>
      </nc>
      <ndxf>
        <font>
          <sz val="12"/>
          <color auto="1"/>
          <name val="Calibri"/>
          <family val="2"/>
          <charset val="238"/>
          <scheme val="minor"/>
        </font>
        <numFmt numFmtId="4" formatCode="#,##0.00"/>
        <alignment horizontal="center" vertical="center" wrapText="1"/>
        <border outline="0">
          <left style="thin">
            <color indexed="64"/>
          </left>
          <right style="thin">
            <color indexed="64"/>
          </right>
          <top style="thin">
            <color indexed="64"/>
          </top>
          <bottom style="thin">
            <color indexed="64"/>
          </bottom>
        </border>
      </ndxf>
    </rcc>
    <rfmt sheetId="1" s="1" sqref="W128"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X128"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cc rId="0" sId="1" s="1" dxf="1">
      <nc r="Y128">
        <f>Z128+AA128</f>
      </nc>
      <ndxf>
        <font>
          <sz val="12"/>
          <color auto="1"/>
          <name val="Calibri"/>
          <family val="2"/>
          <charset val="238"/>
          <scheme val="minor"/>
        </font>
        <numFmt numFmtId="4" formatCode="#,##0.00"/>
        <alignment horizontal="center" vertical="center" wrapText="1"/>
        <border outline="0">
          <left style="thin">
            <color indexed="64"/>
          </left>
          <right style="thin">
            <color indexed="64"/>
          </right>
          <top style="thin">
            <color indexed="64"/>
          </top>
          <bottom style="thin">
            <color indexed="64"/>
          </bottom>
        </border>
      </ndxf>
    </rcc>
    <rfmt sheetId="1" s="1" sqref="Z128"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AA128"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cc rId="0" sId="1" s="1" dxf="1">
      <nc r="AB128">
        <f>AC128+AD128</f>
      </nc>
      <ndxf>
        <font>
          <sz val="12"/>
          <color auto="1"/>
          <name val="Calibri"/>
          <family val="2"/>
          <charset val="238"/>
          <scheme val="minor"/>
        </font>
        <numFmt numFmtId="165" formatCode="#,##0.00_ ;\-#,##0.00\ "/>
        <alignment vertical="center" wrapText="1"/>
        <border outline="0">
          <left style="thin">
            <color indexed="64"/>
          </left>
          <right style="thin">
            <color indexed="64"/>
          </right>
          <top style="thin">
            <color indexed="64"/>
          </top>
          <bottom style="thin">
            <color indexed="64"/>
          </bottom>
        </border>
      </ndxf>
    </rcc>
    <rfmt sheetId="1" s="1" sqref="AC128"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AD128"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cc rId="0" sId="1" s="1" dxf="1">
      <nc r="AE128">
        <f>S128+V128+Y128+AB128</f>
      </nc>
      <ndxf>
        <font>
          <sz val="12"/>
          <color auto="1"/>
          <name val="Calibri"/>
          <family val="2"/>
          <charset val="238"/>
          <scheme val="minor"/>
        </font>
        <numFmt numFmtId="165" formatCode="#,##0.00_ ;\-#,##0.00\ "/>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ndxf>
    </rcc>
    <rfmt sheetId="1" s="1" sqref="AF128" start="0" length="0">
      <dxf>
        <font>
          <sz val="12"/>
          <color auto="1"/>
          <name val="Calibri"/>
          <family val="2"/>
          <charset val="238"/>
          <scheme val="minor"/>
        </font>
        <numFmt numFmtId="165" formatCode="#,##0.00_ ;\-#,##0.00\ "/>
        <alignment vertical="center" wrapText="1"/>
        <border outline="0">
          <left style="thin">
            <color indexed="64"/>
          </left>
          <right style="thin">
            <color indexed="64"/>
          </right>
          <top style="thin">
            <color indexed="64"/>
          </top>
          <bottom style="thin">
            <color indexed="64"/>
          </bottom>
        </border>
      </dxf>
    </rfmt>
    <rcc rId="0" sId="1" s="1" dxf="1">
      <nc r="AG128">
        <f>AE128+AF128</f>
      </nc>
      <n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ndxf>
    </rcc>
    <rfmt sheetId="1" sqref="AH128" start="0" length="0">
      <dxf>
        <font>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I128" start="0" length="0">
      <dxf>
        <font>
          <sz val="12"/>
          <color theme="1"/>
          <name val="Trebuchet MS"/>
          <family val="2"/>
          <charset val="238"/>
          <scheme val="none"/>
        </font>
        <numFmt numFmtId="19" formatCode="dd/mm/yyyy"/>
        <alignment vertical="center" wrapText="1"/>
        <border outline="0">
          <left style="thin">
            <color indexed="64"/>
          </left>
          <right style="thin">
            <color indexed="64"/>
          </right>
          <top style="thin">
            <color indexed="64"/>
          </top>
          <bottom style="thin">
            <color indexed="64"/>
          </bottom>
        </border>
      </dxf>
    </rfmt>
    <rfmt sheetId="1" sqref="AJ128" start="0" length="0">
      <dxf>
        <font>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K128" start="0" length="0">
      <dxf>
        <font>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L128" start="0" length="0">
      <dxf>
        <font>
          <sz val="12"/>
          <color theme="1"/>
          <name val="Calibri"/>
          <family val="2"/>
          <charset val="238"/>
          <scheme val="minor"/>
        </font>
      </dxf>
    </rfmt>
  </rrc>
  <rrc rId="1500" sId="1" ref="A128:XFD128" action="deleteRow">
    <undo index="65535" exp="area" ref3D="1" dr="$H$1:$N$1048576" dn="Z_65B035E3_87FA_46C5_996E_864F2C8D0EBC_.wvu.Cols" sId="1"/>
    <rfmt sheetId="1" xfDxf="1" sqref="A128:XFD128" start="0" length="0"/>
    <rfmt sheetId="1" sqref="A128" start="0" length="0">
      <dxf>
        <font>
          <sz val="12"/>
          <color auto="1"/>
          <name val="Calibri"/>
          <family val="2"/>
          <charset val="238"/>
          <scheme val="minor"/>
        </font>
        <alignment horizontal="center" vertical="center" wrapText="1"/>
      </dxf>
    </rfmt>
    <rfmt sheetId="1" sqref="B128" start="0" length="0">
      <dxf>
        <font>
          <sz val="12"/>
          <color auto="1"/>
          <name val="Calibri"/>
          <family val="2"/>
          <charset val="238"/>
          <scheme val="minor"/>
        </font>
        <fill>
          <patternFill patternType="solid">
            <bgColor rgb="FFFFFF00"/>
          </patternFill>
        </fill>
        <alignment horizontal="center" vertical="center" wrapText="1"/>
      </dxf>
    </rfmt>
    <rfmt sheetId="1" sqref="C128" start="0" length="0">
      <dxf>
        <font>
          <b/>
          <sz val="12"/>
          <color auto="1"/>
          <name val="Calibri"/>
          <family val="2"/>
          <charset val="238"/>
          <scheme val="minor"/>
        </font>
        <fill>
          <patternFill patternType="solid">
            <bgColor rgb="FFFFFF00"/>
          </patternFill>
        </fill>
        <alignment horizontal="center" vertical="center" wrapText="1"/>
      </dxf>
    </rfmt>
    <rfmt sheetId="1" sqref="D128" start="0" length="0">
      <dxf>
        <font>
          <sz val="12"/>
          <color auto="1"/>
          <name val="Calibri"/>
          <family val="2"/>
          <charset val="238"/>
          <scheme val="minor"/>
        </font>
        <fill>
          <patternFill patternType="solid">
            <bgColor rgb="FFFFFF00"/>
          </patternFill>
        </fill>
        <alignment horizontal="center" vertical="center" wrapText="1"/>
      </dxf>
    </rfmt>
    <rfmt sheetId="1" sqref="E128" start="0" length="0">
      <dxf>
        <font>
          <sz val="12"/>
          <color theme="1"/>
          <name val="Calibri"/>
          <family val="2"/>
          <charset val="238"/>
          <scheme val="minor"/>
        </font>
        <fill>
          <patternFill patternType="solid">
            <bgColor theme="0"/>
          </patternFill>
        </fill>
        <alignment vertical="center"/>
      </dxf>
    </rfmt>
    <rfmt sheetId="1" sqref="F128" start="0" length="0">
      <dxf>
        <font>
          <sz val="12"/>
          <color theme="1"/>
          <name val="Calibri"/>
          <family val="2"/>
          <charset val="238"/>
          <scheme val="minor"/>
        </font>
        <fill>
          <patternFill patternType="solid">
            <bgColor rgb="FFFFFF00"/>
          </patternFill>
        </fill>
        <alignment vertical="center"/>
      </dxf>
    </rfmt>
    <rfmt sheetId="1" sqref="G128" start="0" length="0">
      <dxf>
        <font>
          <sz val="12"/>
          <color auto="1"/>
          <name val="Calibri"/>
          <family val="2"/>
          <charset val="238"/>
          <scheme val="minor"/>
        </font>
        <alignment horizontal="left" vertical="center" wrapText="1"/>
      </dxf>
    </rfmt>
    <rfmt sheetId="1" sqref="H128" start="0" length="0">
      <dxf>
        <font>
          <sz val="12"/>
          <color auto="1"/>
          <name val="Calibri"/>
          <family val="2"/>
          <charset val="238"/>
          <scheme val="minor"/>
        </font>
        <alignment horizontal="left" vertical="center" wrapText="1"/>
      </dxf>
    </rfmt>
    <rfmt sheetId="1" sqref="I128" start="0" length="0">
      <dxf>
        <font>
          <sz val="12"/>
          <color auto="1"/>
          <name val="Calibri"/>
          <family val="2"/>
          <charset val="238"/>
          <scheme val="minor"/>
        </font>
        <fill>
          <patternFill patternType="solid">
            <bgColor rgb="FFFFFF00"/>
          </patternFill>
        </fill>
        <alignment horizontal="left" vertical="center" wrapText="1"/>
      </dxf>
    </rfmt>
    <rfmt sheetId="1" sqref="J128" start="0" length="0">
      <dxf>
        <font>
          <sz val="12"/>
          <color auto="1"/>
          <name val="Calibri"/>
          <family val="2"/>
          <charset val="238"/>
          <scheme val="minor"/>
        </font>
        <alignment horizontal="justify" vertical="center" wrapText="1"/>
      </dxf>
    </rfmt>
    <rfmt sheetId="1" sqref="K128" start="0" length="0">
      <dxf>
        <font>
          <sz val="12"/>
          <color auto="1"/>
          <name val="Calibri"/>
          <family val="2"/>
          <charset val="238"/>
          <scheme val="minor"/>
        </font>
        <numFmt numFmtId="19" formatCode="dd/mm/yyyy"/>
        <alignment horizontal="center" vertical="center" wrapText="1"/>
      </dxf>
    </rfmt>
    <rfmt sheetId="1" sqref="L128" start="0" length="0">
      <dxf>
        <font>
          <sz val="12"/>
          <color auto="1"/>
          <name val="Calibri"/>
          <family val="2"/>
          <charset val="238"/>
          <scheme val="minor"/>
        </font>
        <numFmt numFmtId="19" formatCode="dd/mm/yyyy"/>
        <alignment horizontal="center" vertical="center" wrapText="1"/>
      </dxf>
    </rfmt>
    <rfmt sheetId="1" sqref="M128" start="0" length="0">
      <dxf>
        <font>
          <sz val="12"/>
          <color auto="1"/>
          <name val="Calibri"/>
          <family val="2"/>
          <charset val="238"/>
          <scheme val="minor"/>
        </font>
        <numFmt numFmtId="164" formatCode="0.000000000"/>
        <alignment horizontal="center" vertical="center" wrapText="1"/>
      </dxf>
    </rfmt>
    <rfmt sheetId="1" sqref="N128" start="0" length="0">
      <dxf>
        <font>
          <sz val="12"/>
          <color auto="1"/>
          <name val="Calibri"/>
          <family val="2"/>
          <charset val="238"/>
          <scheme val="minor"/>
        </font>
        <fill>
          <patternFill patternType="solid">
            <bgColor theme="0"/>
          </patternFill>
        </fill>
        <alignment horizontal="center" vertical="center" wrapText="1"/>
      </dxf>
    </rfmt>
    <rfmt sheetId="1" sqref="O128" start="0" length="0">
      <dxf>
        <font>
          <sz val="12"/>
          <color auto="1"/>
          <name val="Calibri"/>
          <family val="2"/>
          <charset val="238"/>
          <scheme val="minor"/>
        </font>
        <fill>
          <patternFill patternType="solid">
            <bgColor theme="0"/>
          </patternFill>
        </fill>
        <alignment horizontal="center" vertical="center" wrapText="1"/>
      </dxf>
    </rfmt>
    <rfmt sheetId="1" sqref="P128" start="0" length="0">
      <dxf>
        <font>
          <sz val="12"/>
          <color auto="1"/>
          <name val="Calibri"/>
          <family val="2"/>
          <charset val="238"/>
          <scheme val="minor"/>
        </font>
        <fill>
          <patternFill patternType="solid">
            <bgColor theme="0"/>
          </patternFill>
        </fill>
        <alignment horizontal="center" vertical="center" wrapText="1"/>
      </dxf>
    </rfmt>
    <rfmt sheetId="1" sqref="Q128" start="0" length="0">
      <dxf>
        <font>
          <sz val="12"/>
          <color theme="1"/>
          <name val="Calibri"/>
          <family val="2"/>
          <charset val="238"/>
          <scheme val="minor"/>
        </font>
        <fill>
          <patternFill patternType="solid">
            <bgColor theme="0"/>
          </patternFill>
        </fill>
        <alignment horizontal="center" vertical="center" wrapText="1"/>
      </dxf>
    </rfmt>
    <rfmt sheetId="1" sqref="R128" start="0" length="0">
      <dxf>
        <font>
          <sz val="12"/>
          <color auto="1"/>
          <name val="Calibri"/>
          <family val="2"/>
          <charset val="238"/>
          <scheme val="minor"/>
        </font>
        <alignment horizontal="center" vertical="center" wrapText="1"/>
      </dxf>
    </rfmt>
    <rfmt sheetId="1" s="1" sqref="S128" start="0" length="0">
      <dxf>
        <font>
          <sz val="12"/>
          <color auto="1"/>
          <name val="Calibri"/>
          <family val="2"/>
          <charset val="238"/>
          <scheme val="minor"/>
        </font>
        <numFmt numFmtId="165" formatCode="#,##0.00_ ;\-#,##0.00\ "/>
        <alignment vertical="center" wrapText="1"/>
      </dxf>
    </rfmt>
    <rfmt sheetId="1" s="1" sqref="T128" start="0" length="0">
      <dxf>
        <font>
          <sz val="12"/>
          <color auto="1"/>
          <name val="Calibri"/>
          <family val="2"/>
          <charset val="238"/>
          <scheme val="minor"/>
        </font>
        <numFmt numFmtId="165" formatCode="#,##0.00_ ;\-#,##0.00\ "/>
        <fill>
          <patternFill patternType="solid">
            <bgColor rgb="FFFFFF00"/>
          </patternFill>
        </fill>
        <alignment vertical="center" wrapText="1"/>
      </dxf>
    </rfmt>
    <rfmt sheetId="1" s="1" sqref="U128" start="0" length="0">
      <dxf>
        <font>
          <sz val="12"/>
          <color auto="1"/>
          <name val="Calibri"/>
          <family val="2"/>
          <charset val="238"/>
          <scheme val="minor"/>
        </font>
        <numFmt numFmtId="165" formatCode="#,##0.00_ ;\-#,##0.00\ "/>
        <fill>
          <patternFill patternType="solid">
            <bgColor rgb="FFFFFF00"/>
          </patternFill>
        </fill>
        <alignment vertical="center" wrapText="1"/>
      </dxf>
    </rfmt>
    <rfmt sheetId="1" s="1" sqref="V128" start="0" length="0">
      <dxf>
        <font>
          <sz val="12"/>
          <color auto="1"/>
          <name val="Calibri"/>
          <family val="2"/>
          <charset val="238"/>
          <scheme val="minor"/>
        </font>
        <numFmt numFmtId="165" formatCode="#,##0.00_ ;\-#,##0.00\ "/>
        <alignment vertical="center" wrapText="1"/>
      </dxf>
    </rfmt>
    <rfmt sheetId="1" s="1" sqref="W128" start="0" length="0">
      <dxf>
        <font>
          <sz val="12"/>
          <color auto="1"/>
          <name val="Calibri"/>
          <family val="2"/>
          <charset val="238"/>
          <scheme val="minor"/>
        </font>
        <numFmt numFmtId="165" formatCode="#,##0.00_ ;\-#,##0.00\ "/>
        <fill>
          <patternFill patternType="solid">
            <bgColor rgb="FFFFFF00"/>
          </patternFill>
        </fill>
        <alignment vertical="center" wrapText="1"/>
      </dxf>
    </rfmt>
    <rfmt sheetId="1" s="1" sqref="X128" start="0" length="0">
      <dxf>
        <font>
          <sz val="12"/>
          <color auto="1"/>
          <name val="Calibri"/>
          <family val="2"/>
          <charset val="238"/>
          <scheme val="minor"/>
        </font>
        <numFmt numFmtId="165" formatCode="#,##0.00_ ;\-#,##0.00\ "/>
        <fill>
          <patternFill patternType="solid">
            <bgColor rgb="FFFFFF00"/>
          </patternFill>
        </fill>
        <alignment vertical="center" wrapText="1"/>
      </dxf>
    </rfmt>
    <rfmt sheetId="1" s="1" sqref="Y128" start="0" length="0">
      <dxf>
        <font>
          <sz val="12"/>
          <color auto="1"/>
          <name val="Calibri"/>
          <family val="2"/>
          <charset val="238"/>
          <scheme val="minor"/>
        </font>
        <numFmt numFmtId="165" formatCode="#,##0.00_ ;\-#,##0.00\ "/>
        <alignment vertical="center" wrapText="1"/>
      </dxf>
    </rfmt>
    <rfmt sheetId="1" s="1" sqref="Z128" start="0" length="0">
      <dxf>
        <font>
          <sz val="12"/>
          <color auto="1"/>
          <name val="Calibri"/>
          <family val="2"/>
          <charset val="238"/>
          <scheme val="minor"/>
        </font>
        <numFmt numFmtId="165" formatCode="#,##0.00_ ;\-#,##0.00\ "/>
        <fill>
          <patternFill patternType="solid">
            <bgColor rgb="FFFFFF00"/>
          </patternFill>
        </fill>
        <alignment vertical="center" wrapText="1"/>
      </dxf>
    </rfmt>
    <rfmt sheetId="1" s="1" sqref="AA128" start="0" length="0">
      <dxf>
        <font>
          <sz val="12"/>
          <color auto="1"/>
          <name val="Calibri"/>
          <family val="2"/>
          <charset val="238"/>
          <scheme val="minor"/>
        </font>
        <numFmt numFmtId="165" formatCode="#,##0.00_ ;\-#,##0.00\ "/>
        <fill>
          <patternFill patternType="solid">
            <bgColor rgb="FFFFFF00"/>
          </patternFill>
        </fill>
        <alignment vertical="center" wrapText="1"/>
      </dxf>
    </rfmt>
    <rfmt sheetId="1" s="1" sqref="AB128" start="0" length="0">
      <dxf>
        <font>
          <sz val="12"/>
          <color auto="1"/>
          <name val="Calibri"/>
          <family val="2"/>
          <charset val="238"/>
          <scheme val="minor"/>
        </font>
        <numFmt numFmtId="165" formatCode="#,##0.00_ ;\-#,##0.00\ "/>
        <alignment vertical="center" wrapText="1"/>
      </dxf>
    </rfmt>
    <rfmt sheetId="1" s="1" sqref="AC128" start="0" length="0">
      <dxf>
        <font>
          <sz val="12"/>
          <color auto="1"/>
          <name val="Calibri"/>
          <family val="2"/>
          <charset val="238"/>
          <scheme val="minor"/>
        </font>
        <numFmt numFmtId="165" formatCode="#,##0.00_ ;\-#,##0.00\ "/>
        <fill>
          <patternFill patternType="solid">
            <bgColor rgb="FFFFFF00"/>
          </patternFill>
        </fill>
        <alignment vertical="center" wrapText="1"/>
      </dxf>
    </rfmt>
    <rfmt sheetId="1" s="1" sqref="AD128" start="0" length="0">
      <dxf>
        <font>
          <sz val="12"/>
          <color auto="1"/>
          <name val="Calibri"/>
          <family val="2"/>
          <charset val="238"/>
          <scheme val="minor"/>
        </font>
        <numFmt numFmtId="165" formatCode="#,##0.00_ ;\-#,##0.00\ "/>
        <fill>
          <patternFill patternType="solid">
            <bgColor rgb="FFFFFF00"/>
          </patternFill>
        </fill>
        <alignment vertical="center" wrapText="1"/>
      </dxf>
    </rfmt>
    <rfmt sheetId="1" s="1" sqref="AE128" start="0" length="0">
      <dxf>
        <font>
          <sz val="12"/>
          <color auto="1"/>
          <name val="Calibri"/>
          <family val="2"/>
          <charset val="238"/>
          <scheme val="minor"/>
        </font>
        <numFmt numFmtId="165" formatCode="#,##0.00_ ;\-#,##0.00\ "/>
        <fill>
          <patternFill patternType="solid">
            <bgColor theme="0"/>
          </patternFill>
        </fill>
        <alignment vertical="center" wrapText="1"/>
      </dxf>
    </rfmt>
    <rfmt sheetId="1" s="1" sqref="AF128" start="0" length="0">
      <dxf>
        <font>
          <sz val="12"/>
          <color auto="1"/>
          <name val="Calibri"/>
          <family val="2"/>
          <charset val="238"/>
          <scheme val="minor"/>
        </font>
        <numFmt numFmtId="165" formatCode="#,##0.00_ ;\-#,##0.00\ "/>
        <alignment vertical="center" wrapText="1"/>
      </dxf>
    </rfmt>
    <rfmt sheetId="1" s="1" sqref="AG128" start="0" length="0">
      <dxf>
        <font>
          <sz val="12"/>
          <color auto="1"/>
          <name val="Calibri"/>
          <family val="2"/>
          <charset val="238"/>
          <scheme val="minor"/>
        </font>
        <numFmt numFmtId="165" formatCode="#,##0.00_ ;\-#,##0.00\ "/>
        <alignment vertical="center" wrapText="1"/>
      </dxf>
    </rfmt>
    <rfmt sheetId="1" sqref="AH128" start="0" length="0">
      <dxf>
        <font>
          <sz val="12"/>
          <color auto="1"/>
          <name val="Calibri"/>
          <family val="2"/>
          <charset val="238"/>
          <scheme val="minor"/>
        </font>
        <numFmt numFmtId="3" formatCode="#,##0"/>
        <alignment vertical="center" wrapText="1"/>
      </dxf>
    </rfmt>
    <rfmt sheetId="1" sqref="AI128" start="0" length="0">
      <dxf>
        <font>
          <sz val="12"/>
          <color theme="1"/>
          <name val="Trebuchet MS"/>
          <family val="2"/>
          <charset val="238"/>
          <scheme val="none"/>
        </font>
        <numFmt numFmtId="19" formatCode="dd/mm/yyyy"/>
        <alignment vertical="center" wrapText="1"/>
      </dxf>
    </rfmt>
    <rfmt sheetId="1" sqref="AJ128" start="0" length="0">
      <dxf>
        <font>
          <sz val="12"/>
          <color auto="1"/>
          <name val="Calibri"/>
          <family val="2"/>
          <charset val="238"/>
          <scheme val="minor"/>
        </font>
        <numFmt numFmtId="4" formatCode="#,##0.00"/>
        <alignment vertical="center" wrapText="1"/>
      </dxf>
    </rfmt>
    <rfmt sheetId="1" sqref="AK128" start="0" length="0">
      <dxf>
        <font>
          <sz val="12"/>
          <color auto="1"/>
          <name val="Calibri"/>
          <family val="2"/>
          <charset val="238"/>
          <scheme val="minor"/>
        </font>
        <numFmt numFmtId="4" formatCode="#,##0.00"/>
        <alignment vertical="center" wrapText="1"/>
      </dxf>
    </rfmt>
    <rfmt sheetId="1" sqref="AL128" start="0" length="0">
      <dxf>
        <font>
          <sz val="12"/>
          <color theme="1"/>
          <name val="Calibri"/>
          <family val="2"/>
          <charset val="238"/>
          <scheme val="minor"/>
        </font>
      </dxf>
    </rfmt>
  </rrc>
  <rrc rId="1501" sId="1" ref="A128:XFD128" action="deleteRow">
    <undo index="65535" exp="area" dr="$F$7:$F$128" r="AK142" sId="1"/>
    <undo index="0" exp="area" dr="AK$7:AK$128" r="AK142" sId="1"/>
    <undo index="65535" exp="area" dr="$F$7:$F$128" r="AJ142" sId="1"/>
    <undo index="0" exp="area" dr="AJ$7:AJ$128" r="AJ142" sId="1"/>
    <undo index="65535" exp="area" dr="$F$7:$F$128" r="AG142" sId="1"/>
    <undo index="0" exp="area" dr="AG$7:AG$128" r="AG142" sId="1"/>
    <undo index="65535" exp="area" dr="$F$7:$F$128" r="AF142" sId="1"/>
    <undo index="0" exp="area" dr="AF$7:AF$128" r="AF142" sId="1"/>
    <undo index="65535" exp="area" dr="$F$7:$F$128" r="AE142" sId="1"/>
    <undo index="0" exp="area" dr="AE$7:AE$128" r="AE142" sId="1"/>
    <undo index="65535" exp="area" dr="$F$7:$F$128" r="AD142" sId="1"/>
    <undo index="0" exp="area" dr="AD$7:AD$128" r="AD142" sId="1"/>
    <undo index="65535" exp="area" dr="$F$7:$F$128" r="AC142" sId="1"/>
    <undo index="0" exp="area" dr="AC$7:AC$128" r="AC142" sId="1"/>
    <undo index="65535" exp="area" dr="$F$7:$F$128" r="AB142" sId="1"/>
    <undo index="0" exp="area" dr="AB$7:AB$128" r="AB142" sId="1"/>
    <undo index="65535" exp="area" dr="$F$42:$F$128" r="AA142" sId="1"/>
    <undo index="0" exp="area" dr="AA$42:AA$128" r="AA142" sId="1"/>
    <undo index="65535" exp="area" dr="$F$42:$F$128" r="Z142" sId="1"/>
    <undo index="0" exp="area" dr="Z$42:Z$128" r="Z142" sId="1"/>
    <undo index="65535" exp="area" dr="$F$42:$F$128" r="Y142" sId="1"/>
    <undo index="0" exp="area" dr="Y$42:Y$128" r="Y142" sId="1"/>
    <undo index="65535" exp="area" dr="$F$7:$F$128" r="X142" sId="1"/>
    <undo index="0" exp="area" dr="X$7:X$128" r="X142" sId="1"/>
    <undo index="65535" exp="area" dr="$F$7:$F$128" r="W142" sId="1"/>
    <undo index="0" exp="area" dr="W$7:W$128" r="W142" sId="1"/>
    <undo index="65535" exp="area" dr="$F$7:$F$128" r="V142" sId="1"/>
    <undo index="0" exp="area" dr="V$7:V$128" r="V142" sId="1"/>
    <undo index="65535" exp="area" dr="$F$7:$F$128" r="U142" sId="1"/>
    <undo index="0" exp="area" dr="U$7:U$128" r="U142" sId="1"/>
    <undo index="65535" exp="area" dr="$F$7:$F$128" r="T142" sId="1"/>
    <undo index="0" exp="area" dr="T$7:T$128" r="T142" sId="1"/>
    <undo index="65535" exp="area" dr="$F$7:$F$128" r="S142" sId="1"/>
    <undo index="0" exp="area" dr="S$7:S$128" r="S142" sId="1"/>
    <undo index="65535" exp="area" dr="$F$7:$F$128" r="AK140" sId="1"/>
    <undo index="0" exp="area" dr="AK$7:AK$128" r="AK140" sId="1"/>
    <undo index="65535" exp="area" dr="$F$7:$F$128" r="AJ140" sId="1"/>
    <undo index="0" exp="area" dr="AJ$7:AJ$128" r="AJ140" sId="1"/>
    <undo index="65535" exp="area" dr="$F$7:$F$128" r="AG140" sId="1"/>
    <undo index="0" exp="area" dr="AG$7:AG$128" r="AG140" sId="1"/>
    <undo index="65535" exp="area" dr="$F$7:$F$128" r="AF140" sId="1"/>
    <undo index="0" exp="area" dr="AF$7:AF$128" r="AF140" sId="1"/>
    <undo index="65535" exp="area" dr="$F$7:$F$128" r="AE140" sId="1"/>
    <undo index="0" exp="area" dr="AE$7:AE$128" r="AE140" sId="1"/>
    <undo index="65535" exp="area" dr="$F$7:$F$128" r="AD140" sId="1"/>
    <undo index="0" exp="area" dr="AD$7:AD$128" r="AD140" sId="1"/>
    <undo index="65535" exp="area" dr="$F$7:$F$128" r="AC140" sId="1"/>
    <undo index="0" exp="area" dr="AC$7:AC$128" r="AC140" sId="1"/>
    <undo index="65535" exp="area" dr="$F$7:$F$128" r="AB140" sId="1"/>
    <undo index="0" exp="area" dr="AB$7:AB$128" r="AB140" sId="1"/>
    <undo index="65535" exp="area" dr="$F$7:$F$128" r="AA140" sId="1"/>
    <undo index="0" exp="area" dr="AA$7:AA$128" r="AA140" sId="1"/>
    <undo index="65535" exp="area" dr="$F$7:$F$128" r="Z140" sId="1"/>
    <undo index="0" exp="area" dr="Z$7:Z$128" r="Z140" sId="1"/>
    <undo index="65535" exp="area" dr="$F$7:$F$128" r="Y140" sId="1"/>
    <undo index="0" exp="area" dr="Y$7:Y$128" r="Y140" sId="1"/>
    <undo index="65535" exp="area" dr="$F$7:$F$128" r="X140" sId="1"/>
    <undo index="0" exp="area" dr="X$7:X$128" r="X140" sId="1"/>
    <undo index="65535" exp="area" dr="$F$7:$F$128" r="W140" sId="1"/>
    <undo index="0" exp="area" dr="W$7:W$128" r="W140" sId="1"/>
    <undo index="65535" exp="area" dr="$F$7:$F$128" r="V140" sId="1"/>
    <undo index="0" exp="area" dr="V$7:V$128" r="V140" sId="1"/>
    <undo index="65535" exp="area" dr="$F$7:$F$128" r="U140" sId="1"/>
    <undo index="0" exp="area" dr="U$7:U$128" r="U140" sId="1"/>
    <undo index="65535" exp="area" dr="$F$7:$F$128" r="T140" sId="1"/>
    <undo index="0" exp="area" dr="T$7:T$128" r="T140" sId="1"/>
    <undo index="65535" exp="area" dr="$F$7:$F$128" r="S140" sId="1"/>
    <undo index="0" exp="area" dr="S$7:S$128" r="S140" sId="1"/>
    <undo index="0" exp="area" dr="F$7:F$128" r="D140" sId="1"/>
    <undo index="65535" exp="area" dr="$F$7:$F$128" r="AK139" sId="1"/>
    <undo index="0" exp="area" dr="AK$7:AK$128" r="AK139" sId="1"/>
    <undo index="65535" exp="area" dr="$F$7:$F$128" r="AJ139" sId="1"/>
    <undo index="0" exp="area" dr="AJ$7:AJ$128" r="AJ139" sId="1"/>
    <undo index="65535" exp="area" dr="$F$7:$F$128" r="AG139" sId="1"/>
    <undo index="0" exp="area" dr="AG$7:AG$128" r="AG139" sId="1"/>
    <undo index="65535" exp="area" dr="$F$7:$F$128" r="AF139" sId="1"/>
    <undo index="0" exp="area" dr="AF$7:AF$128" r="AF139" sId="1"/>
    <undo index="65535" exp="area" dr="$F$7:$F$128" r="AE139" sId="1"/>
    <undo index="0" exp="area" dr="AE$7:AE$128" r="AE139" sId="1"/>
    <undo index="65535" exp="area" dr="$F$7:$F$128" r="AD139" sId="1"/>
    <undo index="0" exp="area" dr="AD$7:AD$128" r="AD139" sId="1"/>
    <undo index="65535" exp="area" dr="$F$7:$F$128" r="AC139" sId="1"/>
    <undo index="0" exp="area" dr="AC$7:AC$128" r="AC139" sId="1"/>
    <undo index="65535" exp="area" dr="$F$7:$F$128" r="AB139" sId="1"/>
    <undo index="0" exp="area" dr="AB$7:AB$128" r="AB139" sId="1"/>
    <undo index="65535" exp="area" dr="$F$7:$F$128" r="AA139" sId="1"/>
    <undo index="0" exp="area" dr="AA$7:AA$128" r="AA139" sId="1"/>
    <undo index="65535" exp="area" dr="$F$7:$F$128" r="Z139" sId="1"/>
    <undo index="0" exp="area" dr="Z$7:Z$128" r="Z139" sId="1"/>
    <undo index="65535" exp="area" dr="$F$7:$F$128" r="Y139" sId="1"/>
    <undo index="0" exp="area" dr="Y$7:Y$128" r="Y139" sId="1"/>
    <undo index="65535" exp="area" dr="$F$7:$F$128" r="X139" sId="1"/>
    <undo index="0" exp="area" dr="X$7:X$128" r="X139" sId="1"/>
    <undo index="65535" exp="area" dr="$F$7:$F$128" r="W139" sId="1"/>
    <undo index="0" exp="area" dr="W$7:W$128" r="W139" sId="1"/>
    <undo index="65535" exp="area" dr="$F$7:$F$128" r="V139" sId="1"/>
    <undo index="0" exp="area" dr="V$7:V$128" r="V139" sId="1"/>
    <undo index="65535" exp="area" dr="$F$7:$F$128" r="U139" sId="1"/>
    <undo index="0" exp="area" dr="U$7:U$128" r="U139" sId="1"/>
    <undo index="65535" exp="area" dr="$F$7:$F$128" r="T139" sId="1"/>
    <undo index="0" exp="area" dr="T$7:T$128" r="T139" sId="1"/>
    <undo index="65535" exp="area" dr="$F$7:$F$128" r="S139" sId="1"/>
    <undo index="0" exp="area" dr="S$7:S$128" r="S139" sId="1"/>
    <undo index="0" exp="area" dr="F$7:F$128" r="D139" sId="1"/>
    <undo index="65535" exp="area" dr="$F$7:$F$128" r="AK138" sId="1"/>
    <undo index="0" exp="area" dr="AK$7:AK$128" r="AK138" sId="1"/>
    <undo index="65535" exp="area" dr="$F$7:$F$128" r="AJ138" sId="1"/>
    <undo index="0" exp="area" dr="AJ$7:AJ$128" r="AJ138" sId="1"/>
    <undo index="65535" exp="area" dr="$F$7:$F$128" r="AG138" sId="1"/>
    <undo index="0" exp="area" dr="AG$7:AG$128" r="AG138" sId="1"/>
    <undo index="65535" exp="area" dr="$F$7:$F$128" r="AF138" sId="1"/>
    <undo index="0" exp="area" dr="AF$7:AF$128" r="AF138" sId="1"/>
    <undo index="65535" exp="area" dr="$F$7:$F$128" r="AE138" sId="1"/>
    <undo index="0" exp="area" dr="AE$7:AE$128" r="AE138" sId="1"/>
    <undo index="65535" exp="area" dr="$F$7:$F$128" r="AD138" sId="1"/>
    <undo index="0" exp="area" dr="AD$7:AD$128" r="AD138" sId="1"/>
    <undo index="65535" exp="area" dr="$F$7:$F$128" r="AC138" sId="1"/>
    <undo index="0" exp="area" dr="AC$7:AC$128" r="AC138" sId="1"/>
    <undo index="65535" exp="area" dr="$F$7:$F$128" r="AB138" sId="1"/>
    <undo index="0" exp="area" dr="AB$7:AB$128" r="AB138" sId="1"/>
    <undo index="65535" exp="area" dr="$F$7:$F$128" r="AA138" sId="1"/>
    <undo index="0" exp="area" dr="AA$7:AA$128" r="AA138" sId="1"/>
    <undo index="65535" exp="area" dr="$F$7:$F$128" r="Z138" sId="1"/>
    <undo index="0" exp="area" dr="Z$7:Z$128" r="Z138" sId="1"/>
    <undo index="65535" exp="area" dr="$F$7:$F$128" r="Y138" sId="1"/>
    <undo index="0" exp="area" dr="Y$7:Y$128" r="Y138" sId="1"/>
    <undo index="65535" exp="area" dr="$F$7:$F$128" r="X138" sId="1"/>
    <undo index="0" exp="area" dr="X$7:X$128" r="X138" sId="1"/>
    <undo index="65535" exp="area" dr="$F$7:$F$128" r="W138" sId="1"/>
    <undo index="0" exp="area" dr="W$7:W$128" r="W138" sId="1"/>
    <undo index="65535" exp="area" dr="$F$7:$F$128" r="V138" sId="1"/>
    <undo index="0" exp="area" dr="V$7:V$128" r="V138" sId="1"/>
    <undo index="65535" exp="area" dr="$F$7:$F$128" r="U138" sId="1"/>
    <undo index="0" exp="area" dr="U$7:U$128" r="U138" sId="1"/>
    <undo index="65535" exp="area" dr="$F$7:$F$128" r="T138" sId="1"/>
    <undo index="0" exp="area" dr="T$7:T$128" r="T138" sId="1"/>
    <undo index="65535" exp="area" dr="$F$7:$F$128" r="S138" sId="1"/>
    <undo index="0" exp="area" dr="S$7:S$128" r="S138" sId="1"/>
    <undo index="0" exp="area" dr="F$7:F$128" r="D138" sId="1"/>
    <undo index="65535" exp="area" dr="$F$7:$F$128" r="AK137" sId="1"/>
    <undo index="0" exp="area" dr="AK$7:AK$128" r="AK137" sId="1"/>
    <undo index="65535" exp="area" dr="$F$7:$F$128" r="AJ137" sId="1"/>
    <undo index="0" exp="area" dr="AJ$7:AJ$128" r="AJ137" sId="1"/>
    <undo index="65535" exp="area" dr="$F$7:$F$128" r="AG137" sId="1"/>
    <undo index="0" exp="area" dr="AG$7:AG$128" r="AG137" sId="1"/>
    <undo index="65535" exp="area" dr="$F$7:$F$128" r="AF137" sId="1"/>
    <undo index="0" exp="area" dr="AF$7:AF$128" r="AF137" sId="1"/>
    <undo index="65535" exp="area" dr="$F$7:$F$128" r="AE137" sId="1"/>
    <undo index="0" exp="area" dr="AE$7:AE$128" r="AE137" sId="1"/>
    <undo index="65535" exp="area" dr="$F$7:$F$128" r="AD137" sId="1"/>
    <undo index="0" exp="area" dr="AD$7:AD$128" r="AD137" sId="1"/>
    <undo index="65535" exp="area" dr="$F$7:$F$128" r="AC137" sId="1"/>
    <undo index="0" exp="area" dr="AC$7:AC$128" r="AC137" sId="1"/>
    <undo index="65535" exp="area" dr="$F$7:$F$128" r="AB137" sId="1"/>
    <undo index="0" exp="area" dr="AB$7:AB$128" r="AB137" sId="1"/>
    <undo index="65535" exp="area" dr="$F$7:$F$128" r="AA137" sId="1"/>
    <undo index="0" exp="area" dr="AA$7:AA$128" r="AA137" sId="1"/>
    <undo index="65535" exp="area" dr="$F$7:$F$128" r="Z137" sId="1"/>
    <undo index="0" exp="area" dr="Z$7:Z$128" r="Z137" sId="1"/>
    <undo index="65535" exp="area" dr="$F$7:$F$128" r="Y137" sId="1"/>
    <undo index="0" exp="area" dr="Y$7:Y$128" r="Y137" sId="1"/>
    <undo index="65535" exp="area" dr="$F$7:$F$128" r="X137" sId="1"/>
    <undo index="0" exp="area" dr="X$7:X$128" r="X137" sId="1"/>
    <undo index="65535" exp="area" dr="$F$7:$F$128" r="W137" sId="1"/>
    <undo index="0" exp="area" dr="W$7:W$128" r="W137" sId="1"/>
    <undo index="65535" exp="area" dr="$F$7:$F$128" r="V137" sId="1"/>
    <undo index="0" exp="area" dr="V$7:V$128" r="V137" sId="1"/>
    <undo index="65535" exp="area" dr="$F$7:$F$128" r="U137" sId="1"/>
    <undo index="0" exp="area" dr="U$7:U$128" r="U137" sId="1"/>
    <undo index="65535" exp="area" dr="$F$7:$F$128" r="T137" sId="1"/>
    <undo index="0" exp="area" dr="T$7:T$128" r="T137" sId="1"/>
    <undo index="65535" exp="area" dr="$F$7:$F$128" r="S137" sId="1"/>
    <undo index="0" exp="area" dr="S$7:S$128" r="S137" sId="1"/>
    <undo index="0" exp="area" dr="F$7:F$128" r="D137" sId="1"/>
    <undo index="65535" exp="area" dr="$F$7:$F$128" r="AK135" sId="1"/>
    <undo index="0" exp="area" dr="AK$7:AK$128" r="AK135" sId="1"/>
    <undo index="65535" exp="area" dr="$F$7:$F$128" r="AJ135" sId="1"/>
    <undo index="0" exp="area" dr="AJ$7:AJ$128" r="AJ135" sId="1"/>
    <undo index="65535" exp="area" dr="$F$7:$F$128" r="AG135" sId="1"/>
    <undo index="0" exp="area" dr="AG$7:AG$128" r="AG135" sId="1"/>
    <undo index="65535" exp="area" dr="$F$7:$F$128" r="AF135" sId="1"/>
    <undo index="0" exp="area" dr="AF$7:AF$128" r="AF135" sId="1"/>
    <undo index="65535" exp="area" dr="$F$7:$F$128" r="AE135" sId="1"/>
    <undo index="0" exp="area" dr="AE$7:AE$128" r="AE135" sId="1"/>
    <undo index="65535" exp="area" dr="$F$7:$F$128" r="AD135" sId="1"/>
    <undo index="0" exp="area" dr="AD$7:AD$128" r="AD135" sId="1"/>
    <undo index="65535" exp="area" dr="$F$7:$F$128" r="AC135" sId="1"/>
    <undo index="0" exp="area" dr="AC$7:AC$128" r="AC135" sId="1"/>
    <undo index="65535" exp="area" dr="$F$7:$F$128" r="AB135" sId="1"/>
    <undo index="0" exp="area" dr="AB$7:AB$128" r="AB135" sId="1"/>
    <undo index="65535" exp="area" dr="$F$7:$F$128" r="AA135" sId="1"/>
    <undo index="0" exp="area" dr="AA$7:AA$128" r="AA135" sId="1"/>
    <undo index="65535" exp="area" dr="$F$7:$F$128" r="Z135" sId="1"/>
    <undo index="0" exp="area" dr="Z$7:Z$128" r="Z135" sId="1"/>
    <undo index="65535" exp="area" dr="$F$7:$F$128" r="Y135" sId="1"/>
    <undo index="0" exp="area" dr="Y$7:Y$128" r="Y135" sId="1"/>
    <undo index="65535" exp="area" dr="$F$7:$F$128" r="X135" sId="1"/>
    <undo index="0" exp="area" dr="X$7:X$128" r="X135" sId="1"/>
    <undo index="65535" exp="area" dr="$F$7:$F$128" r="W135" sId="1"/>
    <undo index="0" exp="area" dr="W$7:W$128" r="W135" sId="1"/>
    <undo index="65535" exp="area" dr="$F$7:$F$128" r="V135" sId="1"/>
    <undo index="0" exp="area" dr="V$7:V$128" r="V135" sId="1"/>
    <undo index="65535" exp="area" dr="$F$7:$F$128" r="U135" sId="1"/>
    <undo index="0" exp="area" dr="U$7:U$128" r="U135" sId="1"/>
    <undo index="65535" exp="area" dr="$F$7:$F$128" r="T135" sId="1"/>
    <undo index="0" exp="area" dr="T$7:T$128" r="T135" sId="1"/>
    <undo index="65535" exp="area" dr="$F$7:$F$128" r="S135" sId="1"/>
    <undo index="0" exp="area" dr="S$7:S$128" r="S135" sId="1"/>
    <undo index="0" exp="area" dr="F$7:F$128" r="D135" sId="1"/>
    <undo index="65535" exp="area" dr="$F$7:$F$128" r="AK134" sId="1"/>
    <undo index="0" exp="area" dr="AK$7:AK$128" r="AK134" sId="1"/>
    <undo index="65535" exp="area" dr="$F$7:$F$128" r="AJ134" sId="1"/>
    <undo index="0" exp="area" dr="AJ$7:AJ$128" r="AJ134" sId="1"/>
    <undo index="65535" exp="area" dr="$F$7:$F$128" r="AG134" sId="1"/>
    <undo index="0" exp="area" dr="AG$7:AG$128" r="AG134" sId="1"/>
    <undo index="65535" exp="area" dr="$F$7:$F$128" r="AF134" sId="1"/>
    <undo index="0" exp="area" dr="AF$7:AF$128" r="AF134" sId="1"/>
    <undo index="65535" exp="area" dr="$F$7:$F$128" r="AE134" sId="1"/>
    <undo index="0" exp="area" dr="AE$7:AE$128" r="AE134" sId="1"/>
    <undo index="65535" exp="area" dr="$F$7:$F$128" r="AD134" sId="1"/>
    <undo index="0" exp="area" dr="AD$7:AD$128" r="AD134" sId="1"/>
    <undo index="65535" exp="area" dr="$F$7:$F$128" r="AC134" sId="1"/>
    <undo index="0" exp="area" dr="AC$7:AC$128" r="AC134" sId="1"/>
    <undo index="65535" exp="area" dr="$F$7:$F$128" r="AB134" sId="1"/>
    <undo index="0" exp="area" dr="AB$7:AB$128" r="AB134" sId="1"/>
    <undo index="65535" exp="area" dr="$F$7:$F$128" r="AA134" sId="1"/>
    <undo index="0" exp="area" dr="AA$7:AA$128" r="AA134" sId="1"/>
    <undo index="65535" exp="area" dr="$F$7:$F$128" r="Z134" sId="1"/>
    <undo index="0" exp="area" dr="Z$7:Z$128" r="Z134" sId="1"/>
    <undo index="65535" exp="area" dr="$F$7:$F$128" r="Y134" sId="1"/>
    <undo index="0" exp="area" dr="Y$7:Y$128" r="Y134" sId="1"/>
    <undo index="65535" exp="area" dr="$F$7:$F$128" r="X134" sId="1"/>
    <undo index="0" exp="area" dr="X$7:X$128" r="X134" sId="1"/>
    <undo index="65535" exp="area" dr="$F$7:$F$128" r="W134" sId="1"/>
    <undo index="0" exp="area" dr="W$7:W$128" r="W134" sId="1"/>
    <undo index="65535" exp="area" dr="$F$7:$F$128" r="V134" sId="1"/>
    <undo index="0" exp="area" dr="V$7:V$128" r="V134" sId="1"/>
    <undo index="65535" exp="area" dr="$F$7:$F$128" r="U134" sId="1"/>
    <undo index="0" exp="area" dr="U$7:U$128" r="U134" sId="1"/>
    <undo index="65535" exp="area" dr="$F$7:$F$128" r="T134" sId="1"/>
    <undo index="0" exp="area" dr="T$7:T$128" r="T134" sId="1"/>
    <undo index="65535" exp="area" dr="$F$7:$F$128" r="S134" sId="1"/>
    <undo index="0" exp="area" dr="S$7:S$128" r="S134" sId="1"/>
    <undo index="0" exp="area" dr="F$7:F$128" r="D134" sId="1"/>
    <undo index="65535" exp="area" dr="$F$7:$F$128" r="AK133" sId="1"/>
    <undo index="0" exp="area" dr="AK$7:AK$128" r="AK133" sId="1"/>
    <undo index="65535" exp="area" dr="$F$7:$F$128" r="AJ133" sId="1"/>
    <undo index="0" exp="area" dr="AJ$7:AJ$128" r="AJ133" sId="1"/>
    <undo index="65535" exp="area" dr="$F$7:$F$128" r="AG133" sId="1"/>
    <undo index="0" exp="area" dr="AG$7:AG$128" r="AG133" sId="1"/>
    <undo index="65535" exp="area" dr="$F$7:$F$128" r="AF133" sId="1"/>
    <undo index="0" exp="area" dr="AF$7:AF$128" r="AF133" sId="1"/>
    <undo index="65535" exp="area" dr="$F$7:$F$128" r="AE133" sId="1"/>
    <undo index="0" exp="area" dr="AE$7:AE$128" r="AE133" sId="1"/>
    <undo index="65535" exp="area" dr="$F$7:$F$128" r="AD133" sId="1"/>
    <undo index="0" exp="area" dr="AD$7:AD$128" r="AD133" sId="1"/>
    <undo index="65535" exp="area" dr="$F$7:$F$128" r="AC133" sId="1"/>
    <undo index="0" exp="area" dr="AC$7:AC$128" r="AC133" sId="1"/>
    <undo index="65535" exp="area" dr="$F$7:$F$128" r="AB133" sId="1"/>
    <undo index="0" exp="area" dr="AB$7:AB$128" r="AB133" sId="1"/>
    <undo index="65535" exp="area" dr="$F$7:$F$128" r="AA133" sId="1"/>
    <undo index="0" exp="area" dr="AA$7:AA$128" r="AA133" sId="1"/>
    <undo index="65535" exp="area" dr="$F$7:$F$128" r="Z133" sId="1"/>
    <undo index="0" exp="area" dr="Z$7:Z$128" r="Z133" sId="1"/>
    <undo index="65535" exp="area" dr="$F$7:$F$128" r="Y133" sId="1"/>
    <undo index="0" exp="area" dr="Y$7:Y$128" r="Y133" sId="1"/>
    <undo index="65535" exp="area" dr="$F$7:$F$128" r="X133" sId="1"/>
    <undo index="0" exp="area" dr="X$7:X$128" r="X133" sId="1"/>
    <undo index="65535" exp="area" dr="$F$7:$F$128" r="W133" sId="1"/>
    <undo index="0" exp="area" dr="W$7:W$128" r="W133" sId="1"/>
    <undo index="65535" exp="area" dr="$F$7:$F$128" r="V133" sId="1"/>
    <undo index="0" exp="area" dr="V$7:V$128" r="V133" sId="1"/>
    <undo index="65535" exp="area" dr="$F$7:$F$128" r="U133" sId="1"/>
    <undo index="0" exp="area" dr="U$7:U$128" r="U133" sId="1"/>
    <undo index="65535" exp="area" dr="$F$7:$F$128" r="T133" sId="1"/>
    <undo index="0" exp="area" dr="T$7:T$128" r="T133" sId="1"/>
    <undo index="65535" exp="area" dr="$F$7:$F$128" r="S133" sId="1"/>
    <undo index="0" exp="area" dr="S$7:S$128" r="S133" sId="1"/>
    <undo index="0" exp="area" dr="F$7:F$128" r="D133" sId="1"/>
    <undo index="65535" exp="area" dr="$F$7:$F$128" r="AK132" sId="1"/>
    <undo index="0" exp="area" dr="AK$7:AK$128" r="AK132" sId="1"/>
    <undo index="65535" exp="area" dr="$F$7:$F$128" r="AJ132" sId="1"/>
    <undo index="0" exp="area" dr="AJ$7:AJ$128" r="AJ132" sId="1"/>
    <undo index="65535" exp="area" dr="$F$7:$F$128" r="AG132" sId="1"/>
    <undo index="0" exp="area" dr="AG$7:AG$128" r="AG132" sId="1"/>
    <undo index="65535" exp="area" dr="$F$7:$F$128" r="AF132" sId="1"/>
    <undo index="0" exp="area" dr="AF$7:AF$128" r="AF132" sId="1"/>
    <undo index="65535" exp="area" dr="$F$7:$F$128" r="AE132" sId="1"/>
    <undo index="0" exp="area" dr="AE$7:AE$128" r="AE132" sId="1"/>
    <undo index="65535" exp="area" dr="$F$7:$F$128" r="AD132" sId="1"/>
    <undo index="0" exp="area" dr="AD$7:AD$128" r="AD132" sId="1"/>
    <undo index="65535" exp="area" dr="$F$7:$F$128" r="AC132" sId="1"/>
    <undo index="0" exp="area" dr="AC$7:AC$128" r="AC132" sId="1"/>
    <undo index="65535" exp="area" dr="$F$7:$F$128" r="AB132" sId="1"/>
    <undo index="0" exp="area" dr="AB$7:AB$128" r="AB132" sId="1"/>
    <undo index="65535" exp="area" dr="$F$7:$F$128" r="AA132" sId="1"/>
    <undo index="0" exp="area" dr="AA$7:AA$128" r="AA132" sId="1"/>
    <undo index="65535" exp="area" dr="$F$7:$F$128" r="Z132" sId="1"/>
    <undo index="0" exp="area" dr="Z$7:Z$128" r="Z132" sId="1"/>
    <undo index="65535" exp="area" dr="$F$7:$F$128" r="Y132" sId="1"/>
    <undo index="0" exp="area" dr="Y$7:Y$128" r="Y132" sId="1"/>
    <undo index="65535" exp="area" dr="$F$7:$F$128" r="X132" sId="1"/>
    <undo index="0" exp="area" dr="X$7:X$128" r="X132" sId="1"/>
    <undo index="65535" exp="area" dr="$F$7:$F$128" r="W132" sId="1"/>
    <undo index="0" exp="area" dr="W$7:W$128" r="W132" sId="1"/>
    <undo index="65535" exp="area" dr="$F$7:$F$128" r="V132" sId="1"/>
    <undo index="0" exp="area" dr="V$7:V$128" r="V132" sId="1"/>
    <undo index="65535" exp="area" dr="$F$7:$F$128" r="U132" sId="1"/>
    <undo index="0" exp="area" dr="U$7:U$128" r="U132" sId="1"/>
    <undo index="65535" exp="area" dr="$F$7:$F$128" r="T132" sId="1"/>
    <undo index="0" exp="area" dr="T$7:T$128" r="T132" sId="1"/>
    <undo index="65535" exp="area" dr="$F$7:$F$128" r="S132" sId="1"/>
    <undo index="0" exp="area" dr="S$7:S$128" r="S132" sId="1"/>
    <undo index="0" exp="area" dr="F$42:F$128" r="D132" sId="1"/>
    <undo index="65535" exp="area" dr="$F$7:$F$128" r="AK131" sId="1"/>
    <undo index="0" exp="area" dr="AK$7:AK$128" r="AK131" sId="1"/>
    <undo index="65535" exp="area" dr="$F$7:$F$128" r="AJ131" sId="1"/>
    <undo index="0" exp="area" dr="AJ$7:AJ$128" r="AJ131" sId="1"/>
    <undo index="65535" exp="area" dr="$F$7:$F$128" r="AG131" sId="1"/>
    <undo index="0" exp="area" dr="AG$7:AG$128" r="AG131" sId="1"/>
    <undo index="65535" exp="area" dr="$F$7:$F$128" r="AF131" sId="1"/>
    <undo index="0" exp="area" dr="AF$7:AF$128" r="AF131" sId="1"/>
    <undo index="65535" exp="area" dr="$F$7:$F$128" r="AE131" sId="1"/>
    <undo index="0" exp="area" dr="AE$7:AE$128" r="AE131" sId="1"/>
    <undo index="65535" exp="area" dr="$F$7:$F$128" r="AD131" sId="1"/>
    <undo index="0" exp="area" dr="AD$7:AD$128" r="AD131" sId="1"/>
    <undo index="65535" exp="area" dr="$F$7:$F$128" r="AC131" sId="1"/>
    <undo index="0" exp="area" dr="AC$7:AC$128" r="AC131" sId="1"/>
    <undo index="65535" exp="area" dr="$F$7:$F$128" r="AB131" sId="1"/>
    <undo index="0" exp="area" dr="AB$7:AB$128" r="AB131" sId="1"/>
    <undo index="65535" exp="area" dr="$F$7:$F$128" r="AA131" sId="1"/>
    <undo index="0" exp="area" dr="AA$7:AA$128" r="AA131" sId="1"/>
    <undo index="65535" exp="area" dr="$F$7:$F$128" r="Z131" sId="1"/>
    <undo index="0" exp="area" dr="Z$7:Z$128" r="Z131" sId="1"/>
    <undo index="65535" exp="area" dr="$F$7:$F$128" r="Y131" sId="1"/>
    <undo index="0" exp="area" dr="Y$7:Y$128" r="Y131" sId="1"/>
    <undo index="65535" exp="area" dr="$F$7:$F$128" r="X131" sId="1"/>
    <undo index="0" exp="area" dr="X$7:X$128" r="X131" sId="1"/>
    <undo index="65535" exp="area" dr="$F$7:$F$128" r="W131" sId="1"/>
    <undo index="0" exp="area" dr="W$7:W$128" r="W131" sId="1"/>
    <undo index="65535" exp="area" dr="$F$7:$F$128" r="V131" sId="1"/>
    <undo index="0" exp="area" dr="V$7:V$128" r="V131" sId="1"/>
    <undo index="65535" exp="area" dr="$F$7:$F$128" r="U131" sId="1"/>
    <undo index="0" exp="area" dr="U$7:U$128" r="U131" sId="1"/>
    <undo index="65535" exp="area" dr="$F$7:$F$128" r="T131" sId="1"/>
    <undo index="0" exp="area" dr="T$7:T$128" r="T131" sId="1"/>
    <undo index="65535" exp="area" dr="$F$7:$F$128" r="S131" sId="1"/>
    <undo index="0" exp="area" dr="S$7:S$128" r="S131" sId="1"/>
    <undo index="0" exp="area" dr="F$7:F$128" r="D131" sId="1"/>
    <undo index="65535" exp="area" dr="$F$7:$F$128" r="AK130" sId="1"/>
    <undo index="0" exp="area" dr="AK$7:AK$128" r="AK130" sId="1"/>
    <undo index="65535" exp="area" dr="$F$7:$F$128" r="AJ130" sId="1"/>
    <undo index="0" exp="area" dr="AJ$7:AJ$128" r="AJ130" sId="1"/>
    <undo index="65535" exp="area" dr="$F$7:$F$128" r="AG130" sId="1"/>
    <undo index="0" exp="area" dr="AG$7:AG$128" r="AG130" sId="1"/>
    <undo index="65535" exp="area" dr="$F$7:$F$128" r="AF130" sId="1"/>
    <undo index="0" exp="area" dr="AF$7:AF$128" r="AF130" sId="1"/>
    <undo index="65535" exp="area" dr="$F$7:$F$128" r="AE130" sId="1"/>
    <undo index="0" exp="area" dr="AE$7:AE$128" r="AE130" sId="1"/>
    <undo index="65535" exp="area" dr="$F$7:$F$128" r="AD130" sId="1"/>
    <undo index="0" exp="area" dr="AD$7:AD$128" r="AD130" sId="1"/>
    <undo index="65535" exp="area" dr="$F$7:$F$128" r="AC130" sId="1"/>
    <undo index="0" exp="area" dr="AC$7:AC$128" r="AC130" sId="1"/>
    <undo index="65535" exp="area" dr="$F$7:$F$128" r="AB130" sId="1"/>
    <undo index="0" exp="area" dr="AB$7:AB$128" r="AB130" sId="1"/>
    <undo index="65535" exp="area" dr="$F$7:$F$128" r="AA130" sId="1"/>
    <undo index="0" exp="area" dr="AA$7:AA$128" r="AA130" sId="1"/>
    <undo index="65535" exp="area" dr="$F$7:$F$128" r="Z130" sId="1"/>
    <undo index="0" exp="area" dr="Z$7:Z$128" r="Z130" sId="1"/>
    <undo index="65535" exp="area" dr="$F$7:$F$128" r="Y130" sId="1"/>
    <undo index="0" exp="area" dr="Y$7:Y$128" r="Y130" sId="1"/>
    <undo index="65535" exp="area" dr="$F$7:$F$128" r="X130" sId="1"/>
    <undo index="0" exp="area" dr="X$7:X$128" r="X130" sId="1"/>
    <undo index="65535" exp="area" dr="$F$7:$F$128" r="W130" sId="1"/>
    <undo index="0" exp="area" dr="W$7:W$128" r="W130" sId="1"/>
    <undo index="65535" exp="area" dr="$F$7:$F$128" r="V130" sId="1"/>
    <undo index="0" exp="area" dr="V$7:V$128" r="V130" sId="1"/>
    <undo index="65535" exp="area" dr="$F$7:$F$128" r="U130" sId="1"/>
    <undo index="0" exp="area" dr="U$7:U$128" r="U130" sId="1"/>
    <undo index="65535" exp="area" dr="$F$7:$F$128" r="T130" sId="1"/>
    <undo index="0" exp="area" dr="T$7:T$128" r="T130" sId="1"/>
    <undo index="65535" exp="area" dr="$F$7:$F$128" r="S130" sId="1"/>
    <undo index="0" exp="area" dr="S$7:S$128" r="S130" sId="1"/>
    <undo index="0" exp="area" dr="F$7:F$128" r="D130" sId="1"/>
    <undo index="65535" exp="area" dr="$F$7:$F$128" r="AK129" sId="1"/>
    <undo index="0" exp="area" dr="AK$7:AK$128" r="AK129" sId="1"/>
    <undo index="65535" exp="area" dr="$F$7:$F$128" r="AJ129" sId="1"/>
    <undo index="0" exp="area" dr="AJ$7:AJ$128" r="AJ129" sId="1"/>
    <undo index="65535" exp="area" dr="$F$7:$F$128" r="AG129" sId="1"/>
    <undo index="0" exp="area" dr="AG$7:AG$128" r="AG129" sId="1"/>
    <undo index="65535" exp="area" dr="$F$7:$F$128" r="AF129" sId="1"/>
    <undo index="0" exp="area" dr="AF$7:AF$128" r="AF129" sId="1"/>
    <undo index="65535" exp="area" dr="$F$7:$F$128" r="AE129" sId="1"/>
    <undo index="0" exp="area" dr="AE$7:AE$128" r="AE129" sId="1"/>
    <undo index="65535" exp="area" dr="$F$7:$F$128" r="AD129" sId="1"/>
    <undo index="0" exp="area" dr="AD$7:AD$128" r="AD129" sId="1"/>
    <undo index="65535" exp="area" dr="$F$7:$F$128" r="AC129" sId="1"/>
    <undo index="0" exp="area" dr="AC$7:AC$128" r="AC129" sId="1"/>
    <undo index="65535" exp="area" dr="$F$7:$F$128" r="AB129" sId="1"/>
    <undo index="0" exp="area" dr="AB$7:AB$128" r="AB129" sId="1"/>
    <undo index="65535" exp="area" dr="$F$7:$F$128" r="AA129" sId="1"/>
    <undo index="0" exp="area" dr="AA$7:AA$128" r="AA129" sId="1"/>
    <undo index="65535" exp="area" dr="$F$7:$F$128" r="Z129" sId="1"/>
    <undo index="0" exp="area" dr="Z$7:Z$128" r="Z129" sId="1"/>
    <undo index="65535" exp="area" dr="$F$7:$F$128" r="Y129" sId="1"/>
    <undo index="0" exp="area" dr="Y$7:Y$128" r="Y129" sId="1"/>
    <undo index="65535" exp="area" dr="$F$7:$F$128" r="X129" sId="1"/>
    <undo index="0" exp="area" dr="X$7:X$128" r="X129" sId="1"/>
    <undo index="65535" exp="area" dr="$F$7:$F$128" r="W129" sId="1"/>
    <undo index="0" exp="area" dr="W$7:W$128" r="W129" sId="1"/>
    <undo index="65535" exp="area" dr="$F$7:$F$128" r="V129" sId="1"/>
    <undo index="0" exp="area" dr="V$7:V$128" r="V129" sId="1"/>
    <undo index="65535" exp="area" dr="$F$7:$F$128" r="U129" sId="1"/>
    <undo index="0" exp="area" dr="U$7:U$128" r="U129" sId="1"/>
    <undo index="65535" exp="area" dr="$F$7:$F$128" r="T129" sId="1"/>
    <undo index="0" exp="area" dr="T$7:T$128" r="T129" sId="1"/>
    <undo index="65535" exp="area" dr="$F$7:$F$128" r="S129" sId="1"/>
    <undo index="0" exp="area" dr="S$7:S$128" r="S129" sId="1"/>
    <undo index="0" exp="area" dr="F$7:F$128" r="D129" sId="1"/>
    <undo index="65535" exp="area" ref3D="1" dr="$H$1:$N$1048576" dn="Z_65B035E3_87FA_46C5_996E_864F2C8D0EBC_.wvu.Cols" sId="1"/>
    <rfmt sheetId="1" xfDxf="1" sqref="A128:XFD128" start="0" length="0"/>
    <rfmt sheetId="1" sqref="A128" start="0" length="0">
      <dxf>
        <font>
          <sz val="12"/>
          <color auto="1"/>
          <name val="Calibri"/>
          <family val="2"/>
          <charset val="238"/>
          <scheme val="minor"/>
        </font>
        <alignment horizontal="center" vertical="center" wrapText="1"/>
      </dxf>
    </rfmt>
    <rfmt sheetId="1" sqref="B128" start="0" length="0">
      <dxf>
        <font>
          <sz val="12"/>
          <color auto="1"/>
          <name val="Calibri"/>
          <family val="2"/>
          <charset val="238"/>
          <scheme val="minor"/>
        </font>
        <fill>
          <patternFill patternType="solid">
            <bgColor rgb="FFFFFF00"/>
          </patternFill>
        </fill>
        <alignment horizontal="center" vertical="center" wrapText="1"/>
      </dxf>
    </rfmt>
    <rfmt sheetId="1" sqref="C128" start="0" length="0">
      <dxf>
        <font>
          <b/>
          <sz val="12"/>
          <color theme="1"/>
          <name val="Calibri"/>
          <family val="2"/>
          <charset val="238"/>
          <scheme val="minor"/>
        </font>
        <fill>
          <patternFill patternType="solid">
            <bgColor rgb="FFFFFF00"/>
          </patternFill>
        </fill>
      </dxf>
    </rfmt>
    <rfmt sheetId="1" sqref="D128" start="0" length="0">
      <dxf>
        <font>
          <sz val="12"/>
          <color theme="1"/>
          <name val="Calibri"/>
          <family val="2"/>
          <charset val="238"/>
          <scheme val="minor"/>
        </font>
        <fill>
          <patternFill patternType="solid">
            <bgColor rgb="FFFFFF00"/>
          </patternFill>
        </fill>
      </dxf>
    </rfmt>
    <rfmt sheetId="1" sqref="E128" start="0" length="0">
      <dxf>
        <font>
          <sz val="12"/>
          <color theme="1"/>
          <name val="Calibri"/>
          <family val="2"/>
          <charset val="238"/>
          <scheme val="minor"/>
        </font>
      </dxf>
    </rfmt>
    <rfmt sheetId="1" sqref="F128" start="0" length="0">
      <dxf>
        <font>
          <sz val="12"/>
          <color theme="1"/>
          <name val="Calibri"/>
          <family val="2"/>
          <charset val="238"/>
          <scheme val="minor"/>
        </font>
        <fill>
          <patternFill patternType="solid">
            <bgColor rgb="FFFFFF00"/>
          </patternFill>
        </fill>
      </dxf>
    </rfmt>
    <rfmt sheetId="1" sqref="G128" start="0" length="0">
      <dxf>
        <font>
          <sz val="12"/>
          <color theme="1"/>
          <name val="Calibri"/>
          <family val="2"/>
          <charset val="238"/>
          <scheme val="minor"/>
        </font>
        <alignment horizontal="left" vertical="top"/>
      </dxf>
    </rfmt>
    <rfmt sheetId="1" sqref="H128" start="0" length="0">
      <dxf>
        <font>
          <sz val="12"/>
          <color theme="1"/>
          <name val="Calibri"/>
          <family val="2"/>
          <charset val="238"/>
          <scheme val="minor"/>
        </font>
        <alignment horizontal="left" vertical="top"/>
      </dxf>
    </rfmt>
    <rfmt sheetId="1" sqref="I128" start="0" length="0">
      <dxf>
        <font>
          <sz val="12"/>
          <color theme="1"/>
          <name val="Calibri"/>
          <family val="2"/>
          <charset val="238"/>
          <scheme val="minor"/>
        </font>
        <fill>
          <patternFill patternType="solid">
            <bgColor rgb="FFFFFF00"/>
          </patternFill>
        </fill>
        <alignment horizontal="left" vertical="top"/>
      </dxf>
    </rfmt>
    <rfmt sheetId="1" sqref="J128" start="0" length="0">
      <dxf>
        <font>
          <sz val="12"/>
          <color theme="1"/>
          <name val="Calibri"/>
          <family val="2"/>
          <charset val="238"/>
          <scheme val="minor"/>
        </font>
      </dxf>
    </rfmt>
    <rfmt sheetId="1" sqref="K128" start="0" length="0">
      <dxf>
        <font>
          <sz val="12"/>
          <color theme="1"/>
          <name val="Calibri"/>
          <family val="2"/>
          <charset val="238"/>
          <scheme val="minor"/>
        </font>
        <alignment horizontal="center" vertical="top"/>
      </dxf>
    </rfmt>
    <rfmt sheetId="1" sqref="L128" start="0" length="0">
      <dxf>
        <font>
          <sz val="12"/>
          <color theme="1"/>
          <name val="Calibri"/>
          <family val="2"/>
          <charset val="238"/>
          <scheme val="minor"/>
        </font>
        <alignment horizontal="center" vertical="top"/>
      </dxf>
    </rfmt>
    <rfmt sheetId="1" sqref="M128" start="0" length="0">
      <dxf>
        <font>
          <sz val="12"/>
          <color theme="1"/>
          <name val="Calibri"/>
          <family val="2"/>
          <charset val="238"/>
          <scheme val="minor"/>
        </font>
        <alignment horizontal="center" vertical="top"/>
      </dxf>
    </rfmt>
    <rfmt sheetId="1" sqref="N128" start="0" length="0">
      <dxf>
        <font>
          <sz val="12"/>
          <color theme="1"/>
          <name val="Calibri"/>
          <family val="2"/>
          <charset val="238"/>
          <scheme val="minor"/>
        </font>
        <alignment horizontal="center" vertical="top"/>
      </dxf>
    </rfmt>
    <rfmt sheetId="1" sqref="O128" start="0" length="0">
      <dxf>
        <font>
          <sz val="12"/>
          <color theme="1"/>
          <name val="Calibri"/>
          <family val="2"/>
          <charset val="238"/>
          <scheme val="minor"/>
        </font>
        <alignment horizontal="center" vertical="top"/>
      </dxf>
    </rfmt>
    <rfmt sheetId="1" sqref="P128" start="0" length="0">
      <dxf>
        <font>
          <sz val="12"/>
          <color theme="1"/>
          <name val="Calibri"/>
          <family val="2"/>
          <charset val="238"/>
          <scheme val="minor"/>
        </font>
        <alignment horizontal="center" vertical="top"/>
      </dxf>
    </rfmt>
    <rfmt sheetId="1" sqref="Q128" start="0" length="0">
      <dxf>
        <font>
          <sz val="12"/>
          <color theme="1"/>
          <name val="Calibri"/>
          <family val="2"/>
          <charset val="238"/>
          <scheme val="minor"/>
        </font>
        <alignment horizontal="center" vertical="top"/>
      </dxf>
    </rfmt>
    <rfmt sheetId="1" sqref="R128" start="0" length="0">
      <dxf>
        <font>
          <sz val="12"/>
          <color theme="1"/>
          <name val="Calibri"/>
          <family val="2"/>
          <charset val="238"/>
          <scheme val="minor"/>
        </font>
        <alignment horizontal="center" vertical="top"/>
      </dxf>
    </rfmt>
    <rfmt sheetId="1" sqref="S128" start="0" length="0">
      <dxf>
        <font>
          <sz val="12"/>
          <color theme="1"/>
          <name val="Calibri"/>
          <family val="2"/>
          <charset val="238"/>
          <scheme val="minor"/>
        </font>
        <numFmt numFmtId="2" formatCode="0.00"/>
      </dxf>
    </rfmt>
    <rfmt sheetId="1" sqref="T128" start="0" length="0">
      <dxf>
        <font>
          <sz val="12"/>
          <color theme="1"/>
          <name val="Calibri"/>
          <family val="2"/>
          <charset val="238"/>
          <scheme val="minor"/>
        </font>
        <numFmt numFmtId="2" formatCode="0.00"/>
        <fill>
          <patternFill patternType="solid">
            <bgColor rgb="FFFFFF00"/>
          </patternFill>
        </fill>
      </dxf>
    </rfmt>
    <rfmt sheetId="1" sqref="U128" start="0" length="0">
      <dxf>
        <font>
          <sz val="12"/>
          <color theme="1"/>
          <name val="Calibri"/>
          <family val="2"/>
          <charset val="238"/>
          <scheme val="minor"/>
        </font>
        <numFmt numFmtId="2" formatCode="0.00"/>
        <fill>
          <patternFill patternType="solid">
            <bgColor rgb="FFFFFF00"/>
          </patternFill>
        </fill>
      </dxf>
    </rfmt>
    <rfmt sheetId="1" sqref="V128" start="0" length="0">
      <dxf>
        <font>
          <sz val="12"/>
          <color theme="1"/>
          <name val="Calibri"/>
          <family val="2"/>
          <charset val="238"/>
          <scheme val="minor"/>
        </font>
        <numFmt numFmtId="2" formatCode="0.00"/>
      </dxf>
    </rfmt>
    <rfmt sheetId="1" sqref="W128" start="0" length="0">
      <dxf>
        <font>
          <sz val="12"/>
          <color theme="1"/>
          <name val="Calibri"/>
          <family val="2"/>
          <charset val="238"/>
          <scheme val="minor"/>
        </font>
        <numFmt numFmtId="2" formatCode="0.00"/>
        <fill>
          <patternFill patternType="solid">
            <bgColor rgb="FFFFFF00"/>
          </patternFill>
        </fill>
      </dxf>
    </rfmt>
    <rfmt sheetId="1" sqref="X128" start="0" length="0">
      <dxf>
        <font>
          <sz val="12"/>
          <color theme="1"/>
          <name val="Calibri"/>
          <family val="2"/>
          <charset val="238"/>
          <scheme val="minor"/>
        </font>
        <numFmt numFmtId="2" formatCode="0.00"/>
        <fill>
          <patternFill patternType="solid">
            <bgColor rgb="FFFFFF00"/>
          </patternFill>
        </fill>
      </dxf>
    </rfmt>
    <rfmt sheetId="1" sqref="Y128" start="0" length="0">
      <dxf>
        <font>
          <sz val="12"/>
          <color theme="1"/>
          <name val="Calibri"/>
          <family val="2"/>
          <charset val="238"/>
          <scheme val="minor"/>
        </font>
        <numFmt numFmtId="2" formatCode="0.00"/>
      </dxf>
    </rfmt>
    <rfmt sheetId="1" sqref="Z128" start="0" length="0">
      <dxf>
        <font>
          <sz val="12"/>
          <color theme="1"/>
          <name val="Calibri"/>
          <family val="2"/>
          <charset val="238"/>
          <scheme val="minor"/>
        </font>
        <numFmt numFmtId="2" formatCode="0.00"/>
        <fill>
          <patternFill patternType="solid">
            <bgColor rgb="FFFFFF00"/>
          </patternFill>
        </fill>
      </dxf>
    </rfmt>
    <rcc rId="0" sId="1" dxf="1">
      <nc r="AA128" t="inlineStr">
        <is>
          <t>,</t>
        </is>
      </nc>
      <ndxf>
        <font>
          <sz val="12"/>
          <color theme="1"/>
          <name val="Calibri"/>
          <family val="2"/>
          <charset val="238"/>
          <scheme val="minor"/>
        </font>
        <numFmt numFmtId="2" formatCode="0.00"/>
        <fill>
          <patternFill patternType="solid">
            <bgColor rgb="FFFFFF00"/>
          </patternFill>
        </fill>
      </ndxf>
    </rcc>
    <rfmt sheetId="1" sqref="AB128" start="0" length="0">
      <dxf>
        <font>
          <sz val="12"/>
          <color theme="1"/>
          <name val="Calibri"/>
          <family val="2"/>
          <charset val="238"/>
          <scheme val="minor"/>
        </font>
        <numFmt numFmtId="2" formatCode="0.00"/>
      </dxf>
    </rfmt>
    <rfmt sheetId="1" sqref="AC128" start="0" length="0">
      <dxf>
        <font>
          <sz val="12"/>
          <color theme="1"/>
          <name val="Calibri"/>
          <family val="2"/>
          <charset val="238"/>
          <scheme val="minor"/>
        </font>
        <numFmt numFmtId="2" formatCode="0.00"/>
        <fill>
          <patternFill patternType="solid">
            <bgColor rgb="FFFFFF00"/>
          </patternFill>
        </fill>
      </dxf>
    </rfmt>
    <rfmt sheetId="1" sqref="AD128" start="0" length="0">
      <dxf>
        <font>
          <sz val="12"/>
          <color theme="1"/>
          <name val="Calibri"/>
          <family val="2"/>
          <charset val="238"/>
          <scheme val="minor"/>
        </font>
        <numFmt numFmtId="2" formatCode="0.00"/>
        <fill>
          <patternFill patternType="solid">
            <bgColor rgb="FFFFFF00"/>
          </patternFill>
        </fill>
      </dxf>
    </rfmt>
    <rfmt sheetId="1" sqref="AE128" start="0" length="0">
      <dxf>
        <font>
          <sz val="12"/>
          <color theme="1"/>
          <name val="Calibri"/>
          <family val="2"/>
          <charset val="238"/>
          <scheme val="minor"/>
        </font>
        <numFmt numFmtId="2" formatCode="0.00"/>
        <fill>
          <patternFill patternType="solid">
            <bgColor theme="0"/>
          </patternFill>
        </fill>
      </dxf>
    </rfmt>
    <rfmt sheetId="1" sqref="AF128" start="0" length="0">
      <dxf>
        <font>
          <sz val="12"/>
          <color theme="1"/>
          <name val="Calibri"/>
          <family val="2"/>
          <charset val="238"/>
          <scheme val="minor"/>
        </font>
        <numFmt numFmtId="2" formatCode="0.00"/>
      </dxf>
    </rfmt>
    <rfmt sheetId="1" sqref="AG128" start="0" length="0">
      <dxf>
        <font>
          <sz val="12"/>
          <color theme="1"/>
          <name val="Calibri"/>
          <family val="2"/>
          <charset val="238"/>
          <scheme val="minor"/>
        </font>
        <numFmt numFmtId="2" formatCode="0.00"/>
      </dxf>
    </rfmt>
    <rfmt sheetId="1" sqref="AH128" start="0" length="0">
      <dxf>
        <font>
          <sz val="12"/>
          <color theme="1"/>
          <name val="Calibri"/>
          <family val="2"/>
          <charset val="238"/>
          <scheme val="minor"/>
        </font>
      </dxf>
    </rfmt>
    <rfmt sheetId="1" sqref="AI128" start="0" length="0">
      <dxf>
        <font>
          <sz val="12"/>
          <color theme="1"/>
          <name val="Calibri"/>
          <family val="2"/>
          <charset val="238"/>
          <scheme val="minor"/>
        </font>
      </dxf>
    </rfmt>
    <rfmt sheetId="1" sqref="AJ128" start="0" length="0">
      <dxf>
        <font>
          <sz val="12"/>
          <color theme="1"/>
          <name val="Calibri"/>
          <family val="2"/>
          <charset val="238"/>
          <scheme val="minor"/>
        </font>
      </dxf>
    </rfmt>
    <rfmt sheetId="1" sqref="AK128" start="0" length="0">
      <dxf>
        <font>
          <sz val="12"/>
          <color theme="1"/>
          <name val="Calibri"/>
          <family val="2"/>
          <charset val="238"/>
          <scheme val="minor"/>
        </font>
      </dxf>
    </rfmt>
    <rfmt sheetId="1" sqref="AL128" start="0" length="0">
      <dxf>
        <font>
          <sz val="12"/>
          <color theme="1"/>
          <name val="Calibri"/>
          <family val="2"/>
          <charset val="238"/>
          <scheme val="minor"/>
        </font>
      </dxf>
    </rfmt>
  </rrc>
  <rrc rId="1502" sId="1" ref="A128:XFD128" action="deleteRow">
    <undo index="65535" exp="area" dr="AK128:AK134" r="AK135" sId="1"/>
    <undo index="65535" exp="area" dr="AJ128:AJ134" r="AJ135" sId="1"/>
    <undo index="65535" exp="area" dr="AI128:AI134" r="AI135" sId="1"/>
    <undo index="65535" exp="area" dr="AH128:AH134" r="AH135" sId="1"/>
    <undo index="65535" exp="area" dr="AG128:AG134" r="AG135" sId="1"/>
    <undo index="65535" exp="area" dr="AF128:AF134" r="AF135" sId="1"/>
    <undo index="65535" exp="area" dr="AE128:AE134" r="AE135" sId="1"/>
    <undo index="65535" exp="area" dr="AD128:AD134" r="AD135" sId="1"/>
    <undo index="65535" exp="area" dr="AC128:AC134" r="AC135" sId="1"/>
    <undo index="65535" exp="area" dr="AB128:AB134" r="AB135" sId="1"/>
    <undo index="65535" exp="area" dr="AA128:AA134" r="AA135" sId="1"/>
    <undo index="65535" exp="area" dr="Z128:Z134" r="Z135" sId="1"/>
    <undo index="65535" exp="area" dr="Y128:Y134" r="Y135" sId="1"/>
    <undo index="65535" exp="area" dr="X128:X134" r="X135" sId="1"/>
    <undo index="65535" exp="area" dr="W128:W134" r="W135" sId="1"/>
    <undo index="65535" exp="area" dr="V128:V134" r="V135" sId="1"/>
    <undo index="65535" exp="area" dr="U128:U134" r="U135" sId="1"/>
    <undo index="65535" exp="area" dr="T128:T134" r="T135" sId="1"/>
    <undo index="65535" exp="area" dr="S128:S134" r="S135" sId="1"/>
    <undo index="65535" exp="area" dr="D128:D134" r="D135" sId="1"/>
    <undo index="65535" exp="area" ref3D="1" dr="$H$1:$N$1048576" dn="Z_65B035E3_87FA_46C5_996E_864F2C8D0EBC_.wvu.Cols" sId="1"/>
    <rfmt sheetId="1" xfDxf="1" sqref="A128:XFD128" start="0" length="0">
      <dxf>
        <font>
          <b/>
        </font>
      </dxf>
    </rfmt>
    <rfmt sheetId="1" sqref="A128" start="0" length="0">
      <dxf>
        <font>
          <b val="0"/>
          <sz val="12"/>
        </font>
        <fill>
          <patternFill patternType="solid">
            <bgColor theme="0" tint="-0.14999847407452621"/>
          </patternFill>
        </fill>
        <border outline="0">
          <left style="thin">
            <color indexed="64"/>
          </left>
          <right style="thin">
            <color indexed="64"/>
          </right>
          <top style="thin">
            <color indexed="64"/>
          </top>
          <bottom style="thin">
            <color indexed="64"/>
          </bottom>
        </border>
      </dxf>
    </rfmt>
    <rfmt sheetId="1" sqref="B128" start="0" length="0">
      <dxf>
        <font>
          <b val="0"/>
          <sz val="12"/>
        </font>
        <fill>
          <patternFill patternType="solid">
            <bgColor rgb="FFFFFF00"/>
          </patternFill>
        </fill>
        <border outline="0">
          <left style="thin">
            <color indexed="64"/>
          </left>
          <right style="thin">
            <color indexed="64"/>
          </right>
          <top style="thin">
            <color indexed="64"/>
          </top>
          <bottom style="thin">
            <color indexed="64"/>
          </bottom>
        </border>
      </dxf>
    </rfmt>
    <rfmt sheetId="1" sqref="C128"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COUNTIFS(F$7:F$127,$F128)</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128" t="inlineStr">
        <is>
          <t>IP1/2015</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128">
        <f>SUMIFS(Y$7:Y$127,$F$7:$F$127,$F128)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128">
        <f>SUMIFS(Z$7:Z$127,$F$7:$F$127,$F128)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128">
        <f>SUMIFS(AA$7:AA$127,$F$7:$F$127,$F128)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03" sId="1" ref="A128:XFD128" action="deleteRow">
    <undo index="65535" exp="area" dr="AK128:AK133" r="AK134" sId="1"/>
    <undo index="65535" exp="area" dr="AJ128:AJ133" r="AJ134" sId="1"/>
    <undo index="65535" exp="area" dr="AI128:AI133" r="AI134" sId="1"/>
    <undo index="65535" exp="area" dr="AH128:AH133" r="AH134" sId="1"/>
    <undo index="65535" exp="area" dr="AG128:AG133" r="AG134" sId="1"/>
    <undo index="65535" exp="area" dr="AF128:AF133" r="AF134" sId="1"/>
    <undo index="65535" exp="area" dr="AE128:AE133" r="AE134" sId="1"/>
    <undo index="65535" exp="area" dr="AD128:AD133" r="AD134" sId="1"/>
    <undo index="65535" exp="area" dr="AC128:AC133" r="AC134" sId="1"/>
    <undo index="65535" exp="area" dr="AB128:AB133" r="AB134" sId="1"/>
    <undo index="65535" exp="area" dr="AA128:AA133" r="AA134" sId="1"/>
    <undo index="65535" exp="area" dr="Z128:Z133" r="Z134" sId="1"/>
    <undo index="65535" exp="area" dr="Y128:Y133" r="Y134" sId="1"/>
    <undo index="65535" exp="area" dr="X128:X133" r="X134" sId="1"/>
    <undo index="65535" exp="area" dr="W128:W133" r="W134" sId="1"/>
    <undo index="65535" exp="area" dr="V128:V133" r="V134" sId="1"/>
    <undo index="65535" exp="area" dr="U128:U133" r="U134" sId="1"/>
    <undo index="65535" exp="area" dr="T128:T133" r="T134" sId="1"/>
    <undo index="65535" exp="area" dr="S128:S133" r="S134" sId="1"/>
    <undo index="65535" exp="area" dr="D128:D133" r="D134" sId="1"/>
    <undo index="65535" exp="area" ref3D="1" dr="$H$1:$N$1048576" dn="Z_65B035E3_87FA_46C5_996E_864F2C8D0EBC_.wvu.Cols" sId="1"/>
    <rfmt sheetId="1" xfDxf="1" sqref="A128:XFD128" start="0" length="0">
      <dxf>
        <font>
          <b/>
          <sz val="12"/>
        </font>
      </dxf>
    </rfmt>
    <rfmt sheetId="1" sqref="A128"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COUNTIFS(F$7:F$127,$F128)</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128" t="inlineStr">
        <is>
          <t>IP3/2016</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128">
        <f>SUMIFS(Y$7:Y$127,$F$7:$F$127,$F128)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128">
        <f>SUMIFS(Z$7:Z$127,$F$7:$F$127,$F128)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128">
        <f>SUMIFS(AA$7:AA$127,$F$7:$F$127,$F128)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qref="AL128" start="0" length="0">
      <dxf/>
    </rfmt>
  </rrc>
  <rrc rId="1504" sId="1" ref="A128:XFD128" action="deleteRow">
    <undo index="65535" exp="area" dr="AK128:AK132" r="AK133" sId="1"/>
    <undo index="65535" exp="area" dr="AJ128:AJ132" r="AJ133" sId="1"/>
    <undo index="65535" exp="area" dr="AI128:AI132" r="AI133" sId="1"/>
    <undo index="65535" exp="area" dr="AH128:AH132" r="AH133" sId="1"/>
    <undo index="65535" exp="area" dr="AG128:AG132" r="AG133" sId="1"/>
    <undo index="65535" exp="area" dr="AF128:AF132" r="AF133" sId="1"/>
    <undo index="65535" exp="area" dr="AE128:AE132" r="AE133" sId="1"/>
    <undo index="65535" exp="area" dr="AD128:AD132" r="AD133" sId="1"/>
    <undo index="65535" exp="area" dr="AC128:AC132" r="AC133" sId="1"/>
    <undo index="65535" exp="area" dr="AB128:AB132" r="AB133" sId="1"/>
    <undo index="65535" exp="area" dr="AA128:AA132" r="AA133" sId="1"/>
    <undo index="65535" exp="area" dr="Z128:Z132" r="Z133" sId="1"/>
    <undo index="65535" exp="area" dr="Y128:Y132" r="Y133" sId="1"/>
    <undo index="65535" exp="area" dr="X128:X132" r="X133" sId="1"/>
    <undo index="65535" exp="area" dr="W128:W132" r="W133" sId="1"/>
    <undo index="65535" exp="area" dr="V128:V132" r="V133" sId="1"/>
    <undo index="65535" exp="area" dr="U128:U132" r="U133" sId="1"/>
    <undo index="65535" exp="area" dr="T128:T132" r="T133" sId="1"/>
    <undo index="65535" exp="area" dr="S128:S132" r="S133" sId="1"/>
    <undo index="65535" exp="area" dr="D128:D132" r="D133" sId="1"/>
    <undo index="65535" exp="area" ref3D="1" dr="$H$1:$N$1048576" dn="Z_65B035E3_87FA_46C5_996E_864F2C8D0EBC_.wvu.Cols" sId="1"/>
    <rfmt sheetId="1" xfDxf="1" sqref="A128:XFD128" start="0" length="0">
      <dxf>
        <font>
          <b/>
          <sz val="12"/>
        </font>
      </dxf>
    </rfmt>
    <rfmt sheetId="1" sqref="A128"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COUNTIFS(F$7:F$127,$F128)</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 xml:space="preserve">TOTAL </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128" t="inlineStr">
        <is>
          <t>IP5/2016</t>
        </is>
      </nc>
      <ndxf>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128">
        <f>SUMIFS(Y$7:Y$127,$F$7:$F$127,$F128)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128">
        <f>SUMIFS(Z$7:Z$127,$F$7:$F$127,$F128)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128">
        <f>SUMIFS(AA$7:AA$127,$F$7:$F$127,$F128)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qref="AL128" start="0" length="0">
      <dxf/>
    </rfmt>
  </rrc>
  <rrc rId="1505" sId="1" ref="A128:XFD128" action="deleteRow">
    <undo index="65535" exp="area" dr="AK128:AK131" r="AK132" sId="1"/>
    <undo index="65535" exp="area" dr="AJ128:AJ131" r="AJ132" sId="1"/>
    <undo index="65535" exp="area" dr="AI128:AI131" r="AI132" sId="1"/>
    <undo index="65535" exp="area" dr="AH128:AH131" r="AH132" sId="1"/>
    <undo index="65535" exp="area" dr="AG128:AG131" r="AG132" sId="1"/>
    <undo index="65535" exp="area" dr="AF128:AF131" r="AF132" sId="1"/>
    <undo index="65535" exp="area" dr="AE128:AE131" r="AE132" sId="1"/>
    <undo index="65535" exp="area" dr="AD128:AD131" r="AD132" sId="1"/>
    <undo index="65535" exp="area" dr="AC128:AC131" r="AC132" sId="1"/>
    <undo index="65535" exp="area" dr="AB128:AB131" r="AB132" sId="1"/>
    <undo index="65535" exp="area" dr="AA128:AA131" r="AA132" sId="1"/>
    <undo index="65535" exp="area" dr="Z128:Z131" r="Z132" sId="1"/>
    <undo index="65535" exp="area" dr="Y128:Y131" r="Y132" sId="1"/>
    <undo index="65535" exp="area" dr="X128:X131" r="X132" sId="1"/>
    <undo index="65535" exp="area" dr="W128:W131" r="W132" sId="1"/>
    <undo index="65535" exp="area" dr="V128:V131" r="V132" sId="1"/>
    <undo index="65535" exp="area" dr="U128:U131" r="U132" sId="1"/>
    <undo index="65535" exp="area" dr="T128:T131" r="T132" sId="1"/>
    <undo index="65535" exp="area" dr="S128:S131" r="S132" sId="1"/>
    <undo index="65535" exp="area" dr="D128:D131" r="D132" sId="1"/>
    <undo index="65535" exp="area" ref3D="1" dr="$H$1:$N$1048576" dn="Z_65B035E3_87FA_46C5_996E_864F2C8D0EBC_.wvu.Cols" sId="1"/>
    <rfmt sheetId="1" xfDxf="1" sqref="A128:XFD128" start="0" length="0">
      <dxf>
        <font>
          <b/>
        </font>
      </dxf>
    </rfmt>
    <rfmt sheetId="1" sqref="A128"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COUNTIFS(F$42:F$127,$F128)</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128" t="inlineStr">
        <is>
          <t>IP4/2016</t>
        </is>
      </nc>
      <n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128">
        <f>SUMIFS(Y$7:Y$127,$F$7:$F$127,$F128)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128">
        <f>SUMIFS(Z$7:Z$127,$F$7:$F$127,$F128)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128">
        <f>SUMIFS(AA$7:AA$127,$F$7:$F$127,$F128)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06" sId="1" ref="A128:XFD128" action="deleteRow">
    <undo index="65535" exp="area" dr="AK128:AK130" r="AK131" sId="1"/>
    <undo index="65535" exp="area" dr="AJ128:AJ130" r="AJ131" sId="1"/>
    <undo index="65535" exp="area" dr="AI128:AI130" r="AI131" sId="1"/>
    <undo index="65535" exp="area" dr="AH128:AH130" r="AH131" sId="1"/>
    <undo index="65535" exp="area" dr="AG128:AG130" r="AG131" sId="1"/>
    <undo index="65535" exp="area" dr="AF128:AF130" r="AF131" sId="1"/>
    <undo index="65535" exp="area" dr="AE128:AE130" r="AE131" sId="1"/>
    <undo index="65535" exp="area" dr="AD128:AD130" r="AD131" sId="1"/>
    <undo index="65535" exp="area" dr="AC128:AC130" r="AC131" sId="1"/>
    <undo index="65535" exp="area" dr="AB128:AB130" r="AB131" sId="1"/>
    <undo index="65535" exp="area" dr="AA128:AA130" r="AA131" sId="1"/>
    <undo index="65535" exp="area" dr="Z128:Z130" r="Z131" sId="1"/>
    <undo index="65535" exp="area" dr="Y128:Y130" r="Y131" sId="1"/>
    <undo index="65535" exp="area" dr="X128:X130" r="X131" sId="1"/>
    <undo index="65535" exp="area" dr="W128:W130" r="W131" sId="1"/>
    <undo index="65535" exp="area" dr="V128:V130" r="V131" sId="1"/>
    <undo index="65535" exp="area" dr="U128:U130" r="U131" sId="1"/>
    <undo index="65535" exp="area" dr="T128:T130" r="T131" sId="1"/>
    <undo index="65535" exp="area" dr="S128:S130" r="S131" sId="1"/>
    <undo index="65535" exp="area" dr="D128:D130" r="D131" sId="1"/>
    <undo index="65535" exp="area" ref3D="1" dr="$H$1:$N$1048576" dn="Z_65B035E3_87FA_46C5_996E_864F2C8D0EBC_.wvu.Cols" sId="1"/>
    <rfmt sheetId="1" xfDxf="1" sqref="A128:XFD128" start="0" length="0">
      <dxf>
        <font>
          <b/>
        </font>
      </dxf>
    </rfmt>
    <rfmt sheetId="1" sqref="A128"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COUNTIFS(F$7:F$127,$F128)</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128" t="inlineStr">
        <is>
          <t>IP6/2016</t>
        </is>
      </nc>
      <n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128">
        <f>SUMIFS(Y$7:Y$127,$F$7:$F$127,$F128)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128">
        <f>SUMIFS(Z$7:Z$127,$F$7:$F$127,$F128)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128">
        <f>SUMIFS(AA$7:AA$127,$F$7:$F$127,$F128)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07" sId="1" ref="A128:XFD128" action="deleteRow">
    <undo index="65535" exp="area" dr="AK128:AK129" r="AK130" sId="1"/>
    <undo index="65535" exp="area" dr="AJ128:AJ129" r="AJ130" sId="1"/>
    <undo index="65535" exp="area" dr="AI128:AI129" r="AI130" sId="1"/>
    <undo index="65535" exp="area" dr="AH128:AH129" r="AH130" sId="1"/>
    <undo index="65535" exp="area" dr="AG128:AG129" r="AG130" sId="1"/>
    <undo index="65535" exp="area" dr="AF128:AF129" r="AF130" sId="1"/>
    <undo index="65535" exp="area" dr="AE128:AE129" r="AE130" sId="1"/>
    <undo index="65535" exp="area" dr="AD128:AD129" r="AD130" sId="1"/>
    <undo index="65535" exp="area" dr="AC128:AC129" r="AC130" sId="1"/>
    <undo index="65535" exp="area" dr="AB128:AB129" r="AB130" sId="1"/>
    <undo index="65535" exp="area" dr="AA128:AA129" r="AA130" sId="1"/>
    <undo index="65535" exp="area" dr="Z128:Z129" r="Z130" sId="1"/>
    <undo index="65535" exp="area" dr="Y128:Y129" r="Y130" sId="1"/>
    <undo index="65535" exp="area" dr="X128:X129" r="X130" sId="1"/>
    <undo index="65535" exp="area" dr="W128:W129" r="W130" sId="1"/>
    <undo index="65535" exp="area" dr="V128:V129" r="V130" sId="1"/>
    <undo index="65535" exp="area" dr="U128:U129" r="U130" sId="1"/>
    <undo index="65535" exp="area" dr="T128:T129" r="T130" sId="1"/>
    <undo index="65535" exp="area" dr="S128:S129" r="S130" sId="1"/>
    <undo index="65535" exp="area" dr="D128:D129" r="D130" sId="1"/>
    <undo index="65535" exp="area" ref3D="1" dr="$H$1:$N$1048576" dn="Z_65B035E3_87FA_46C5_996E_864F2C8D0EBC_.wvu.Cols" sId="1"/>
    <rfmt sheetId="1" xfDxf="1" sqref="A128:XFD128" start="0" length="0">
      <dxf>
        <font>
          <b/>
        </font>
      </dxf>
    </rfmt>
    <rfmt sheetId="1" sqref="A128"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COUNTIFS(F$7:F$127,$F128)</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128" t="inlineStr">
        <is>
          <t>CP 2/2017 (MySMIS: POCA/111/1/1)</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128">
        <f>SUMIFS(Y$7:Y$127,$F$7:$F$127,$F128)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128">
        <f>SUMIFS(Z$7:Z$127,$F$7:$F$127,$F128)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128">
        <f>SUMIFS(AA$7:AA$127,$F$7:$F$127,$F128)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08" sId="1" ref="A128:XFD128" action="deleteRow">
    <undo index="65535" exp="area" dr="AK128" r="AK129" sId="1"/>
    <undo index="65535" exp="area" dr="AJ128" r="AJ129" sId="1"/>
    <undo index="65535" exp="area" dr="AI128" r="AI129" sId="1"/>
    <undo index="65535" exp="area" dr="AH128" r="AH129" sId="1"/>
    <undo index="65535" exp="area" dr="AG128" r="AG129" sId="1"/>
    <undo index="65535" exp="area" dr="AF128" r="AF129" sId="1"/>
    <undo index="65535" exp="area" dr="AE128" r="AE129" sId="1"/>
    <undo index="65535" exp="area" dr="AD128" r="AD129" sId="1"/>
    <undo index="65535" exp="area" dr="AC128" r="AC129" sId="1"/>
    <undo index="65535" exp="area" dr="AB128" r="AB129" sId="1"/>
    <undo index="65535" exp="area" dr="AA128" r="AA129" sId="1"/>
    <undo index="65535" exp="area" dr="Z128" r="Z129" sId="1"/>
    <undo index="65535" exp="area" dr="Y128" r="Y129" sId="1"/>
    <undo index="65535" exp="area" dr="X128" r="X129" sId="1"/>
    <undo index="65535" exp="area" dr="W128" r="W129" sId="1"/>
    <undo index="65535" exp="area" dr="V128" r="V129" sId="1"/>
    <undo index="65535" exp="area" dr="U128" r="U129" sId="1"/>
    <undo index="65535" exp="area" dr="T128" r="T129" sId="1"/>
    <undo index="65535" exp="area" dr="S128" r="S129" sId="1"/>
    <undo index="65535" exp="area" dr="D128" r="D129" sId="1"/>
    <undo index="65535" exp="area" ref3D="1" dr="$H$1:$N$1048576" dn="Z_65B035E3_87FA_46C5_996E_864F2C8D0EBC_.wvu.Cols" sId="1"/>
    <rfmt sheetId="1" xfDxf="1" sqref="A128:XFD128" start="0" length="0">
      <dxf>
        <font>
          <b/>
        </font>
      </dxf>
    </rfmt>
    <rfmt sheetId="1" sqref="A128"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COUNTIFS(F$7:F$127,$F128)</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fmt sheetId="1" sqref="E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dxf="1">
      <nc r="F128" t="inlineStr">
        <is>
          <t>IP8/2017 (MySMIS:
POCA/129/1/1)</t>
        </is>
      </nc>
      <ndxf>
        <font>
          <b val="0"/>
          <sz val="12"/>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128">
        <f>SUMIFS(Y$7:Y$127,$F$7:$F$127,$F128)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128">
        <f>SUMIFS(Z$7:Z$127,$F$7:$F$127,$F128)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128">
        <f>SUMIFS(AA$7:AA$127,$F$7:$F$127,$F128)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09" sId="1" ref="A128:XFD128" action="deleteRow">
    <undo index="0" exp="ref" v="1" dr="AK128" r="AK135" sId="1"/>
    <undo index="0" exp="ref" v="1" dr="AJ128" r="AJ135" sId="1"/>
    <undo index="0" exp="ref" v="1" dr="AI128" r="AI135" sId="1"/>
    <undo index="0" exp="ref" v="1" dr="AH128" r="AH135" sId="1"/>
    <undo index="0" exp="ref" v="1" dr="AG128" r="AG135" sId="1"/>
    <undo index="0" exp="ref" v="1" dr="AF128" r="AF135" sId="1"/>
    <undo index="0" exp="ref" v="1" dr="AE128" r="AE135" sId="1"/>
    <undo index="0" exp="ref" v="1" dr="AD128" r="AD135" sId="1"/>
    <undo index="0" exp="ref" v="1" dr="AC128" r="AC135" sId="1"/>
    <undo index="0" exp="ref" v="1" dr="AB128" r="AB135" sId="1"/>
    <undo index="0" exp="ref" v="1" dr="AA128" r="AA135" sId="1"/>
    <undo index="0" exp="ref" v="1" dr="Z128" r="Z135" sId="1"/>
    <undo index="0" exp="ref" v="1" dr="Y128" r="Y135" sId="1"/>
    <undo index="0" exp="ref" v="1" dr="X128" r="X135" sId="1"/>
    <undo index="0" exp="ref" v="1" dr="W128" r="W135" sId="1"/>
    <undo index="0" exp="ref" v="1" dr="V128" r="V135" sId="1"/>
    <undo index="0" exp="ref" v="1" dr="U128" r="U135" sId="1"/>
    <undo index="0" exp="ref" v="1" dr="T128" r="T135" sId="1"/>
    <undo index="0" exp="ref" v="1" dr="S128" r="S135" sId="1"/>
    <undo index="65535" exp="ref" v="1" dr="D128" r="D135" sId="1"/>
    <undo index="65535" exp="area" ref3D="1" dr="$H$1:$N$1048576" dn="Z_65B035E3_87FA_46C5_996E_864F2C8D0EBC_.wvu.Cols" sId="1"/>
    <rfmt sheetId="1" xfDxf="1" sqref="A128:XFD128" start="0" length="0">
      <dxf>
        <font>
          <b/>
        </font>
      </dxf>
    </rfmt>
    <rfmt sheetId="1" sqref="A128"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numFmt numFmtId="4" formatCode="#,##0.0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SUM(#REF!)</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TOTAL AXA 1</t>
        </is>
      </nc>
      <n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ndxf>
    </rcc>
    <rfmt sheetId="1" sqref="F128" start="0" length="0">
      <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dxf>
    </rfmt>
    <rfmt sheetId="1" sqref="G128"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9" tint="0.59999389629810485"/>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T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U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V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W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X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Y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Z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A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B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C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D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E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F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G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H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I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J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K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10" sId="1" ref="A128:XFD128" action="deleteRow">
    <undo index="65535" exp="area" dr="AK128:AK131" r="AK132" sId="1"/>
    <undo index="65535" exp="area" dr="AJ128:AJ131" r="AJ132" sId="1"/>
    <undo index="65535" exp="area" dr="AG128:AG131" r="AG132" sId="1"/>
    <undo index="65535" exp="area" dr="AF128:AF131" r="AF132" sId="1"/>
    <undo index="65535" exp="area" dr="AE128:AE131" r="AE132" sId="1"/>
    <undo index="65535" exp="area" dr="AD128:AD131" r="AD132" sId="1"/>
    <undo index="65535" exp="area" dr="AC128:AC131" r="AC132" sId="1"/>
    <undo index="65535" exp="area" dr="AB128:AB131" r="AB132" sId="1"/>
    <undo index="65535" exp="area" dr="AA128:AA131" r="AA132" sId="1"/>
    <undo index="65535" exp="area" dr="Z128:Z131" r="Z132" sId="1"/>
    <undo index="65535" exp="area" dr="Y128:Y131" r="Y132" sId="1"/>
    <undo index="65535" exp="area" dr="X128:X131" r="X132" sId="1"/>
    <undo index="65535" exp="area" dr="W128:W131" r="W132" sId="1"/>
    <undo index="65535" exp="area" dr="V128:V131" r="V132" sId="1"/>
    <undo index="65535" exp="area" dr="U128:U131" r="U132" sId="1"/>
    <undo index="65535" exp="area" dr="T128:T131" r="T132" sId="1"/>
    <undo index="65535" exp="area" dr="S128:S131" r="S132" sId="1"/>
    <undo index="65535" exp="area" dr="D128:D131" r="D132" sId="1"/>
    <undo index="65535" exp="area" ref3D="1" dr="$H$1:$N$1048576" dn="Z_65B035E3_87FA_46C5_996E_864F2C8D0EBC_.wvu.Cols" sId="1"/>
    <rfmt sheetId="1" xfDxf="1" sqref="A128:XFD128" start="0" length="0">
      <dxf>
        <font>
          <b/>
        </font>
      </dxf>
    </rfmt>
    <rfmt sheetId="1" sqref="A128" start="0" length="0">
      <dxf>
        <font>
          <sz val="12"/>
          <color auto="1"/>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COUNTIFS(F$7:F$127,$F128)</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TOTAL</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128" t="inlineStr">
        <is>
          <t>IP2/2015</t>
        </is>
      </nc>
      <n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128">
        <f>SUMIFS(Y$7:Y$127,$F$7:$F$127,$F128)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128">
        <f>SUMIFS(Z$7:Z$127,$F$7:$F$127,$F128)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128">
        <f>SUMIFS(AA$7:AA$127,$F$7:$F$127,$F128)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11" sId="1" ref="A128:XFD128" action="deleteRow">
    <undo index="65535" exp="area" dr="AK128:AK130" r="AK131" sId="1"/>
    <undo index="65535" exp="area" dr="AJ128:AJ130" r="AJ131" sId="1"/>
    <undo index="65535" exp="area" dr="AG128:AG130" r="AG131" sId="1"/>
    <undo index="65535" exp="area" dr="AF128:AF130" r="AF131" sId="1"/>
    <undo index="65535" exp="area" dr="AE128:AE130" r="AE131" sId="1"/>
    <undo index="65535" exp="area" dr="AD128:AD130" r="AD131" sId="1"/>
    <undo index="65535" exp="area" dr="AC128:AC130" r="AC131" sId="1"/>
    <undo index="65535" exp="area" dr="AB128:AB130" r="AB131" sId="1"/>
    <undo index="65535" exp="area" dr="AA128:AA130" r="AA131" sId="1"/>
    <undo index="65535" exp="area" dr="Z128:Z130" r="Z131" sId="1"/>
    <undo index="65535" exp="area" dr="Y128:Y130" r="Y131" sId="1"/>
    <undo index="65535" exp="area" dr="X128:X130" r="X131" sId="1"/>
    <undo index="65535" exp="area" dr="W128:W130" r="W131" sId="1"/>
    <undo index="65535" exp="area" dr="V128:V130" r="V131" sId="1"/>
    <undo index="65535" exp="area" dr="U128:U130" r="U131" sId="1"/>
    <undo index="65535" exp="area" dr="T128:T130" r="T131" sId="1"/>
    <undo index="65535" exp="area" dr="S128:S130" r="S131" sId="1"/>
    <undo index="65535" exp="area" dr="D128:D130" r="D131" sId="1"/>
    <undo index="65535" exp="area" ref3D="1" dr="$H$1:$N$1048576" dn="Z_65B035E3_87FA_46C5_996E_864F2C8D0EBC_.wvu.Cols" sId="1"/>
    <rfmt sheetId="1" xfDxf="1" sqref="A128:XFD128" start="0" length="0">
      <dxf>
        <font>
          <b/>
        </font>
      </dxf>
    </rfmt>
    <rfmt sheetId="1" sqref="A128"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COUNTIFS(F$7:F$127,$F128)</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 xml:space="preserve">TOTAL </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128" t="inlineStr">
        <is>
          <t>IP7/2017</t>
        </is>
      </nc>
      <n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128">
        <f>SUMIFS(Y$7:Y$127,$F$7:$F$127,$F128)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128">
        <f>SUMIFS(Z$7:Z$127,$F$7:$F$127,$F128)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128">
        <f>SUMIFS(AA$7:AA$127,$F$7:$F$127,$F128)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12" sId="1" ref="A128:XFD128" action="deleteRow">
    <undo index="65535" exp="area" dr="AK128:AK129" r="AK130" sId="1"/>
    <undo index="65535" exp="area" dr="AJ128:AJ129" r="AJ130" sId="1"/>
    <undo index="65535" exp="area" dr="AG128:AG129" r="AG130" sId="1"/>
    <undo index="65535" exp="area" dr="AF128:AF129" r="AF130" sId="1"/>
    <undo index="65535" exp="area" dr="AE128:AE129" r="AE130" sId="1"/>
    <undo index="65535" exp="area" dr="AD128:AD129" r="AD130" sId="1"/>
    <undo index="65535" exp="area" dr="AC128:AC129" r="AC130" sId="1"/>
    <undo index="65535" exp="area" dr="AB128:AB129" r="AB130" sId="1"/>
    <undo index="65535" exp="area" dr="AA128:AA129" r="AA130" sId="1"/>
    <undo index="65535" exp="area" dr="Z128:Z129" r="Z130" sId="1"/>
    <undo index="65535" exp="area" dr="Y128:Y129" r="Y130" sId="1"/>
    <undo index="65535" exp="area" dr="X128:X129" r="X130" sId="1"/>
    <undo index="65535" exp="area" dr="W128:W129" r="W130" sId="1"/>
    <undo index="65535" exp="area" dr="V128:V129" r="V130" sId="1"/>
    <undo index="65535" exp="area" dr="U128:U129" r="U130" sId="1"/>
    <undo index="65535" exp="area" dr="T128:T129" r="T130" sId="1"/>
    <undo index="65535" exp="area" dr="S128:S129" r="S130" sId="1"/>
    <undo index="65535" exp="area" dr="D128:D129" r="D130" sId="1"/>
    <undo index="65535" exp="area" ref3D="1" dr="$H$1:$N$1048576" dn="Z_65B035E3_87FA_46C5_996E_864F2C8D0EBC_.wvu.Cols" sId="1"/>
    <rfmt sheetId="1" xfDxf="1" sqref="A128:XFD128" start="0" length="0">
      <dxf>
        <font>
          <b/>
        </font>
      </dxf>
    </rfmt>
    <rfmt sheetId="1" sqref="A128"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COUNTIFS(F$7:F$127,$F128)</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 xml:space="preserve">TOTAL </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128" t="inlineStr">
        <is>
          <t>CP4 more /2017</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128">
        <f>SUMIFS(Y$7:Y$127,$F$7:$F$127,$F128)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128">
        <f>SUMIFS(Z$7:Z$127,$F$7:$F$127,$F128)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128">
        <f>SUMIFS(AA$7:AA$127,$F$7:$F$127,$F128)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13" sId="1" ref="A128:XFD128" action="deleteRow">
    <undo index="65535" exp="area" dr="AK128" r="AK129" sId="1"/>
    <undo index="65535" exp="area" dr="AJ128" r="AJ129" sId="1"/>
    <undo index="65535" exp="area" dr="AG128" r="AG129" sId="1"/>
    <undo index="65535" exp="area" dr="AF128" r="AF129" sId="1"/>
    <undo index="65535" exp="area" dr="AE128" r="AE129" sId="1"/>
    <undo index="65535" exp="area" dr="AD128" r="AD129" sId="1"/>
    <undo index="65535" exp="area" dr="AC128" r="AC129" sId="1"/>
    <undo index="65535" exp="area" dr="AB128" r="AB129" sId="1"/>
    <undo index="65535" exp="area" dr="AA128" r="AA129" sId="1"/>
    <undo index="65535" exp="area" dr="Z128" r="Z129" sId="1"/>
    <undo index="65535" exp="area" dr="Y128" r="Y129" sId="1"/>
    <undo index="65535" exp="area" dr="X128" r="X129" sId="1"/>
    <undo index="65535" exp="area" dr="W128" r="W129" sId="1"/>
    <undo index="65535" exp="area" dr="V128" r="V129" sId="1"/>
    <undo index="65535" exp="area" dr="U128" r="U129" sId="1"/>
    <undo index="65535" exp="area" dr="T128" r="T129" sId="1"/>
    <undo index="65535" exp="area" dr="S128" r="S129" sId="1"/>
    <undo index="65535" exp="area" dr="D128" r="D129" sId="1"/>
    <undo index="65535" exp="area" ref3D="1" dr="$H$1:$N$1048576" dn="Z_65B035E3_87FA_46C5_996E_864F2C8D0EBC_.wvu.Cols" sId="1"/>
    <rfmt sheetId="1" xfDxf="1" sqref="A128:XFD128" start="0" length="0">
      <dxf>
        <font>
          <b/>
        </font>
      </dxf>
    </rfmt>
    <rfmt sheetId="1" sqref="A128"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COUNTIFS(F$7:F$127,$F128)</f>
      </nc>
      <n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 xml:space="preserve">TOTAL </t>
        </is>
      </nc>
      <n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ndxf>
    </rcc>
    <rcc rId="0" sId="1" dxf="1">
      <nc r="F128" t="inlineStr">
        <is>
          <t>CP4 less /2017</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Y128">
        <f>SUMIFS(Y$7:Y$127,$F$7:$F$127,$F128)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Z128">
        <f>SUMIFS(Z$7:Z$127,$F$7:$F$127,$F128)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A128">
        <f>SUMIFS(AA$7:AA$127,$F$7:$F$127,$F128)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14" sId="1" ref="A128:XFD128" action="deleteRow">
    <undo index="65535" exp="ref" v="1" dr="AK128" r="AK130" sId="1"/>
    <undo index="65535" exp="ref" v="1" dr="AJ128" r="AJ130" sId="1"/>
    <undo index="65535" exp="ref" v="1" dr="AI128" r="AI130" sId="1"/>
    <undo index="65535" exp="ref" v="1" dr="AH128" r="AH130" sId="1"/>
    <undo index="65535" exp="ref" v="1" dr="AG128" r="AG130" sId="1"/>
    <undo index="65535" exp="ref" v="1" dr="AF128" r="AF130" sId="1"/>
    <undo index="65535" exp="ref" v="1" dr="AE128" r="AE130" sId="1"/>
    <undo index="65535" exp="ref" v="1" dr="AD128" r="AD130" sId="1"/>
    <undo index="65535" exp="ref" v="1" dr="AC128" r="AC130" sId="1"/>
    <undo index="65535" exp="ref" v="1" dr="AB128" r="AB130" sId="1"/>
    <undo index="65535" exp="ref" v="1" dr="AA128" r="AA130" sId="1"/>
    <undo index="65535" exp="ref" v="1" dr="Z128" r="Z130" sId="1"/>
    <undo index="65535" exp="ref" v="1" dr="Y128" r="Y130" sId="1"/>
    <undo index="65535" exp="ref" v="1" dr="X128" r="X130" sId="1"/>
    <undo index="65535" exp="ref" v="1" dr="W128" r="W130" sId="1"/>
    <undo index="65535" exp="ref" v="1" dr="V128" r="V130" sId="1"/>
    <undo index="65535" exp="ref" v="1" dr="U128" r="U130" sId="1"/>
    <undo index="65535" exp="ref" v="1" dr="T128" r="T130" sId="1"/>
    <undo index="65535" exp="ref" v="1" dr="S128" r="S130" sId="1"/>
    <undo index="65535" exp="ref" v="1" dr="D128" r="D130" sId="1"/>
    <undo index="65535" exp="area" ref3D="1" dr="$H$1:$N$1048576" dn="Z_65B035E3_87FA_46C5_996E_864F2C8D0EBC_.wvu.Cols" sId="1"/>
    <rfmt sheetId="1" xfDxf="1" sqref="A128:XFD128" start="0" length="0">
      <dxf>
        <font>
          <b/>
        </font>
      </dxf>
    </rfmt>
    <rfmt sheetId="1" sqref="A128"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numFmt numFmtId="3"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s="1" dxf="1">
      <nc r="D128">
        <f>SUM(#REF!)</f>
      </nc>
      <ndxf>
        <font>
          <sz val="12"/>
          <color auto="1"/>
          <name val="Calibri"/>
          <family val="2"/>
          <charset val="238"/>
          <scheme val="minor"/>
        </font>
        <numFmt numFmtId="166" formatCode="#,##0_ ;\-#,##0\ "/>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TOTAL AXA 2</t>
        </is>
      </nc>
      <n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ndxf>
    </rcc>
    <rfmt sheetId="1" sqref="F128" start="0" length="0">
      <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dxf>
    </rfmt>
    <rfmt sheetId="1" sqref="G128"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9" tint="0.59999389629810485"/>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T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U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V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W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X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Y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Z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A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B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C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D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E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F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G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dxf>
    </rfmt>
    <rcc rId="0" sId="1" s="1" dxf="1">
      <nc r="AJ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K128">
        <f>SUM(#REF!)</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15" sId="1" ref="A128:XFD128" action="deleteRow">
    <undo index="65535" exp="ref" v="1" dr="AK128" r="AK129" sId="1"/>
    <undo index="65535" exp="ref" v="1" dr="AJ128" r="AJ129" sId="1"/>
    <undo index="65535" exp="ref" v="1" dr="AI128" r="AI129" sId="1"/>
    <undo index="65535" exp="ref" v="1" dr="AH128" r="AH129" sId="1"/>
    <undo index="65535" exp="ref" v="1" dr="AG128" r="AG129" sId="1"/>
    <undo index="65535" exp="ref" v="1" dr="AF128" r="AF129" sId="1"/>
    <undo index="65535" exp="ref" v="1" dr="AE128" r="AE129" sId="1"/>
    <undo index="65535" exp="ref" v="1" dr="AD128" r="AD129" sId="1"/>
    <undo index="65535" exp="ref" v="1" dr="AC128" r="AC129" sId="1"/>
    <undo index="65535" exp="ref" v="1" dr="AB128" r="AB129" sId="1"/>
    <undo index="65535" exp="ref" v="1" dr="AA128" r="AA129" sId="1"/>
    <undo index="65535" exp="ref" v="1" dr="Z128" r="Z129" sId="1"/>
    <undo index="65535" exp="ref" v="1" dr="Y128" r="Y129" sId="1"/>
    <undo index="65535" exp="ref" v="1" dr="X128" r="X129" sId="1"/>
    <undo index="65535" exp="ref" v="1" dr="W128" r="W129" sId="1"/>
    <undo index="65535" exp="ref" v="1" dr="V128" r="V129" sId="1"/>
    <undo index="65535" exp="ref" v="1" dr="U128" r="U129" sId="1"/>
    <undo index="65535" exp="ref" v="1" dr="T128" r="T129" sId="1"/>
    <undo index="65535" exp="ref" v="1" dr="S128" r="S129" sId="1"/>
    <undo index="0" exp="ref" v="1" dr="D128" r="D129" sId="1"/>
    <undo index="65535" exp="area" ref3D="1" dr="$H$1:$N$1048576" dn="Z_65B035E3_87FA_46C5_996E_864F2C8D0EBC_.wvu.Cols" sId="1"/>
    <rfmt sheetId="1" xfDxf="1" sqref="A128:XFD128" start="0" length="0">
      <dxf>
        <font>
          <b/>
        </font>
      </dxf>
    </rfmt>
    <rfmt sheetId="1" sqref="A128" start="0" length="0">
      <dxf>
        <font>
          <sz val="12"/>
          <color auto="1"/>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128" start="0" length="0">
      <dxf>
        <font>
          <sz val="12"/>
          <color auto="1"/>
        </font>
        <numFmt numFmtId="3"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cc rId="0" sId="1" dxf="1">
      <nc r="D128">
        <f>COUNT(C88:C90)</f>
      </nc>
      <n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ndxf>
    </rcc>
    <rcc rId="0" sId="1" dxf="1">
      <nc r="E128" t="inlineStr">
        <is>
          <t>TOTAL AXA 3</t>
        </is>
      </nc>
      <n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ndxf>
    </rcc>
    <rcc rId="0" sId="1" dxf="1">
      <nc r="F128" t="inlineStr">
        <is>
          <t>AT 1/2016</t>
        </is>
      </nc>
      <ndxf>
        <font>
          <sz val="12"/>
        </font>
        <fill>
          <patternFill patternType="solid">
            <bgColor rgb="FFFFFF00"/>
          </patternFill>
        </fill>
        <alignment horizontal="left" vertical="center"/>
        <border outline="0">
          <left style="thin">
            <color indexed="64"/>
          </left>
          <right style="thin">
            <color indexed="64"/>
          </right>
          <top style="thin">
            <color indexed="64"/>
          </top>
          <bottom style="thin">
            <color indexed="64"/>
          </bottom>
        </border>
      </ndxf>
    </rcc>
    <rfmt sheetId="1" sqref="G128"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H128" start="0" length="0">
      <dxf>
        <font>
          <sz val="12"/>
          <color auto="1"/>
        </font>
        <fill>
          <patternFill patternType="solid">
            <bgColor theme="9" tint="0.59999389629810485"/>
          </patternFill>
        </fill>
        <alignment horizontal="left" vertical="center" wrapText="1"/>
        <border outline="0">
          <left style="thin">
            <color indexed="64"/>
          </left>
          <right style="thin">
            <color indexed="64"/>
          </right>
          <top style="thin">
            <color indexed="64"/>
          </top>
          <bottom style="thin">
            <color indexed="64"/>
          </bottom>
        </border>
      </dxf>
    </rfmt>
    <rfmt sheetId="1" sqref="I128"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128" start="0" length="0">
      <dxf>
        <font>
          <sz val="12"/>
          <color auto="1"/>
        </font>
        <fill>
          <patternFill patternType="solid">
            <bgColor theme="9" tint="0.59999389629810485"/>
          </patternFill>
        </fill>
        <alignment horizontal="justify" vertical="center" wrapText="1"/>
        <border outline="0">
          <left style="thin">
            <color indexed="64"/>
          </left>
          <right style="thin">
            <color indexed="64"/>
          </right>
          <top style="thin">
            <color indexed="64"/>
          </top>
          <bottom style="thin">
            <color indexed="64"/>
          </bottom>
        </border>
      </dxf>
    </rfmt>
    <rfmt sheetId="1" sqref="K128" start="0" length="0">
      <dxf>
        <font>
          <sz val="12"/>
          <color auto="1"/>
        </font>
        <numFmt numFmtId="19" formatCode="dd/mm/yyyy"/>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L128" start="0" length="0">
      <dxf>
        <font>
          <sz val="12"/>
          <color auto="1"/>
        </font>
        <numFmt numFmtId="19" formatCode="dd/mm/yyyy"/>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M128" start="0" length="0">
      <dxf>
        <font>
          <sz val="12"/>
          <color auto="1"/>
        </font>
        <numFmt numFmtId="164" formatCode="0.000000000"/>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N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O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P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Q128" start="0" length="0">
      <dxf>
        <font>
          <sz val="12"/>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fmt sheetId="1" sqref="R128" start="0" length="0">
      <dxf>
        <font>
          <sz val="12"/>
          <color auto="1"/>
        </font>
        <fill>
          <patternFill patternType="solid">
            <bgColor theme="9" tint="0.59999389629810485"/>
          </patternFill>
        </fill>
        <alignment horizontal="center" vertical="center" wrapText="1"/>
        <border outline="0">
          <left style="thin">
            <color indexed="64"/>
          </left>
          <right style="thin">
            <color indexed="64"/>
          </right>
          <top style="thin">
            <color indexed="64"/>
          </top>
          <bottom style="thin">
            <color indexed="64"/>
          </bottom>
        </border>
      </dxf>
    </rfmt>
    <rcc rId="0" sId="1" s="1" dxf="1">
      <nc r="S128">
        <f>SUMIFS(S$7:S$127,$F$7:$F$127,$F128)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T128">
        <f>SUMIFS(T$7:T$127,$F$7:$F$127,$F128)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U128">
        <f>SUMIFS(U$7:U$127,$F$7:$F$127,$F128)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V128">
        <f>SUMIFS(V$7:V$127,$F$7:$F$127,$F128)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W128">
        <f>SUMIFS(W$7:W$127,$F$7:$F$127,$F128)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X128">
        <f>SUMIFS(X$7:X$127,$F$7:$F$127,$F128)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Y128">
        <f>SUMIFS(Y$42:Y$127,$F$42:$F$127,$F128)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Z128">
        <f>SUMIFS(Z$42:Z$127,$F$42:$F$127,$F128)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A128">
        <f>SUMIFS(AA$42:AA$127,$F$42:$F$127,$F128)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B128">
        <f>SUMIFS(AB$7:AB$127,$F$7:$F$127,$F128)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C128">
        <f>SUMIFS(AC$7:AC$127,$F$7:$F$127,$F128)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D128">
        <f>SUMIFS(AD$7:AD$127,$F$7:$F$127,$F128)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E128">
        <f>SUMIFS(AE$7:AE$127,$F$7:$F$127,$F128)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F128">
        <f>SUMIFS(AF$7:AF$127,$F$7:$F$127,$F128)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G128">
        <f>SUMIFS(AG$7:AG$127,$F$7:$F$127,$F128)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fmt sheetId="1" s="1" sqref="AH128" start="0" length="0">
      <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dxf>
    </rfmt>
    <rfmt sheetId="1" s="1" sqref="AI128" start="0" length="0">
      <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dxf>
    </rfmt>
    <rcc rId="0" sId="1" s="1" dxf="1">
      <nc r="AJ128">
        <f>SUMIFS(AJ$7:AJ$127,$F$7:$F$127,$F128)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cc rId="0" sId="1" s="1" dxf="1">
      <nc r="AK128">
        <f>SUMIFS(AK$7:AK$127,$F$7:$F$127,$F128)</f>
      </nc>
      <ndxf>
        <font>
          <sz val="12"/>
          <color auto="1"/>
          <name val="Calibri"/>
          <family val="2"/>
          <charset val="238"/>
          <scheme val="minor"/>
        </font>
        <numFmt numFmtId="165" formatCode="#,##0.00_ ;\-#,##0.00\ "/>
        <fill>
          <patternFill patternType="solid">
            <bgColor rgb="FF92D050"/>
          </patternFill>
        </fill>
        <alignment vertical="center" wrapText="1"/>
        <border outline="0">
          <left style="thin">
            <color indexed="64"/>
          </left>
          <right style="thin">
            <color indexed="64"/>
          </right>
          <top style="thin">
            <color indexed="64"/>
          </top>
          <bottom style="thin">
            <color indexed="64"/>
          </bottom>
        </border>
      </ndxf>
    </rcc>
    <rfmt sheetId="1" sqref="AL128" start="0" length="0">
      <dxf>
        <font>
          <sz val="12"/>
        </font>
      </dxf>
    </rfmt>
  </rrc>
  <rrc rId="1516" sId="1" ref="A128:XFD128" action="deleteRow">
    <undo index="65535" exp="ref" v="1" dr="AB128" r="Y136" sId="1"/>
    <undo index="0" exp="ref" v="1" dr="Y128" r="Y136" sId="1"/>
    <undo index="65535" exp="area" ref3D="1" dr="$A$1:$AL$128" dn="Z_FE50EAC0_52A5_4C33_B973_65E93D03D3EA_.wvu.PrintArea" sId="1"/>
    <undo index="65535" exp="area" ref3D="1" dr="$A$6:$AL$128" dn="Z_FE50EAC0_52A5_4C33_B973_65E93D03D3EA_.wvu.FilterData" sId="1"/>
    <undo index="65535" exp="area" ref3D="1" dr="$A$6:$AL$128" dn="Z_F52D90D4_508D_43B6_8295_6D179E5F0FEB_.wvu.FilterData" sId="1"/>
    <undo index="65535" exp="area" ref3D="1" dr="$A$1:$AL$128" dn="Z_EF10298D_3F59_43F1_9A86_8C1CCA3B5D93_.wvu.PrintArea" sId="1"/>
    <undo index="65535" exp="area" ref3D="1" dr="$A$6:$AL$128" dn="Z_EF10298D_3F59_43F1_9A86_8C1CCA3B5D93_.wvu.FilterData" sId="1"/>
    <undo index="65535" exp="area" ref3D="1" dr="$A$1:$AL$128" dn="Z_EB0F2E6A_FA33_479E_9A47_8E3494FBB4DE_.wvu.PrintArea" sId="1"/>
    <undo index="65535" exp="area" ref3D="1" dr="$A$6:$AL$128" dn="Z_EB0F2E6A_FA33_479E_9A47_8E3494FBB4DE_.wvu.FilterData" sId="1"/>
    <undo index="65535" exp="area" ref3D="1" dr="$A$1:$AL$128" dn="Z_EA64E7D7_BA48_4965_B650_778AE412FE0C_.wvu.PrintArea" sId="1"/>
    <undo index="65535" exp="area" ref3D="1" dr="$A$6:$AL$128" dn="Z_EA64E7D7_BA48_4965_B650_778AE412FE0C_.wvu.FilterData" sId="1"/>
    <undo index="65535" exp="area" ref3D="1" dr="$A$6:$AL$128" dn="Z_DD93CA86_AFD6_4C47_828D_70472BFCD288_.wvu.FilterData" sId="1"/>
    <undo index="65535" exp="area" ref3D="1" dr="$A$6:$AL$128" dn="Z_DB43929D_F4B7_43FF_975F_960476D189E8_.wvu.FilterData" sId="1"/>
    <undo index="65535" exp="area" ref3D="1" dr="$A$6:$AL$128" dn="Z_D802EE0F_98B9_4410_B31B_4ACC0EC9C9BC_.wvu.FilterData" sId="1"/>
    <undo index="65535" exp="area" ref3D="1" dr="$A$6:$AL$128" dn="Z_C71F80D5_B6C1_4ED9_B18D_D719D69F5A47_.wvu.FilterData" sId="1"/>
    <undo index="65535" exp="area" ref3D="1" dr="$A$1:$AL$128" dn="Z_C408A2F1_296F_4EAD_B15B_336D73846FDD_.wvu.PrintArea" sId="1"/>
    <undo index="65535" exp="area" ref3D="1" dr="$A$6:$AL$128" dn="Z_C408A2F1_296F_4EAD_B15B_336D73846FDD_.wvu.FilterData" sId="1"/>
    <undo index="65535" exp="area" ref3D="1" dr="$A$1:$AL$128" dn="Z_C3502361_AD2C_4705_878B_D12169ED60B1_.wvu.PrintArea" sId="1"/>
    <undo index="65535" exp="area" ref3D="1" dr="$A$6:$AL$128" dn="Z_C3502361_AD2C_4705_878B_D12169ED60B1_.wvu.FilterData" sId="1"/>
    <undo index="65535" exp="area" ref3D="1" dr="$A$1:$AL$128" dn="Z_A87F3E0E_3A8E_4B82_8170_33752259B7DB_.wvu.PrintArea" sId="1"/>
    <undo index="65535" exp="area" ref3D="1" dr="$A$6:$AL$128" dn="Z_A87F3E0E_3A8E_4B82_8170_33752259B7DB_.wvu.FilterData" sId="1"/>
    <undo index="65535" exp="area" ref3D="1" dr="$A$1:$AL$128" dn="Z_A5B1481C_EF26_486A_984F_85CDDC2FD94F_.wvu.PrintArea" sId="1"/>
    <undo index="65535" exp="area" ref3D="1" dr="$A$6:$AL$128" dn="Z_A5B1481C_EF26_486A_984F_85CDDC2FD94F_.wvu.FilterData" sId="1"/>
    <undo index="65535" exp="area" ref3D="1" dr="$A$1:$AL$128" dn="Z_9980B309_0131_4577_BF29_212714399FDF_.wvu.PrintArea" sId="1"/>
    <undo index="65535" exp="area" ref3D="1" dr="$A$6:$AL$128" dn="Z_9980B309_0131_4577_BF29_212714399FDF_.wvu.FilterData" sId="1"/>
    <undo index="65535" exp="area" ref3D="1" dr="$A$6:$AL$128" dn="Z_923E7374_9C36_4380_9E0A_313EA2F408F0_.wvu.FilterData" sId="1"/>
    <undo index="65535" exp="area" ref3D="1" dr="$A$1:$AL$128" dn="Z_901F9774_8BE7_424D_87C2_1026F3FA2E93_.wvu.PrintArea" sId="1"/>
    <undo index="65535" exp="area" ref3D="1" dr="$A$6:$AL$128" dn="Z_831F7439_6937_483F_B601_184FEF5CECFD_.wvu.FilterData" sId="1"/>
    <undo index="65535" exp="area" ref3D="1" dr="$A$6:$AL$128" dn="Z_7D2F4374_D571_49E4_B659_129D2AFDC43C_.wvu.FilterData" sId="1"/>
    <undo index="65535" exp="area" ref3D="1" dr="$A$1:$AL$128" dn="Z_7C1B4D6D_D666_48DD_AB17_E00791B6F0B6_.wvu.PrintArea" sId="1"/>
    <undo index="65535" exp="area" ref3D="1" dr="$A$1:$AL$128" dn="Z_65C35D6D_934F_4431_BA92_90255FC17BA4_.wvu.PrintArea" sId="1"/>
    <undo index="65535" exp="area" ref3D="1" dr="$A$6:$AL$128" dn="Z_65C35D6D_934F_4431_BA92_90255FC17BA4_.wvu.FilterData" sId="1"/>
    <undo index="65535" exp="area" ref3D="1" dr="$A$1:$AL$128" dn="Z_65B035E3_87FA_46C5_996E_864F2C8D0EBC_.wvu.PrintArea" sId="1"/>
    <undo index="65535" exp="area" ref3D="1" dr="$H$1:$N$1048576" dn="Z_65B035E3_87FA_46C5_996E_864F2C8D0EBC_.wvu.Cols" sId="1"/>
    <undo index="65535" exp="area" ref3D="1" dr="$A$1:$AL$128" dn="Z_5AAA4DFE_88B1_4674_95ED_5FCD7A50BC22_.wvu.PrintArea" sId="1"/>
    <undo index="65535" exp="area" ref3D="1" dr="$A$6:$AL$128" dn="Z_5AAA4DFE_88B1_4674_95ED_5FCD7A50BC22_.wvu.FilterData" sId="1"/>
    <undo index="65535" exp="area" ref3D="1" dr="$A$1:$AL$128" dn="Z_53ED3D47_B2C0_43A1_9A1E_F030D529F74C_.wvu.PrintArea" sId="1"/>
    <undo index="65535" exp="area" ref3D="1" dr="$A$6:$AL$128" dn="Z_53ED3D47_B2C0_43A1_9A1E_F030D529F74C_.wvu.FilterData" sId="1"/>
    <undo index="65535" exp="area" ref3D="1" dr="$A$6:$AL$128" dn="Z_41AA4E5D_9625_4478_B720_2BD6AE34E699_.wvu.FilterData" sId="1"/>
    <undo index="65535" exp="area" ref3D="1" dr="$A$1:$AL$128" dn="Z_3AFE79CE_CE75_447D_8C73_1AE63A224CBA_.wvu.PrintArea" sId="1"/>
    <undo index="65535" exp="area" ref3D="1" dr="$A$6:$AL$128" dn="Z_3AFE79CE_CE75_447D_8C73_1AE63A224CBA_.wvu.FilterData" sId="1"/>
    <undo index="65535" exp="area" ref3D="1" dr="$A$6:$AL$128" dn="Z_38C68E87_361F_434A_8BE4_BA2AF4CB3868_.wvu.FilterData" sId="1"/>
    <undo index="65535" exp="area" ref3D="1" dr="$A$6:$AL$128" dn="Z_324E461A_DC75_4814_87BA_41F170D0ED0B_.wvu.FilterData" sId="1"/>
    <undo index="65535" exp="area" ref3D="1" dr="$A$6:$AL$128" dn="Z_305BEEB9_C99E_4E52_A4AB_56EA1595A366_.wvu.FilterData" sId="1"/>
    <undo index="65535" exp="area" ref3D="1" dr="$A$1:$AL$128" dn="Z_107CF550_CA10_4664_8BEF_E9F604AC22BE_.wvu.PrintArea" sId="1"/>
    <undo index="65535" exp="area" ref3D="1" dr="$A$6:$AL$128" dn="Z_0585DD1B_89D4_4278_953B_FA6D57DCCE82_.wvu.FilterData" sId="1"/>
    <undo index="65535" exp="area" ref3D="1" dr="$A$1:$AL$128" dn="Print_Area" sId="1"/>
    <rfmt sheetId="1" xfDxf="1" sqref="A128:XFD128" start="0" length="0">
      <dxf>
        <font>
          <b/>
        </font>
      </dxf>
    </rfmt>
    <rfmt sheetId="1" sqref="A128" start="0" length="0">
      <dxf>
        <font>
          <sz val="12"/>
          <color auto="1"/>
        </font>
        <fill>
          <patternFill patternType="solid">
            <bgColor theme="9" tint="0.59999389629810485"/>
          </patternFill>
        </fill>
        <alignment horizontal="center" vertical="center" wrapText="1"/>
        <border outline="0">
          <left style="medium">
            <color indexed="64"/>
          </left>
          <right style="thin">
            <color indexed="64"/>
          </right>
          <top style="thin">
            <color indexed="64"/>
          </top>
          <bottom style="thin">
            <color indexed="64"/>
          </bottom>
        </border>
      </dxf>
    </rfmt>
    <rfmt sheetId="1" sqref="B128" start="0" length="0">
      <dxf>
        <font>
          <sz val="12"/>
          <color auto="1"/>
        </font>
        <fill>
          <patternFill patternType="solid">
            <bgColor rgb="FFFFFF00"/>
          </patternFill>
        </fill>
        <alignment horizontal="center" vertical="center" wrapText="1"/>
        <border outline="0">
          <right style="thin">
            <color indexed="64"/>
          </right>
          <top style="thin">
            <color indexed="64"/>
          </top>
        </border>
      </dxf>
    </rfmt>
    <rfmt sheetId="1" sqref="C128" start="0" length="0">
      <dxf>
        <font>
          <sz val="12"/>
        </font>
        <fill>
          <patternFill patternType="solid">
            <bgColor rgb="FFFFFF00"/>
          </patternFill>
        </fill>
        <border outline="0">
          <left style="thin">
            <color indexed="64"/>
          </left>
          <right style="thin">
            <color indexed="64"/>
          </right>
          <top style="thin">
            <color indexed="64"/>
          </top>
          <bottom style="medium">
            <color indexed="64"/>
          </bottom>
        </border>
      </dxf>
    </rfmt>
    <rcc rId="0" sId="1" dxf="1">
      <nc r="D128">
        <f>#REF!+#REF!+#REF!</f>
      </nc>
      <ndxf>
        <font>
          <sz val="12"/>
        </font>
        <numFmt numFmtId="1" formatCode="0"/>
        <fill>
          <patternFill patternType="solid">
            <bgColor rgb="FFFFFF00"/>
          </patternFill>
        </fill>
        <alignment horizontal="center" vertical="center"/>
        <border outline="0">
          <left style="thin">
            <color indexed="64"/>
          </left>
          <right style="thin">
            <color indexed="64"/>
          </right>
          <top style="thin">
            <color indexed="64"/>
          </top>
          <bottom style="medium">
            <color indexed="64"/>
          </bottom>
        </border>
      </ndxf>
    </rcc>
    <rcc rId="0" sId="1" dxf="1">
      <nc r="E128" t="inlineStr">
        <is>
          <t>TOTAL</t>
        </is>
      </nc>
      <ndxf>
        <font>
          <sz val="12"/>
        </font>
        <fill>
          <patternFill patternType="solid">
            <bgColor rgb="FFFFFF00"/>
          </patternFill>
        </fill>
        <alignment horizontal="center" vertical="center"/>
        <border outline="0">
          <left style="thin">
            <color indexed="64"/>
          </left>
          <right style="thin">
            <color indexed="64"/>
          </right>
          <top style="thin">
            <color indexed="64"/>
          </top>
          <bottom style="medium">
            <color indexed="64"/>
          </bottom>
        </border>
      </ndxf>
    </rcc>
    <rfmt sheetId="1" sqref="F128" start="0" length="0">
      <dxf>
        <font>
          <sz val="12"/>
        </font>
        <fill>
          <patternFill patternType="solid">
            <bgColor rgb="FFFFFF00"/>
          </patternFill>
        </fill>
        <alignment horizontal="left" vertical="center"/>
        <border outline="0">
          <left style="thin">
            <color indexed="64"/>
          </left>
          <right style="thin">
            <color indexed="64"/>
          </right>
          <top style="thin">
            <color indexed="64"/>
          </top>
          <bottom style="medium">
            <color indexed="64"/>
          </bottom>
        </border>
      </dxf>
    </rfmt>
    <rfmt sheetId="1" sqref="G128" start="0" length="0">
      <dxf>
        <font>
          <sz val="12"/>
        </font>
        <fill>
          <patternFill patternType="solid">
            <bgColor rgb="FFFFFF00"/>
          </patternFill>
        </fill>
        <alignment horizontal="left" vertical="top"/>
        <border outline="0">
          <left style="thin">
            <color indexed="64"/>
          </left>
          <right style="thin">
            <color indexed="64"/>
          </right>
          <top style="thin">
            <color indexed="64"/>
          </top>
          <bottom style="medium">
            <color indexed="64"/>
          </bottom>
        </border>
      </dxf>
    </rfmt>
    <rfmt sheetId="1" sqref="H128" start="0" length="0">
      <dxf>
        <font>
          <sz val="12"/>
        </font>
        <fill>
          <patternFill patternType="solid">
            <bgColor rgb="FFFFFF00"/>
          </patternFill>
        </fill>
        <alignment horizontal="left" vertical="top"/>
        <border outline="0">
          <left style="thin">
            <color indexed="64"/>
          </left>
          <right style="thin">
            <color indexed="64"/>
          </right>
          <top style="thin">
            <color indexed="64"/>
          </top>
          <bottom style="medium">
            <color indexed="64"/>
          </bottom>
        </border>
      </dxf>
    </rfmt>
    <rfmt sheetId="1" sqref="I128" start="0" length="0">
      <dxf>
        <font>
          <sz val="12"/>
        </font>
        <fill>
          <patternFill patternType="solid">
            <bgColor rgb="FFFFFF00"/>
          </patternFill>
        </fill>
        <alignment horizontal="left" vertical="top"/>
        <border outline="0">
          <left style="thin">
            <color indexed="64"/>
          </left>
          <right style="thin">
            <color indexed="64"/>
          </right>
          <top style="thin">
            <color indexed="64"/>
          </top>
          <bottom style="medium">
            <color indexed="64"/>
          </bottom>
        </border>
      </dxf>
    </rfmt>
    <rfmt sheetId="1" sqref="J128" start="0" length="0">
      <dxf>
        <font>
          <sz val="12"/>
        </font>
        <fill>
          <patternFill patternType="solid">
            <bgColor rgb="FFFFFF00"/>
          </patternFill>
        </fill>
        <border outline="0">
          <left style="thin">
            <color indexed="64"/>
          </left>
          <right style="thin">
            <color indexed="64"/>
          </right>
          <top style="thin">
            <color indexed="64"/>
          </top>
          <bottom style="medium">
            <color indexed="64"/>
          </bottom>
        </border>
      </dxf>
    </rfmt>
    <rfmt sheetId="1" sqref="K128"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L128"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M128"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N128"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O128"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P128"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Q128"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fmt sheetId="1" sqref="R128" start="0" length="0">
      <dxf>
        <font>
          <sz val="12"/>
        </font>
        <fill>
          <patternFill patternType="solid">
            <bgColor rgb="FFFFFF00"/>
          </patternFill>
        </fill>
        <alignment horizontal="center" vertical="top"/>
        <border outline="0">
          <left style="thin">
            <color indexed="64"/>
          </left>
          <right style="thin">
            <color indexed="64"/>
          </right>
          <top style="thin">
            <color indexed="64"/>
          </top>
          <bottom style="medium">
            <color indexed="64"/>
          </bottom>
        </border>
      </dxf>
    </rfmt>
    <rcc rId="0" sId="1" s="1" dxf="1">
      <nc r="S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T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U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V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W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X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Y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Z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A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B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C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D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E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F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G128">
        <f>#REF!+#REF!+#REF!</f>
      </nc>
      <ndxf>
        <font>
          <sz val="12"/>
          <color theme="1"/>
          <name val="Calibri"/>
          <family val="2"/>
          <charset val="238"/>
          <scheme val="minor"/>
        </font>
        <numFmt numFmtId="165" formatCode="#,##0.00_ ;\-#,##0.00\ "/>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H128">
        <f>#REF!+#REF!+#REF!</f>
      </nc>
      <ndxf>
        <font>
          <sz val="12"/>
          <color theme="1"/>
          <name val="Calibri"/>
          <family val="2"/>
          <charset val="238"/>
          <scheme val="minor"/>
        </font>
        <numFmt numFmtId="35" formatCode="_-* #,##0.00\ _l_e_i_-;\-* #,##0.00\ _l_e_i_-;_-* &quot;-&quot;??\ _l_e_i_-;_-@_-"/>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I128">
        <f>#REF!+#REF!+#REF!</f>
      </nc>
      <ndxf>
        <font>
          <sz val="12"/>
          <color theme="1"/>
          <name val="Calibri"/>
          <family val="2"/>
          <charset val="238"/>
          <scheme val="minor"/>
        </font>
        <numFmt numFmtId="35" formatCode="_-* #,##0.00\ _l_e_i_-;\-* #,##0.00\ _l_e_i_-;_-* &quot;-&quot;??\ _l_e_i_-;_-@_-"/>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J128">
        <f>#REF!+#REF!+#REF!</f>
      </nc>
      <ndxf>
        <font>
          <sz val="12"/>
          <color theme="1"/>
          <name val="Calibri"/>
          <family val="2"/>
          <charset val="238"/>
          <scheme val="minor"/>
        </font>
        <numFmt numFmtId="4" formatCode="#,##0.00"/>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cc rId="0" sId="1" s="1" dxf="1">
      <nc r="AK128">
        <f>#REF!+#REF!+#REF!</f>
      </nc>
      <ndxf>
        <font>
          <sz val="12"/>
          <color theme="1"/>
          <name val="Calibri"/>
          <family val="2"/>
          <charset val="238"/>
          <scheme val="minor"/>
        </font>
        <numFmt numFmtId="4" formatCode="#,##0.00"/>
        <fill>
          <patternFill patternType="solid">
            <bgColor rgb="FFFFFF00"/>
          </patternFill>
        </fill>
        <alignment vertical="center"/>
        <border outline="0">
          <left style="thin">
            <color indexed="64"/>
          </left>
          <right style="thin">
            <color indexed="64"/>
          </right>
          <top style="thin">
            <color indexed="64"/>
          </top>
          <bottom style="medium">
            <color indexed="64"/>
          </bottom>
        </border>
      </ndxf>
    </rcc>
    <rfmt sheetId="1" sqref="AL128" start="0" length="0">
      <dxf>
        <font>
          <sz val="12"/>
        </font>
      </dxf>
    </rfmt>
  </rrc>
  <rrc rId="1517" sId="1" ref="A128:XFD128" action="deleteRow">
    <undo index="65535" exp="area" ref3D="1" dr="$H$1:$N$1048576" dn="Z_65B035E3_87FA_46C5_996E_864F2C8D0EBC_.wvu.Cols" sId="1"/>
    <rfmt sheetId="1" xfDxf="1" sqref="A128:XFD128" start="0" length="0"/>
    <rfmt sheetId="1" sqref="A128" start="0" length="0">
      <dxf>
        <font>
          <b/>
          <sz val="12"/>
          <color theme="1"/>
          <name val="Calibri"/>
          <family val="2"/>
          <charset val="238"/>
          <scheme val="minor"/>
        </font>
        <fill>
          <patternFill patternType="solid">
            <bgColor rgb="FFFFFF00"/>
          </patternFill>
        </fill>
        <border outline="0">
          <left style="medium">
            <color indexed="64"/>
          </left>
          <right style="thin">
            <color indexed="64"/>
          </right>
          <top style="thin">
            <color indexed="64"/>
          </top>
          <bottom style="medium">
            <color indexed="64"/>
          </bottom>
        </border>
      </dxf>
    </rfmt>
    <rfmt sheetId="1" sqref="B128" start="0" length="0">
      <dxf>
        <font>
          <b/>
          <sz val="12"/>
          <color theme="1"/>
          <name val="Calibri"/>
          <family val="2"/>
          <charset val="238"/>
          <scheme val="minor"/>
        </font>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cc rId="0" sId="1" dxf="1">
      <nc r="S128" t="inlineStr">
        <is>
          <t>Valoarea ELIGIBILĂ a proiectului (LEI)</t>
        </is>
      </nc>
      <ndxf>
        <font>
          <b/>
          <sz val="12"/>
          <color auto="1"/>
          <name val="Calibri"/>
          <family val="2"/>
          <charset val="238"/>
          <scheme val="minor"/>
        </font>
        <numFmt numFmtId="4" formatCode="#,##0.00"/>
        <alignment horizontal="center" vertical="center" wrapText="1"/>
        <border outline="0">
          <left style="thin">
            <color indexed="64"/>
          </left>
          <top style="medium">
            <color indexed="64"/>
          </top>
          <bottom style="thin">
            <color indexed="64"/>
          </bottom>
        </border>
      </ndxf>
    </rcc>
    <rfmt sheetId="1" sqref="T128" start="0" length="0">
      <dxf>
        <font>
          <b/>
          <sz val="12"/>
          <color auto="1"/>
          <name val="Calibri"/>
          <family val="2"/>
          <charset val="238"/>
          <scheme val="minor"/>
        </font>
        <numFmt numFmtId="4" formatCode="#,##0.00"/>
        <alignment horizontal="center" vertical="center" wrapText="1"/>
        <border outline="0">
          <top style="medium">
            <color indexed="64"/>
          </top>
          <bottom style="thin">
            <color indexed="64"/>
          </bottom>
        </border>
      </dxf>
    </rfmt>
    <rfmt sheetId="1" sqref="U128" start="0" length="0">
      <dxf>
        <font>
          <b/>
          <sz val="12"/>
          <color auto="1"/>
          <name val="Calibri"/>
          <family val="2"/>
          <charset val="238"/>
          <scheme val="minor"/>
        </font>
        <numFmt numFmtId="4" formatCode="#,##0.00"/>
        <alignment horizontal="center" vertical="center" wrapText="1"/>
        <border outline="0">
          <top style="medium">
            <color indexed="64"/>
          </top>
          <bottom style="thin">
            <color indexed="64"/>
          </bottom>
        </border>
      </dxf>
    </rfmt>
    <rfmt sheetId="1" sqref="V128" start="0" length="0">
      <dxf>
        <font>
          <b/>
          <sz val="12"/>
          <color auto="1"/>
          <name val="Calibri"/>
          <family val="2"/>
          <charset val="238"/>
          <scheme val="minor"/>
        </font>
        <numFmt numFmtId="4" formatCode="#,##0.00"/>
        <alignment horizontal="center" vertical="center" wrapText="1"/>
        <border outline="0">
          <top style="medium">
            <color indexed="64"/>
          </top>
          <bottom style="thin">
            <color indexed="64"/>
          </bottom>
        </border>
      </dxf>
    </rfmt>
    <rfmt sheetId="1" sqref="W128" start="0" length="0">
      <dxf>
        <font>
          <b/>
          <sz val="12"/>
          <color auto="1"/>
          <name val="Calibri"/>
          <family val="2"/>
          <charset val="238"/>
          <scheme val="minor"/>
        </font>
        <numFmt numFmtId="4" formatCode="#,##0.00"/>
        <alignment horizontal="center" vertical="center" wrapText="1"/>
        <border outline="0">
          <top style="medium">
            <color indexed="64"/>
          </top>
          <bottom style="thin">
            <color indexed="64"/>
          </bottom>
        </border>
      </dxf>
    </rfmt>
    <rfmt sheetId="1" sqref="X128" start="0" length="0">
      <dxf>
        <font>
          <b/>
          <sz val="12"/>
          <color auto="1"/>
          <name val="Calibri"/>
          <family val="2"/>
          <charset val="238"/>
          <scheme val="minor"/>
        </font>
        <numFmt numFmtId="4" formatCode="#,##0.00"/>
        <alignment horizontal="center" vertical="center" wrapText="1"/>
        <border outline="0">
          <top style="medium">
            <color indexed="64"/>
          </top>
          <bottom style="thin">
            <color indexed="64"/>
          </bottom>
        </border>
      </dxf>
    </rfmt>
    <rfmt sheetId="1" sqref="Y128" start="0" length="0">
      <dxf>
        <font>
          <b/>
          <sz val="12"/>
          <color auto="1"/>
          <name val="Calibri"/>
          <family val="2"/>
          <charset val="238"/>
          <scheme val="minor"/>
        </font>
        <numFmt numFmtId="4" formatCode="#,##0.00"/>
        <alignment horizontal="center" vertical="center" wrapText="1"/>
        <border outline="0">
          <top style="medium">
            <color indexed="64"/>
          </top>
          <bottom style="thin">
            <color indexed="64"/>
          </bottom>
        </border>
      </dxf>
    </rfmt>
    <rfmt sheetId="1" sqref="Z128" start="0" length="0">
      <dxf>
        <alignment horizontal="center" vertical="center" wrapText="1"/>
        <border outline="0">
          <top style="medium">
            <color indexed="64"/>
          </top>
          <bottom style="thin">
            <color indexed="64"/>
          </bottom>
        </border>
      </dxf>
    </rfmt>
    <rfmt sheetId="1" sqref="AA128" start="0" length="0">
      <dxf>
        <alignment horizontal="center" vertical="center" wrapText="1"/>
        <border outline="0">
          <top style="medium">
            <color indexed="64"/>
          </top>
          <bottom style="thin">
            <color indexed="64"/>
          </bottom>
        </border>
      </dxf>
    </rfmt>
    <rfmt sheetId="1" sqref="AB128" start="0" length="0">
      <dxf>
        <alignment horizontal="center" vertical="center" wrapText="1"/>
        <border outline="0">
          <right style="thin">
            <color indexed="64"/>
          </right>
          <top style="medium">
            <color indexed="64"/>
          </top>
          <bottom style="thin">
            <color indexed="64"/>
          </bottom>
        </border>
      </dxf>
    </rfmt>
    <rfmt sheetId="1" sqref="AC128" start="0" length="0">
      <dxf>
        <fill>
          <patternFill patternType="solid">
            <bgColor rgb="FFFFFF00"/>
          </patternFill>
        </fill>
        <alignment horizontal="center" vertical="center" wrapText="1"/>
        <border outline="0">
          <right style="thin">
            <color indexed="64"/>
          </right>
          <top style="medium">
            <color indexed="64"/>
          </top>
          <bottom style="thin">
            <color indexed="64"/>
          </bottom>
        </border>
      </dxf>
    </rfmt>
    <rfmt sheetId="1" sqref="AD128" start="0" length="0">
      <dxf>
        <fill>
          <patternFill patternType="solid">
            <bgColor rgb="FFFFFF00"/>
          </patternFill>
        </fill>
        <alignment horizontal="center" vertical="center" wrapText="1"/>
        <border outline="0">
          <right style="thin">
            <color indexed="64"/>
          </right>
          <top style="medium">
            <color indexed="64"/>
          </top>
          <bottom style="thin">
            <color indexed="64"/>
          </bottom>
        </border>
      </dxf>
    </rfmt>
    <rcc rId="0" sId="1" dxf="1">
      <nc r="AE128" t="inlineStr">
        <is>
          <t>Valoarea eligibilă a proiectului</t>
        </is>
      </nc>
      <ndxf>
        <font>
          <b/>
          <sz val="12"/>
          <color auto="1"/>
          <name val="Calibri"/>
          <family val="2"/>
          <charset val="238"/>
          <scheme val="minor"/>
        </font>
        <numFmt numFmtId="4" formatCode="#,##0.00"/>
        <fill>
          <patternFill patternType="solid">
            <bgColor theme="0"/>
          </patternFill>
        </fill>
        <alignment vertical="center" wrapText="1"/>
        <border outline="0">
          <left style="thin">
            <color indexed="64"/>
          </left>
          <right style="thin">
            <color indexed="64"/>
          </right>
          <top style="medium">
            <color indexed="64"/>
          </top>
          <bottom style="thin">
            <color indexed="64"/>
          </bottom>
        </border>
      </ndxf>
    </rcc>
    <rfmt sheetId="1" sqref="AF128" start="0" length="0">
      <dxf>
        <font>
          <b/>
          <sz val="12"/>
          <color auto="1"/>
          <name val="Calibri"/>
          <family val="2"/>
          <charset val="238"/>
          <scheme val="minor"/>
        </font>
        <numFmt numFmtId="4" formatCode="#,##0.00"/>
        <alignment vertical="center" wrapText="1"/>
        <border outline="0">
          <left style="thin">
            <color indexed="64"/>
          </left>
          <right style="thin">
            <color indexed="64"/>
          </right>
          <top style="medium">
            <color indexed="64"/>
          </top>
          <bottom style="thin">
            <color indexed="64"/>
          </bottom>
        </border>
      </dxf>
    </rfmt>
    <rcc rId="0" sId="1" dxf="1">
      <nc r="AG128" t="inlineStr">
        <is>
          <t>Total valoare proiect</t>
        </is>
      </nc>
      <ndxf>
        <font>
          <b/>
          <sz val="12"/>
          <color auto="1"/>
          <name val="Calibri"/>
          <family val="2"/>
          <charset val="238"/>
          <scheme val="minor"/>
        </font>
        <numFmt numFmtId="4" formatCode="#,##0.00"/>
        <alignment vertical="center" wrapText="1"/>
        <border outline="0">
          <left style="thin">
            <color indexed="64"/>
          </left>
          <right style="thin">
            <color indexed="64"/>
          </right>
          <top style="medium">
            <color indexed="64"/>
          </top>
          <bottom style="thin">
            <color indexed="64"/>
          </bottom>
        </border>
      </ndxf>
    </rcc>
    <rcc rId="0" sId="1" dxf="1">
      <nc r="AH128" t="inlineStr">
        <is>
          <t>Stadiu proiect 
(în implementare/ reziliat/ finalizat)</t>
        </is>
      </nc>
      <ndxf>
        <font>
          <b/>
          <sz val="12"/>
          <color auto="1"/>
          <name val="Calibri"/>
          <family val="2"/>
          <charset val="238"/>
          <scheme val="minor"/>
        </font>
        <numFmt numFmtId="3" formatCode="#,##0"/>
        <alignment vertical="center" wrapText="1"/>
        <border outline="0">
          <left style="thin">
            <color indexed="64"/>
          </left>
          <right style="thin">
            <color indexed="64"/>
          </right>
          <top style="medium">
            <color indexed="64"/>
          </top>
          <bottom style="thin">
            <color indexed="64"/>
          </bottom>
        </border>
      </ndxf>
    </rcc>
    <rcc rId="0" sId="1" dxf="1">
      <nc r="AI128" t="inlineStr">
        <is>
          <t>Act aditional NR.</t>
        </is>
      </nc>
      <ndxf>
        <font>
          <b/>
          <sz val="12"/>
          <color auto="1"/>
          <name val="Calibri"/>
          <family val="2"/>
          <charset val="238"/>
          <scheme val="minor"/>
        </font>
        <numFmt numFmtId="3" formatCode="#,##0"/>
        <alignment vertical="center" wrapText="1"/>
        <border outline="0">
          <left style="thin">
            <color indexed="64"/>
          </left>
          <right style="thin">
            <color indexed="64"/>
          </right>
          <top style="medium">
            <color indexed="64"/>
          </top>
          <bottom style="thin">
            <color indexed="64"/>
          </bottom>
        </border>
      </ndxf>
    </rcc>
    <rcc rId="0" sId="1" dxf="1">
      <nc r="AJ128" t="inlineStr">
        <is>
          <t>Plăţi către beneficiari (lei)</t>
        </is>
      </nc>
      <ndxf>
        <font>
          <b/>
          <sz val="12"/>
          <color auto="1"/>
          <name val="Calibri"/>
          <family val="2"/>
          <charset val="238"/>
          <scheme val="minor"/>
        </font>
        <numFmt numFmtId="4" formatCode="#,##0.00"/>
        <alignment vertical="center" wrapText="1"/>
        <border outline="0">
          <left style="thin">
            <color indexed="64"/>
          </left>
          <right style="thin">
            <color indexed="64"/>
          </right>
          <top style="medium">
            <color indexed="64"/>
          </top>
          <bottom style="thin">
            <color indexed="64"/>
          </bottom>
        </border>
      </ndxf>
    </rcc>
    <rfmt sheetId="1" sqref="AK128" start="0" length="0">
      <dxf>
        <font>
          <b/>
          <sz val="12"/>
          <color auto="1"/>
          <name val="Calibri"/>
          <family val="2"/>
          <charset val="238"/>
          <scheme val="minor"/>
        </font>
        <numFmt numFmtId="4" formatCode="#,##0.00"/>
        <alignment vertical="center" wrapText="1"/>
        <border outline="0">
          <left style="thin">
            <color indexed="64"/>
          </left>
          <top style="medium">
            <color indexed="64"/>
          </top>
          <bottom style="thin">
            <color indexed="64"/>
          </bottom>
        </border>
      </dxf>
    </rfmt>
  </rrc>
  <rrc rId="151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cc rId="0" sId="1" dxf="1">
      <nc r="S128" t="inlineStr">
        <is>
          <t xml:space="preserve">Finanțare acordată </t>
        </is>
      </nc>
      <ndxf>
        <font>
          <b/>
          <sz val="12"/>
          <color auto="1"/>
          <name val="Calibri"/>
          <family val="2"/>
          <charset val="238"/>
          <scheme val="minor"/>
        </font>
        <numFmt numFmtId="4" formatCode="#,##0.00"/>
        <alignment horizontal="center" vertical="center" wrapText="1"/>
        <border outline="0">
          <left style="thin">
            <color indexed="64"/>
          </left>
          <top style="thin">
            <color indexed="64"/>
          </top>
          <bottom style="thin">
            <color indexed="64"/>
          </bottom>
        </border>
      </ndxf>
    </rcc>
    <rfmt sheetId="1" sqref="T128" start="0" length="0">
      <dxf>
        <font>
          <b/>
          <sz val="12"/>
          <color auto="1"/>
          <name val="Calibri"/>
          <family val="2"/>
          <charset val="238"/>
          <scheme val="minor"/>
        </font>
        <numFmt numFmtId="4" formatCode="#,##0.00"/>
        <alignment horizontal="center" vertical="center" wrapText="1"/>
        <border outline="0">
          <top style="thin">
            <color indexed="64"/>
          </top>
          <bottom style="thin">
            <color indexed="64"/>
          </bottom>
        </border>
      </dxf>
    </rfmt>
    <rfmt sheetId="1" sqref="U128" start="0" length="0">
      <dxf>
        <font>
          <b/>
          <sz val="12"/>
          <color auto="1"/>
          <name val="Calibri"/>
          <family val="2"/>
          <charset val="238"/>
          <scheme val="minor"/>
        </font>
        <numFmt numFmtId="4" formatCode="#,##0.00"/>
        <alignment horizontal="center" vertical="center" wrapText="1"/>
        <border outline="0">
          <top style="thin">
            <color indexed="64"/>
          </top>
          <bottom style="thin">
            <color indexed="64"/>
          </bottom>
        </border>
      </dxf>
    </rfmt>
    <rfmt sheetId="1" sqref="V128" start="0" length="0">
      <dxf>
        <font>
          <b/>
          <sz val="12"/>
          <color auto="1"/>
          <name val="Calibri"/>
          <family val="2"/>
          <charset val="238"/>
          <scheme val="minor"/>
        </font>
        <numFmt numFmtId="4" formatCode="#,##0.00"/>
        <alignment horizontal="center" vertical="center" wrapText="1"/>
        <border outline="0">
          <top style="thin">
            <color indexed="64"/>
          </top>
          <bottom style="thin">
            <color indexed="64"/>
          </bottom>
        </border>
      </dxf>
    </rfmt>
    <rfmt sheetId="1" sqref="W128" start="0" length="0">
      <dxf>
        <alignment horizontal="center" vertical="center" wrapText="1"/>
        <border outline="0">
          <top style="thin">
            <color indexed="64"/>
          </top>
          <bottom style="thin">
            <color indexed="64"/>
          </bottom>
        </border>
      </dxf>
    </rfmt>
    <rfmt sheetId="1" sqref="X128" start="0" length="0">
      <dxf>
        <alignment horizontal="center" vertical="center" wrapText="1"/>
        <border outline="0">
          <right style="thin">
            <color indexed="64"/>
          </right>
          <top style="thin">
            <color indexed="64"/>
          </top>
          <bottom style="thin">
            <color indexed="64"/>
          </bottom>
        </border>
      </dxf>
    </rfmt>
    <rcc rId="0" sId="1" dxf="1">
      <nc r="Y128" t="inlineStr">
        <is>
          <t>Contribuția proprie a beneficiarului</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fmt sheetId="1" sqref="Z128"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A128"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cc rId="0" sId="1" dxf="1">
      <nc r="AB128" t="inlineStr">
        <is>
          <t>Contribuție privată</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fmt sheetId="1" sqref="AC128"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D128"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E128" start="0" length="0">
      <dxf>
        <font>
          <b/>
          <sz val="12"/>
          <color auto="1"/>
          <name val="Calibri"/>
          <family val="2"/>
          <charset val="238"/>
          <scheme val="minor"/>
        </font>
        <numFmt numFmtId="4" formatCode="#,##0.00"/>
        <fill>
          <patternFill patternType="solid">
            <bgColor theme="0"/>
          </patternFill>
        </fill>
        <alignment vertical="center" wrapText="1"/>
        <border outline="0">
          <left style="thin">
            <color indexed="64"/>
          </left>
          <right style="thin">
            <color indexed="64"/>
          </right>
          <top style="thin">
            <color indexed="64"/>
          </top>
          <bottom style="thin">
            <color indexed="64"/>
          </bottom>
        </border>
      </dxf>
    </rfmt>
    <rcc rId="0" sId="1" dxf="1">
      <nc r="AF128" t="inlineStr">
        <is>
          <t>Cheltuieli neeligibile</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fmt sheetId="1" sqref="AG128"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H128"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I128"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cc rId="0" sId="1" dxf="1">
      <nc r="AJ128" t="inlineStr">
        <is>
          <t>Fonduri UE</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cc rId="0" sId="1" dxf="1">
      <nc r="AK128" t="inlineStr">
        <is>
          <t>Contribuția națională</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rc>
  <rrc rId="151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cc rId="0" sId="1" dxf="1">
      <nc r="S128" t="inlineStr">
        <is>
          <t>Fonduri UE</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cc rId="0" sId="1" dxf="1">
      <nc r="T128" t="inlineStr">
        <is>
          <t>regiune mai puțin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dxf="1">
      <nc r="U128" t="inlineStr">
        <is>
          <t>regiune mai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dxf="1">
      <nc r="V128" t="inlineStr">
        <is>
          <t>Buget național</t>
        </is>
      </nc>
      <n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ndxf>
    </rcc>
    <rcc rId="0" sId="1" dxf="1">
      <nc r="W128" t="inlineStr">
        <is>
          <t>regiune mai puțin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dxf="1">
      <nc r="X128" t="inlineStr">
        <is>
          <t>regiune mai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fmt sheetId="1" sqref="Y128"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cc rId="0" sId="1" dxf="1">
      <nc r="Z128" t="inlineStr">
        <is>
          <t>regiune mai puțin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cc rId="0" sId="1" dxf="1">
      <nc r="AA128" t="inlineStr">
        <is>
          <t>regiune mai dezvoltată</t>
        </is>
      </nc>
      <n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ndxf>
    </rcc>
    <rfmt sheetId="1" sqref="AB128"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C128"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D128" start="0" length="0">
      <dxf>
        <font>
          <b/>
          <sz val="12"/>
          <color auto="1"/>
          <name val="Calibri"/>
          <family val="2"/>
          <charset val="238"/>
          <scheme val="minor"/>
        </font>
        <numFmt numFmtId="4" formatCode="#,##0.00"/>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AE128" start="0" length="0">
      <dxf>
        <font>
          <b/>
          <sz val="12"/>
          <color auto="1"/>
          <name val="Calibri"/>
          <family val="2"/>
          <charset val="238"/>
          <scheme val="minor"/>
        </font>
        <numFmt numFmtId="4" formatCode="#,##0.00"/>
        <fill>
          <patternFill patternType="solid">
            <bgColor theme="0"/>
          </patternFill>
        </fill>
        <alignment vertical="center" wrapText="1"/>
        <border outline="0">
          <left style="thin">
            <color indexed="64"/>
          </left>
          <right style="thin">
            <color indexed="64"/>
          </right>
          <top style="thin">
            <color indexed="64"/>
          </top>
          <bottom style="thin">
            <color indexed="64"/>
          </bottom>
        </border>
      </dxf>
    </rfmt>
    <rfmt sheetId="1" sqref="AF128"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G128"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H128"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I128" start="0" length="0">
      <dxf>
        <font>
          <b/>
          <sz val="12"/>
          <color auto="1"/>
          <name val="Calibri"/>
          <family val="2"/>
          <charset val="238"/>
          <scheme val="minor"/>
        </font>
        <numFmt numFmtId="3" formatCode="#,##0"/>
        <alignment vertical="center" wrapText="1"/>
        <border outline="0">
          <left style="thin">
            <color indexed="64"/>
          </left>
          <right style="thin">
            <color indexed="64"/>
          </right>
          <top style="thin">
            <color indexed="64"/>
          </top>
          <bottom style="thin">
            <color indexed="64"/>
          </bottom>
        </border>
      </dxf>
    </rfmt>
    <rfmt sheetId="1" sqref="AJ128"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K128" start="0" length="0">
      <dxf>
        <font>
          <b/>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rc>
  <rrc rId="152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2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cc rId="0" sId="1" dxf="1">
      <nc r="AG128">
        <f>AG85-11771303.25</f>
      </nc>
      <ndxf>
        <numFmt numFmtId="165" formatCode="#,##0.00_ ;\-#,##0.00\ "/>
      </ndxf>
    </rcc>
    <rfmt sheetId="1" sqref="AI128" start="0" length="0">
      <dxf>
        <alignment vertical="top" wrapText="1"/>
      </dxf>
    </rfmt>
  </rrc>
  <rrc rId="1522" sId="1" ref="A128:XFD128" action="deleteRow">
    <undo index="65535" exp="area" ref3D="1" dr="$C$1:$C$128" dn="Z_901F9774_8BE7_424D_87C2_1026F3FA2E93_.wvu.FilterData" sId="1"/>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G128" start="0" length="0">
      <dxf>
        <numFmt numFmtId="165" formatCode="#,##0.00_ ;\-#,##0.00\ "/>
      </dxf>
    </rfmt>
    <rfmt sheetId="1" sqref="AI128" start="0" length="0">
      <dxf>
        <alignment vertical="top" wrapText="1"/>
      </dxf>
    </rfmt>
    <rfmt sheetId="1" sqref="AJ128" start="0" length="0">
      <dxf>
        <numFmt numFmtId="4" formatCode="#,##0.00"/>
      </dxf>
    </rfmt>
  </rrc>
  <rrc rId="152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2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cc rId="0" sId="1" dxf="1">
      <nc r="Y128">
        <f>#REF!+#REF!</f>
      </nc>
      <ndxf>
        <numFmt numFmtId="165" formatCode="#,##0.00_ ;\-#,##0.00\ "/>
      </ndxf>
    </rcc>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2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2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2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2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2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3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3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3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3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3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3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3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3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3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3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4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4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4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4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4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4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4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4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4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4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5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5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5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5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5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5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5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5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5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5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6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6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6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6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6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6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6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6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6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6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7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7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7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7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7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7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7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7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7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7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8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8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8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8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8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8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8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8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8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8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9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9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9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9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9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9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9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9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9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59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0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0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0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0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0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0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0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0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0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0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1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1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1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1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1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1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1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1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1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1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2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2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2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2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2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2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2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2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2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2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3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3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3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3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3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3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3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3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3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3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4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4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4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4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4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4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46"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47"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48"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49"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50"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51"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52"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53"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54"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rc rId="1655" sId="1" ref="A128:XFD128" action="deleteRow">
    <undo index="65535" exp="area" ref3D="1" dr="$H$1:$N$1048576" dn="Z_65B035E3_87FA_46C5_996E_864F2C8D0EBC_.wvu.Cols" sId="1"/>
    <rfmt sheetId="1" xfDxf="1" sqref="A128:XFD128" start="0" length="0"/>
    <rfmt sheetId="1" sqref="B128" start="0" length="0">
      <dxf>
        <fill>
          <patternFill patternType="solid">
            <bgColor rgb="FFFFFF00"/>
          </patternFill>
        </fill>
      </dxf>
    </rfmt>
    <rfmt sheetId="1" sqref="C128" start="0" length="0">
      <dxf>
        <font>
          <b/>
          <sz val="11"/>
          <color theme="1"/>
          <name val="Calibri"/>
          <family val="2"/>
          <charset val="238"/>
          <scheme val="minor"/>
        </font>
        <fill>
          <patternFill patternType="solid">
            <bgColor rgb="FFFFFF00"/>
          </patternFill>
        </fill>
      </dxf>
    </rfmt>
    <rfmt sheetId="1" sqref="D128" start="0" length="0">
      <dxf>
        <fill>
          <patternFill patternType="solid">
            <bgColor rgb="FFFFFF00"/>
          </patternFill>
        </fill>
      </dxf>
    </rfmt>
    <rfmt sheetId="1" sqref="F128" start="0" length="0">
      <dxf>
        <fill>
          <patternFill patternType="solid">
            <bgColor rgb="FFFFFF00"/>
          </patternFill>
        </fill>
      </dxf>
    </rfmt>
    <rfmt sheetId="1" sqref="G128" start="0" length="0">
      <dxf>
        <alignment horizontal="left" vertical="top"/>
      </dxf>
    </rfmt>
    <rfmt sheetId="1" sqref="H128" start="0" length="0">
      <dxf>
        <alignment horizontal="left" vertical="top"/>
      </dxf>
    </rfmt>
    <rfmt sheetId="1" sqref="I128" start="0" length="0">
      <dxf>
        <fill>
          <patternFill patternType="solid">
            <bgColor rgb="FFFFFF00"/>
          </patternFill>
        </fill>
        <alignment horizontal="left" vertical="top"/>
      </dxf>
    </rfmt>
    <rfmt sheetId="1" sqref="K128" start="0" length="0">
      <dxf>
        <alignment horizontal="center" vertical="top"/>
      </dxf>
    </rfmt>
    <rfmt sheetId="1" sqref="L128" start="0" length="0">
      <dxf>
        <alignment horizontal="center" vertical="top"/>
      </dxf>
    </rfmt>
    <rfmt sheetId="1" sqref="M128" start="0" length="0">
      <dxf>
        <alignment horizontal="center" vertical="top"/>
      </dxf>
    </rfmt>
    <rfmt sheetId="1" sqref="N128" start="0" length="0">
      <dxf>
        <alignment horizontal="center" vertical="top"/>
      </dxf>
    </rfmt>
    <rfmt sheetId="1" sqref="O128" start="0" length="0">
      <dxf>
        <alignment horizontal="center" vertical="top"/>
      </dxf>
    </rfmt>
    <rfmt sheetId="1" sqref="P128" start="0" length="0">
      <dxf>
        <alignment horizontal="center" vertical="top"/>
      </dxf>
    </rfmt>
    <rfmt sheetId="1" sqref="Q128" start="0" length="0">
      <dxf>
        <alignment horizontal="center" vertical="top"/>
      </dxf>
    </rfmt>
    <rfmt sheetId="1" sqref="R128" start="0" length="0">
      <dxf>
        <alignment horizontal="center" vertical="top"/>
      </dxf>
    </rfmt>
    <rfmt sheetId="1" sqref="T128" start="0" length="0">
      <dxf>
        <fill>
          <patternFill patternType="solid">
            <bgColor rgb="FFFFFF00"/>
          </patternFill>
        </fill>
      </dxf>
    </rfmt>
    <rfmt sheetId="1" sqref="U128" start="0" length="0">
      <dxf>
        <fill>
          <patternFill patternType="solid">
            <bgColor rgb="FFFFFF00"/>
          </patternFill>
        </fill>
      </dxf>
    </rfmt>
    <rfmt sheetId="1" sqref="W128" start="0" length="0">
      <dxf>
        <fill>
          <patternFill patternType="solid">
            <bgColor rgb="FFFFFF00"/>
          </patternFill>
        </fill>
      </dxf>
    </rfmt>
    <rfmt sheetId="1" sqref="X128" start="0" length="0">
      <dxf>
        <fill>
          <patternFill patternType="solid">
            <bgColor rgb="FFFFFF00"/>
          </patternFill>
        </fill>
      </dxf>
    </rfmt>
    <rfmt sheetId="1" sqref="Z128" start="0" length="0">
      <dxf>
        <fill>
          <patternFill patternType="solid">
            <bgColor rgb="FFFFFF00"/>
          </patternFill>
        </fill>
      </dxf>
    </rfmt>
    <rfmt sheetId="1" sqref="AA128" start="0" length="0">
      <dxf>
        <fill>
          <patternFill patternType="solid">
            <bgColor rgb="FFFFFF00"/>
          </patternFill>
        </fill>
      </dxf>
    </rfmt>
    <rfmt sheetId="1" sqref="AC128" start="0" length="0">
      <dxf>
        <fill>
          <patternFill patternType="solid">
            <bgColor rgb="FFFFFF00"/>
          </patternFill>
        </fill>
      </dxf>
    </rfmt>
    <rfmt sheetId="1" sqref="AD128" start="0" length="0">
      <dxf>
        <fill>
          <patternFill patternType="solid">
            <bgColor rgb="FFFFFF00"/>
          </patternFill>
        </fill>
      </dxf>
    </rfmt>
    <rfmt sheetId="1" sqref="AE128" start="0" length="0">
      <dxf>
        <fill>
          <patternFill patternType="solid">
            <bgColor theme="0"/>
          </patternFill>
        </fill>
      </dxf>
    </rfmt>
    <rfmt sheetId="1" sqref="AI128" start="0" length="0">
      <dxf>
        <alignment vertical="top" wrapText="1"/>
      </dxf>
    </rfmt>
  </rrc>
  <rfmt sheetId="1" sqref="I1:I1048576">
    <dxf>
      <alignment horizontal="left"/>
    </dxf>
  </rfmt>
  <rfmt sheetId="1" sqref="I1:I1048576">
    <dxf>
      <alignment horizontal="general"/>
    </dxf>
  </rfmt>
  <rfmt sheetId="1" sqref="I1:I1048576">
    <dxf>
      <alignment horizontal="left"/>
    </dxf>
  </rfmt>
  <rfmt sheetId="1" sqref="I1:I1048576">
    <dxf>
      <alignment horizontal="general"/>
    </dxf>
  </rfmt>
  <rfmt sheetId="1" sqref="I1:I1048576">
    <dxf>
      <alignment horizontal="center"/>
    </dxf>
  </rfmt>
  <rfmt sheetId="1" sqref="I1:I1048576">
    <dxf>
      <alignment horizontal="left"/>
    </dxf>
  </rfmt>
  <rfmt sheetId="1" sqref="H1:I5">
    <dxf>
      <alignment horizontal="center"/>
    </dxf>
  </rfmt>
  <rfmt sheetId="1" sqref="G1:G1048576">
    <dxf>
      <alignment vertical="bottom"/>
    </dxf>
  </rfmt>
  <rfmt sheetId="1" sqref="G1:G1048576">
    <dxf>
      <alignment vertical="center"/>
    </dxf>
  </rfmt>
  <rfmt sheetId="1" sqref="G1:G1048576">
    <dxf>
      <alignment horizontal="general"/>
    </dxf>
  </rfmt>
  <rfmt sheetId="1" sqref="G1:G1048576">
    <dxf>
      <alignment horizontal="left"/>
    </dxf>
  </rfmt>
  <rfmt sheetId="1" sqref="G1:G6">
    <dxf>
      <alignment horizontal="center"/>
    </dxf>
  </rfmt>
  <rfmt sheetId="1" sqref="H6:I6">
    <dxf>
      <alignment horizontal="center"/>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 sId="1">
    <nc r="B46">
      <v>120555</v>
    </nc>
  </rcc>
  <rcv guid="{EF10298D-3F59-43F1-9A86-8C1CCA3B5D93}" action="delete"/>
  <rdn rId="0" localSheetId="1" customView="1" name="Z_EF10298D_3F59_43F1_9A86_8C1CCA3B5D93_.wvu.PrintArea" hidden="1" oldHidden="1">
    <formula>Sheet1!$A$1:$AL$321</formula>
    <oldFormula>Sheet1!$A$1:$AL$321</oldFormula>
  </rdn>
  <rdn rId="0" localSheetId="1" customView="1" name="Z_EF10298D_3F59_43F1_9A86_8C1CCA3B5D93_.wvu.FilterData" hidden="1" oldHidden="1">
    <formula>Sheet1!$A$6:$AL$321</formula>
    <oldFormula>Sheet1!$A$6:$AL$321</oldFormula>
  </rdn>
  <rcv guid="{EF10298D-3F59-43F1-9A86-8C1CCA3B5D93}"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 sId="1">
    <nc r="B85">
      <v>120642</v>
    </nc>
  </rcc>
  <rcc rId="54" sId="1">
    <nc r="B95">
      <v>120631</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 sId="1">
    <nc r="B115">
      <v>120638</v>
    </nc>
  </rcc>
  <rcv guid="{EF10298D-3F59-43F1-9A86-8C1CCA3B5D93}" action="delete"/>
  <rdn rId="0" localSheetId="1" customView="1" name="Z_EF10298D_3F59_43F1_9A86_8C1CCA3B5D93_.wvu.PrintArea" hidden="1" oldHidden="1">
    <formula>Sheet1!$A$1:$AL$321</formula>
    <oldFormula>Sheet1!$A$1:$AL$321</oldFormula>
  </rdn>
  <rdn rId="0" localSheetId="1" customView="1" name="Z_EF10298D_3F59_43F1_9A86_8C1CCA3B5D93_.wvu.FilterData" hidden="1" oldHidden="1">
    <formula>Sheet1!$A$6:$AL$321</formula>
    <oldFormula>Sheet1!$A$6:$AL$321</oldFormula>
  </rdn>
  <rcv guid="{EF10298D-3F59-43F1-9A86-8C1CCA3B5D9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Sheet1!$A$1:$AL$321</formula>
    <oldFormula>Sheet1!$A$1:$AL$321</oldFormula>
  </rdn>
  <rdn rId="0" localSheetId="1" customView="1" name="Z_7C1B4D6D_D666_48DD_AB17_E00791B6F0B6_.wvu.FilterData" hidden="1" oldHidden="1">
    <formula>Sheet1!$A$6:$AL$321</formula>
    <oldFormula>Sheet1!$A$6:$AL$321</oldFormula>
  </rdn>
  <rcv guid="{7C1B4D6D-D666-48DD-AB17-E00791B6F0B6}"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 sId="1">
    <nc r="B116">
      <v>120714</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 sId="1">
    <nc r="B239">
      <v>118157</v>
    </nc>
  </rcc>
  <rcc rId="60" sId="1">
    <nc r="B241">
      <v>118158</v>
    </nc>
  </rcc>
  <rcv guid="{EF10298D-3F59-43F1-9A86-8C1CCA3B5D93}" action="delete"/>
  <rdn rId="0" localSheetId="1" customView="1" name="Z_EF10298D_3F59_43F1_9A86_8C1CCA3B5D93_.wvu.PrintArea" hidden="1" oldHidden="1">
    <formula>Sheet1!$A$1:$AL$321</formula>
    <oldFormula>Sheet1!$A$1:$AL$321</oldFormula>
  </rdn>
  <rdn rId="0" localSheetId="1" customView="1" name="Z_EF10298D_3F59_43F1_9A86_8C1CCA3B5D93_.wvu.FilterData" hidden="1" oldHidden="1">
    <formula>Sheet1!$A$6:$AL$321</formula>
    <oldFormula>Sheet1!$A$6:$AL$321</oldFormula>
  </rdn>
  <rcv guid="{EF10298D-3F59-43F1-9A86-8C1CCA3B5D93}"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 sId="1">
    <nc r="B242">
      <v>118159</v>
    </nc>
  </rcc>
  <rcc rId="64" sId="1">
    <oc r="I241" t="inlineStr">
      <is>
        <t>1. MDRAPFE</t>
      </is>
    </oc>
    <nc r="I241" t="inlineStr">
      <is>
        <t>1.MFE</t>
      </is>
    </nc>
  </rcc>
  <rcc rId="65" sId="1">
    <nc r="B256">
      <v>119983</v>
    </nc>
  </rcc>
  <rcc rId="66" sId="1">
    <nc r="B269">
      <v>119741</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 sId="1">
    <nc r="B277">
      <v>112093</v>
    </nc>
  </rcc>
  <rcc rId="68" sId="1">
    <nc r="B278">
      <v>110829</v>
    </nc>
  </rcc>
  <rcc rId="69" sId="1">
    <nc r="B279">
      <v>111077</v>
    </nc>
  </rcc>
  <rcc rId="70" sId="1">
    <nc r="B285">
      <v>121460</v>
    </nc>
  </rcc>
  <rcc rId="71" sId="1">
    <nc r="B289">
      <v>112080</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 sId="1">
    <nc r="B77">
      <v>120583</v>
    </nc>
  </rcc>
  <rcc rId="73" sId="1">
    <nc r="B79">
      <v>120588</v>
    </nc>
  </rcc>
  <rcc rId="74" sId="1">
    <nc r="B105">
      <v>120590</v>
    </nc>
  </rcc>
  <rcc rId="75" sId="1">
    <nc r="B131">
      <v>120482</v>
    </nc>
  </rcc>
  <rcc rId="76" sId="1">
    <nc r="B161">
      <v>120572</v>
    </nc>
  </rcc>
  <rcc rId="77" sId="1">
    <nc r="B212">
      <v>120582</v>
    </nc>
  </rcc>
  <rcc rId="78" sId="1">
    <nc r="B213">
      <v>120630</v>
    </nc>
  </rcc>
  <rcv guid="{9980B309-0131-4577-BF29-212714399FDF}" action="delete"/>
  <rdn rId="0" localSheetId="1" customView="1" name="Z_9980B309_0131_4577_BF29_212714399FDF_.wvu.PrintArea" hidden="1" oldHidden="1">
    <formula>Sheet1!$A$1:$AL$321</formula>
    <oldFormula>Sheet1!$A$1:$AL$321</oldFormula>
  </rdn>
  <rdn rId="0" localSheetId="1" customView="1" name="Z_9980B309_0131_4577_BF29_212714399FDF_.wvu.FilterData" hidden="1" oldHidden="1">
    <formula>Sheet1!$A$6:$AL$321</formula>
    <oldFormula>Sheet1!$A$1:$AL$301</oldFormula>
  </rdn>
  <rcv guid="{9980B309-0131-4577-BF29-212714399FDF}"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 sId="1">
    <nc r="B214">
      <v>120672</v>
    </nc>
  </rcc>
  <rcc rId="82" sId="1">
    <nc r="B229">
      <v>118575</v>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1">
    <nc r="B235">
      <v>118894</v>
    </nc>
  </rcc>
  <rcc rId="84" sId="1">
    <nc r="B250">
      <v>118292</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 sId="1">
    <nc r="B255">
      <v>120194</v>
    </nc>
  </rcc>
  <rcc rId="86" sId="1">
    <nc r="B282">
      <v>109810</v>
    </nc>
  </rcc>
  <rcc rId="87" sId="1">
    <nc r="B286">
      <v>109749</v>
    </nc>
  </rcc>
  <rcc rId="88" sId="1">
    <nc r="B290">
      <v>111113</v>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xfDxf="1" dxf="1">
    <oc r="I290" t="inlineStr">
      <is>
        <t>n.a</t>
      </is>
    </oc>
    <nc r="I290" t="inlineStr">
      <is>
        <t>Asociaţia Consultanţilor și Experţilor în Economie Socială România</t>
      </is>
    </nc>
    <n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ndxf>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 sId="1">
    <nc r="B230">
      <v>122100</v>
    </nc>
  </rcc>
  <rcv guid="{FE50EAC0-52A5-4C33-B973-65E93D03D3EA}" action="delete"/>
  <rdn rId="0" localSheetId="1" customView="1" name="Z_FE50EAC0_52A5_4C33_B973_65E93D03D3EA_.wvu.PrintArea" hidden="1" oldHidden="1">
    <formula>Sheet1!$A$1:$AL$321</formula>
    <oldFormula>Sheet1!$A$1:$AL$321</oldFormula>
  </rdn>
  <rdn rId="0" localSheetId="1" customView="1" name="Z_FE50EAC0_52A5_4C33_B973_65E93D03D3EA_.wvu.FilterData" hidden="1" oldHidden="1">
    <formula>Sheet1!$A$6:$AL$321</formula>
    <oldFormula>Sheet1!$A$6:$AL$321</oldFormula>
  </rdn>
  <rcv guid="{FE50EAC0-52A5-4C33-B973-65E93D03D3EA}"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AFE79CE-CE75-447D-8C73-1AE63A224CBA}" action="delete"/>
  <rdn rId="0" localSheetId="1" customView="1" name="Z_3AFE79CE_CE75_447D_8C73_1AE63A224CBA_.wvu.PrintArea" hidden="1" oldHidden="1">
    <formula>Sheet1!$A$1:$AL$321</formula>
    <oldFormula>Sheet1!$A$1:$AL$321</oldFormula>
  </rdn>
  <rdn rId="0" localSheetId="1" customView="1" name="Z_3AFE79CE_CE75_447D_8C73_1AE63A224CBA_.wvu.FilterData" hidden="1" oldHidden="1">
    <formula>Sheet1!$A$6:$AL$321</formula>
    <oldFormula>Sheet1!$A$3:$AL$301</oldFormula>
  </rdn>
  <rcv guid="{3AFE79CE-CE75-447D-8C73-1AE63A224CBA}"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1">
    <nc r="B257">
      <v>119622</v>
    </nc>
  </rcc>
  <rcc rId="94" sId="1" xfDxf="1" dxf="1">
    <nc r="B258">
      <v>119689</v>
    </nc>
    <n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ndxf>
  </rcc>
  <rcc rId="95" sId="1" xfDxf="1" dxf="1">
    <nc r="B259">
      <v>119240</v>
    </nc>
    <n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ndxf>
  </rcc>
  <rcc rId="96" sId="1">
    <nc r="B260">
      <v>120068</v>
    </nc>
  </rcc>
  <rcc rId="97" sId="1">
    <nc r="B268">
      <v>119988</v>
    </nc>
  </rcc>
  <rcc rId="98" sId="1">
    <nc r="B271">
      <v>122484</v>
    </nc>
  </rcc>
  <rcc rId="99" sId="1">
    <nc r="B272">
      <v>112483</v>
    </nc>
  </rcc>
  <rcc rId="100" sId="1">
    <nc r="B270">
      <v>122485</v>
    </nc>
  </rcc>
  <rcv guid="{7C1B4D6D-D666-48DD-AB17-E00791B6F0B6}" action="delete"/>
  <rdn rId="0" localSheetId="1" customView="1" name="Z_7C1B4D6D_D666_48DD_AB17_E00791B6F0B6_.wvu.PrintArea" hidden="1" oldHidden="1">
    <formula>Sheet1!$A$1:$AL$321</formula>
    <oldFormula>Sheet1!$A$1:$AL$321</oldFormula>
  </rdn>
  <rdn rId="0" localSheetId="1" customView="1" name="Z_7C1B4D6D_D666_48DD_AB17_E00791B6F0B6_.wvu.FilterData" hidden="1" oldHidden="1">
    <formula>Sheet1!$A$6:$AL$321</formula>
    <oldFormula>Sheet1!$A$6:$AL$321</oldFormula>
  </rdn>
  <rcv guid="{7C1B4D6D-D666-48DD-AB17-E00791B6F0B6}"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 sId="1">
    <nc r="B238">
      <v>119195</v>
    </nc>
  </rcc>
  <rcc rId="104" sId="1">
    <nc r="B240">
      <v>119196</v>
    </nc>
  </rcc>
  <rcc rId="105" sId="1">
    <nc r="B265" t="inlineStr">
      <is>
        <t>na</t>
      </is>
    </nc>
  </rcc>
  <rcv guid="{A5B1481C-EF26-486A-984F-85CDDC2FD94F}" action="delete"/>
  <rdn rId="0" localSheetId="1" customView="1" name="Z_A5B1481C_EF26_486A_984F_85CDDC2FD94F_.wvu.PrintArea" hidden="1" oldHidden="1">
    <formula>Sheet1!$A$1:$AL$321</formula>
    <oldFormula>Sheet1!$A$1:$AL$321</oldFormula>
  </rdn>
  <rdn rId="0" localSheetId="1" customView="1" name="Z_A5B1481C_EF26_486A_984F_85CDDC2FD94F_.wvu.FilterData" hidden="1" oldHidden="1">
    <formula>Sheet1!$A$6:$AL$321</formula>
    <oldFormula>Sheet1!$A$6:$AL$321</oldFormula>
  </rdn>
  <rcv guid="{A5B1481C-EF26-486A-984F-85CDDC2FD94F}"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 sId="1" numFmtId="4">
    <oc r="AJ267">
      <v>1634522.3</v>
    </oc>
    <nc r="AJ267">
      <f>1634522.3-47130.14</f>
    </nc>
  </rcc>
  <rcc rId="109" sId="1" numFmtId="4">
    <oc r="AK267">
      <v>69261.08</v>
    </oc>
    <nc r="AK267">
      <f>69261.08+47130.14</f>
    </nc>
  </rcc>
  <rcc rId="110" sId="1" numFmtId="4">
    <oc r="AJ280">
      <v>0</v>
    </oc>
    <nc r="AJ280">
      <v>99898.9</v>
    </nc>
  </rcc>
  <rcc rId="111" sId="1" numFmtId="4">
    <oc r="AJ281">
      <v>0</v>
    </oc>
    <nc r="AJ281">
      <v>87860.9</v>
    </nc>
  </rcc>
  <rcc rId="112" sId="1" numFmtId="4">
    <oc r="AJ282">
      <v>0</v>
    </oc>
    <nc r="AJ282">
      <v>99768</v>
    </nc>
  </rcc>
  <rcc rId="113" sId="1" numFmtId="4">
    <oc r="AJ284">
      <v>0</v>
    </oc>
    <nc r="AJ284">
      <v>99955</v>
    </nc>
  </rcc>
  <rcc rId="114" sId="1" numFmtId="4">
    <oc r="AJ283">
      <v>0</v>
    </oc>
    <nc r="AJ283">
      <v>86307.94</v>
    </nc>
  </rcc>
  <rcc rId="115" sId="1" numFmtId="4">
    <oc r="AJ277">
      <v>0</v>
    </oc>
    <nc r="AJ277">
      <v>62185</v>
    </nc>
  </rcc>
  <rcc rId="116" sId="1" numFmtId="4">
    <oc r="AJ278">
      <v>0</v>
    </oc>
    <nc r="AJ278">
      <v>89285.71</v>
    </nc>
  </rcc>
  <rcc rId="117" sId="1" numFmtId="4">
    <oc r="AJ279">
      <v>0</v>
    </oc>
    <nc r="AJ279">
      <v>85000</v>
    </nc>
  </rcc>
  <rcc rId="118" sId="1" numFmtId="4">
    <oc r="AJ271">
      <v>1614958.0899999999</v>
    </oc>
    <nc r="AJ271">
      <f>1614958.09+116790.02</f>
    </nc>
  </rcc>
  <rcc rId="119" sId="1" numFmtId="4">
    <oc r="AJ272">
      <v>18028067.879999999</v>
    </oc>
    <nc r="AJ272">
      <f>18028067.88+2522724.79</f>
    </nc>
  </rcc>
  <rcc rId="120" sId="1" numFmtId="4">
    <oc r="AJ19">
      <v>12919.73</v>
    </oc>
    <nc r="AJ19">
      <f>12919.73+21747.25</f>
    </nc>
  </rcc>
  <rcc rId="121" sId="1" numFmtId="4">
    <oc r="AK19">
      <v>0</v>
    </oc>
    <nc r="AK19">
      <v>3326.05</v>
    </nc>
  </rcc>
  <rcc rId="122" sId="1" numFmtId="4">
    <oc r="AJ261">
      <v>0</v>
    </oc>
    <nc r="AJ261">
      <v>15818.36</v>
    </nc>
  </rcc>
  <rcc rId="123" sId="1" numFmtId="4">
    <oc r="AJ229">
      <v>1324130.48</v>
    </oc>
    <nc r="AJ229">
      <f>1324130.48+173954.09</f>
    </nc>
  </rcc>
  <rcc rId="124" sId="1" numFmtId="4">
    <oc r="AJ245">
      <v>4814425.83</v>
    </oc>
    <nc r="AJ245">
      <f>4814425.83+239093.69</f>
    </nc>
  </rcc>
  <rcc rId="125" sId="1" numFmtId="4">
    <oc r="AJ226">
      <v>7182085.2199999997</v>
    </oc>
    <nc r="AJ226">
      <f>7182085.22+859420.33</f>
    </nc>
  </rcc>
  <rcc rId="126" sId="1" numFmtId="4">
    <oc r="AJ239">
      <v>457510.12</v>
    </oc>
    <nc r="AJ239">
      <f>457510.12+31100.83</f>
    </nc>
  </rcc>
  <rcv guid="{A87F3E0E-3A8E-4B82-8170-33752259B7DB}" action="delete"/>
  <rdn rId="0" localSheetId="1" customView="1" name="Z_A87F3E0E_3A8E_4B82_8170_33752259B7DB_.wvu.PrintArea" hidden="1" oldHidden="1">
    <formula>Sheet1!$A$1:$AL$321</formula>
    <oldFormula>Sheet1!$A$1:$AL$321</oldFormula>
  </rdn>
  <rdn rId="0" localSheetId="1" customView="1" name="Z_A87F3E0E_3A8E_4B82_8170_33752259B7DB_.wvu.FilterData" hidden="1" oldHidden="1">
    <formula>Sheet1!$A$6:$AL$321</formula>
    <oldFormula>Sheet1!$A$6:$AL$321</oldFormula>
  </rdn>
  <rcv guid="{A87F3E0E-3A8E-4B82-8170-33752259B7DB}"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 sId="1" numFmtId="4">
    <nc r="AJ156">
      <v>0</v>
    </nc>
  </rcc>
  <rcc rId="130" sId="1" numFmtId="4">
    <nc r="AK156">
      <v>0</v>
    </nc>
  </rcc>
  <rcc rId="131" sId="1" numFmtId="4">
    <nc r="AJ192">
      <v>0</v>
    </nc>
  </rcc>
  <rcc rId="132" sId="1" numFmtId="4">
    <nc r="AK192">
      <v>0</v>
    </nc>
  </rcc>
  <rcc rId="133" sId="1" numFmtId="4">
    <nc r="AJ274">
      <v>0</v>
    </nc>
  </rcc>
  <rcc rId="134" sId="1" numFmtId="4">
    <nc r="AK274">
      <v>0</v>
    </nc>
  </rcc>
  <rcc rId="135" sId="1" numFmtId="4">
    <nc r="AJ275">
      <v>0</v>
    </nc>
  </rcc>
  <rcc rId="136" sId="1" numFmtId="4">
    <nc r="AK275">
      <v>0</v>
    </nc>
  </rcc>
  <rcc rId="137" sId="1" numFmtId="4">
    <nc r="AJ276">
      <v>0</v>
    </nc>
  </rcc>
  <rcc rId="138" sId="1" numFmtId="4">
    <nc r="AK276">
      <v>0</v>
    </nc>
  </rcc>
  <rcc rId="139" sId="1" numFmtId="4">
    <nc r="AJ285">
      <v>0</v>
    </nc>
  </rcc>
  <rcc rId="140" sId="1" numFmtId="4">
    <nc r="AK285">
      <v>0</v>
    </nc>
  </rcc>
  <rcc rId="141" sId="1" numFmtId="4">
    <nc r="AJ287">
      <v>0</v>
    </nc>
  </rcc>
  <rcc rId="142" sId="1" numFmtId="4">
    <nc r="AK287">
      <v>0</v>
    </nc>
  </rcc>
  <rcc rId="143" sId="1" numFmtId="4">
    <nc r="AJ288">
      <v>0</v>
    </nc>
  </rcc>
  <rcc rId="144" sId="1" numFmtId="4">
    <nc r="AK288">
      <v>0</v>
    </nc>
  </rcc>
  <rcc rId="145" sId="1" numFmtId="4">
    <nc r="AJ291">
      <v>0</v>
    </nc>
  </rcc>
  <rcc rId="146" sId="1" numFmtId="4">
    <nc r="AK291">
      <v>0</v>
    </nc>
  </rcc>
  <rcc rId="147" sId="1" numFmtId="4">
    <nc r="AJ292">
      <v>0</v>
    </nc>
  </rcc>
  <rcc rId="148" sId="1" numFmtId="4">
    <nc r="AK292">
      <v>0</v>
    </nc>
  </rcc>
  <rcc rId="149" sId="1" numFmtId="4">
    <nc r="AJ293">
      <v>0</v>
    </nc>
  </rcc>
  <rcc rId="150" sId="1" numFmtId="4">
    <nc r="AK293">
      <v>0</v>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Sheet1!$A$1:$AL$321</formula>
    <oldFormula>Sheet1!$A$1:$AL$321</oldFormula>
  </rdn>
  <rdn rId="0" localSheetId="1" customView="1" name="Z_7C1B4D6D_D666_48DD_AB17_E00791B6F0B6_.wvu.FilterData" hidden="1" oldHidden="1">
    <formula>Sheet1!$A$6:$AL$321</formula>
    <oldFormula>Sheet1!$A$6:$AL$321</oldFormula>
  </rdn>
  <rcv guid="{7C1B4D6D-D666-48DD-AB17-E00791B6F0B6}"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 sId="1">
    <nc r="B9">
      <v>109854</v>
    </nc>
  </rcc>
  <rcc rId="154" sId="1">
    <nc r="B19">
      <v>120652</v>
    </nc>
  </rcc>
  <rcc rId="155" sId="1">
    <nc r="B20">
      <v>120730</v>
    </nc>
  </rcc>
  <rcc rId="156" sId="1">
    <nc r="B52">
      <v>110505</v>
    </nc>
  </rcc>
  <rcc rId="157" sId="1">
    <nc r="B78">
      <v>110080</v>
    </nc>
  </rcc>
  <rcc rId="158" sId="1">
    <nc r="B166">
      <v>120801</v>
    </nc>
  </rcc>
  <rcc rId="159" sId="1">
    <nc r="B283">
      <v>112956</v>
    </nc>
  </rcc>
  <rcc rId="160" sId="1">
    <nc r="B284">
      <v>112066</v>
    </nc>
  </rcc>
  <rcc rId="161" sId="1">
    <nc r="B291">
      <v>109880</v>
    </nc>
  </rcc>
  <rcc rId="162" sId="1">
    <nc r="B234">
      <v>118349</v>
    </nc>
  </rcc>
  <rcc rId="163" sId="1">
    <nc r="B237">
      <v>117841</v>
    </nc>
  </rcc>
  <rcc rId="164" sId="1">
    <nc r="B247">
      <v>118319</v>
    </nc>
  </rcc>
  <rcc rId="165" sId="1">
    <nc r="B251">
      <v>120208</v>
    </nc>
  </rcc>
  <rcc rId="166" sId="1">
    <nc r="B267">
      <v>120414</v>
    </nc>
  </rcc>
  <rcc rId="167" sId="1">
    <nc r="B254">
      <v>119731</v>
    </nc>
  </rcc>
  <rcc rId="168" sId="1">
    <nc r="B226">
      <v>118291</v>
    </nc>
  </rcc>
  <rcv guid="{53ED3D47-B2C0-43A1-9A1E-F030D529F74C}" action="delete"/>
  <rdn rId="0" localSheetId="1" customView="1" name="Z_53ED3D47_B2C0_43A1_9A1E_F030D529F74C_.wvu.PrintArea" hidden="1" oldHidden="1">
    <formula>Sheet1!$A$1:$AL$321</formula>
    <oldFormula>Sheet1!$A$1:$AL$321</oldFormula>
  </rdn>
  <rdn rId="0" localSheetId="1" customView="1" name="Z_53ED3D47_B2C0_43A1_9A1E_F030D529F74C_.wvu.FilterData" hidden="1" oldHidden="1">
    <formula>Sheet1!$A$6:$AL$321</formula>
    <oldFormula>Sheet1!$A$3:$AL$301</oldFormula>
  </rdn>
  <rcv guid="{53ED3D47-B2C0-43A1-9A1E-F030D529F74C}"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 sId="1">
    <nc r="B294">
      <v>111683</v>
    </nc>
  </rcc>
  <rcc rId="172" sId="1">
    <nc r="C294">
      <v>339</v>
    </nc>
  </rcc>
  <rcc rId="173" sId="1">
    <nc r="D294" t="inlineStr">
      <is>
        <t>MM</t>
      </is>
    </nc>
  </rcc>
  <rcc rId="174" sId="1">
    <nc r="E294" t="inlineStr">
      <is>
        <t>AP1/11i /1.2</t>
      </is>
    </nc>
  </rcc>
  <rcc rId="175" sId="1" odxf="1" dxf="1">
    <nc r="F294" t="inlineStr">
      <is>
        <t>CP 2/2017 (MySMIS: POCA/111/1/1)</t>
      </is>
    </nc>
    <odxf>
      <font>
        <sz val="12"/>
      </font>
    </odxf>
    <ndxf>
      <font>
        <sz val="12"/>
      </font>
    </ndxf>
  </rcc>
  <rcc rId="176" sId="1">
    <nc r="G294" t="inlineStr">
      <is>
        <t>Consolidarea capacitatii ONG-urilor si a autoritatilor publice de a elabora si transmite propuneri
alternative la politicile publice din domeniul asistentei sociale in vederea reglementarii normelor de functionare si definirii regimului juridic al Structurilor Comunitare Consultative</t>
      </is>
    </nc>
  </rcc>
  <rfmt sheetId="1" sqref="G294">
    <dxf>
      <alignment horizontal="center"/>
    </dxf>
  </rfmt>
  <rfmt sheetId="1" sqref="G294">
    <dxf>
      <alignment vertical="bottom"/>
    </dxf>
  </rfmt>
  <rfmt sheetId="1" sqref="G294">
    <dxf>
      <alignment horizontal="left"/>
    </dxf>
  </rfmt>
  <rfmt sheetId="1" sqref="G294">
    <dxf>
      <alignment vertical="center"/>
    </dxf>
  </rfmt>
  <rcc rId="177" sId="1">
    <nc r="H294" t="inlineStr">
      <is>
        <t>FUNDATIA WORLD VISION ROMANIA</t>
      </is>
    </nc>
  </rcc>
  <rcc rId="178" sId="1">
    <nc r="I294" t="inlineStr">
      <is>
        <t>n.a</t>
      </is>
    </nc>
  </rcc>
  <rcc rId="179" sId="1">
    <nc r="J294" t="inlineStr">
      <is>
        <t>Obiectivul general al prezentei cereri de finantare il reprezinta capacitarea ONG-urilor si a autoritatilor publice cu scopul de a analiza, evalua, formula si promova propuneri alternative la politicile publice initiate de Guvern. Din aceasta perspectiva, grupul tinta al proiectului va fi instruit pentru a-si dezvolta capacitatea de analiza, corelare si completare a legislatiei in vigoare privind functionarea Structurilor Comunitare Consultative - CCC ( L292/2011, art. 5., lit. nn) ) ca structuri de sprijin in solutionarea nevoilor de servicii sociale ale comunitatii.</t>
      </is>
    </nc>
  </rcc>
  <rcv guid="{65C35D6D-934F-4431-BA92-90255FC17BA4}" action="delete"/>
  <rdn rId="0" localSheetId="1" customView="1" name="Z_65C35D6D_934F_4431_BA92_90255FC17BA4_.wvu.PrintArea" hidden="1" oldHidden="1">
    <formula>Sheet1!$A$1:$AL$321</formula>
    <oldFormula>Sheet1!$A$1:$AL$321</oldFormula>
  </rdn>
  <rdn rId="0" localSheetId="1" customView="1" name="Z_65C35D6D_934F_4431_BA92_90255FC17BA4_.wvu.FilterData" hidden="1" oldHidden="1">
    <formula>Sheet1!$A$6:$AL$321</formula>
    <oldFormula>Sheet1!$A$6:$AL$321</oldFormula>
  </rdn>
  <rcv guid="{65C35D6D-934F-4431-BA92-90255FC17BA4}"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2" sId="1">
    <oc r="J294" t="inlineStr">
      <is>
        <t>Obiectivul general al prezentei cereri de finantare il reprezinta capacitarea ONG-urilor si a autoritatilor publice cu scopul de a analiza, evalua, formula si promova propuneri alternative la politicile publice initiate de Guvern. Din aceasta perspectiva, grupul tinta al proiectului va fi instruit pentru a-si dezvolta capacitatea de analiza, corelare si completare a legislatiei in vigoare privind functionarea Structurilor Comunitare Consultative - CCC ( L292/2011, art. 5., lit. nn) ) ca structuri de sprijin in solutionarea nevoilor de servicii sociale ale comunitatii.</t>
      </is>
    </oc>
    <nc r="J294" t="inlineStr">
      <is>
        <t>Obiectivul general al prezentei cereri de finantare il reprezinta capacitarea ONG-urilor si a autoritatilor publice cu scopul de a analiza, evalua, formula si promova propuneri alternative la politicile publice initiate de Guvern. Din aceasta perspectiva, grupul tinta al proiectului va fi instruit pentru a-si dezvolta capacitatea de analiza, corelare si completare a legislatiei in vigoare privind functionarea Structurilor Comunitare Consultative - CCC ( L292/2011, art. 5., lit. nn) ) ca structuri de sprijin in solutionarea nevoilor de servicii sociale ale comunitatii.                                                                                                                                                                                                                OS1. Consolidarea capacitatilor grupului tinta format din 35 reprezentanti ai ONG-urilor, pentru a analiza, evalua si amendapoliticile publice din domeniul asistentei sociale, si dezvoltarea abilitatilor de mobilizare comunitara a acestora, prin livrarea unui program de formare in domeniul schimbarii sociale;
2. OS2. Facilitarea dialogului social si civic si cresterea participarii active la procesul decizional, prin implicarea a 120 reprezentanti ai ONG-urilor si angajati ai institutiilor publice centrale si locale in pilotarea si implementarea unui program integrat de mobilizare comunitara, la nivelul a 16 comunitati selectate in prezenta interventie ; Prin propunerea de proiect de completare si reglementare a regimului juridic al Structurilor Comunitare Consultative, modelul va fi replicat la nivel national si va impacta toate reginile de
dezvoltare, proiectul avand in acest fel un character national.
3. OS3 : Completarea legislatiei in vigoare si definirea regimului juridic cu privire la operationalizarea Structurilor Comunitare Consultative - SCC ( L292/2011, art. 5., lit. nn) ) ca structuri de sprijin în soluþionarea nevoilor de servicii sociale ale comunitaþii, prin analiza, evaluarea si modificarea normelor de functionare a acestora</t>
      </is>
    </nc>
  </rcc>
  <rcc rId="183" sId="1" numFmtId="19">
    <nc r="K294">
      <v>43227</v>
    </nc>
  </rcc>
  <rcc rId="184" sId="1" numFmtId="19">
    <nc r="L294">
      <v>43715</v>
    </nc>
  </rcc>
  <rcc rId="185" sId="1" numFmtId="4">
    <nc r="M294">
      <v>82.304186569999999</v>
    </nc>
  </rcc>
  <rcc rId="186" sId="1" odxf="1" dxf="1">
    <nc r="N294" t="inlineStr">
      <is>
        <t>Proiect cu acoperire națională</t>
      </is>
    </nc>
    <odxf>
      <fill>
        <patternFill patternType="solid">
          <bgColor theme="0"/>
        </patternFill>
      </fill>
    </odxf>
    <ndxf>
      <fill>
        <patternFill patternType="none">
          <bgColor indexed="65"/>
        </patternFill>
      </fill>
    </ndxf>
  </rcc>
  <rfmt sheetId="1" sqref="O294" start="0" length="0">
    <dxf>
      <fill>
        <patternFill patternType="none">
          <bgColor indexed="65"/>
        </patternFill>
      </fill>
    </dxf>
  </rfmt>
  <rfmt sheetId="1" sqref="P294" start="0" length="0">
    <dxf>
      <fill>
        <patternFill patternType="none">
          <bgColor indexed="65"/>
        </patternFill>
      </fill>
    </dxf>
  </rfmt>
  <rcc rId="187" sId="1" odxf="1" dxf="1">
    <nc r="Q294" t="inlineStr">
      <is>
        <t>ONG</t>
      </is>
    </nc>
    <odxf>
      <fill>
        <patternFill patternType="solid">
          <bgColor theme="0"/>
        </patternFill>
      </fill>
    </odxf>
    <ndxf>
      <fill>
        <patternFill patternType="none">
          <bgColor indexed="65"/>
        </patternFill>
      </fill>
    </ndxf>
  </rcc>
  <rcc rId="188" sId="1" odxf="1" dxf="1">
    <nc r="R294"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fill>
        <patternFill patternType="solid">
          <bgColor theme="0"/>
        </patternFill>
      </fill>
    </odxf>
    <ndxf>
      <font>
        <sz val="12"/>
        <color auto="1"/>
      </font>
      <fill>
        <patternFill patternType="none">
          <bgColor indexed="65"/>
        </patternFill>
      </fill>
    </ndxf>
  </rcc>
  <rcc rId="189" sId="1">
    <nc r="P294" t="inlineStr">
      <is>
        <t>București</t>
      </is>
    </nc>
  </rcc>
  <rcc rId="190" sId="1" xfDxf="1" dxf="1">
    <nc r="O294" t="inlineStr">
      <is>
        <t>București</t>
      </is>
    </nc>
    <ndxf>
      <font>
        <sz val="12"/>
        <color auto="1"/>
      </font>
      <alignment horizontal="center" vertical="center" wrapText="1"/>
      <border outline="0">
        <left style="thin">
          <color indexed="64"/>
        </left>
        <right style="thin">
          <color indexed="64"/>
        </right>
        <top style="thin">
          <color indexed="64"/>
        </top>
        <bottom style="thin">
          <color indexed="64"/>
        </bottom>
      </border>
    </ndxf>
  </rcc>
  <rcc rId="191" sId="1" xfDxf="1" s="1" dxf="1" numFmtId="4">
    <nc r="T294">
      <v>638185.07999999996</v>
    </nc>
    <ndxf>
      <font>
        <b val="0"/>
        <i val="0"/>
        <strike val="0"/>
        <condense val="0"/>
        <extend val="0"/>
        <outline val="0"/>
        <shadow val="0"/>
        <u val="none"/>
        <vertAlign val="baseline"/>
        <sz val="12"/>
        <color auto="1"/>
        <name val="Calibri"/>
        <family val="2"/>
        <charset val="238"/>
        <scheme val="minor"/>
      </font>
      <numFmt numFmtId="166" formatCode="#,##0.00_ ;\-#,##0.00\ "/>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192" sId="1" odxf="1" s="1" dxf="1">
    <nc r="U294">
      <v>153202.43</v>
    </nc>
    <odxf>
      <font>
        <b val="0"/>
        <i val="0"/>
        <strike val="0"/>
        <condense val="0"/>
        <extend val="0"/>
        <outline val="0"/>
        <shadow val="0"/>
        <u val="none"/>
        <vertAlign val="baseline"/>
        <sz val="12"/>
        <color auto="1"/>
        <name val="Calibri"/>
        <family val="2"/>
        <charset val="238"/>
        <scheme val="minor"/>
      </font>
      <numFmt numFmtId="166" formatCode="#,##0.00_ ;\-#,##0.00\ "/>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ndxf>
  </rcc>
  <rfmt sheetId="1" sqref="U294">
    <dxf>
      <alignment horizontal="center"/>
    </dxf>
  </rfmt>
  <rfmt sheetId="1" sqref="U294">
    <dxf>
      <alignment vertical="center"/>
    </dxf>
  </rfmt>
  <rcc rId="193" sId="1" odxf="1" s="1" dxf="1">
    <nc r="W294">
      <v>112620.9</v>
    </nc>
    <odxf>
      <font>
        <b val="0"/>
        <i val="0"/>
        <strike val="0"/>
        <condense val="0"/>
        <extend val="0"/>
        <outline val="0"/>
        <shadow val="0"/>
        <u val="none"/>
        <vertAlign val="baseline"/>
        <sz val="12"/>
        <color auto="1"/>
        <name val="Calibri"/>
        <family val="2"/>
        <charset val="238"/>
        <scheme val="minor"/>
      </font>
      <numFmt numFmtId="166" formatCode="#,##0.00_ ;\-#,##0.00\ "/>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ndxf>
  </rcc>
  <rfmt sheetId="1" sqref="W294">
    <dxf>
      <alignment vertical="center"/>
    </dxf>
  </rfmt>
  <rcc rId="194" sId="1" xfDxf="1" s="1" dxf="1" numFmtId="4">
    <nc r="X294">
      <v>38300.61</v>
    </nc>
    <ndxf>
      <font>
        <b val="0"/>
        <i val="0"/>
        <strike val="0"/>
        <condense val="0"/>
        <extend val="0"/>
        <outline val="0"/>
        <shadow val="0"/>
        <u val="none"/>
        <vertAlign val="baseline"/>
        <sz val="12"/>
        <color auto="1"/>
        <name val="Calibri"/>
        <family val="2"/>
        <charset val="238"/>
        <scheme val="minor"/>
      </font>
      <numFmt numFmtId="166" formatCode="#,##0.00_ ;\-#,##0.00\ "/>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fmt sheetId="1" s="1" sqref="Z294" start="0" length="0">
    <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dxf>
  </rfmt>
  <rfmt sheetId="1" sqref="Z294">
    <dxf>
      <alignment vertical="center"/>
    </dxf>
  </rfmt>
  <rfmt sheetId="1" s="1" sqref="AA294" start="0" length="0">
    <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dxf>
  </rfmt>
  <rfmt sheetId="1" sqref="AA294">
    <dxf>
      <alignment vertical="center"/>
    </dxf>
  </rfmt>
  <rfmt sheetId="1" xfDxf="1" s="1" sqref="AD294" start="0" length="0">
    <dxf>
      <font>
        <b val="0"/>
        <i val="0"/>
        <strike val="0"/>
        <condense val="0"/>
        <extend val="0"/>
        <outline val="0"/>
        <shadow val="0"/>
        <u val="none"/>
        <vertAlign val="baseline"/>
        <sz val="12"/>
        <color auto="1"/>
        <name val="Calibri"/>
        <family val="2"/>
        <charset val="238"/>
        <scheme val="minor"/>
      </font>
      <numFmt numFmtId="166" formatCode="#,##0.00_ ;\-#,##0.00\ "/>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cc rId="195" sId="1" xfDxf="1" s="1" dxf="1" numFmtId="4">
    <nc r="AC294">
      <v>15322.57</v>
    </nc>
    <ndxf>
      <font>
        <b val="0"/>
        <i val="0"/>
        <strike val="0"/>
        <condense val="0"/>
        <extend val="0"/>
        <outline val="0"/>
        <shadow val="0"/>
        <u val="none"/>
        <vertAlign val="baseline"/>
        <sz val="12"/>
        <color auto="1"/>
        <name val="Calibri"/>
        <family val="2"/>
        <charset val="238"/>
        <scheme val="minor"/>
      </font>
      <numFmt numFmtId="166" formatCode="#,##0.00_ ;\-#,##0.00\ "/>
      <fill>
        <patternFill patternType="solid">
          <fgColor indexed="64"/>
          <bgColor rgb="FFFFFF00"/>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196" sId="1" odxf="1" s="1" dxf="1" numFmtId="4">
    <nc r="Z294">
      <v>0</v>
    </nc>
    <ndxf>
      <font>
        <sz val="12"/>
        <color auto="1"/>
        <name val="Calibri"/>
        <family val="2"/>
        <charset val="238"/>
        <scheme val="minor"/>
      </font>
      <numFmt numFmtId="166" formatCode="#,##0.00_ ;\-#,##0.00\ "/>
      <fill>
        <patternFill patternType="solid">
          <bgColor rgb="FFFFFF00"/>
        </patternFill>
      </fill>
      <alignment horizontal="right" wrapText="1"/>
      <border outline="0">
        <left style="thin">
          <color indexed="64"/>
        </left>
        <right style="thin">
          <color indexed="64"/>
        </right>
        <top style="thin">
          <color indexed="64"/>
        </top>
        <bottom style="thin">
          <color indexed="64"/>
        </bottom>
      </border>
    </ndxf>
  </rcc>
  <rcc rId="197" sId="1" odxf="1" s="1" dxf="1" numFmtId="4">
    <nc r="AA294">
      <v>0</v>
    </nc>
    <ndxf>
      <font>
        <sz val="12"/>
        <color auto="1"/>
        <name val="Calibri"/>
        <family val="2"/>
        <charset val="238"/>
        <scheme val="minor"/>
      </font>
      <numFmt numFmtId="166" formatCode="#,##0.00_ ;\-#,##0.00\ "/>
      <fill>
        <patternFill patternType="solid">
          <bgColor rgb="FFFFFF00"/>
        </patternFill>
      </fill>
      <alignment horizontal="right" wrapText="1"/>
      <border outline="0">
        <left style="thin">
          <color indexed="64"/>
        </left>
        <right style="thin">
          <color indexed="64"/>
        </right>
        <top style="thin">
          <color indexed="64"/>
        </top>
        <bottom style="thin">
          <color indexed="64"/>
        </bottom>
      </border>
    </ndxf>
  </rcc>
  <rcc rId="198" sId="1" numFmtId="4">
    <nc r="AD294">
      <v>3908.23</v>
    </nc>
  </rcc>
  <rfmt sheetId="1" sqref="U294:AG294" start="0" length="2147483647">
    <dxf>
      <font>
        <sz val="12"/>
      </font>
    </dxf>
  </rfmt>
  <rfmt sheetId="1" sqref="U294">
    <dxf>
      <fill>
        <patternFill patternType="solid">
          <bgColor rgb="FFFFFF00"/>
        </patternFill>
      </fill>
    </dxf>
  </rfmt>
  <rfmt sheetId="1" sqref="W294">
    <dxf>
      <fill>
        <patternFill patternType="solid">
          <bgColor rgb="FFFFFF00"/>
        </patternFill>
      </fill>
    </dxf>
  </rfmt>
  <rcc rId="199" sId="1" odxf="1" dxf="1">
    <nc r="AH294" t="inlineStr">
      <is>
        <t>implementare</t>
      </is>
    </nc>
    <odxf>
      <font>
        <sz val="12"/>
        <color auto="1"/>
      </font>
    </odxf>
    <ndxf>
      <font>
        <sz val="12"/>
        <color auto="1"/>
      </font>
    </ndxf>
  </rcc>
  <rcc rId="200" sId="1">
    <nc r="AI294" t="inlineStr">
      <is>
        <t>n.a</t>
      </is>
    </nc>
  </rcc>
  <rcc rId="201" sId="1" numFmtId="4">
    <nc r="AJ294">
      <v>0</v>
    </nc>
  </rcc>
  <rcc rId="202" sId="1" numFmtId="4">
    <nc r="AK294">
      <v>0</v>
    </nc>
  </rcc>
  <rcv guid="{65C35D6D-934F-4431-BA92-90255FC17BA4}" action="delete"/>
  <rdn rId="0" localSheetId="1" customView="1" name="Z_65C35D6D_934F_4431_BA92_90255FC17BA4_.wvu.PrintArea" hidden="1" oldHidden="1">
    <formula>Sheet1!$A$1:$AL$321</formula>
    <oldFormula>Sheet1!$A$1:$AL$321</oldFormula>
  </rdn>
  <rdn rId="0" localSheetId="1" customView="1" name="Z_65C35D6D_934F_4431_BA92_90255FC17BA4_.wvu.FilterData" hidden="1" oldHidden="1">
    <formula>Sheet1!$A$6:$AL$321</formula>
    <oldFormula>Sheet1!$A$6:$AL$321</oldFormula>
  </rdn>
  <rcv guid="{65C35D6D-934F-4431-BA92-90255FC17BA4}"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Sheet1!$A$1:$AL$321</formula>
    <oldFormula>Sheet1!$A$1:$AL$321</oldFormula>
  </rdn>
  <rdn rId="0" localSheetId="1" customView="1" name="Z_7C1B4D6D_D666_48DD_AB17_E00791B6F0B6_.wvu.FilterData" hidden="1" oldHidden="1">
    <formula>Sheet1!$A$6:$AL$321</formula>
    <oldFormula>Sheet1!$A$6:$AL$321</oldFormula>
  </rdn>
  <rcv guid="{7C1B4D6D-D666-48DD-AB17-E00791B6F0B6}"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 sId="1">
    <nc r="E295" t="inlineStr">
      <is>
        <t>AP1/11i /1.2</t>
      </is>
    </nc>
  </rcc>
  <rcc rId="208" sId="1" odxf="1" dxf="1">
    <nc r="F295" t="inlineStr">
      <is>
        <t>CP 2/2017 (MySMIS: POCA/111/1/1)</t>
      </is>
    </nc>
    <odxf>
      <font>
        <sz val="12"/>
      </font>
    </odxf>
    <ndxf>
      <font>
        <sz val="12"/>
      </font>
    </ndxf>
  </rcc>
  <rcc rId="209" sId="1">
    <nc r="C295">
      <v>351</v>
    </nc>
  </rcc>
  <rcc rId="210" sId="1">
    <nc r="B295">
      <v>112332</v>
    </nc>
  </rcc>
  <rcc rId="211" sId="1">
    <nc r="D295" t="inlineStr">
      <is>
        <t>MN</t>
      </is>
    </nc>
  </rcc>
  <rfmt sheetId="1" sqref="G295" start="0" length="0">
    <dxf>
      <font>
        <sz val="11"/>
        <color theme="1"/>
        <name val="Calibri"/>
        <family val="2"/>
        <charset val="238"/>
        <scheme val="minor"/>
      </font>
      <alignment vertical="bottom" wrapText="0"/>
    </dxf>
  </rfmt>
  <rfmt sheetId="1" xfDxf="1" sqref="G295" start="0" length="0">
    <dxf>
      <font>
        <i/>
      </font>
      <alignment wrapText="1"/>
    </dxf>
  </rfmt>
  <rfmt sheetId="1" sqref="H295" start="0" length="0">
    <dxf>
      <font>
        <sz val="11"/>
        <color theme="1"/>
        <name val="Calibri"/>
        <family val="2"/>
        <charset val="238"/>
        <scheme val="minor"/>
      </font>
      <alignment horizontal="general" vertical="bottom" wrapText="0"/>
      <border outline="0">
        <left/>
        <right/>
        <top/>
        <bottom/>
      </border>
    </dxf>
  </rfmt>
  <rfmt sheetId="1" xfDxf="1" sqref="H295" start="0" length="0">
    <dxf>
      <font>
        <b/>
      </font>
      <alignment wrapText="1"/>
    </dxf>
  </rfmt>
  <rfmt sheetId="1" sqref="I295" start="0" length="0">
    <dxf>
      <font>
        <sz val="11"/>
        <color theme="1"/>
        <name val="Calibri"/>
        <family val="2"/>
        <charset val="238"/>
        <scheme val="minor"/>
      </font>
      <fill>
        <patternFill patternType="none">
          <bgColor indexed="65"/>
        </patternFill>
      </fill>
      <alignment horizontal="general" vertical="bottom" wrapText="0"/>
      <border outline="0">
        <left/>
        <right/>
        <top/>
        <bottom/>
      </border>
    </dxf>
  </rfmt>
  <rfmt sheetId="1" xfDxf="1" sqref="I295" start="0" length="0">
    <dxf>
      <font>
        <sz val="9"/>
      </font>
      <alignment wrapText="1"/>
    </dxf>
  </rfmt>
  <rcc rId="212" sId="1" odxf="1" dxf="1">
    <nc r="G295" t="inlineStr">
      <is>
        <t>"Centru de inovație și excelență în domeniul politicilor publice de tineret”</t>
      </is>
    </nc>
    <ndxf>
      <font>
        <i val="0"/>
        <sz val="11"/>
        <color theme="1"/>
        <name val="Calibri"/>
        <family val="2"/>
        <charset val="238"/>
        <scheme val="minor"/>
      </font>
      <alignment horizontal="center" vertical="center"/>
    </ndxf>
  </rcc>
  <rcc rId="213" sId="1" odxf="1" dxf="1">
    <nc r="H295" t="inlineStr">
      <is>
        <t>Fundația Județeană pentru Tineret Timiș</t>
      </is>
    </nc>
    <ndxf>
      <font>
        <b val="0"/>
        <sz val="11"/>
        <color theme="1"/>
        <name val="Calibri"/>
        <family val="2"/>
        <charset val="238"/>
        <scheme val="minor"/>
      </font>
      <alignment horizontal="center" vertical="center"/>
    </ndxf>
  </rcc>
  <rcc rId="214" sId="1" odxf="1" dxf="1">
    <nc r="I295" t="inlineStr">
      <is>
        <t>Universitatea de Vest Timișoara</t>
      </is>
    </nc>
    <ndxf>
      <font>
        <sz val="11"/>
        <color theme="1"/>
        <name val="Calibri"/>
        <family val="2"/>
        <charset val="238"/>
        <scheme val="minor"/>
      </font>
      <alignment horizontal="center" vertical="center"/>
    </ndxf>
  </rcc>
  <rfmt sheetId="1" sqref="I295">
    <dxf>
      <fill>
        <patternFill patternType="solid">
          <bgColor rgb="FFFFFF00"/>
        </patternFill>
      </fill>
    </dxf>
  </rfmt>
  <rcv guid="{EF10298D-3F59-43F1-9A86-8C1CCA3B5D93}" action="delete"/>
  <rdn rId="0" localSheetId="1" customView="1" name="Z_EF10298D_3F59_43F1_9A86_8C1CCA3B5D93_.wvu.PrintArea" hidden="1" oldHidden="1">
    <formula>Sheet1!$A$1:$AL$321</formula>
    <oldFormula>Sheet1!$A$1:$AL$321</oldFormula>
  </rdn>
  <rdn rId="0" localSheetId="1" customView="1" name="Z_EF10298D_3F59_43F1_9A86_8C1CCA3B5D93_.wvu.FilterData" hidden="1" oldHidden="1">
    <formula>Sheet1!$A$6:$AL$321</formula>
    <oldFormula>Sheet1!$A$6:$AL$321</oldFormula>
  </rdn>
  <rcv guid="{EF10298D-3F59-43F1-9A86-8C1CCA3B5D9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
    <nc r="B8">
      <v>110755</v>
    </nc>
  </rcc>
  <rcc rId="6" sId="1">
    <oc r="J8" t="inlineStr">
      <is>
        <t>Obiectivul general: Implementarea / consolidarea si susþinerea unui management performant la nivelul Primariei Municipiului Sebes si al instituþiilor
subordonate, realizate prin aplicarea CAF ca instrument de îmbunataþire a performanþelor Sistemului de Management al Calitaþii al
Primariei Sebes, pentru crearea unei administraþii publice moderne, capabila sa faciliteze dezvoltarea socio-economica prin intermediul
unor servicii publice competitive.                                                                                                                                                                                                                                    OS 1 – Implementarea de sisteme unitare de management al calitaþii aplicabile administraþiei publice, prin utilizarea instrumentului
CAF, inclusiv formarea/ instruirea specifica a personalului Primariei Municipiului Sebes pentru implementarea instrumentului CAF
2. OS 2 – Consolidarea SMC prin acþiuni de îmbunataþire rezultate în urma evaluarii pe baza criteriilor modelului CAF
3. OS 3 – Dezvoltarea abilitaþilor personalului din cadrul Primariei Municipiului Sdebes si al instituþiilor subordonate Primariei Sebes
prin:
• asigurarea formarii profesionale a 10 persoane din cadrul primariei Municpiului Sebes pentru efectuarea autoevaluarii
SMC utilizând modelul CAF;
• asigurarea formarii profesionale a 46 persoane din grupul þinta, pentru implementarea Sistemului de Mangement al
Calitaþii, integrarea SMC cu SCIM si monitorizarea acestuia cu ajutorul instrumentului CAF.
• dezvoltarea unui Ghid de buna practica privind integrarea SMC cu SCIM în cadrul UAT si evaluarea performanþelor SMC
pe baza Modelului CAF
4. OS 4 – Asigurarea unui instrument suport pentru SMC prin proiectarea si implementarea unui sistem informatic.
5. OS 5 – Promovarea standardelor si instrumentelor managementului calitaþii prin oOrganizarea si derularea unei conferinþe de
informare/ constientizare privind principiile si instrumentele managementului calitaþii</t>
      </is>
    </oc>
    <nc r="J8" t="inlineStr">
      <is>
        <t>Obiectivul general: Implementarea / consolidarea si susþinerea unui management performant la nivelul Primariei Municipiului Sebes si al instituþiilor subordonate, realizate prin aplicarea CAF ca instrument de îmbunataþire a performanþelor Sistemului de Management al Calitaþii al Primariei Sebes, pentru crearea unei administraþii publice moderne, capabila sa faciliteze dezvoltarea socio-economica prin intermediul
unor servicii publice competitive.                                                                                                                                                                                                                                    OS 1 – Implementarea de sisteme unitare de management al calitaþii aplicabile administraþiei publice, prin utilizarea instrumentului
CAF, inclusiv formarea/ instruirea specifica a personalului Primariei Municipiului Sebes pentru implementarea instrumentului CAF
2. OS 2 – Consolidarea SMC prin acþiuni de îmbunataþire rezultate în urma evaluarii pe baza criteriilor modelului CAF
3. OS 3 – Dezvoltarea abilitaþilor personalului din cadrul Primariei Municipiului Sdebes si al instituþiilor subordonate Primariei Sebes
prin:
• asigurarea formarii profesionale a 10 persoane din cadrul primariei Municpiului Sebes pentru efectuarea autoevaluarii
SMC utilizând modelul CAF;
• asigurarea formarii profesionale a 46 persoane din grupul þinta, pentru implementarea Sistemului de Mangement al
Calitaþii, integrarea SMC cu SCIM si monitorizarea acestuia cu ajutorul instrumentului CAF.
• dezvoltarea unui Ghid de buna practica privind integrarea SMC cu SCIM în cadrul UAT si evaluarea performanþelor SMC
pe baza Modelului CAF
4. OS 4 – Asigurarea unui instrument suport pentru SMC prin proiectarea si implementarea unui sistem informatic.
5. OS 5 – Promovarea standardelor si instrumentelor managementului calitaþii prin oOrganizarea si derularea unei conferinþe de
informare/ constientizare privind principiile si instrumentele managementului calitaþii</t>
      </is>
    </nc>
  </rcc>
  <rcc rId="7" sId="1">
    <nc r="B36">
      <v>120599</v>
    </nc>
  </rcc>
  <rcv guid="{65C35D6D-934F-4431-BA92-90255FC17BA4}" action="delete"/>
  <rdn rId="0" localSheetId="1" customView="1" name="Z_65C35D6D_934F_4431_BA92_90255FC17BA4_.wvu.PrintArea" hidden="1" oldHidden="1">
    <formula>Sheet1!$A$1:$AL$321</formula>
    <oldFormula>Sheet1!$A$1:$AL$321</oldFormula>
  </rdn>
  <rdn rId="0" localSheetId="1" customView="1" name="Z_65C35D6D_934F_4431_BA92_90255FC17BA4_.wvu.FilterData" hidden="1" oldHidden="1">
    <formula>Sheet1!$A$6:$AL$321</formula>
    <oldFormula>Sheet1!$A$6:$AL$321</oldFormula>
  </rdn>
  <rcv guid="{65C35D6D-934F-4431-BA92-90255FC17BA4}"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 sId="1" odxf="1" dxf="1">
    <nc r="Q295" t="inlineStr">
      <is>
        <t>ONG</t>
      </is>
    </nc>
    <odxf>
      <fill>
        <patternFill patternType="solid">
          <bgColor theme="0"/>
        </patternFill>
      </fill>
    </odxf>
    <ndxf>
      <fill>
        <patternFill patternType="none">
          <bgColor indexed="65"/>
        </patternFill>
      </fill>
    </ndxf>
  </rcc>
  <rcc rId="218" sId="1" odxf="1" dxf="1">
    <nc r="R295"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fill>
        <patternFill patternType="solid">
          <bgColor theme="0"/>
        </patternFill>
      </fill>
    </odxf>
    <ndxf>
      <font>
        <sz val="12"/>
        <color auto="1"/>
      </font>
      <fill>
        <patternFill patternType="none">
          <bgColor indexed="65"/>
        </patternFill>
      </fill>
    </ndxf>
  </rcc>
  <rcc rId="219" sId="1" numFmtId="19">
    <nc r="K295">
      <v>43227</v>
    </nc>
  </rcc>
  <rcc rId="220" sId="1" numFmtId="19">
    <nc r="L295">
      <v>43715</v>
    </nc>
  </rcc>
  <rcc rId="221" sId="1" numFmtId="4">
    <nc r="M295">
      <v>82.304185559999993</v>
    </nc>
  </rcc>
  <rcc rId="222" sId="1" odxf="1" dxf="1">
    <nc r="N295" t="inlineStr">
      <is>
        <t>Proiect cu acoperire națională</t>
      </is>
    </nc>
    <odxf>
      <fill>
        <patternFill patternType="solid">
          <bgColor theme="0"/>
        </patternFill>
      </fill>
    </odxf>
    <ndxf>
      <fill>
        <patternFill patternType="none">
          <bgColor indexed="65"/>
        </patternFill>
      </fill>
    </ndxf>
  </rcc>
  <rcc rId="223" sId="1" odxf="1" dxf="1">
    <nc r="O295" t="inlineStr">
      <is>
        <t>București</t>
      </is>
    </nc>
    <odxf>
      <fill>
        <patternFill patternType="solid">
          <bgColor theme="0"/>
        </patternFill>
      </fill>
    </odxf>
    <ndxf>
      <fill>
        <patternFill patternType="none">
          <bgColor indexed="65"/>
        </patternFill>
      </fill>
    </ndxf>
  </rcc>
  <rcc rId="224" sId="1" odxf="1" dxf="1">
    <nc r="P295" t="inlineStr">
      <is>
        <t>București</t>
      </is>
    </nc>
    <odxf>
      <fill>
        <patternFill patternType="solid">
          <bgColor theme="0"/>
        </patternFill>
      </fill>
    </odxf>
    <ndxf>
      <fill>
        <patternFill patternType="none">
          <bgColor indexed="65"/>
        </patternFill>
      </fill>
    </ndxf>
  </rcc>
  <rcv guid="{EF10298D-3F59-43F1-9A86-8C1CCA3B5D93}" action="delete"/>
  <rdn rId="0" localSheetId="1" customView="1" name="Z_EF10298D_3F59_43F1_9A86_8C1CCA3B5D93_.wvu.PrintArea" hidden="1" oldHidden="1">
    <formula>Sheet1!$A$1:$AL$321</formula>
    <oldFormula>Sheet1!$A$1:$AL$321</oldFormula>
  </rdn>
  <rdn rId="0" localSheetId="1" customView="1" name="Z_EF10298D_3F59_43F1_9A86_8C1CCA3B5D93_.wvu.FilterData" hidden="1" oldHidden="1">
    <formula>Sheet1!$A$6:$AL$321</formula>
    <oldFormula>Sheet1!$A$6:$AL$321</oldFormula>
  </rdn>
  <rcv guid="{EF10298D-3F59-43F1-9A86-8C1CCA3B5D93}"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O295:P295">
    <dxf>
      <fill>
        <patternFill patternType="solid">
          <bgColor rgb="FFFFFF00"/>
        </patternFill>
      </fill>
    </dxf>
  </rfmt>
  <rcc rId="227" sId="1">
    <nc r="J295" t="inlineStr">
      <is>
        <t>Obiectiv general al proiectulu: Formularea si promovarea de propuneri alternative la politicile publice initiate de Guvern in domeniul tineretului, la nivel national, prin
facilitarea dialogului social si civic intre diversi actori ai societati (organizatii neguvernamentale, parteneri sociali, personal din autoritatile si
institutiile publice locale, regionale si nationale, cetateni).</t>
      </is>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8" sId="1">
    <oc r="J295" t="inlineStr">
      <is>
        <t>Obiectiv general al proiectulu: Formularea si promovarea de propuneri alternative la politicile publice initiate de Guvern in domeniul tineretului, la nivel national, prin
facilitarea dialogului social si civic intre diversi actori ai societati (organizatii neguvernamentale, parteneri sociali, personal din autoritatile si
institutiile publice locale, regionale si nationale, cetateni).</t>
      </is>
    </oc>
    <nc r="J295" t="inlineStr">
      <is>
        <t>Obiectiv general al proiectulu: Formularea si promovarea de propuneri alternative la politicile publice initiate de Guvern in domeniul tineretului, la nivel national, prin
facilitarea dialogului social si civic intre diversi actori ai societati (organizatii neguvernamentale, parteneri sociali, personal din autoritatile si
institutiile publice locale, regionale si nationale, cetateni).
Obs.1. Identificarea la nivelul organizatiilor nonguvernamentale, partenerilor sociali, a autoritatilor si institutiilor publice la nivel
national, a mecanismului si modalitatilor de adoptare a deciziilor, investigarea criteriilor de luare a deciziei la nivel local, regional,
national in domeniul tineretului, in scopul dezvoltarii si introducerii de sisteme si standarde comune in domeniul politicilor publice
de tineret.
Obs.2. Cresterea capacitatii a 150 actori implicati in domeniul tineretului (reprezentanti ai ONG-urilor, reprezentanti ai structurilor
asociative ale autoritatilor administratiei publice locale, reprezentanti ai partenerilor sociali, de a initia activitati participative si de a
se implica in procesul de elaborare a politicilor publice si in luarea deciziilor legate de serviciile pentru tineret prin instruiri,
participari la sedintele in care se adopta politicile si bugetele in domeniul tineretului, participari la dezbateri publice, retele tematice
locale si nationale.
Obs.3. Dezvoltarea responsabilitatii civice in randul a 150 de reprezentanti ai organizatiilor nonguvernamentale si reprezentanti ai
partenerilor sociali, prin realizarea unor initiative la nivel comunitar (flashmoburi, photovoice), in vederea promovarii egalitatii de
sanse si nediscriminarii in randul tinerilor, precum si a dezvoltarii durabile.</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 sId="1" numFmtId="19">
    <oc r="L295">
      <v>43715</v>
    </oc>
    <nc r="L295">
      <v>43653</v>
    </nc>
  </rcc>
  <rcc rId="230" sId="1" numFmtId="4">
    <nc r="AF295">
      <v>0</v>
    </nc>
  </rcc>
  <rcc rId="231" sId="1" odxf="1" dxf="1">
    <nc r="AH295" t="inlineStr">
      <is>
        <t>implementare</t>
      </is>
    </nc>
    <odxf>
      <font>
        <sz val="12"/>
        <color auto="1"/>
      </font>
    </odxf>
    <ndxf>
      <font>
        <sz val="12"/>
        <color auto="1"/>
      </font>
    </ndxf>
  </rcc>
  <rcc rId="232" sId="1">
    <nc r="AI295" t="inlineStr">
      <is>
        <t>n.a</t>
      </is>
    </nc>
  </rcc>
  <rcc rId="233" sId="1" numFmtId="4">
    <nc r="AJ295">
      <v>0</v>
    </nc>
  </rcc>
  <rcc rId="234" sId="1" numFmtId="4">
    <nc r="AK295">
      <v>0</v>
    </nc>
  </rcc>
  <rcc rId="235" sId="1" numFmtId="4">
    <nc r="T295">
      <v>633150.63</v>
    </nc>
  </rcc>
  <rcc rId="236" sId="1" numFmtId="4">
    <nc r="U295">
      <v>151993.85999999999</v>
    </nc>
  </rcc>
  <rcc rId="237" sId="1" numFmtId="4">
    <nc r="W295">
      <v>111732.46</v>
    </nc>
  </rcc>
  <rcc rId="238" sId="1" numFmtId="4">
    <nc r="X295">
      <v>37998.47</v>
    </nc>
  </rcc>
  <rcc rId="239" sId="1" numFmtId="4">
    <nc r="Z295">
      <v>0</v>
    </nc>
  </rcc>
  <rcc rId="240" sId="1" numFmtId="4">
    <nc r="AA295">
      <v>0</v>
    </nc>
  </rcc>
  <rcc rId="241" sId="1" numFmtId="4">
    <nc r="AC295">
      <v>15201.7</v>
    </nc>
  </rcc>
  <rcc rId="242" sId="1" numFmtId="4">
    <nc r="AD295">
      <v>3877.39</v>
    </nc>
  </rcc>
  <rcv guid="{EF10298D-3F59-43F1-9A86-8C1CCA3B5D93}" action="delete"/>
  <rdn rId="0" localSheetId="1" customView="1" name="Z_EF10298D_3F59_43F1_9A86_8C1CCA3B5D93_.wvu.PrintArea" hidden="1" oldHidden="1">
    <formula>Sheet1!$A$1:$AL$321</formula>
    <oldFormula>Sheet1!$A$1:$AL$321</oldFormula>
  </rdn>
  <rdn rId="0" localSheetId="1" customView="1" name="Z_EF10298D_3F59_43F1_9A86_8C1CCA3B5D93_.wvu.FilterData" hidden="1" oldHidden="1">
    <formula>Sheet1!$A$6:$AL$321</formula>
    <oldFormula>Sheet1!$A$6:$AL$321</oldFormula>
  </rdn>
  <rcv guid="{EF10298D-3F59-43F1-9A86-8C1CCA3B5D93}"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F10298D-3F59-43F1-9A86-8C1CCA3B5D93}" action="delete"/>
  <rdn rId="0" localSheetId="1" customView="1" name="Z_EF10298D_3F59_43F1_9A86_8C1CCA3B5D93_.wvu.PrintArea" hidden="1" oldHidden="1">
    <formula>Sheet1!$A$1:$AL$321</formula>
    <oldFormula>Sheet1!$A$1:$AL$321</oldFormula>
  </rdn>
  <rdn rId="0" localSheetId="1" customView="1" name="Z_EF10298D_3F59_43F1_9A86_8C1CCA3B5D93_.wvu.FilterData" hidden="1" oldHidden="1">
    <formula>Sheet1!$A$6:$AL$321</formula>
    <oldFormula>Sheet1!$A$6:$AL$321</oldFormula>
  </rdn>
  <rcv guid="{EF10298D-3F59-43F1-9A86-8C1CCA3B5D93}" action="add"/>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95" start="0" length="0">
    <dxf>
      <border>
        <right style="thin">
          <color indexed="64"/>
        </right>
      </border>
    </dxf>
  </rfmt>
  <rfmt sheetId="1" sqref="G295:H295">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O295:P295">
    <dxf>
      <fill>
        <patternFill>
          <bgColor theme="0"/>
        </patternFill>
      </fill>
    </dxf>
  </rfmt>
  <rrc rId="247" sId="1" ref="A319:XFD319" action="insertRow">
    <undo index="65535" exp="area" ref3D="1" dr="$H$1:$N$1048576" dn="Z_65B035E3_87FA_46C5_996E_864F2C8D0EBC_.wvu.Cols" sId="1"/>
  </rrc>
  <rrc rId="248" sId="1" ref="A319:XFD319" action="deleteRow">
    <undo index="65535" exp="area" ref3D="1" dr="$H$1:$N$1048576" dn="Z_65B035E3_87FA_46C5_996E_864F2C8D0EBC_.wvu.Cols" sId="1"/>
    <rfmt sheetId="1" xfDxf="1" sqref="A319:XFD319" start="0" length="0">
      <dxf>
        <font>
          <b/>
        </font>
      </dxf>
    </rfmt>
    <rfmt sheetId="1" sqref="A319" start="0" length="0">
      <dxf>
        <font>
          <sz val="12"/>
          <color auto="1"/>
        </font>
        <fill>
          <patternFill patternType="solid">
            <bgColor theme="0" tint="-0.14999847407452621"/>
          </patternFill>
        </fill>
        <alignment horizontal="center" vertical="center" wrapText="1"/>
        <border outline="0">
          <left style="medium">
            <color indexed="64"/>
          </left>
          <right style="thin">
            <color indexed="64"/>
          </right>
          <top style="thin">
            <color indexed="64"/>
          </top>
          <bottom style="thin">
            <color indexed="64"/>
          </bottom>
        </border>
      </dxf>
    </rfmt>
    <rfmt sheetId="1" sqref="B319" start="0" length="0">
      <dxf>
        <font>
          <sz val="12"/>
          <color auto="1"/>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319" start="0" length="0">
      <dxf>
        <font>
          <sz val="12"/>
          <color auto="1"/>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319" start="0" length="0">
      <dxf>
        <font>
          <sz val="12"/>
          <color auto="1"/>
        </font>
        <numFmt numFmtId="1" formatCode="0"/>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319"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F319"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G319"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H319" start="0" length="0">
      <dxf>
        <font>
          <sz val="12"/>
          <color auto="1"/>
        </font>
        <fill>
          <patternFill patternType="solid">
            <bgColor theme="0" tint="-0.14999847407452621"/>
          </patternFill>
        </fill>
        <alignment horizontal="left" vertical="center" wrapText="1"/>
        <border outline="0">
          <left style="thin">
            <color indexed="64"/>
          </left>
          <right style="thin">
            <color indexed="64"/>
          </right>
          <top style="thin">
            <color indexed="64"/>
          </top>
          <bottom style="thin">
            <color indexed="64"/>
          </bottom>
        </border>
      </dxf>
    </rfmt>
    <rfmt sheetId="1" sqref="I319" start="0" length="0">
      <dxf>
        <font>
          <sz val="12"/>
          <color auto="1"/>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319" start="0" length="0">
      <dxf>
        <font>
          <sz val="12"/>
          <color auto="1"/>
        </font>
        <fill>
          <patternFill patternType="solid">
            <bgColor theme="0" tint="-0.14999847407452621"/>
          </patternFill>
        </fill>
        <alignment horizontal="justify" vertical="center" wrapText="1"/>
        <border outline="0">
          <left style="thin">
            <color indexed="64"/>
          </left>
          <right style="thin">
            <color indexed="64"/>
          </right>
          <top style="thin">
            <color indexed="64"/>
          </top>
          <bottom style="thin">
            <color indexed="64"/>
          </bottom>
        </border>
      </dxf>
    </rfmt>
    <rfmt sheetId="1" sqref="K319"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L319" start="0" length="0">
      <dxf>
        <font>
          <sz val="12"/>
          <color auto="1"/>
        </font>
        <numFmt numFmtId="19" formatCode="dd/mm/yyyy"/>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M319" start="0" length="0">
      <dxf>
        <font>
          <sz val="12"/>
          <color auto="1"/>
        </font>
        <numFmt numFmtId="164" formatCode="0.000000000"/>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N319"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O319"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P319"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Q319" start="0" length="0">
      <dxf>
        <font>
          <sz val="12"/>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qref="R319" start="0" length="0">
      <dxf>
        <font>
          <sz val="12"/>
          <color auto="1"/>
        </font>
        <fill>
          <patternFill patternType="solid">
            <bgColor theme="0" tint="-0.14999847407452621"/>
          </patternFill>
        </fill>
        <alignment horizontal="center" vertical="center" wrapText="1"/>
        <border outline="0">
          <left style="thin">
            <color indexed="64"/>
          </left>
          <right style="thin">
            <color indexed="64"/>
          </right>
          <top style="thin">
            <color indexed="64"/>
          </top>
          <bottom style="thin">
            <color indexed="64"/>
          </bottom>
        </border>
      </dxf>
    </rfmt>
    <rfmt sheetId="1" s="1" sqref="S319"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T319"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U319"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V319"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W319"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X319"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Y319"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Z319"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AA319"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AB319"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C319"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AD319" start="0" length="0">
      <dxf>
        <font>
          <sz val="12"/>
          <color auto="1"/>
          <name val="Calibri"/>
          <family val="2"/>
          <charset val="238"/>
          <scheme val="minor"/>
        </font>
        <numFmt numFmtId="165" formatCode="#,##0.00_ ;\-#,##0.00\ "/>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1" sqref="AE319" start="0" length="0">
      <dxf>
        <font>
          <sz val="12"/>
          <color auto="1"/>
          <name val="Calibri"/>
          <family val="2"/>
          <charset val="238"/>
          <scheme val="minor"/>
        </font>
        <numFmt numFmtId="165" formatCode="#,##0.00_ ;\-#,##0.00\ "/>
        <fill>
          <patternFill patternType="solid">
            <bgColor theme="0"/>
          </patternFill>
        </fill>
        <alignment vertical="center" wrapText="1"/>
        <border outline="0">
          <left style="thin">
            <color indexed="64"/>
          </left>
          <right style="thin">
            <color indexed="64"/>
          </right>
          <top style="thin">
            <color indexed="64"/>
          </top>
          <bottom style="thin">
            <color indexed="64"/>
          </bottom>
        </border>
      </dxf>
    </rfmt>
    <rfmt sheetId="1" s="1" sqref="AF319"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G319"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H319"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I319"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J319"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1" sqref="AK319" start="0" length="0">
      <dxf>
        <font>
          <sz val="12"/>
          <color auto="1"/>
          <name val="Calibri"/>
          <family val="2"/>
          <charset val="238"/>
          <scheme val="minor"/>
        </font>
        <numFmt numFmtId="165" formatCode="#,##0.00_ ;\-#,##0.00\ "/>
        <fill>
          <patternFill patternType="solid">
            <bgColor theme="0" tint="-0.14999847407452621"/>
          </patternFill>
        </fill>
        <alignment vertical="center" wrapText="1"/>
        <border outline="0">
          <left style="thin">
            <color indexed="64"/>
          </left>
          <right style="thin">
            <color indexed="64"/>
          </right>
          <top style="thin">
            <color indexed="64"/>
          </top>
          <bottom style="thin">
            <color indexed="64"/>
          </bottom>
        </border>
      </dxf>
    </rfmt>
    <rfmt sheetId="1" sqref="AL319" start="0" length="0">
      <dxf>
        <font>
          <sz val="12"/>
        </font>
      </dxf>
    </rfmt>
  </rrc>
  <rrc rId="249" sId="1" ref="A314:XFD314" action="insertRow">
    <undo index="65535" exp="area" ref3D="1" dr="$H$1:$N$1048576" dn="Z_65B035E3_87FA_46C5_996E_864F2C8D0EBC_.wvu.Cols" sId="1"/>
  </rrc>
  <rcc rId="250" sId="1">
    <nc r="D314">
      <f>COUNTIFS(F$7:F$307,$F313)</f>
    </nc>
  </rcc>
  <rcc rId="251" sId="1" endOfListFormulaUpdate="1">
    <oc r="D315">
      <f>SUM(D308:D313)</f>
    </oc>
    <nc r="D315">
      <f>SUM(D308:D314)</f>
    </nc>
  </rcc>
  <rcv guid="{7C1B4D6D-D666-48DD-AB17-E00791B6F0B6}" action="delete"/>
  <rdn rId="0" localSheetId="1" customView="1" name="Z_7C1B4D6D_D666_48DD_AB17_E00791B6F0B6_.wvu.PrintArea" hidden="1" oldHidden="1">
    <formula>Sheet1!$A$1:$AL$322</formula>
    <oldFormula>Sheet1!$A$1:$AL$322</oldFormula>
  </rdn>
  <rdn rId="0" localSheetId="1" customView="1" name="Z_7C1B4D6D_D666_48DD_AB17_E00791B6F0B6_.wvu.FilterData" hidden="1" oldHidden="1">
    <formula>Sheet1!$A$6:$AL$322</formula>
    <oldFormula>Sheet1!$A$6:$AL$322</oldFormula>
  </rdn>
  <rcv guid="{7C1B4D6D-D666-48DD-AB17-E00791B6F0B6}"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4" sId="1">
    <nc r="C296">
      <v>390</v>
    </nc>
  </rcc>
  <rcc rId="255" sId="1">
    <nc r="D296" t="inlineStr">
      <is>
        <t>RB</t>
      </is>
    </nc>
  </rcc>
  <rcc rId="256" sId="1" xfDxf="1" dxf="1">
    <nc r="G296" t="inlineStr">
      <is>
        <t>Creșterea eficienței intervențiilor atât la nivelul MMJS, cât și a structurilor aflate în coordonarea MMJS</t>
      </is>
    </nc>
    <ndxf>
      <font>
        <sz val="12"/>
        <color auto="1"/>
      </font>
      <alignment horizontal="left" vertical="center" wrapText="1"/>
      <border outline="0">
        <left style="thin">
          <color indexed="64"/>
        </left>
        <right style="thin">
          <color indexed="64"/>
        </right>
        <top style="thin">
          <color indexed="64"/>
        </top>
        <bottom style="thin">
          <color indexed="64"/>
        </bottom>
      </border>
    </ndxf>
  </rcc>
  <rfmt sheetId="1" sqref="G295" start="0" length="0">
    <dxf>
      <border>
        <left style="thin">
          <color indexed="64"/>
        </left>
        <right style="thin">
          <color indexed="64"/>
        </right>
        <top style="thin">
          <color indexed="64"/>
        </top>
        <bottom style="thin">
          <color indexed="64"/>
        </bottom>
      </border>
    </dxf>
  </rfmt>
  <rfmt sheetId="1" sqref="G295">
    <dxf>
      <border>
        <left style="thin">
          <color indexed="64"/>
        </left>
        <right style="thin">
          <color indexed="64"/>
        </right>
        <top style="thin">
          <color indexed="64"/>
        </top>
        <bottom style="thin">
          <color indexed="64"/>
        </bottom>
        <vertical style="thin">
          <color indexed="64"/>
        </vertical>
        <horizontal style="thin">
          <color indexed="64"/>
        </horizontal>
      </border>
    </dxf>
  </rfmt>
  <rcc rId="257" sId="1">
    <nc r="B296">
      <v>115657</v>
    </nc>
  </rcc>
  <rcc rId="258" sId="1">
    <nc r="F296" t="inlineStr">
      <is>
        <t>IP8/2017 (MySMIS:
POCA/129/1/1)</t>
      </is>
    </nc>
  </rcc>
  <rcc rId="259" sId="1">
    <nc r="E296" t="inlineStr">
      <is>
        <t>AP1/1.1</t>
      </is>
    </nc>
  </rcc>
  <rcc rId="260" sId="1">
    <nc r="I296" t="inlineStr">
      <is>
        <t>Agentia Nationala pentru Plati si Parteneri Inspectie Sociala</t>
      </is>
    </nc>
  </rcc>
  <rcc rId="261" sId="1">
    <nc r="H296" t="inlineStr">
      <is>
        <t>Ministerul Muncii și Justitiei Sociale</t>
      </is>
    </nc>
  </rcc>
  <rcc rId="262" sId="1" numFmtId="19">
    <nc r="K296">
      <v>43223</v>
    </nc>
  </rcc>
  <rcc rId="263" sId="1" numFmtId="19">
    <nc r="L296">
      <v>44015</v>
    </nc>
  </rcc>
  <rcc rId="264" sId="1">
    <nc r="J296" t="inlineStr">
      <is>
        <t xml:space="preserve">Obiectivul general al proiectului este :
Optimizarea procesului decizional al MMJS astfel încât acesta sa fie orientat catre cetateni si salariati prin aplicarea cadrului comun de autoevaluare a modului de functionare, elaborarea si implementarea de proceduri de sistem, operationale, precum si initierea de masuri de simplificare a unor proceduri de lucru si a unor politici publice .
Obiective specifice:
OS 1 - Evaluarea sistemului de management existent si dezvoltarea cadrului comun de autoevaluare (CAF) la nivelul MMJS.
OS 2 -Realizarea unui sistem de indicatori de incluziune sociala si un set de proceduri de lucru elaborat pentru implementarea VMI si a celorlalte beneficii sociale.
OS 3 - Dezvoltarea unui sistem de monitorizare si evaluare a documentelor strategice aflate în coordonarea MMJS
OS 4 - Cresterea abilitatilor personalului din cadrul MMJS si ANPIS pentru elaborarea de proceduri simplificate, politici publice si seturi de indicatori prin participarea la instruire
</t>
      </is>
    </nc>
  </rcc>
  <rcc rId="265" sId="1">
    <nc r="N296" t="inlineStr">
      <is>
        <t>Proiect cu acoperire națională</t>
      </is>
    </nc>
  </rcc>
  <rcc rId="266" sId="1">
    <nc r="O296" t="inlineStr">
      <is>
        <t>BUCUREȘTI</t>
      </is>
    </nc>
  </rcc>
  <rcc rId="267" sId="1">
    <nc r="P296" t="inlineStr">
      <is>
        <t>BUCUREȘTI</t>
      </is>
    </nc>
  </rcc>
  <rcc rId="268" sId="1">
    <nc r="Q296" t="inlineStr">
      <is>
        <t>APC</t>
      </is>
    </nc>
  </rcc>
  <rcc rId="269" sId="1" odxf="1" dxf="1">
    <nc r="R296"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odxf>
    <ndxf>
      <font>
        <sz val="12"/>
        <color auto="1"/>
      </font>
    </ndxf>
  </rcc>
  <rcc rId="270" sId="1" numFmtId="4">
    <nc r="T296">
      <v>4326402.33</v>
    </nc>
  </rcc>
  <rcc rId="271" sId="1" numFmtId="4">
    <nc r="U296">
      <v>1038594.27</v>
    </nc>
  </rcc>
  <rcc rId="272" sId="1" numFmtId="4">
    <nc r="AF296">
      <v>0</v>
    </nc>
  </rcc>
  <rcc rId="273" sId="1">
    <nc r="AH296" t="inlineStr">
      <is>
        <t>implementare</t>
      </is>
    </nc>
  </rcc>
  <rcc rId="274" sId="1">
    <nc r="AI296" t="inlineStr">
      <is>
        <t>n.a</t>
      </is>
    </nc>
  </rcc>
  <rcc rId="275" sId="1" numFmtId="4">
    <nc r="Z296">
      <v>763482.76</v>
    </nc>
  </rcc>
  <rcc rId="276" sId="1" numFmtId="4">
    <nc r="AA296">
      <v>259648.57</v>
    </nc>
  </rcc>
  <rcc rId="277" sId="1" numFmtId="4">
    <nc r="AC296">
      <v>0</v>
    </nc>
  </rcc>
  <rcc rId="278" sId="1" numFmtId="4">
    <nc r="AD296">
      <v>0</v>
    </nc>
  </rcc>
  <rcv guid="{53ED3D47-B2C0-43A1-9A1E-F030D529F74C}" action="delete"/>
  <rdn rId="0" localSheetId="1" customView="1" name="Z_53ED3D47_B2C0_43A1_9A1E_F030D529F74C_.wvu.PrintArea" hidden="1" oldHidden="1">
    <formula>Sheet1!$A$1:$AL$322</formula>
    <oldFormula>Sheet1!$A$1:$AL$322</oldFormula>
  </rdn>
  <rdn rId="0" localSheetId="1" customView="1" name="Z_53ED3D47_B2C0_43A1_9A1E_F030D529F74C_.wvu.FilterData" hidden="1" oldHidden="1">
    <formula>Sheet1!$A$6:$AL$322</formula>
    <oldFormula>Sheet1!$A$6:$AL$322</oldFormula>
  </rdn>
  <rcv guid="{53ED3D47-B2C0-43A1-9A1E-F030D529F74C}"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1" sId="1">
    <oc r="V251">
      <f>W251+X251</f>
    </oc>
    <nc r="V251">
      <f>W251+X251</f>
    </nc>
  </rcc>
  <rcc rId="282" sId="1" numFmtId="4">
    <nc r="W296">
      <v>0</v>
    </nc>
  </rcc>
  <rcc rId="283" sId="1" numFmtId="4">
    <nc r="X296">
      <v>0</v>
    </nc>
  </rcc>
  <rcc rId="284" sId="1" numFmtId="4">
    <nc r="AC260">
      <v>0</v>
    </nc>
  </rcc>
  <rcc rId="285" sId="1" numFmtId="4">
    <nc r="AD260">
      <v>0</v>
    </nc>
  </rcc>
  <rcc rId="286" sId="1" numFmtId="4">
    <nc r="AJ296">
      <v>0</v>
    </nc>
  </rcc>
  <rcc rId="287" sId="1" numFmtId="4">
    <nc r="AK296">
      <v>0</v>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 sId="1" numFmtId="4">
    <oc r="M224">
      <v>83.983862816086358</v>
    </oc>
    <nc r="M224">
      <f>S224/AE224*100</f>
    </nc>
  </rcc>
  <rcc rId="289" sId="1" numFmtId="4">
    <oc r="M225">
      <v>83.983862836833197</v>
    </oc>
    <nc r="M225">
      <f>S225/AE225*100</f>
    </nc>
  </rcc>
  <rcc rId="290" sId="1" numFmtId="4">
    <oc r="M226">
      <v>83.983862772799696</v>
    </oc>
    <nc r="M226">
      <f>S226/AE226*100</f>
    </nc>
  </rcc>
  <rcc rId="291" sId="1" numFmtId="4">
    <oc r="M227">
      <v>83.983862721834797</v>
    </oc>
    <nc r="M227">
      <f>S227/AE227*100</f>
    </nc>
  </rcc>
  <rcc rId="292" sId="1" numFmtId="4">
    <oc r="M228">
      <v>83.983862836271243</v>
    </oc>
    <nc r="M228">
      <f>S228/AE228*100</f>
    </nc>
  </rcc>
  <rcc rId="293" sId="1" numFmtId="4">
    <oc r="M229">
      <v>83.983862823517285</v>
    </oc>
    <nc r="M229">
      <f>S229/AE229*100</f>
    </nc>
  </rcc>
  <rcc rId="294" sId="1" numFmtId="4">
    <oc r="M230">
      <v>83.983862943976007</v>
    </oc>
    <nc r="M230">
      <f>S230/AE230*100</f>
    </nc>
  </rcc>
  <rcc rId="295" sId="1" numFmtId="4">
    <oc r="M231">
      <v>83.983862848864618</v>
    </oc>
    <nc r="M231">
      <f>S231/AE231*100</f>
    </nc>
  </rcc>
  <rcc rId="296" sId="1" numFmtId="4">
    <oc r="M232">
      <v>83.983862739322618</v>
    </oc>
    <nc r="M232">
      <f>S232/AE232*100</f>
    </nc>
  </rcc>
  <rcc rId="297" sId="1" numFmtId="4">
    <oc r="M233">
      <v>83.98386285205288</v>
    </oc>
    <nc r="M233">
      <f>S233/AE233*100</f>
    </nc>
  </rcc>
  <rcc rId="298" sId="1" numFmtId="4">
    <oc r="M234">
      <v>83.983862845432327</v>
    </oc>
    <nc r="M234">
      <f>S234/AE234*100</f>
    </nc>
  </rcc>
  <rcc rId="299" sId="1" numFmtId="4">
    <oc r="M235">
      <v>83.983863051796376</v>
    </oc>
    <nc r="M235">
      <f>S235/AE235*100</f>
    </nc>
  </rcc>
  <rcc rId="300" sId="1" numFmtId="4">
    <oc r="M236">
      <v>83.983862818994993</v>
    </oc>
    <nc r="M236">
      <f>S236/AE236*100</f>
    </nc>
  </rcc>
  <rcc rId="301" sId="1" numFmtId="4">
    <oc r="M237">
      <v>83.983862859805768</v>
    </oc>
    <nc r="M237">
      <f>S237/AE237*100</f>
    </nc>
  </rcc>
  <rcc rId="302" sId="1" numFmtId="4">
    <oc r="M238">
      <v>83.983862838046434</v>
    </oc>
    <nc r="M238">
      <f>S238/AE238*100</f>
    </nc>
  </rcc>
  <rcc rId="303" sId="1" numFmtId="4">
    <oc r="M239">
      <v>83.983862865891041</v>
    </oc>
    <nc r="M239">
      <f>S239/AE239*100</f>
    </nc>
  </rcc>
  <rcc rId="304" sId="1" numFmtId="4">
    <oc r="M240">
      <v>83.98386284004664</v>
    </oc>
    <nc r="M240">
      <f>S240/AE240*100</f>
    </nc>
  </rcc>
  <rcc rId="305" sId="1" numFmtId="4">
    <oc r="M241">
      <v>83.983862825693933</v>
    </oc>
    <nc r="M241">
      <f>S241/AE241*100</f>
    </nc>
  </rcc>
  <rcc rId="306" sId="1" numFmtId="4">
    <oc r="M242">
      <v>83.983862881462997</v>
    </oc>
    <nc r="M242">
      <f>S242/AE242*100</f>
    </nc>
  </rcc>
  <rcc rId="307" sId="1" numFmtId="4">
    <oc r="M243">
      <v>83.983862871845758</v>
    </oc>
    <nc r="M243">
      <f>S243/AE243*100</f>
    </nc>
  </rcc>
  <rcc rId="308" sId="1" numFmtId="4">
    <oc r="M244">
      <v>83.983862869823341</v>
    </oc>
    <nc r="M244">
      <f>S244/AE244*100</f>
    </nc>
  </rcc>
  <rcc rId="309" sId="1" numFmtId="4">
    <oc r="M245">
      <v>83.983862877433253</v>
    </oc>
    <nc r="M245">
      <f>S245/AE245*100</f>
    </nc>
  </rcc>
  <rcc rId="310" sId="1" numFmtId="4">
    <oc r="M246">
      <v>83.983862783018438</v>
    </oc>
    <nc r="M246">
      <f>S246/AE246*100</f>
    </nc>
  </rcc>
  <rcc rId="311" sId="1" numFmtId="4">
    <oc r="M247">
      <v>83.983862832504514</v>
    </oc>
    <nc r="M247">
      <f>S247/AE247*100</f>
    </nc>
  </rcc>
  <rcc rId="312" sId="1" numFmtId="4">
    <oc r="M248">
      <v>83.983862839308514</v>
    </oc>
    <nc r="M248">
      <f>S248/AE248*100</f>
    </nc>
  </rcc>
  <rcc rId="313" sId="1" numFmtId="4">
    <oc r="M249">
      <v>83.98386282616714</v>
    </oc>
    <nc r="M249">
      <f>S249/AE249*100</f>
    </nc>
  </rcc>
  <rcc rId="314" sId="1" numFmtId="4">
    <oc r="M250">
      <v>83.983862855154641</v>
    </oc>
    <nc r="M250">
      <f>S250/AE250*100</f>
    </nc>
  </rcc>
  <rcc rId="315" sId="1" numFmtId="4">
    <oc r="M251">
      <v>83.983862839866035</v>
    </oc>
    <nc r="M251">
      <f>S251/AE251*100</f>
    </nc>
  </rcc>
  <rcc rId="316" sId="1" numFmtId="4">
    <oc r="M252">
      <v>83.9838628091575</v>
    </oc>
    <nc r="M252">
      <f>S252/AE252*100</f>
    </nc>
  </rcc>
  <rcc rId="317" sId="1" numFmtId="4">
    <oc r="M253">
      <v>83.98386278575461</v>
    </oc>
    <nc r="M253">
      <f>S253/AE253*100</f>
    </nc>
  </rcc>
  <rcc rId="318" sId="1" numFmtId="4">
    <oc r="M254">
      <v>83.983862780427785</v>
    </oc>
    <nc r="M254">
      <f>S254/AE254*100</f>
    </nc>
  </rcc>
  <rcc rId="319" sId="1" numFmtId="4">
    <oc r="M255">
      <v>83.983862831024851</v>
    </oc>
    <nc r="M255">
      <f>S255/AE255*100</f>
    </nc>
  </rcc>
  <rcc rId="320" sId="1" numFmtId="4">
    <oc r="M256">
      <v>83.983862872994763</v>
    </oc>
    <nc r="M256">
      <f>S256/AE256*100</f>
    </nc>
  </rcc>
  <rcc rId="321" sId="1" numFmtId="4">
    <oc r="M257">
      <v>83.983862835522956</v>
    </oc>
    <nc r="M257">
      <f>S257/AE257*100</f>
    </nc>
  </rcc>
  <rcc rId="322" sId="1" numFmtId="4">
    <oc r="M258">
      <v>83.983862843305559</v>
    </oc>
    <nc r="M258">
      <f>S258/AE258*100</f>
    </nc>
  </rcc>
  <rcc rId="323" sId="1" numFmtId="4">
    <oc r="M259">
      <v>83.983862856059488</v>
    </oc>
    <nc r="M259">
      <f>S259/AE259*100</f>
    </nc>
  </rcc>
  <rcc rId="324" sId="1" odxf="1" dxf="1" numFmtId="4">
    <oc r="M260">
      <v>83.983862867470734</v>
    </oc>
    <nc r="M260">
      <f>S260/AE260*100</f>
    </nc>
    <odxf>
      <fill>
        <patternFill patternType="solid">
          <bgColor theme="0"/>
        </patternFill>
      </fill>
    </odxf>
    <ndxf>
      <fill>
        <patternFill patternType="none">
          <bgColor indexed="65"/>
        </patternFill>
      </fill>
    </ndxf>
  </rcc>
  <rcc rId="325" sId="1" numFmtId="4">
    <oc r="M261">
      <v>83.98386279749451</v>
    </oc>
    <nc r="M261">
      <f>S261/AE261*100</f>
    </nc>
  </rcc>
  <rcc rId="326" sId="1" odxf="1" dxf="1" numFmtId="4">
    <oc r="M262">
      <v>83.98386273060467</v>
    </oc>
    <nc r="M262">
      <f>S262/AE262*100</f>
    </nc>
    <odxf>
      <fill>
        <patternFill patternType="solid">
          <bgColor theme="0"/>
        </patternFill>
      </fill>
    </odxf>
    <ndxf>
      <fill>
        <patternFill patternType="none">
          <bgColor indexed="65"/>
        </patternFill>
      </fill>
    </ndxf>
  </rcc>
  <rcc rId="327" sId="1" numFmtId="4">
    <oc r="M263">
      <v>83.983862849270778</v>
    </oc>
    <nc r="M263">
      <f>S263/AE263*100</f>
    </nc>
  </rcc>
  <rcc rId="328" sId="1" numFmtId="4">
    <oc r="M264">
      <v>83.983862803496507</v>
    </oc>
    <nc r="M264">
      <f>S264/AE264*100</f>
    </nc>
  </rcc>
  <rcc rId="329" sId="1" numFmtId="4">
    <oc r="M265">
      <v>83.983863323195678</v>
    </oc>
    <nc r="M265">
      <f>S265/AE265*100</f>
    </nc>
  </rcc>
  <rcc rId="330" sId="1" numFmtId="4">
    <oc r="M266">
      <v>83.983863111728837</v>
    </oc>
    <nc r="M266">
      <f>S266/AE266*100</f>
    </nc>
  </rcc>
  <rcc rId="331" sId="1" numFmtId="4">
    <oc r="M267">
      <v>83.395347070002643</v>
    </oc>
    <nc r="M267">
      <f>S267/AE267*100</f>
    </nc>
  </rcc>
  <rcc rId="332" sId="1" odxf="1" dxf="1" numFmtId="4">
    <oc r="M268">
      <v>83.983862836233868</v>
    </oc>
    <nc r="M268">
      <f>S268/AE268*100</f>
    </nc>
    <odxf>
      <fill>
        <patternFill patternType="solid">
          <bgColor theme="0"/>
        </patternFill>
      </fill>
    </odxf>
    <ndxf>
      <fill>
        <patternFill patternType="none">
          <bgColor indexed="65"/>
        </patternFill>
      </fill>
    </ndxf>
  </rcc>
  <rcc rId="333" sId="1" odxf="1" dxf="1" numFmtId="4">
    <oc r="M269">
      <v>83.983862837339956</v>
    </oc>
    <nc r="M269">
      <f>S269/AE269*100</f>
    </nc>
    <odxf>
      <fill>
        <patternFill patternType="solid">
          <bgColor theme="0"/>
        </patternFill>
      </fill>
    </odxf>
    <ndxf>
      <fill>
        <patternFill patternType="none">
          <bgColor indexed="65"/>
        </patternFill>
      </fill>
    </ndxf>
  </rcc>
  <rcc rId="334" sId="1" numFmtId="4">
    <oc r="M270">
      <v>84.695097599999997</v>
    </oc>
    <nc r="M270">
      <f>S270/AE270*100</f>
    </nc>
  </rcc>
  <rcc rId="335" sId="1" numFmtId="4">
    <oc r="M271">
      <v>84.695097596566526</v>
    </oc>
    <nc r="M271">
      <f>S271/AE271*100</f>
    </nc>
  </rcc>
  <rcc rId="336" sId="1" numFmtId="4">
    <oc r="M272">
      <v>84.695097599999997</v>
    </oc>
    <nc r="M272">
      <f>S272/AE272*100</f>
    </nc>
  </rcc>
  <rcc rId="337" sId="1" numFmtId="4">
    <oc r="M273">
      <v>82.304184778160604</v>
    </oc>
    <nc r="M273">
      <f>S273/AE273*100</f>
    </nc>
  </rcc>
  <rcc rId="338" sId="1" numFmtId="4">
    <oc r="M274">
      <v>84.154097257132506</v>
    </oc>
    <nc r="M274">
      <f>S274/AE274*100</f>
    </nc>
  </rcc>
  <rcc rId="339" sId="1" numFmtId="4">
    <oc r="M275">
      <v>86.734694036825232</v>
    </oc>
    <nc r="M275">
      <f>S275/AE275*100</f>
    </nc>
  </rcc>
  <rcc rId="340" sId="1" numFmtId="4">
    <oc r="M276">
      <v>85.000000246407055</v>
    </oc>
    <nc r="M276">
      <f>S276/AE276*100</f>
    </nc>
  </rcc>
  <rcc rId="341" sId="1" numFmtId="4">
    <oc r="M277">
      <v>82.304184346141142</v>
    </oc>
    <nc r="M277">
      <f>S277/AE277*100</f>
    </nc>
  </rcc>
  <rcc rId="342" sId="1" numFmtId="4">
    <oc r="M278">
      <v>82.304186026137842</v>
    </oc>
    <nc r="M278">
      <f>S278/AE278*100</f>
    </nc>
  </rcc>
  <rcc rId="343" sId="1" numFmtId="4">
    <oc r="M279">
      <v>82.304186243592014</v>
    </oc>
    <nc r="M279">
      <f>S279/AE279*100</f>
    </nc>
  </rcc>
  <rcc rId="344" sId="1" numFmtId="4">
    <oc r="M280">
      <v>82.304185177297953</v>
    </oc>
    <nc r="M280">
      <f>S280/AE280*100</f>
    </nc>
  </rcc>
  <rcc rId="345" sId="1" numFmtId="4">
    <oc r="M281">
      <v>82.304185365731513</v>
    </oc>
    <nc r="M281">
      <f>S281/AE281*100</f>
    </nc>
  </rcc>
  <rcc rId="346" sId="1" numFmtId="4">
    <oc r="M282">
      <v>82.304188283311021</v>
    </oc>
    <nc r="M282">
      <f>S282/AE282*100</f>
    </nc>
  </rcc>
  <rcc rId="347" sId="1" numFmtId="4">
    <oc r="M283">
      <v>82.3041866136534</v>
    </oc>
    <nc r="M283">
      <f>S283/AE283*100</f>
    </nc>
  </rcc>
  <rcc rId="348" sId="1" numFmtId="4">
    <oc r="M284">
      <v>82.304184459884823</v>
    </oc>
    <nc r="M284">
      <f>S284/AE284*100</f>
    </nc>
  </rcc>
  <rcc rId="349" sId="1" numFmtId="4">
    <oc r="M285">
      <v>83.983862848746611</v>
    </oc>
    <nc r="M285">
      <f>S285/AE285*100</f>
    </nc>
  </rcc>
  <rcc rId="350" sId="1" numFmtId="4">
    <oc r="M286">
      <v>82.304185790916577</v>
    </oc>
    <nc r="M286">
      <f>S286/AE286*100</f>
    </nc>
  </rcc>
  <rcc rId="351" sId="1" numFmtId="4">
    <oc r="M287">
      <v>82.304187670000005</v>
    </oc>
    <nc r="M287">
      <f>S287/AE287*100</f>
    </nc>
  </rcc>
  <rcc rId="352" sId="1" numFmtId="4">
    <oc r="M288">
      <v>82.304184669999998</v>
    </oc>
    <nc r="M288">
      <f>S288/AE288*100</f>
    </nc>
  </rcc>
  <rcc rId="353" sId="1" numFmtId="4">
    <oc r="M289">
      <v>82.304185109241828</v>
    </oc>
    <nc r="M289">
      <f>S289/AE289*100</f>
    </nc>
  </rcc>
  <rcc rId="354" sId="1" numFmtId="4">
    <oc r="M290">
      <v>82.304185972255567</v>
    </oc>
    <nc r="M290">
      <f>S290/AE290*100</f>
    </nc>
  </rcc>
  <rcc rId="355" sId="1" numFmtId="4">
    <oc r="M291">
      <v>82.304184374786118</v>
    </oc>
    <nc r="M291">
      <f>S291/AE291*100</f>
    </nc>
  </rcc>
  <rcc rId="356" sId="1" numFmtId="4">
    <oc r="M292">
      <v>82.304186243827388</v>
    </oc>
    <nc r="M292">
      <f>S292/AE292*100</f>
    </nc>
  </rcc>
  <rcc rId="357" sId="1" numFmtId="4">
    <oc r="M293">
      <v>82.304186569999999</v>
    </oc>
    <nc r="M293">
      <f>S293/AE293*100</f>
    </nc>
  </rcc>
  <rcc rId="358" sId="1" numFmtId="4">
    <oc r="M294">
      <v>82.304186569999999</v>
    </oc>
    <nc r="M294">
      <f>S294/AE294*100</f>
    </nc>
  </rcc>
  <rcc rId="359" sId="1" numFmtId="4">
    <oc r="M295">
      <v>82.304185559999993</v>
    </oc>
    <nc r="M295">
      <f>S295/AE295*100</f>
    </nc>
  </rcc>
  <rcc rId="360" sId="1" numFmtId="4">
    <nc r="M296">
      <f>S296/AE296*100</f>
    </nc>
  </rcc>
  <rcc rId="361" sId="1" numFmtId="4">
    <nc r="M297">
      <f>S297/AE297*100</f>
    </nc>
  </rcc>
  <rcc rId="362" sId="1" numFmtId="4">
    <nc r="M298">
      <f>S298/AE298*100</f>
    </nc>
  </rcc>
  <rcc rId="363" sId="1" numFmtId="4">
    <nc r="M299">
      <f>S299/AE299*100</f>
    </nc>
  </rcc>
  <rcc rId="364" sId="1" numFmtId="4">
    <nc r="M300">
      <f>S300/AE300*100</f>
    </nc>
  </rcc>
  <rcc rId="365" sId="1" numFmtId="4">
    <nc r="M301">
      <f>S301/AE301*100</f>
    </nc>
  </rcc>
  <rcc rId="366" sId="1" odxf="1" dxf="1">
    <nc r="F314" t="inlineStr">
      <is>
        <t>IP8/2017 (MySMIS:
POCA/129/1/1)</t>
      </is>
    </nc>
    <odxf>
      <font>
        <b/>
        <sz val="12"/>
        <color auto="1"/>
      </font>
      <alignment horizontal="left"/>
    </odxf>
    <ndxf>
      <font>
        <b val="0"/>
        <sz val="12"/>
        <color auto="1"/>
      </font>
      <alignment horizontal="general"/>
    </ndxf>
  </rcc>
  <rcc rId="367" sId="1">
    <oc r="D314">
      <f>COUNTIFS(F$7:F$307,$F313)</f>
    </oc>
    <nc r="D314">
      <f>COUNTIFS(F$7:F$307,$F314)</f>
    </nc>
  </rcc>
  <rcc rId="368" sId="1">
    <oc r="S313">
      <f>SUMIFS(S$7:S$307,$F$7:$F$307,$F313)</f>
    </oc>
    <nc r="S313">
      <f>SUMIFS(S$7:S$307,$F$7:$F$307,$F313)</f>
    </nc>
  </rcc>
  <rcc rId="369" sId="1">
    <nc r="S314">
      <f>SUMIFS(S$7:S$307,$F$7:$F$307,$F314)</f>
    </nc>
  </rcc>
  <rcc rId="370" sId="1">
    <nc r="T314">
      <f>SUMIFS(T$7:T$307,$F$7:$F$307,$F314)</f>
    </nc>
  </rcc>
  <rcc rId="371" sId="1">
    <nc r="U314">
      <f>SUMIFS(U$7:U$307,$F$7:$F$307,$F314)</f>
    </nc>
  </rcc>
  <rcc rId="372" sId="1">
    <nc r="V314">
      <f>SUMIFS(V$7:V$307,$F$7:$F$307,$F314)</f>
    </nc>
  </rcc>
  <rcc rId="373" sId="1">
    <nc r="W314">
      <f>SUMIFS(W$7:W$307,$F$7:$F$307,$F314)</f>
    </nc>
  </rcc>
  <rcc rId="374" sId="1">
    <nc r="X314">
      <f>SUMIFS(X$7:X$307,$F$7:$F$307,$F314)</f>
    </nc>
  </rcc>
  <rcc rId="375" sId="1">
    <nc r="Y314">
      <f>SUMIFS(Y$7:Y$307,$F$7:$F$307,$F314)</f>
    </nc>
  </rcc>
  <rcc rId="376" sId="1">
    <nc r="Z314">
      <f>SUMIFS(Z$7:Z$307,$F$7:$F$307,$F314)</f>
    </nc>
  </rcc>
  <rcc rId="377" sId="1">
    <nc r="AA314">
      <f>SUMIFS(AA$7:AA$307,$F$7:$F$307,$F314)</f>
    </nc>
  </rcc>
  <rcc rId="378" sId="1">
    <nc r="AB314">
      <f>SUMIFS(AB$7:AB$307,$F$7:$F$307,$F314)</f>
    </nc>
  </rcc>
  <rcc rId="379" sId="1">
    <nc r="AC314">
      <f>SUMIFS(AC$7:AC$307,$F$7:$F$307,$F314)</f>
    </nc>
  </rcc>
  <rcc rId="380" sId="1">
    <nc r="AD314">
      <f>SUMIFS(AD$7:AD$307,$F$7:$F$307,$F314)</f>
    </nc>
  </rcc>
  <rcc rId="381" sId="1">
    <nc r="AE314">
      <f>SUMIFS(AE$7:AE$307,$F$7:$F$307,$F314)</f>
    </nc>
  </rcc>
  <rcc rId="382" sId="1">
    <nc r="AF314">
      <f>SUMIFS(AF$7:AF$307,$F$7:$F$307,$F314)</f>
    </nc>
  </rcc>
  <rcc rId="383" sId="1">
    <nc r="AG314">
      <f>SUMIFS(AG$7:AG$307,$F$7:$F$307,$F314)</f>
    </nc>
  </rcc>
  <rcc rId="384" sId="1">
    <nc r="AJ314">
      <f>SUMIFS(AJ$7:AJ$307,$F$7:$F$307,$F314)</f>
    </nc>
  </rcc>
  <rcc rId="385" sId="1">
    <nc r="AK314">
      <f>SUMIFS(AK$7:AK$307,$F$7:$F$307,$F314)</f>
    </nc>
  </rcc>
  <rcv guid="{7C1B4D6D-D666-48DD-AB17-E00791B6F0B6}" action="delete"/>
  <rdn rId="0" localSheetId="1" customView="1" name="Z_7C1B4D6D_D666_48DD_AB17_E00791B6F0B6_.wvu.PrintArea" hidden="1" oldHidden="1">
    <formula>Sheet1!$A$1:$AL$322</formula>
    <oldFormula>Sheet1!$A$1:$AL$322</oldFormula>
  </rdn>
  <rdn rId="0" localSheetId="1" customView="1" name="Z_7C1B4D6D_D666_48DD_AB17_E00791B6F0B6_.wvu.FilterData" hidden="1" oldHidden="1">
    <formula>Sheet1!$A$6:$AL$322</formula>
    <oldFormula>Sheet1!$A$6:$AL$322</oldFormula>
  </rdn>
  <rcv guid="{7C1B4D6D-D666-48DD-AB17-E00791B6F0B6}"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308:F322">
    <dxf>
      <alignment horizontal="lef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c r="B51">
      <v>111300</v>
    </nc>
  </rcc>
  <rcc rId="11" sId="1">
    <nc r="B57">
      <v>120503</v>
    </nc>
  </rcc>
  <rcc rId="12" sId="1">
    <nc r="B72">
      <v>120791</v>
    </nc>
  </rcc>
  <rcc rId="13" sId="1">
    <nc r="B100">
      <v>120693</v>
    </nc>
  </rcc>
  <rcc rId="14" sId="1">
    <nc r="B110">
      <v>111029</v>
    </nc>
  </rcc>
  <rcc rId="15" sId="1">
    <nc r="B121">
      <v>111237</v>
    </nc>
  </rcc>
  <rcc rId="16" sId="1">
    <nc r="B151">
      <v>110238</v>
    </nc>
  </rcc>
  <rcc rId="17" sId="1">
    <nc r="B156">
      <v>120531</v>
    </nc>
  </rcc>
  <rcc rId="18" sId="1">
    <nc r="B192">
      <v>110909</v>
    </nc>
  </rcc>
  <rcc rId="19" sId="1">
    <nc r="B227">
      <v>118957</v>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Sheet1!$A$1:$AL$322</formula>
    <oldFormula>Sheet1!$A$1:$AL$322</oldFormula>
  </rdn>
  <rdn rId="0" localSheetId="1" customView="1" name="Z_7C1B4D6D_D666_48DD_AB17_E00791B6F0B6_.wvu.FilterData" hidden="1" oldHidden="1">
    <formula>Sheet1!$A$6:$AL$322</formula>
    <oldFormula>Sheet1!$A$6:$AL$322</oldFormula>
  </rdn>
  <rcv guid="{7C1B4D6D-D666-48DD-AB17-E00791B6F0B6}"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Sheet1!$A$1:$AL$322</formula>
    <oldFormula>Sheet1!$A$1:$AL$322</oldFormula>
  </rdn>
  <rdn rId="0" localSheetId="1" customView="1" name="Z_7C1B4D6D_D666_48DD_AB17_E00791B6F0B6_.wvu.FilterData" hidden="1" oldHidden="1">
    <formula>Sheet1!$A$6:$AL$322</formula>
    <oldFormula>Sheet1!$A$6:$AL$322</oldFormula>
  </rdn>
  <rcv guid="{7C1B4D6D-D666-48DD-AB17-E00791B6F0B6}"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2" sId="1">
    <oc r="AH226" t="inlineStr">
      <is>
        <t>implementare</t>
      </is>
    </oc>
    <nc r="AH226" t="inlineStr">
      <is>
        <t>finalizat</t>
      </is>
    </nc>
  </rcc>
  <rcv guid="{7C1B4D6D-D666-48DD-AB17-E00791B6F0B6}" action="delete"/>
  <rdn rId="0" localSheetId="1" customView="1" name="Z_7C1B4D6D_D666_48DD_AB17_E00791B6F0B6_.wvu.PrintArea" hidden="1" oldHidden="1">
    <formula>Sheet1!$A$1:$AL$322</formula>
    <oldFormula>Sheet1!$A$1:$AL$322</oldFormula>
  </rdn>
  <rdn rId="0" localSheetId="1" customView="1" name="Z_7C1B4D6D_D666_48DD_AB17_E00791B6F0B6_.wvu.FilterData" hidden="1" oldHidden="1">
    <formula>Sheet1!$A$6:$AL$322</formula>
    <oldFormula>Sheet1!$A$6:$AL$322</oldFormula>
  </rdn>
  <rcv guid="{7C1B4D6D-D666-48DD-AB17-E00791B6F0B6}"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95" sId="1" ref="A297:XFD297" action="insertRow">
    <undo index="65535" exp="area" ref3D="1" dr="$H$1:$N$1048576" dn="Z_65B035E3_87FA_46C5_996E_864F2C8D0EBC_.wvu.Cols" sId="1"/>
  </rrc>
  <rcc rId="396" sId="1" odxf="1" dxf="1">
    <nc r="E297" t="inlineStr">
      <is>
        <t>AP1/11i /1.1</t>
      </is>
    </nc>
    <odxf>
      <fill>
        <patternFill patternType="none">
          <bgColor indexed="65"/>
        </patternFill>
      </fill>
    </odxf>
    <ndxf>
      <fill>
        <patternFill patternType="solid">
          <bgColor theme="0"/>
        </patternFill>
      </fill>
    </ndxf>
  </rcc>
  <rcc rId="397" sId="1" odxf="1" dxf="1">
    <nc r="F297" t="inlineStr">
      <is>
        <t>IP3/2016</t>
      </is>
    </nc>
    <odxf>
      <font>
        <sz val="12"/>
      </font>
    </odxf>
    <ndxf>
      <font>
        <sz val="12"/>
      </font>
    </ndxf>
  </rcc>
  <rfmt sheetId="1" sqref="G297" start="0" length="0">
    <dxf>
      <font>
        <sz val="10"/>
        <color auto="1"/>
        <charset val="1"/>
      </font>
      <alignment horizontal="general"/>
    </dxf>
  </rfmt>
  <rfmt sheetId="1" sqref="H297" start="0" length="0">
    <dxf>
      <font>
        <sz val="12"/>
        <color auto="1"/>
        <charset val="1"/>
      </font>
    </dxf>
  </rfmt>
  <rcc rId="398" sId="1" odxf="1" dxf="1">
    <nc r="I297" t="inlineStr">
      <is>
        <t>na</t>
      </is>
    </nc>
    <odxf>
      <font>
        <sz val="12"/>
        <color auto="1"/>
      </font>
    </odxf>
    <ndxf>
      <font>
        <sz val="12"/>
        <color auto="1"/>
      </font>
    </ndxf>
  </rcc>
  <rcc rId="399" sId="1" numFmtId="19">
    <nc r="L297">
      <v>44121</v>
    </nc>
  </rcc>
  <rcc rId="400" sId="1" odxf="1" dxf="1">
    <nc r="N297" t="inlineStr">
      <is>
        <t>Proiect cu acoperire națională</t>
      </is>
    </nc>
    <odxf>
      <fill>
        <patternFill patternType="solid">
          <bgColor theme="0"/>
        </patternFill>
      </fill>
    </odxf>
    <ndxf>
      <fill>
        <patternFill patternType="none">
          <bgColor indexed="65"/>
        </patternFill>
      </fill>
    </ndxf>
  </rcc>
  <rcc rId="401" sId="1">
    <nc r="O297" t="inlineStr">
      <is>
        <t>BUCUREȘTI</t>
      </is>
    </nc>
  </rcc>
  <rcc rId="402" sId="1">
    <nc r="P297" t="inlineStr">
      <is>
        <t>BUCUREȘTI</t>
      </is>
    </nc>
  </rcc>
  <rcc rId="403" sId="1">
    <nc r="Q297" t="inlineStr">
      <is>
        <t>APC</t>
      </is>
    </nc>
  </rcc>
  <rcc rId="404" sId="1" odxf="1" dxf="1">
    <nc r="R297"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odxf>
    <ndxf>
      <font>
        <sz val="12"/>
        <color auto="1"/>
      </font>
    </ndxf>
  </rcc>
  <rcc rId="405" sId="1">
    <nc r="S297">
      <f>T297+U297</f>
    </nc>
  </rcc>
  <rcc rId="406" sId="1" numFmtId="4">
    <nc r="T297">
      <v>5625058.21</v>
    </nc>
  </rcc>
  <rcc rId="407" sId="1" numFmtId="4">
    <nc r="U297">
      <v>1350349.04</v>
    </nc>
  </rcc>
  <rcc rId="408" sId="1">
    <nc r="V297">
      <f>W297+X297</f>
    </nc>
  </rcc>
  <rcc rId="409" sId="1" numFmtId="4">
    <nc r="W297">
      <v>0</v>
    </nc>
  </rcc>
  <rcc rId="410" sId="1" numFmtId="4">
    <nc r="X297">
      <v>0</v>
    </nc>
  </rcc>
  <rcc rId="411" sId="1">
    <nc r="Y297">
      <f>Z297+AA297</f>
    </nc>
  </rcc>
  <rcc rId="412" sId="1" odxf="1" dxf="1" numFmtId="4">
    <nc r="Z297">
      <v>992657.33</v>
    </nc>
    <odxf>
      <font>
        <sz val="12"/>
        <color auto="1"/>
      </font>
      <numFmt numFmtId="165" formatCode="#,##0.00_ ;\-#,##0.00\ "/>
    </odxf>
    <ndxf>
      <font>
        <sz val="12"/>
        <color auto="1"/>
      </font>
      <numFmt numFmtId="4" formatCode="#,##0.00"/>
    </ndxf>
  </rcc>
  <rcc rId="413" sId="1" numFmtId="4">
    <nc r="AA297">
      <v>337587.26</v>
    </nc>
  </rcc>
  <rcc rId="414" sId="1">
    <nc r="AB297">
      <f>AC297+AD297</f>
    </nc>
  </rcc>
  <rcc rId="415" sId="1" numFmtId="4">
    <nc r="AC297">
      <v>0</v>
    </nc>
  </rcc>
  <rcc rId="416" sId="1" numFmtId="4">
    <nc r="AD297">
      <v>0</v>
    </nc>
  </rcc>
  <rcc rId="417" sId="1">
    <nc r="AE297">
      <f>S297+V297+Y297+AB297</f>
    </nc>
  </rcc>
  <rcc rId="418" sId="1" numFmtId="4">
    <nc r="AF297">
      <v>0</v>
    </nc>
  </rcc>
  <rcc rId="419" sId="1">
    <nc r="AG297">
      <f>AE297+AF297</f>
    </nc>
  </rcc>
  <rcc rId="420" sId="1">
    <nc r="AH297" t="inlineStr">
      <is>
        <t>implementare</t>
      </is>
    </nc>
  </rcc>
  <rcc rId="421" sId="1">
    <nc r="AI297" t="inlineStr">
      <is>
        <t>n.a</t>
      </is>
    </nc>
  </rcc>
  <rcc rId="422" sId="1" numFmtId="4">
    <nc r="AJ297">
      <v>0</v>
    </nc>
  </rcc>
  <rcc rId="423" sId="1" numFmtId="4">
    <nc r="AK297">
      <v>0</v>
    </nc>
  </rcc>
  <rrc rId="424" sId="1" ref="A298:XFD298" action="deleteRow">
    <undo index="65535" exp="area" ref3D="1" dr="$H$1:$N$1048576" dn="Z_65B035E3_87FA_46C5_996E_864F2C8D0EBC_.wvu.Cols" sId="1"/>
    <rfmt sheetId="1" xfDxf="1" sqref="A298:XFD298" start="0" length="0"/>
    <rcc rId="0" sId="1" dxf="1">
      <nc r="A298">
        <v>74</v>
      </nc>
      <ndxf>
        <font>
          <sz val="12"/>
          <color auto="1"/>
          <name val="Calibri"/>
          <family val="2"/>
          <charset val="238"/>
          <scheme val="minor"/>
        </font>
        <alignment horizontal="center" vertical="center" wrapText="1"/>
        <border outline="0">
          <left style="medium">
            <color indexed="64"/>
          </left>
          <right style="thin">
            <color indexed="64"/>
          </right>
          <top style="thin">
            <color indexed="64"/>
          </top>
          <bottom style="thin">
            <color indexed="64"/>
          </bottom>
        </border>
      </ndxf>
    </rcc>
    <rfmt sheetId="1" sqref="B298" start="0" length="0">
      <dxf>
        <font>
          <sz val="12"/>
          <color auto="1"/>
          <name val="Calibri"/>
          <family val="2"/>
          <charset val="238"/>
          <scheme val="minor"/>
        </font>
        <fill>
          <patternFill patternType="solid">
            <bgColor rgb="FFFFFF00"/>
          </patternFill>
        </fill>
        <alignment horizontal="center" vertical="center" wrapText="1"/>
        <border outline="0">
          <right style="thin">
            <color indexed="64"/>
          </right>
          <top style="thin">
            <color indexed="64"/>
          </top>
          <bottom style="thin">
            <color indexed="64"/>
          </bottom>
        </border>
      </dxf>
    </rfmt>
    <rfmt sheetId="1" sqref="C298" start="0" length="0">
      <dxf>
        <font>
          <b/>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D298" start="0" length="0">
      <dxf>
        <font>
          <sz val="12"/>
          <color auto="1"/>
          <name val="Calibri"/>
          <family val="2"/>
          <charset val="238"/>
          <scheme val="minor"/>
        </font>
        <fill>
          <patternFill patternType="solid">
            <bgColor rgb="FFFFFF00"/>
          </patternFill>
        </fill>
        <alignment horizontal="center" vertical="center" wrapText="1"/>
        <border outline="0">
          <left style="thin">
            <color indexed="64"/>
          </left>
          <right style="thin">
            <color indexed="64"/>
          </right>
          <top style="thin">
            <color indexed="64"/>
          </top>
          <bottom style="thin">
            <color indexed="64"/>
          </bottom>
        </border>
      </dxf>
    </rfmt>
    <rfmt sheetId="1" sqref="E298" start="0" length="0">
      <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dxf>
    </rfmt>
    <rfmt sheetId="1" sqref="F298" start="0" length="0">
      <dxf>
        <font>
          <sz val="12"/>
          <color theme="1"/>
          <name val="Calibri"/>
          <family val="2"/>
          <charset val="238"/>
          <scheme val="minor"/>
        </font>
        <fill>
          <patternFill patternType="solid">
            <bgColor rgb="FFFFFF00"/>
          </patternFill>
        </fill>
        <alignment vertical="center" wrapText="1"/>
        <border outline="0">
          <left style="thin">
            <color indexed="64"/>
          </left>
          <right style="thin">
            <color indexed="64"/>
          </right>
          <top style="thin">
            <color indexed="64"/>
          </top>
          <bottom style="thin">
            <color indexed="64"/>
          </bottom>
        </border>
      </dxf>
    </rfmt>
    <rfmt sheetId="1" sqref="G29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H298" start="0" length="0">
      <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dxf>
    </rfmt>
    <rfmt sheetId="1" sqref="I298" start="0" length="0">
      <dxf>
        <font>
          <sz val="12"/>
          <color auto="1"/>
          <name val="Calibri"/>
          <family val="2"/>
          <charset val="238"/>
          <scheme val="minor"/>
        </font>
        <fill>
          <patternFill patternType="solid">
            <bgColor rgb="FFFFFF00"/>
          </patternFill>
        </fill>
        <alignment horizontal="left" vertical="center" wrapText="1"/>
        <border outline="0">
          <left style="thin">
            <color indexed="64"/>
          </left>
          <right style="thin">
            <color indexed="64"/>
          </right>
          <top style="thin">
            <color indexed="64"/>
          </top>
          <bottom style="thin">
            <color indexed="64"/>
          </bottom>
        </border>
      </dxf>
    </rfmt>
    <rfmt sheetId="1" sqref="J298" start="0" length="0">
      <dxf>
        <font>
          <sz val="12"/>
          <color auto="1"/>
          <name val="Calibri"/>
          <family val="2"/>
          <charset val="238"/>
          <scheme val="minor"/>
        </font>
        <alignment horizontal="justify" vertical="top" wrapText="1"/>
        <border outline="0">
          <left style="thin">
            <color indexed="64"/>
          </left>
          <right style="thin">
            <color indexed="64"/>
          </right>
          <top style="thin">
            <color indexed="64"/>
          </top>
          <bottom style="thin">
            <color indexed="64"/>
          </bottom>
        </border>
      </dxf>
    </rfmt>
    <rfmt sheetId="1" sqref="K29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fmt sheetId="1" sqref="L298" start="0" length="0">
      <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dxf>
    </rfmt>
    <rcc rId="0" sId="1" dxf="1">
      <nc r="M298">
        <f>S298/AE298*100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fmt sheetId="1" sqref="N29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O29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P29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Q298" start="0" length="0">
      <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1" sqref="R298"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cc rId="0" sId="1" s="1" dxf="1">
      <nc r="S298">
        <f>T298+U298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T29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U29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V298">
        <f>W298+X298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W29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X29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Y298">
        <f>Z298+AA298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Z29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A29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B298">
        <f>AC298+AD298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1" sqref="AC29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fmt sheetId="1" s="1" sqref="AD29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cc rId="0" sId="1" s="1" dxf="1">
      <nc r="AE298">
        <f>S298+V298+Y298+AB298</f>
      </nc>
      <ndxf>
        <font>
          <sz val="12"/>
          <color auto="1"/>
          <name val="Calibri"/>
          <family val="2"/>
          <charset val="238"/>
          <scheme val="minor"/>
        </font>
        <numFmt numFmtId="165" formatCode="#,##0.00_ ;\-#,##0.00\ "/>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1" sqref="AF298"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0" sId="1" s="1" dxf="1">
      <nc r="AG298">
        <f>AE298+AF298</f>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fmt sheetId="1" sqref="AH298" start="0" length="0">
      <dxf>
        <font>
          <sz val="12"/>
          <color auto="1"/>
          <name val="Calibri"/>
          <family val="2"/>
          <charset val="238"/>
          <scheme val="minor"/>
        </font>
        <numFmt numFmtId="3" formatCode="#,##0"/>
        <alignment horizontal="right" vertical="center" wrapText="1"/>
        <border outline="0">
          <left style="thin">
            <color indexed="64"/>
          </left>
          <right style="thin">
            <color indexed="64"/>
          </right>
          <top style="thin">
            <color indexed="64"/>
          </top>
          <bottom style="thin">
            <color indexed="64"/>
          </bottom>
        </border>
      </dxf>
    </rfmt>
    <rfmt sheetId="1" sqref="AI298" start="0" length="0">
      <dxf>
        <font>
          <sz val="12"/>
          <color theme="1"/>
          <name val="Trebuchet MS"/>
          <family val="2"/>
          <charset val="238"/>
          <scheme val="none"/>
        </font>
        <numFmt numFmtId="19" formatCode="dd/mm/yyyy"/>
        <alignment horizontal="right" vertical="center" wrapText="1"/>
        <border outline="0">
          <left style="thin">
            <color indexed="64"/>
          </left>
          <right style="thin">
            <color indexed="64"/>
          </right>
          <top style="thin">
            <color indexed="64"/>
          </top>
          <bottom style="thin">
            <color indexed="64"/>
          </bottom>
        </border>
      </dxf>
    </rfmt>
    <rfmt sheetId="1" sqref="AJ29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K298" start="0" length="0">
      <dxf>
        <font>
          <sz val="12"/>
          <color auto="1"/>
          <name val="Calibri"/>
          <family val="2"/>
          <charset val="238"/>
          <scheme val="minor"/>
        </font>
        <numFmt numFmtId="4" formatCode="#,##0.00"/>
        <alignment horizontal="right" vertical="center" wrapText="1"/>
        <border outline="0">
          <left style="thin">
            <color indexed="64"/>
          </left>
          <right style="thin">
            <color indexed="64"/>
          </right>
          <top style="thin">
            <color indexed="64"/>
          </top>
          <bottom style="thin">
            <color indexed="64"/>
          </bottom>
        </border>
      </dxf>
    </rfmt>
    <rfmt sheetId="1" sqref="AL298" start="0" length="0">
      <dxf>
        <font>
          <sz val="12"/>
          <color theme="1"/>
          <name val="Calibri"/>
          <family val="2"/>
          <charset val="238"/>
          <scheme val="minor"/>
        </font>
      </dxf>
    </rfmt>
  </rrc>
  <rcc rId="425" sId="1">
    <nc r="A297">
      <v>74</v>
    </nc>
  </rcc>
  <rcc rId="426" sId="1">
    <nc r="B297">
      <v>121858</v>
    </nc>
  </rcc>
  <rcc rId="427" sId="1">
    <nc r="C297">
      <v>50</v>
    </nc>
  </rcc>
  <rcc rId="428" sId="1">
    <nc r="D297" t="inlineStr">
      <is>
        <t>AI</t>
      </is>
    </nc>
  </rcc>
  <rcc rId="429" sId="1" xfDxf="1" dxf="1">
    <nc r="G297" t="inlineStr">
      <is>
        <t>Sistematizarea legislației din domeniul amenajării teritoriului, urbanismului și construcțiilor și consolidarea capacității administrative a structurilor de specialitate din instituțiile publice centrale cu responsabilități în domeniu</t>
      </is>
    </nc>
    <ndxf>
      <font>
        <sz val="10"/>
        <charset val="1"/>
      </font>
      <alignment vertical="center" wrapText="1"/>
      <border outline="0">
        <left style="thin">
          <color indexed="64"/>
        </left>
        <right style="thin">
          <color indexed="64"/>
        </right>
        <top style="thin">
          <color indexed="64"/>
        </top>
        <bottom style="thin">
          <color indexed="64"/>
        </bottom>
      </border>
    </ndxf>
  </rcc>
  <rcc rId="430" sId="1">
    <nc r="H297" t="inlineStr">
      <is>
        <r>
          <t xml:space="preserve">MINISITERUL DEZVOLTĂRII REGIONALE, ADMINISTRAȚIEI PUBLICE ȘI FONDURILOR EUROPENE
</t>
        </r>
        <r>
          <rPr>
            <sz val="11"/>
            <color theme="1"/>
            <rFont val="Calibri"/>
            <family val="2"/>
            <charset val="238"/>
          </rPr>
          <t xml:space="preserve">Direcția generală </t>
        </r>
      </is>
    </nc>
  </rcc>
  <rcc rId="431" sId="1" numFmtId="19">
    <nc r="K297">
      <v>43229</v>
    </nc>
  </rcc>
  <rfmt sheetId="1" sqref="L297">
    <dxf>
      <fill>
        <patternFill patternType="solid">
          <bgColor rgb="FFFFFF00"/>
        </patternFill>
      </fill>
    </dxf>
  </rfmt>
  <rcc rId="432" sId="1" numFmtId="4">
    <nc r="M297">
      <v>83.983862830000007</v>
    </nc>
  </rcc>
  <rcv guid="{9980B309-0131-4577-BF29-212714399FDF}" action="delete"/>
  <rdn rId="0" localSheetId="1" customView="1" name="Z_9980B309_0131_4577_BF29_212714399FDF_.wvu.PrintArea" hidden="1" oldHidden="1">
    <formula>Sheet1!$A$1:$AL$322</formula>
    <oldFormula>Sheet1!$A$1:$AL$322</oldFormula>
  </rdn>
  <rdn rId="0" localSheetId="1" customView="1" name="Z_9980B309_0131_4577_BF29_212714399FDF_.wvu.FilterData" hidden="1" oldHidden="1">
    <formula>Sheet1!$A$6:$AL$322</formula>
    <oldFormula>Sheet1!$A$6:$AL$322</oldFormula>
  </rdn>
  <rcv guid="{9980B309-0131-4577-BF29-212714399FDF}"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5" sId="1" numFmtId="19">
    <oc r="L297">
      <v>44121</v>
    </oc>
    <nc r="L297">
      <v>44144</v>
    </nc>
  </rcc>
  <rfmt sheetId="1" sqref="L297">
    <dxf>
      <fill>
        <patternFill patternType="none">
          <bgColor auto="1"/>
        </patternFill>
      </fill>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T297" start="0" length="0">
    <dxf>
      <font>
        <sz val="11"/>
        <color theme="1"/>
        <name val="Calibri"/>
        <family val="2"/>
        <charset val="238"/>
        <scheme val="minor"/>
      </font>
      <numFmt numFmtId="4" formatCode="#,##0.00"/>
      <alignment horizontal="general" vertical="bottom" wrapText="0"/>
      <border outline="0">
        <left/>
        <right/>
        <top/>
        <bottom/>
      </border>
    </dxf>
  </rfmt>
  <rfmt sheetId="1" s="1" sqref="U297" start="0" length="0">
    <dxf>
      <font>
        <sz val="11"/>
        <color theme="1"/>
        <name val="Calibri"/>
        <family val="2"/>
        <charset val="238"/>
        <scheme val="minor"/>
      </font>
      <numFmt numFmtId="4" formatCode="#,##0.00"/>
      <alignment horizontal="general" vertical="bottom" wrapText="0"/>
      <border outline="0">
        <left/>
        <right/>
        <top/>
        <bottom/>
      </border>
    </dxf>
  </rfmt>
  <rfmt sheetId="1" s="1" sqref="T29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fmt sheetId="1" s="1" sqref="U297" start="0" length="0">
    <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dxf>
  </rfmt>
  <rcc rId="436" sId="1" numFmtId="4">
    <oc r="T297">
      <v>5625058.21</v>
    </oc>
    <nc r="T297">
      <v>7987586.6417093733</v>
    </nc>
  </rcc>
  <rcc rId="437" sId="1" numFmtId="4">
    <oc r="U297">
      <v>1350349.04</v>
    </oc>
    <nc r="U297">
      <v>1917496.5868617662</v>
    </nc>
  </rcc>
  <rcc rId="438" sId="1" numFmtId="4">
    <oc r="Z297">
      <v>992657.33</v>
    </oc>
    <nc r="Z297">
      <v>1409574.114471389</v>
    </nc>
  </rcc>
  <rcc rId="439" sId="1" numFmtId="4">
    <oc r="AA297">
      <v>337587.26</v>
    </oc>
    <nc r="AA297">
      <v>479374.14695747156</v>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0" sId="1" numFmtId="19">
    <oc r="AL3">
      <v>43217</v>
    </oc>
    <nc r="AL3">
      <v>43229</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1" sId="1">
    <oc r="H297" t="inlineStr">
      <is>
        <r>
          <t xml:space="preserve">MINISITERUL DEZVOLTĂRII REGIONALE, ADMINISTRAȚIEI PUBLICE ȘI FONDURILOR EUROPENE
</t>
        </r>
        <r>
          <rPr>
            <sz val="11"/>
            <color theme="1"/>
            <rFont val="Calibri"/>
            <family val="2"/>
            <charset val="238"/>
          </rPr>
          <t xml:space="preserve">Direcția generală </t>
        </r>
      </is>
    </oc>
    <nc r="H297" t="inlineStr">
      <is>
        <r>
          <t xml:space="preserve">MINISITERUL DEZVOLTĂRII REGIONALE, ADMINISTRAȚIEI PUBLICE ȘI FONDURILOR EUROPENE
</t>
        </r>
        <r>
          <rPr>
            <sz val="11"/>
            <color theme="1"/>
            <rFont val="Calibri"/>
            <family val="2"/>
            <charset val="238"/>
          </rPr>
          <t>Direcția generală dezvoltare regională și infrastructură</t>
        </r>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2" sId="1">
    <nc r="J297" t="inlineStr">
      <is>
        <t xml:space="preserve">Obiectivul general al proiectului este creşterea calităţii cadrului legislativ  și metodologic cu incidenţă asupra mediului de afaceri şi asupra cetăţenilor prin sistematizarea legislației din domeniul amenajării teritoriului, urbanismului şi construcţiilor şi prin consolidarea capacității administrative a structurilor de specialitate din instituțiile publice centrale cu responsabilități în domeniu. 
Obiective specifice:
 Asigurarea cadrului legislativ sistematizat și optimizat prin elaborarea Codului amenajării teritoriului, urbanismului şi construcţiilor;
 Asigurarea unor instrumente metodolgice, operaționale și de informare și comunicare pentru aplicarea legislației modificate;
 Formarea unui aparat administrativ eficient care să se bazeze pe instrumente obiective, cuantificabile şi uşor de monitorizat şi actualizat.
</t>
      </is>
    </nc>
  </rcc>
  <rcv guid="{9980B309-0131-4577-BF29-212714399FDF}" action="delete"/>
  <rdn rId="0" localSheetId="1" customView="1" name="Z_9980B309_0131_4577_BF29_212714399FDF_.wvu.PrintArea" hidden="1" oldHidden="1">
    <formula>Sheet1!$A$1:$AL$322</formula>
    <oldFormula>Sheet1!$A$1:$AL$322</oldFormula>
  </rdn>
  <rdn rId="0" localSheetId="1" customView="1" name="Z_9980B309_0131_4577_BF29_212714399FDF_.wvu.FilterData" hidden="1" oldHidden="1">
    <formula>Sheet1!$A$6:$AL$322</formula>
    <oldFormula>Sheet1!$A$6:$AL$322</oldFormula>
  </rdn>
  <rcv guid="{9980B309-0131-4577-BF29-212714399FDF}"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5" sId="1" numFmtId="19">
    <oc r="L230">
      <v>43391</v>
    </oc>
    <nc r="L230">
      <v>43573</v>
    </nc>
  </rcc>
  <rcc rId="446" sId="1">
    <oc r="AI230" t="inlineStr">
      <is>
        <t>AA1/ 22.06.2017</t>
      </is>
    </oc>
    <nc r="AI230" t="inlineStr">
      <is>
        <t>AA2/03.05.2018</t>
      </is>
    </nc>
  </rcc>
  <rcv guid="{FE50EAC0-52A5-4C33-B973-65E93D03D3EA}" action="delete"/>
  <rdn rId="0" localSheetId="1" customView="1" name="Z_FE50EAC0_52A5_4C33_B973_65E93D03D3EA_.wvu.PrintArea" hidden="1" oldHidden="1">
    <formula>Sheet1!$A$1:$AL$322</formula>
    <oldFormula>Sheet1!$A$1:$AL$322</oldFormula>
  </rdn>
  <rdn rId="0" localSheetId="1" customView="1" name="Z_FE50EAC0_52A5_4C33_B973_65E93D03D3EA_.wvu.FilterData" hidden="1" oldHidden="1">
    <formula>Sheet1!$A$6:$AL$322</formula>
    <oldFormula>Sheet1!$A$6:$AL$322</oldFormula>
  </rdn>
  <rcv guid="{FE50EAC0-52A5-4C33-B973-65E93D03D3E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 sId="1">
    <nc r="B243">
      <v>118427</v>
    </nc>
  </rcc>
  <rcv guid="{C408A2F1-296F-4EAD-B15B-336D73846FDD}" action="delete"/>
  <rdn rId="0" localSheetId="1" customView="1" name="Z_C408A2F1_296F_4EAD_B15B_336D73846FDD_.wvu.PrintArea" hidden="1" oldHidden="1">
    <formula>Sheet1!$A$1:$AL$321</formula>
    <oldFormula>Sheet1!$A$1:$AL$321</oldFormula>
  </rdn>
  <rdn rId="0" localSheetId="1" customView="1" name="Z_C408A2F1_296F_4EAD_B15B_336D73846FDD_.wvu.FilterData" hidden="1" oldHidden="1">
    <formula>Sheet1!$A$6:$AL$321</formula>
    <oldFormula>Sheet1!$A$3:$AL$305</oldFormula>
  </rdn>
  <rcv guid="{C408A2F1-296F-4EAD-B15B-336D73846FDD}"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9" sId="1" numFmtId="19">
    <oc r="L243">
      <v>43281</v>
    </oc>
    <nc r="L243">
      <v>43524</v>
    </nc>
  </rcc>
  <rcv guid="{C408A2F1-296F-4EAD-B15B-336D73846FDD}" action="delete"/>
  <rdn rId="0" localSheetId="1" customView="1" name="Z_C408A2F1_296F_4EAD_B15B_336D73846FDD_.wvu.PrintArea" hidden="1" oldHidden="1">
    <formula>Sheet1!$A$1:$AL$322</formula>
    <oldFormula>Sheet1!$A$1:$AL$322</oldFormula>
  </rdn>
  <rdn rId="0" localSheetId="1" customView="1" name="Z_C408A2F1_296F_4EAD_B15B_336D73846FDD_.wvu.FilterData" hidden="1" oldHidden="1">
    <formula>Sheet1!$A$6:$AL$322</formula>
    <oldFormula>Sheet1!$A$6:$AL$322</oldFormula>
  </rdn>
  <rcv guid="{C408A2F1-296F-4EAD-B15B-336D73846FDD}"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2" sId="1">
    <oc r="AI243" t="inlineStr">
      <is>
        <t>AA6 /28.09.2017</t>
      </is>
    </oc>
    <nc r="AI243" t="inlineStr">
      <is>
        <t>AA7 /00.05.2018</t>
      </is>
    </nc>
  </rcc>
  <rcc rId="453" sId="1" numFmtId="19">
    <oc r="L245">
      <v>43250</v>
    </oc>
    <nc r="L245">
      <v>43434</v>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298" start="0" length="0">
    <dxf>
      <font>
        <sz val="12"/>
      </font>
    </dxf>
  </rfmt>
  <rcc rId="454" sId="1">
    <nc r="C58">
      <v>103</v>
    </nc>
  </rcc>
  <rcc rId="455" sId="1">
    <nc r="D58" t="inlineStr">
      <is>
        <t>MM</t>
      </is>
    </nc>
  </rcc>
  <rcc rId="456" sId="1">
    <nc r="B58">
      <v>120710</v>
    </nc>
  </rcc>
  <rcc rId="457" sId="1" odxf="1" dxf="1">
    <nc r="E58" t="inlineStr">
      <is>
        <t>AP 2/11i  /2.1</t>
      </is>
    </nc>
    <odxf>
      <font>
        <b/>
        <sz val="12"/>
        <color auto="1"/>
      </font>
    </odxf>
    <ndxf>
      <font>
        <b val="0"/>
        <sz val="12"/>
        <color auto="1"/>
      </font>
    </ndxf>
  </rcc>
  <rcc rId="458" sId="1" odxf="1" dxf="1">
    <nc r="F58" t="inlineStr">
      <is>
        <t>CP4 more /2017</t>
      </is>
    </nc>
    <odxf>
      <font>
        <b/>
        <sz val="12"/>
        <color auto="1"/>
      </font>
      <alignment horizontal="center"/>
    </odxf>
    <ndxf>
      <font>
        <b val="0"/>
        <sz val="12"/>
        <color auto="1"/>
      </font>
      <alignment horizontal="general"/>
    </ndxf>
  </rcc>
  <rfmt sheetId="1" sqref="G58" start="0" length="0">
    <dxf>
      <font>
        <b val="0"/>
        <sz val="11"/>
        <color theme="1"/>
        <name val="Calibri"/>
        <family val="2"/>
        <charset val="238"/>
        <scheme val="minor"/>
      </font>
      <alignment horizontal="general" vertical="bottom" wrapText="0"/>
      <border outline="0">
        <left/>
        <right/>
        <top/>
        <bottom/>
      </border>
    </dxf>
  </rfmt>
  <rcc rId="459" sId="1" xfDxf="1" dxf="1">
    <nc r="G58" t="inlineStr">
      <is>
        <t>Implementarea unui sistem de management performant pentru imbunatatirea proceselor interne și cresterea calitatii serviciilor Primariei Sectorului 6 Bucureşti</t>
      </is>
    </nc>
    <ndxf>
      <alignment wrapText="1"/>
    </ndxf>
  </rcc>
  <rfmt sheetId="1" sqref="H58" start="0" length="0">
    <dxf>
      <font>
        <b val="0"/>
        <sz val="12"/>
        <color auto="1"/>
      </font>
    </dxf>
  </rfmt>
  <rcc rId="460" sId="1">
    <nc r="H58" t="inlineStr">
      <is>
        <t>Sect. 6 București</t>
      </is>
    </nc>
  </rcc>
  <rcc rId="461" sId="1">
    <nc r="I58" t="inlineStr">
      <is>
        <t>n.a</t>
      </is>
    </nc>
  </rcc>
  <rfmt sheetId="1" sqref="J58" start="0" length="0">
    <dxf>
      <font>
        <b val="0"/>
        <sz val="11"/>
        <color theme="1"/>
        <name val="Calibri"/>
        <family val="2"/>
        <charset val="238"/>
        <scheme val="minor"/>
      </font>
      <alignment horizontal="general" vertical="bottom" wrapText="0"/>
      <border outline="0">
        <left/>
        <right/>
        <top/>
        <bottom/>
      </border>
    </dxf>
  </rfmt>
  <rfmt sheetId="1" xfDxf="1" sqref="J58" start="0" length="0">
    <dxf>
      <font>
        <b/>
        <i/>
      </font>
      <alignment wrapText="1"/>
    </dxf>
  </rfmt>
  <rfmt sheetId="1" sqref="J58" start="0" length="2147483647">
    <dxf>
      <font>
        <b val="0"/>
      </font>
    </dxf>
  </rfmt>
  <rfmt sheetId="1" sqref="J58" start="0" length="2147483647">
    <dxf>
      <font>
        <i val="0"/>
      </font>
    </dxf>
  </rfmt>
  <rfmt sheetId="1" sqref="J58" start="0" length="2147483647">
    <dxf>
      <font>
        <i/>
      </font>
    </dxf>
  </rfmt>
  <rfmt sheetId="1" sqref="J58" start="0" length="2147483647">
    <dxf>
      <font>
        <i val="0"/>
      </font>
    </dxf>
  </rfmt>
  <rcc rId="462" sId="1">
    <nc r="J58" t="inlineStr">
      <is>
        <t>Obiectivul general: Implementarea / consolidarea și susținerea unui management performant la nivelul instituției primarului sectorului 6 al municipiului București și al instituțiilor subordonate, realizate prin introducerea de sisteme și standarde comune de management al calității în APL, pentru crearea unei administrații publice moderne, capabilă să faciliteze dezvoltarea socio-economică prin intermediul unor servicii publice competitive.                                                                      OS 1 – Implementarea de sisteme unitare de management al calității aplicabile administrației publice, prin utilizarea instrumentului CAF, inclusiv formarea/ instruirea specifică a personalului Primăriei Sectorului 6 pentru implementarea instrumentului CAF
OS 2 – Consolidarea SMC prin acțiuni de îmbunătățire rezultate în urma evaluării pe baza criteriilor modelului CAF
OS 3 – Dezvoltarea abilităților personalului din cadrul Primăriei Sectorului 6 și al instituțiilor subordonate prin:
• asigurarea formării profesionale a 45 persoane din grupul țintă, pentru implementarea Sistemului de Mangement al Calității, integrarea SMC cu SCIM și monitorizarea acestuia cu ajutorul instrumentului CAF. 
• dezvoltarea unui Ghid de bună practică privind integrarea SMC cu SCIM în cadrul UAT și evaluarea performanțelor SMC pe baza Modelului CAF
OS 4 – Asigurarea unui instrument suport pentru sistemul de management al calității şi performanței prin dezvoltarea și implementarea unui sistem informatic de management al proceselor.
OS 5 – Promovarea standardelor și instrumentelor managementului calității prin organizarea și derularea unei conferințe de informare/ conștientizare privind principiile și instrumentele managementului calității</t>
      </is>
    </nc>
  </rcc>
  <rfmt sheetId="1" sqref="G58">
    <dxf>
      <alignment horizontal="center"/>
    </dxf>
  </rfmt>
  <rfmt sheetId="1" sqref="G58" start="0" length="0">
    <dxf>
      <border>
        <left style="thin">
          <color indexed="64"/>
        </left>
        <right style="thin">
          <color indexed="64"/>
        </right>
        <top style="thin">
          <color indexed="64"/>
        </top>
        <bottom style="thin">
          <color indexed="64"/>
        </bottom>
      </border>
    </dxf>
  </rfmt>
  <rfmt sheetId="1" sqref="G58">
    <dxf>
      <alignment vertical="center"/>
    </dxf>
  </rfmt>
  <rfmt sheetId="1" sqref="K58" start="0" length="0">
    <dxf>
      <numFmt numFmtId="19" formatCode="m/d/yyyy"/>
    </dxf>
  </rfmt>
  <rfmt sheetId="1" sqref="L58" start="0" length="0">
    <dxf>
      <numFmt numFmtId="19" formatCode="m/d/yyyy"/>
    </dxf>
  </rfmt>
  <rcc rId="463" sId="1" odxf="1" dxf="1">
    <nc r="M58">
      <f>S58/AE58*100</f>
    </nc>
    <odxf>
      <font>
        <b/>
        <sz val="12"/>
        <color auto="1"/>
      </font>
      <numFmt numFmtId="0" formatCode="General"/>
    </odxf>
    <ndxf>
      <font>
        <b val="0"/>
        <sz val="12"/>
        <color auto="1"/>
      </font>
      <numFmt numFmtId="165" formatCode="0.000000000"/>
    </ndxf>
  </rcc>
  <rcc rId="464" sId="1" odxf="1" dxf="1">
    <nc r="N58">
      <v>8</v>
    </nc>
    <odxf>
      <font>
        <b/>
        <sz val="12"/>
        <color auto="1"/>
      </font>
      <fill>
        <patternFill patternType="none">
          <bgColor indexed="65"/>
        </patternFill>
      </fill>
    </odxf>
    <ndxf>
      <font>
        <b val="0"/>
        <sz val="12"/>
        <color auto="1"/>
      </font>
      <fill>
        <patternFill patternType="solid">
          <bgColor theme="0"/>
        </patternFill>
      </fill>
    </ndxf>
  </rcc>
  <rcc rId="465" sId="1" odxf="1" dxf="1">
    <nc r="O58" t="inlineStr">
      <is>
        <t>București</t>
      </is>
    </nc>
    <odxf>
      <font>
        <b/>
        <sz val="12"/>
        <color auto="1"/>
      </font>
      <fill>
        <patternFill patternType="none">
          <bgColor indexed="65"/>
        </patternFill>
      </fill>
    </odxf>
    <ndxf>
      <font>
        <b val="0"/>
        <sz val="12"/>
        <color auto="1"/>
      </font>
      <fill>
        <patternFill patternType="solid">
          <bgColor theme="0"/>
        </patternFill>
      </fill>
    </ndxf>
  </rcc>
  <rcc rId="466" sId="1" odxf="1" dxf="1">
    <nc r="P58" t="inlineStr">
      <is>
        <t>Bucuresti</t>
      </is>
    </nc>
    <odxf>
      <font>
        <b/>
        <sz val="12"/>
        <color auto="1"/>
      </font>
      <fill>
        <patternFill patternType="none">
          <bgColor indexed="65"/>
        </patternFill>
      </fill>
    </odxf>
    <ndxf>
      <font>
        <b val="0"/>
        <sz val="12"/>
        <color auto="1"/>
      </font>
      <fill>
        <patternFill patternType="solid">
          <bgColor theme="0"/>
        </patternFill>
      </fill>
    </ndxf>
  </rcc>
  <rcc rId="467" sId="1" odxf="1" dxf="1">
    <nc r="Q58" t="inlineStr">
      <is>
        <t>APL</t>
      </is>
    </nc>
    <odxf>
      <font>
        <b/>
        <sz val="12"/>
        <color auto="1"/>
      </font>
      <fill>
        <patternFill patternType="none">
          <bgColor indexed="65"/>
        </patternFill>
      </fill>
    </odxf>
    <ndxf>
      <font>
        <b val="0"/>
        <sz val="12"/>
        <color auto="1"/>
      </font>
      <fill>
        <patternFill patternType="solid">
          <bgColor theme="0"/>
        </patternFill>
      </fill>
    </ndxf>
  </rcc>
  <rcc rId="468" sId="1" odxf="1" dxf="1">
    <nc r="R58" t="inlineStr">
      <is>
        <t>119 - Investiții în capacitatea instituțională și în eficiența administrațiilor și a serviciilor publice la nivel național, regional și local, în perspectiva realizării de reforme, a unei mai bune legiferări și a bunei guvernanțe</t>
      </is>
    </nc>
    <odxf>
      <font>
        <b/>
        <sz val="12"/>
        <color auto="1"/>
      </font>
      <fill>
        <patternFill patternType="none">
          <bgColor indexed="65"/>
        </patternFill>
      </fill>
    </odxf>
    <ndxf>
      <font>
        <b val="0"/>
        <sz val="12"/>
        <color auto="1"/>
      </font>
      <fill>
        <patternFill patternType="solid">
          <bgColor theme="0"/>
        </patternFill>
      </fill>
    </ndxf>
  </rcc>
  <rcc rId="469" sId="1" numFmtId="19">
    <nc r="K58">
      <v>43227</v>
    </nc>
  </rcc>
  <rcc rId="470" sId="1" numFmtId="19">
    <nc r="L58">
      <v>43715</v>
    </nc>
  </rcc>
  <rfmt sheetId="1" sqref="U58" start="0" length="0">
    <dxf>
      <font>
        <b val="0"/>
        <sz val="11"/>
        <color theme="1"/>
        <name val="Calibri"/>
        <family val="2"/>
        <charset val="238"/>
        <scheme val="minor"/>
      </font>
      <fill>
        <patternFill patternType="none">
          <bgColor indexed="65"/>
        </patternFill>
      </fill>
      <alignment horizontal="general" vertical="bottom" wrapText="0"/>
      <border outline="0">
        <left/>
        <right/>
        <top/>
        <bottom/>
      </border>
    </dxf>
  </rfmt>
  <rfmt sheetId="1" xfDxf="1" sqref="U58" start="0" length="0">
    <dxf>
      <font>
        <b/>
        <sz val="9"/>
        <name val="Trebuchet MS"/>
        <scheme val="none"/>
      </font>
      <alignment wrapText="1"/>
    </dxf>
  </rfmt>
  <rcc rId="471" sId="1" odxf="1" dxf="1" numFmtId="4">
    <nc r="U58">
      <v>339304.22</v>
    </nc>
    <ndxf>
      <numFmt numFmtId="4" formatCode="#,##0.00"/>
    </ndxf>
  </rcc>
  <rcc rId="472" sId="1">
    <nc r="T58">
      <v>0</v>
    </nc>
  </rcc>
  <rfmt sheetId="1" sqref="U58">
    <dxf>
      <alignment vertical="center"/>
    </dxf>
  </rfmt>
  <rcc rId="473" sId="1">
    <nc r="W58">
      <v>0</v>
    </nc>
  </rcc>
  <rfmt sheetId="1" sqref="X58" start="0" length="0">
    <dxf>
      <font>
        <b val="0"/>
        <sz val="11"/>
        <color theme="1"/>
        <name val="Calibri"/>
        <family val="2"/>
        <charset val="238"/>
        <scheme val="minor"/>
      </font>
      <fill>
        <patternFill patternType="none">
          <bgColor indexed="65"/>
        </patternFill>
      </fill>
      <alignment horizontal="general" vertical="bottom" wrapText="0"/>
      <border outline="0">
        <left/>
        <right/>
        <top/>
        <bottom/>
      </border>
    </dxf>
  </rfmt>
  <rfmt sheetId="1" xfDxf="1" sqref="X58" start="0" length="0">
    <dxf>
      <font>
        <b/>
        <sz val="9"/>
        <name val="Trebuchet MS"/>
        <scheme val="none"/>
      </font>
      <alignment wrapText="1"/>
    </dxf>
  </rfmt>
  <rcc rId="474" sId="1" odxf="1" dxf="1" numFmtId="4">
    <nc r="X58">
      <v>76343.45</v>
    </nc>
    <ndxf>
      <numFmt numFmtId="4" formatCode="#,##0.00"/>
    </ndxf>
  </rcc>
  <rfmt sheetId="1" sqref="X58">
    <dxf>
      <alignment vertical="center"/>
    </dxf>
  </rfmt>
  <rcc rId="475" sId="1" numFmtId="4">
    <nc r="Z58">
      <v>0</v>
    </nc>
  </rcc>
  <rfmt sheetId="1" sqref="AA58" start="0" length="0">
    <dxf>
      <font>
        <b val="0"/>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dxf>
  </rfmt>
  <rfmt sheetId="1" xfDxf="1" sqref="AA58" start="0" length="0">
    <dxf>
      <font>
        <b/>
        <sz val="9"/>
        <name val="Trebuchet MS"/>
        <scheme val="none"/>
      </font>
      <alignment wrapText="1"/>
    </dxf>
  </rfmt>
  <rfmt sheetId="1" sqref="AA58">
    <dxf>
      <alignment horizontal="center"/>
    </dxf>
  </rfmt>
  <rfmt sheetId="1" sqref="AA58">
    <dxf>
      <alignment vertical="center"/>
    </dxf>
  </rfmt>
  <rcc rId="476" sId="1" odxf="1" dxf="1" numFmtId="4">
    <nc r="AA58">
      <v>8482.61</v>
    </nc>
    <ndxf>
      <numFmt numFmtId="4" formatCode="#,##0.00"/>
    </ndxf>
  </rcc>
  <rcc rId="477" sId="1" odxf="1" dxf="1">
    <nc r="AH58" t="inlineStr">
      <is>
        <t>implementare</t>
      </is>
    </nc>
    <odxf>
      <font>
        <b/>
        <sz val="12"/>
        <color auto="1"/>
      </font>
    </odxf>
    <ndxf>
      <font>
        <b val="0"/>
        <sz val="12"/>
        <color auto="1"/>
      </font>
    </ndxf>
  </rcc>
  <rcc rId="478" sId="1" odxf="1" dxf="1">
    <nc r="AI58" t="inlineStr">
      <is>
        <t>n.a</t>
      </is>
    </nc>
    <odxf>
      <font>
        <b/>
        <sz val="12"/>
        <color auto="1"/>
      </font>
      <numFmt numFmtId="3" formatCode="#,##0"/>
    </odxf>
    <ndxf>
      <font>
        <b val="0"/>
        <sz val="12"/>
        <color auto="1"/>
        <name val="Trebuchet MS"/>
        <scheme val="none"/>
      </font>
      <numFmt numFmtId="19" formatCode="m/d/yyyy"/>
    </ndxf>
  </rcc>
  <rcc rId="479" sId="1" odxf="1" dxf="1" numFmtId="4">
    <nc r="AJ58">
      <v>0</v>
    </nc>
    <odxf>
      <font>
        <b/>
        <sz val="12"/>
        <color auto="1"/>
      </font>
      <numFmt numFmtId="3" formatCode="#,##0"/>
      <border outline="0">
        <top/>
      </border>
    </odxf>
    <ndxf>
      <font>
        <b val="0"/>
        <sz val="12"/>
        <color auto="1"/>
      </font>
      <numFmt numFmtId="4" formatCode="#,##0.00"/>
      <border outline="0">
        <top style="thin">
          <color indexed="64"/>
        </top>
      </border>
    </ndxf>
  </rcc>
  <rcc rId="480" sId="1" odxf="1" dxf="1" numFmtId="4">
    <nc r="AK58">
      <v>0</v>
    </nc>
    <odxf>
      <font>
        <b/>
        <sz val="12"/>
        <color auto="1"/>
      </font>
      <numFmt numFmtId="3" formatCode="#,##0"/>
    </odxf>
    <ndxf>
      <font>
        <b val="0"/>
        <sz val="12"/>
        <color auto="1"/>
      </font>
      <numFmt numFmtId="4" formatCode="#,##0.00"/>
    </ndxf>
  </rcc>
  <rfmt sheetId="1" sqref="U58">
    <dxf>
      <fill>
        <patternFill patternType="solid">
          <bgColor rgb="FFFFFF00"/>
        </patternFill>
      </fill>
    </dxf>
  </rfmt>
  <rfmt sheetId="1" sqref="X58">
    <dxf>
      <fill>
        <patternFill patternType="solid">
          <bgColor rgb="FFFFFF00"/>
        </patternFill>
      </fill>
    </dxf>
  </rfmt>
  <rfmt sheetId="1" sqref="AA58">
    <dxf>
      <fill>
        <patternFill patternType="solid">
          <bgColor rgb="FFFFFF00"/>
        </patternFill>
      </fill>
    </dxf>
  </rfmt>
  <rfmt sheetId="1" sqref="T58:AA58" start="0" length="2147483647">
    <dxf>
      <font>
        <name val="Calibri"/>
        <scheme val="minor"/>
      </font>
    </dxf>
  </rfmt>
  <rfmt sheetId="1" sqref="T58:AA58" start="0" length="2147483647">
    <dxf>
      <font>
        <sz val="12"/>
      </font>
    </dxf>
  </rfmt>
  <rfmt sheetId="1" sqref="T58:AA58" start="0" length="2147483647">
    <dxf>
      <font>
        <b val="0"/>
      </font>
    </dxf>
  </rfmt>
  <rcv guid="{65C35D6D-934F-4431-BA92-90255FC17BA4}" action="delete"/>
  <rdn rId="0" localSheetId="1" customView="1" name="Z_65C35D6D_934F_4431_BA92_90255FC17BA4_.wvu.PrintArea" hidden="1" oldHidden="1">
    <formula>Sheet1!$A$1:$AL$322</formula>
    <oldFormula>Sheet1!$A$1:$AL$322</oldFormula>
  </rdn>
  <rdn rId="0" localSheetId="1" customView="1" name="Z_65C35D6D_934F_4431_BA92_90255FC17BA4_.wvu.FilterData" hidden="1" oldHidden="1">
    <formula>Sheet1!$A$6:$AL$322</formula>
    <oldFormula>Sheet1!$A$6:$AL$322</oldFormula>
  </rdn>
  <rcv guid="{65C35D6D-934F-4431-BA92-90255FC17BA4}" action="add"/>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408A2F1-296F-4EAD-B15B-336D73846FDD}" action="delete"/>
  <rdn rId="0" localSheetId="1" customView="1" name="Z_C408A2F1_296F_4EAD_B15B_336D73846FDD_.wvu.PrintArea" hidden="1" oldHidden="1">
    <formula>Sheet1!$A$1:$AL$322</formula>
    <oldFormula>Sheet1!$A$1:$AL$322</oldFormula>
  </rdn>
  <rdn rId="0" localSheetId="1" customView="1" name="Z_C408A2F1_296F_4EAD_B15B_336D73846FDD_.wvu.FilterData" hidden="1" oldHidden="1">
    <formula>Sheet1!$A$6:$AL$322</formula>
    <oldFormula>Sheet1!$A$6:$AL$322</oldFormula>
  </rdn>
  <rcv guid="{C408A2F1-296F-4EAD-B15B-336D73846FDD}" action="add"/>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5" sId="1" numFmtId="19">
    <oc r="L246">
      <v>43249</v>
    </oc>
    <nc r="L246">
      <v>43553</v>
    </nc>
  </rcc>
  <rcv guid="{3AFE79CE-CE75-447D-8C73-1AE63A224CBA}" action="delete"/>
  <rdn rId="0" localSheetId="1" customView="1" name="Z_3AFE79CE_CE75_447D_8C73_1AE63A224CBA_.wvu.PrintArea" hidden="1" oldHidden="1">
    <formula>Sheet1!$A$1:$AL$322</formula>
    <oldFormula>Sheet1!$A$1:$AL$322</oldFormula>
  </rdn>
  <rdn rId="0" localSheetId="1" customView="1" name="Z_3AFE79CE_CE75_447D_8C73_1AE63A224CBA_.wvu.FilterData" hidden="1" oldHidden="1">
    <formula>Sheet1!$A$6:$AL$322</formula>
    <oldFormula>Sheet1!$A$6:$AL$322</oldFormula>
  </rdn>
  <rcv guid="{3AFE79CE-CE75-447D-8C73-1AE63A224CBA}"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97" start="0" length="0">
    <dxf>
      <font>
        <sz val="12"/>
        <color auto="1"/>
        <charset val="1"/>
      </font>
      <alignment horizontal="left"/>
    </dxf>
  </rfmt>
  <rfmt sheetId="1" sqref="H297" start="0" length="0">
    <dxf>
      <font>
        <sz val="12"/>
        <color auto="1"/>
        <charset val="1"/>
      </font>
    </dxf>
  </rfmt>
  <rcv guid="{9980B309-0131-4577-BF29-212714399FDF}" action="delete"/>
  <rdn rId="0" localSheetId="1" customView="1" name="Z_9980B309_0131_4577_BF29_212714399FDF_.wvu.PrintArea" hidden="1" oldHidden="1">
    <formula>Sheet1!$A$1:$AL$322</formula>
    <oldFormula>Sheet1!$A$1:$AL$322</oldFormula>
  </rdn>
  <rdn rId="0" localSheetId="1" customView="1" name="Z_9980B309_0131_4577_BF29_212714399FDF_.wvu.FilterData" hidden="1" oldHidden="1">
    <formula>Sheet1!$A$6:$AL$322</formula>
    <oldFormula>Sheet1!$A$6:$AL$322</oldFormula>
  </rdn>
  <rcv guid="{9980B309-0131-4577-BF29-212714399FDF}"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0" sId="1">
    <oc r="AI257" t="inlineStr">
      <is>
        <t>AA4 /24.04.17</t>
      </is>
    </oc>
    <nc r="AI257" t="inlineStr">
      <is>
        <t>AA4 /24.04.18</t>
      </is>
    </nc>
  </rcc>
  <rcv guid="{7C1B4D6D-D666-48DD-AB17-E00791B6F0B6}" action="delete"/>
  <rdn rId="0" localSheetId="1" customView="1" name="Z_7C1B4D6D_D666_48DD_AB17_E00791B6F0B6_.wvu.PrintArea" hidden="1" oldHidden="1">
    <formula>Sheet1!$A$1:$AL$322</formula>
    <oldFormula>Sheet1!$A$1:$AL$322</oldFormula>
  </rdn>
  <rdn rId="0" localSheetId="1" customView="1" name="Z_7C1B4D6D_D666_48DD_AB17_E00791B6F0B6_.wvu.FilterData" hidden="1" oldHidden="1">
    <formula>Sheet1!$A$6:$DG$305</formula>
    <oldFormula>Sheet1!$A$6:$AL$322</oldFormula>
  </rdn>
  <rcv guid="{7C1B4D6D-D666-48DD-AB17-E00791B6F0B6}"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93" sId="1" ref="A303:XFD303" action="insertRow">
    <undo index="65535" exp="area" ref3D="1" dr="$H$1:$N$1048576" dn="Z_65B035E3_87FA_46C5_996E_864F2C8D0EBC_.wvu.Cols" sId="1"/>
  </rr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4" sId="1" numFmtId="4">
    <oc r="AD46">
      <v>0</v>
    </oc>
    <nc r="AD46"/>
  </rcc>
  <rcv guid="{EF10298D-3F59-43F1-9A86-8C1CCA3B5D93}" action="delete"/>
  <rdn rId="0" localSheetId="1" customView="1" name="Z_EF10298D_3F59_43F1_9A86_8C1CCA3B5D93_.wvu.PrintArea" hidden="1" oldHidden="1">
    <formula>Sheet1!$A$1:$AL$323</formula>
    <oldFormula>Sheet1!$A$1:$AL$323</oldFormula>
  </rdn>
  <rdn rId="0" localSheetId="1" customView="1" name="Z_EF10298D_3F59_43F1_9A86_8C1CCA3B5D93_.wvu.FilterData" hidden="1" oldHidden="1">
    <formula>Sheet1!$A$6:$AL$323</formula>
    <oldFormula>Sheet1!$A$6:$AL$323</oldFormula>
  </rdn>
  <rcv guid="{EF10298D-3F59-43F1-9A86-8C1CCA3B5D93}"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7" sId="1" numFmtId="19">
    <oc r="L266">
      <v>43128</v>
    </oc>
    <nc r="L266">
      <v>43462</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 sId="1">
    <nc r="B245">
      <v>117834</v>
    </nc>
  </rcc>
  <rcc rId="24" sId="1">
    <nc r="B249">
      <v>119993</v>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8" sId="1">
    <nc r="B231">
      <v>120313</v>
    </nc>
  </rcc>
  <rcc rId="499" sId="1">
    <nc r="B233">
      <v>118305</v>
    </nc>
  </rcc>
  <rcc rId="500" sId="1">
    <nc r="B244">
      <v>118584</v>
    </nc>
  </rcc>
  <rcc rId="501" sId="1">
    <nc r="B246">
      <v>118419</v>
    </nc>
  </rcc>
  <rcc rId="502" sId="1">
    <nc r="B263">
      <v>119957</v>
    </nc>
  </rcc>
  <rcc rId="503" sId="1">
    <nc r="B264">
      <v>118963</v>
    </nc>
  </rcc>
  <rcc rId="504" sId="1">
    <nc r="B266">
      <v>119981</v>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5" sId="1">
    <oc r="B265" t="inlineStr">
      <is>
        <t>na</t>
      </is>
    </oc>
    <nc r="B265">
      <v>118964</v>
    </nc>
  </rcc>
  <rcv guid="{A5B1481C-EF26-486A-984F-85CDDC2FD94F}" action="delete"/>
  <rdn rId="0" localSheetId="1" customView="1" name="Z_A5B1481C_EF26_486A_984F_85CDDC2FD94F_.wvu.PrintArea" hidden="1" oldHidden="1">
    <formula>Sheet1!$A$1:$AL$323</formula>
    <oldFormula>Sheet1!$A$1:$AL$323</oldFormula>
  </rdn>
  <rdn rId="0" localSheetId="1" customView="1" name="Z_A5B1481C_EF26_486A_984F_85CDDC2FD94F_.wvu.FilterData" hidden="1" oldHidden="1">
    <formula>Sheet1!$A$6:$AL$323</formula>
    <oldFormula>Sheet1!$A$6:$AL$323</oldFormula>
  </rdn>
  <rcv guid="{A5B1481C-EF26-486A-984F-85CDDC2FD94F}"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8" sId="1">
    <oc r="AI247" t="inlineStr">
      <is>
        <t>AA5/ 12.10.2017</t>
      </is>
    </oc>
    <nc r="AI247" t="inlineStr">
      <is>
        <t>AA6/ 03.05.2018</t>
      </is>
    </nc>
  </rcc>
  <rcc rId="509" sId="1" numFmtId="4">
    <oc r="T247">
      <v>14176147.6</v>
    </oc>
    <nc r="T247">
      <v>13751720.9</v>
    </nc>
  </rcc>
  <rcc rId="510" sId="1" numFmtId="4">
    <oc r="U247">
      <v>3403119.85</v>
    </oc>
    <nc r="U247">
      <v>3301232.16</v>
    </nc>
  </rcc>
  <rcc rId="511" sId="1" numFmtId="4">
    <oc r="Z247">
      <v>2501673.11</v>
    </oc>
    <nc r="Z247">
      <v>2426774.2799999998</v>
    </nc>
  </rcc>
  <rcc rId="512" sId="1" numFmtId="4">
    <oc r="AA247">
      <v>850779.96</v>
    </oc>
    <nc r="AA247">
      <v>825308.04</v>
    </nc>
  </rcc>
  <rcv guid="{53ED3D47-B2C0-43A1-9A1E-F030D529F74C}" action="delete"/>
  <rdn rId="0" localSheetId="1" customView="1" name="Z_53ED3D47_B2C0_43A1_9A1E_F030D529F74C_.wvu.PrintArea" hidden="1" oldHidden="1">
    <formula>Sheet1!$A$1:$AL$323</formula>
    <oldFormula>Sheet1!$A$1:$AL$323</oldFormula>
  </rdn>
  <rdn rId="0" localSheetId="1" customView="1" name="Z_53ED3D47_B2C0_43A1_9A1E_F030D529F74C_.wvu.FilterData" hidden="1" oldHidden="1">
    <formula>Sheet1!$A$6:$AL$323</formula>
    <oldFormula>Sheet1!$A$6:$AL$323</oldFormula>
  </rdn>
  <rcv guid="{53ED3D47-B2C0-43A1-9A1E-F030D529F74C}"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5" sId="1">
    <nc r="B292">
      <v>110309</v>
    </nc>
  </rcc>
  <rfmt sheetId="1" sqref="G292" start="0" length="0">
    <dxf>
      <font>
        <sz val="11"/>
        <color theme="1"/>
        <name val="Calibri"/>
        <family val="2"/>
        <charset val="238"/>
        <scheme val="minor"/>
      </font>
      <alignment vertical="bottom"/>
      <border outline="0">
        <left/>
        <right/>
        <top/>
        <bottom/>
      </border>
    </dxf>
  </rfmt>
  <rfmt sheetId="1" xfDxf="1" sqref="G292" start="0" length="0">
    <dxf>
      <font>
        <name val="Trebuchet MS"/>
        <scheme val="none"/>
      </font>
    </dxf>
  </rfmt>
  <rcc rId="516" sId="1" odxf="1" dxf="1">
    <nc r="G292" t="inlineStr">
      <is>
        <t>Dezvoltarea de politici și mecanisme în domeniul serviciilor de utilitate publică prin entități asociative de tip intercomunitar și promovarea parteneriatelor public privat pentru o dezvoltare sustenabila a comunităților</t>
      </is>
    </nc>
    <ndxf>
      <font>
        <sz val="12"/>
        <color auto="1"/>
        <name val="Trebuchet MS"/>
        <scheme val="none"/>
      </font>
      <alignment horizontal="left" vertical="center" wrapText="1"/>
      <border outline="0">
        <left style="thin">
          <color indexed="64"/>
        </left>
        <right style="thin">
          <color indexed="64"/>
        </right>
        <top style="thin">
          <color indexed="64"/>
        </top>
        <bottom style="thin">
          <color indexed="64"/>
        </bottom>
      </border>
    </ndxf>
  </rcc>
  <rcc rId="517" sId="1">
    <nc r="H292" t="inlineStr">
      <is>
        <t>ASOCIAȚIA DE DEZVOLTARE INTERCOMUNITARĂ "EURONEST" - A.D.I.E.</t>
      </is>
    </nc>
  </rcc>
  <rcc rId="518" sId="1">
    <nc r="J292" t="inlineStr">
      <is>
        <t xml:space="preserve">Obiectivul general al proiectului îl reprezinta crearea premiselor necesare asigurarii populației cu servicii de calitate, prin îmbunătățirea infrastructurii serviciilor pentru siguranța publică și asistență medicală în situații de urgență.
Obiectivele specifice ale proiectului vizează:
• îmbunătățirea capacitații de răspuns, prin reducerea timpului de intervenție;
• îmbunătățirea capacitații si calității sistemului de intervenție;
• achiziționarea în comun a echipamentelor si furnizarea în comun a serviciului public de intervenție în situații de urgentă pentru populația Regiunii Nord-Est;
• achiziționarea de echipamente specifice atât pentru dezvoltarea bazei operaționale regionale, cât si pentru îmbunătățirea dotării bazelor județene existente, în funcție de specificul zonei si a tipurilor de riscuri;
• creșterea gradului de siguranță a populației din Regiunea Nord-Est și primirea ajutorului de urgentă calificat într-un timp cât mai scurt;
• implementarea principiului de comandă unică în cazul situațiilor de urgentă de amploare și eficientizarea interoperabilității la nivel local, zonal si regional printr-un management integrat al serviciilor de urgență profesioniste.
</t>
      </is>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9" sId="1" odxf="1" dxf="1">
    <nc r="Y331">
      <f>Y323+AB323</f>
    </nc>
    <odxf>
      <numFmt numFmtId="0" formatCode="General"/>
    </odxf>
    <ndxf>
      <numFmt numFmtId="166" formatCode="#,##0.00_ ;\-#,##0.00\ "/>
    </ndxf>
  </rcc>
  <rcc rId="520" sId="1">
    <oc r="S316">
      <f>SUM(S309:S314)</f>
    </oc>
    <nc r="S316">
      <f>SUM(S309:S315)</f>
    </nc>
  </rcc>
  <rdn rId="0" localSheetId="1" customView="1" name="Z_EB0F2E6A_FA33_479E_9A47_8E3494FBB4DE_.wvu.PrintArea" hidden="1" oldHidden="1">
    <formula>Sheet1!$A$1:$AL$323</formula>
  </rdn>
  <rdn rId="0" localSheetId="1" customView="1" name="Z_EB0F2E6A_FA33_479E_9A47_8E3494FBB4DE_.wvu.FilterData" hidden="1" oldHidden="1">
    <formula>Sheet1!$A$6:$AL$323</formula>
  </rdn>
  <rcv guid="{EB0F2E6A-FA33-479E-9A47-8E3494FBB4DE}" action="add"/>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3" sId="1">
    <oc r="T316">
      <f>SUM(T309:T314)</f>
    </oc>
    <nc r="T316">
      <f>SUM(T309:T315)</f>
    </nc>
  </rcc>
  <rcc rId="524" sId="1">
    <oc r="U316">
      <f>SUM(U309:U314)</f>
    </oc>
    <nc r="U316">
      <f>SUM(U309:U315)</f>
    </nc>
  </rcc>
  <rcc rId="525" sId="1">
    <oc r="V316">
      <f>SUM(V309:V314)</f>
    </oc>
    <nc r="V316">
      <f>SUM(V309:V315)</f>
    </nc>
  </rcc>
  <rcc rId="526" sId="1">
    <oc r="W316">
      <f>SUM(W309:W314)</f>
    </oc>
    <nc r="W316">
      <f>SUM(W309:W315)</f>
    </nc>
  </rcc>
  <rcc rId="527" sId="1">
    <oc r="X316">
      <f>SUM(X309:X314)</f>
    </oc>
    <nc r="X316">
      <f>SUM(X309:X315)</f>
    </nc>
  </rcc>
  <rcc rId="528" sId="1">
    <oc r="Y316">
      <f>SUM(Y309:Y314)</f>
    </oc>
    <nc r="Y316">
      <f>SUM(Y309:Y315)</f>
    </nc>
  </rcc>
  <rcc rId="529" sId="1">
    <oc r="Z316">
      <f>SUM(Z309:Z314)</f>
    </oc>
    <nc r="Z316">
      <f>SUM(Z309:Z315)</f>
    </nc>
  </rcc>
  <rcc rId="530" sId="1">
    <oc r="AA316">
      <f>SUM(AA309:AA314)</f>
    </oc>
    <nc r="AA316">
      <f>SUM(AA309:AA315)</f>
    </nc>
  </rcc>
  <rcc rId="531" sId="1">
    <oc r="AB316">
      <f>SUM(AB309:AB314)</f>
    </oc>
    <nc r="AB316">
      <f>SUM(AB309:AB315)</f>
    </nc>
  </rcc>
  <rcc rId="532" sId="1">
    <oc r="AC316">
      <f>SUM(AC309:AC314)</f>
    </oc>
    <nc r="AC316">
      <f>SUM(AC309:AC315)</f>
    </nc>
  </rcc>
  <rcc rId="533" sId="1">
    <oc r="AD316">
      <f>SUM(AD309:AD314)</f>
    </oc>
    <nc r="AD316">
      <f>SUM(AD309:AD315)</f>
    </nc>
  </rcc>
  <rcc rId="534" sId="1">
    <oc r="AE316">
      <f>SUM(AE309:AE314)</f>
    </oc>
    <nc r="AE316">
      <f>SUM(AE309:AE315)</f>
    </nc>
  </rcc>
  <rcc rId="535" sId="1">
    <oc r="AF316">
      <f>SUM(AF309:AF314)</f>
    </oc>
    <nc r="AF316">
      <f>SUM(AF309:AF315)</f>
    </nc>
  </rcc>
  <rcc rId="536" sId="1">
    <oc r="AG316">
      <f>SUM(AG309:AG314)</f>
    </oc>
    <nc r="AG316">
      <f>SUM(AG309:AG315)</f>
    </nc>
  </rcc>
  <rcc rId="537" sId="1">
    <oc r="AH316">
      <f>SUM(AH309:AH314)</f>
    </oc>
    <nc r="AH316">
      <f>SUM(AH309:AH315)</f>
    </nc>
  </rcc>
  <rcc rId="538" sId="1">
    <oc r="AI316">
      <f>SUM(AI309:AI314)</f>
    </oc>
    <nc r="AI316">
      <f>SUM(AI309:AI315)</f>
    </nc>
  </rcc>
  <rcc rId="539" sId="1">
    <oc r="AJ316">
      <f>SUM(AJ309:AJ314)</f>
    </oc>
    <nc r="AJ316">
      <f>SUM(AJ309:AJ315)</f>
    </nc>
  </rcc>
  <rcc rId="540" sId="1">
    <oc r="AK316">
      <f>SUM(AK309:AK314)</f>
    </oc>
    <nc r="AK316">
      <f>SUM(AK309:AK315)</f>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L294" start="0" length="0">
    <dxf>
      <font>
        <sz val="12"/>
      </font>
      <numFmt numFmtId="4" formatCode="#,##0.00"/>
      <border outline="0">
        <left style="thin">
          <color indexed="64"/>
        </left>
        <right style="thin">
          <color indexed="64"/>
        </right>
        <top style="thin">
          <color indexed="64"/>
        </top>
        <bottom style="thin">
          <color indexed="64"/>
        </bottom>
      </border>
    </dxf>
  </rfmt>
  <rfmt sheetId="1" sqref="AL295" start="0" length="0">
    <dxf>
      <font>
        <sz val="12"/>
      </font>
      <numFmt numFmtId="4" formatCode="#,##0.00"/>
      <border outline="0">
        <left style="thin">
          <color indexed="64"/>
        </left>
        <right style="thin">
          <color indexed="64"/>
        </right>
        <top style="thin">
          <color indexed="64"/>
        </top>
        <bottom style="thin">
          <color indexed="64"/>
        </bottom>
      </border>
    </dxf>
  </rfmt>
  <rfmt sheetId="1" sqref="AL296" start="0" length="0">
    <dxf>
      <font>
        <sz val="12"/>
      </font>
      <numFmt numFmtId="4" formatCode="#,##0.00"/>
      <border outline="0">
        <left style="thin">
          <color indexed="64"/>
        </left>
        <right style="thin">
          <color indexed="64"/>
        </right>
        <top style="thin">
          <color indexed="64"/>
        </top>
        <bottom style="thin">
          <color indexed="64"/>
        </bottom>
      </border>
    </dxf>
  </rfmt>
  <rfmt sheetId="1" sqref="AL297" start="0" length="0">
    <dxf>
      <font>
        <sz val="12"/>
      </font>
      <numFmt numFmtId="4" formatCode="#,##0.00"/>
      <border outline="0">
        <left style="thin">
          <color indexed="64"/>
        </left>
        <right style="thin">
          <color indexed="64"/>
        </right>
        <top style="thin">
          <color indexed="64"/>
        </top>
        <bottom style="thin">
          <color indexed="64"/>
        </bottom>
      </border>
    </dxf>
  </rfmt>
  <rcc rId="541" sId="1" numFmtId="4">
    <nc r="AL294">
      <v>6388127.9299999997</v>
    </nc>
  </rcc>
  <rcc rId="542" sId="1" numFmtId="4">
    <nc r="AL295">
      <v>961539.82</v>
    </nc>
  </rcc>
  <rcc rId="543" sId="1" numFmtId="4">
    <nc r="AL296">
      <v>953954.51</v>
    </nc>
  </rcc>
  <rcc rId="544" sId="1" numFmtId="4">
    <nc r="AL297">
      <v>424130.28</v>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5" sId="1" numFmtId="4">
    <oc r="AL294">
      <v>6388127.9299999997</v>
    </oc>
    <nc r="AL294"/>
  </rcc>
  <rcc rId="546" sId="1" numFmtId="4">
    <oc r="AL295">
      <v>961539.82</v>
    </oc>
    <nc r="AL295"/>
  </rcc>
  <rcc rId="547" sId="1" numFmtId="4">
    <oc r="AL296">
      <v>953954.51</v>
    </oc>
    <nc r="AL296"/>
  </rcc>
  <rcc rId="548" sId="1" numFmtId="4">
    <oc r="AL297">
      <v>424130.28</v>
    </oc>
    <nc r="AL297"/>
  </rcc>
  <rcc rId="549" sId="1">
    <oc r="G55" t="inlineStr">
      <is>
        <t>TOTAL BRA:OV</t>
      </is>
    </oc>
    <nc r="G55" t="inlineStr">
      <is>
        <t>TOTAL BRAȘOV</t>
      </is>
    </nc>
  </rcc>
  <rcv guid="{7C1B4D6D-D666-48DD-AB17-E00791B6F0B6}" action="delete"/>
  <rdn rId="0" localSheetId="1" customView="1" name="Z_7C1B4D6D_D666_48DD_AB17_E00791B6F0B6_.wvu.PrintArea" hidden="1" oldHidden="1">
    <formula>Sheet1!$A$1:$AL$323</formula>
    <oldFormula>Sheet1!$A$1:$AL$323</oldFormula>
  </rdn>
  <rdn rId="0" localSheetId="1" customView="1" name="Z_7C1B4D6D_D666_48DD_AB17_E00791B6F0B6_.wvu.FilterData" hidden="1" oldHidden="1">
    <formula>Sheet1!$A$6:$DG$306</formula>
    <oldFormula>Sheet1!$A$6:$DG$306</oldFormula>
  </rdn>
  <rcv guid="{7C1B4D6D-D666-48DD-AB17-E00791B6F0B6}"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2" sId="1" numFmtId="4">
    <oc r="V231">
      <f>W231+X231</f>
    </oc>
    <nc r="V231">
      <v>1966327.81</v>
    </nc>
  </rcc>
  <rcc rId="553" sId="1" numFmtId="4">
    <oc r="W231">
      <v>0</v>
    </oc>
    <nc r="W231">
      <v>1453132.81</v>
    </nc>
  </rcc>
  <rcc rId="554" sId="1" numFmtId="4">
    <oc r="X231">
      <v>0</v>
    </oc>
    <nc r="X231">
      <v>513195</v>
    </nc>
  </rcc>
  <rcc rId="555" sId="1" numFmtId="4">
    <oc r="AA231">
      <v>1461090.12</v>
    </oc>
    <nc r="AA231">
      <v>947895.13</v>
    </nc>
  </rcc>
  <rcc rId="556" sId="1" numFmtId="4">
    <oc r="Z231">
      <v>4296257.58</v>
    </oc>
    <nc r="Z231">
      <v>2843124.76</v>
    </nc>
  </rcc>
  <rcv guid="{3AFE79CE-CE75-447D-8C73-1AE63A224CBA}" action="delete"/>
  <rdn rId="0" localSheetId="1" customView="1" name="Z_3AFE79CE_CE75_447D_8C73_1AE63A224CBA_.wvu.PrintArea" hidden="1" oldHidden="1">
    <formula>Sheet1!$A$1:$AL$323</formula>
    <oldFormula>Sheet1!$A$1:$AL$323</oldFormula>
  </rdn>
  <rdn rId="0" localSheetId="1" customView="1" name="Z_3AFE79CE_CE75_447D_8C73_1AE63A224CBA_.wvu.FilterData" hidden="1" oldHidden="1">
    <formula>Sheet1!$A$6:$AL$323</formula>
    <oldFormula>Sheet1!$A$6:$AL$323</oldFormula>
  </rdn>
  <rcv guid="{3AFE79CE-CE75-447D-8C73-1AE63A224CBA}"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9" sId="1">
    <oc r="S316">
      <f>SUM(S309:S315)</f>
    </oc>
    <nc r="S316">
      <f>SUM(S309:S315)</f>
    </nc>
  </rcc>
  <rcc rId="560" sId="1">
    <oc r="T316">
      <f>SUM(T309:T315)</f>
    </oc>
    <nc r="T316">
      <f>SUM(T309:T315)</f>
    </nc>
  </rcc>
  <rcc rId="561" sId="1">
    <oc r="U316">
      <f>SUM(U309:U315)</f>
    </oc>
    <nc r="U316">
      <f>SUM(U309:U315)</f>
    </nc>
  </rcc>
  <rcc rId="562" sId="1">
    <oc r="V316">
      <f>SUM(V309:V315)</f>
    </oc>
    <nc r="V316">
      <f>SUM(V309:V315)</f>
    </nc>
  </rcc>
  <rcc rId="563" sId="1">
    <oc r="W316">
      <f>SUM(W309:W315)</f>
    </oc>
    <nc r="W316">
      <f>SUM(W309:W315)</f>
    </nc>
  </rcc>
  <rcc rId="564" sId="1">
    <oc r="X316">
      <f>SUM(X309:X315)</f>
    </oc>
    <nc r="X316">
      <f>SUM(X309:X315)</f>
    </nc>
  </rcc>
  <rcc rId="565" sId="1">
    <oc r="Y316">
      <f>SUM(Y309:Y315)</f>
    </oc>
    <nc r="Y316">
      <f>SUM(Y309:Y315)</f>
    </nc>
  </rcc>
  <rcc rId="566" sId="1">
    <oc r="Z316">
      <f>SUM(Z309:Z315)</f>
    </oc>
    <nc r="Z316">
      <f>SUM(Z309:Z315)</f>
    </nc>
  </rcc>
  <rcc rId="567" sId="1">
    <oc r="AA316">
      <f>SUM(AA309:AA315)</f>
    </oc>
    <nc r="AA316">
      <f>SUM(AA309:AA315)</f>
    </nc>
  </rcc>
  <rcc rId="568" sId="1">
    <oc r="AB316">
      <f>SUM(AB309:AB315)</f>
    </oc>
    <nc r="AB316">
      <f>SUM(AB309:AB315)</f>
    </nc>
  </rcc>
  <rcc rId="569" sId="1">
    <oc r="AC316">
      <f>SUM(AC309:AC315)</f>
    </oc>
    <nc r="AC316">
      <f>SUM(AC309:AC315)</f>
    </nc>
  </rcc>
  <rcc rId="570" sId="1">
    <oc r="AD316">
      <f>SUM(AD309:AD315)</f>
    </oc>
    <nc r="AD316">
      <f>SUM(AD309:AD315)</f>
    </nc>
  </rcc>
  <rcc rId="571" sId="1">
    <oc r="AE316">
      <f>SUM(AE309:AE315)</f>
    </oc>
    <nc r="AE316">
      <f>SUM(AE309:AE315)</f>
    </nc>
  </rcc>
  <rcc rId="572" sId="1">
    <oc r="AF316">
      <f>SUM(AF309:AF315)</f>
    </oc>
    <nc r="AF316">
      <f>SUM(AF309:AF315)</f>
    </nc>
  </rcc>
  <rcc rId="573" sId="1">
    <oc r="AG316">
      <f>SUM(AG309:AG315)</f>
    </oc>
    <nc r="AG316">
      <f>SUM(AG309:AG315)</f>
    </nc>
  </rcc>
  <rcc rId="574" sId="1">
    <oc r="AH316">
      <f>SUM(AH309:AH315)</f>
    </oc>
    <nc r="AH316">
      <f>SUM(AH309:AH315)</f>
    </nc>
  </rcc>
  <rcc rId="575" sId="1">
    <oc r="AI316">
      <f>SUM(AI309:AI315)</f>
    </oc>
    <nc r="AI316">
      <f>SUM(AI309:AI315)</f>
    </nc>
  </rcc>
  <rcc rId="576" sId="1">
    <oc r="AJ316">
      <f>SUM(AJ309:AJ315)</f>
    </oc>
    <nc r="AJ316">
      <f>SUM(AJ309:AJ315)</f>
    </nc>
  </rcc>
  <rcc rId="577" sId="1">
    <oc r="AK316">
      <f>SUM(AK309:AK315)</f>
    </oc>
    <nc r="AK316">
      <f>SUM(AK309:AK315)</f>
    </nc>
  </rcc>
  <rcc rId="578" sId="1">
    <oc r="S321">
      <f>SUM(S317:S320)</f>
    </oc>
    <nc r="S321">
      <f>SUM(S317:S320)</f>
    </nc>
  </rcc>
  <rcc rId="579" sId="1">
    <oc r="S323">
      <f>S316+S321+S322</f>
    </oc>
    <nc r="S323">
      <f>S316+S321+S322</f>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
    <nc r="B252">
      <v>119991</v>
    </nc>
  </rcc>
  <rcc rId="26" sId="1">
    <nc r="B253">
      <v>119992</v>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0" sId="1">
    <oc r="AI231" t="inlineStr">
      <is>
        <t>Omdrapfe 636/09.10.2017</t>
      </is>
    </oc>
    <nc r="AI231" t="inlineStr">
      <is>
        <t>Omdrap 4668/27.04.2018</t>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1" sId="1" odxf="1" dxf="1">
    <oc r="E296" t="inlineStr">
      <is>
        <t>AP1/1.1</t>
      </is>
    </oc>
    <nc r="E296" t="inlineStr">
      <is>
        <t>AP1/11i /1.1</t>
      </is>
    </nc>
    <odxf>
      <fill>
        <patternFill patternType="none">
          <bgColor indexed="65"/>
        </patternFill>
      </fill>
    </odxf>
    <ndxf>
      <fill>
        <patternFill patternType="solid">
          <bgColor theme="0"/>
        </patternFill>
      </fill>
    </ndxf>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Sheet1!$A$1:$AL$323</formula>
    <oldFormula>Sheet1!$A$1:$AL$323</oldFormula>
  </rdn>
  <rdn rId="0" localSheetId="1" customView="1" name="Z_7C1B4D6D_D666_48DD_AB17_E00791B6F0B6_.wvu.FilterData" hidden="1" oldHidden="1">
    <formula>Sheet1!$A$6:$DG$302</formula>
    <oldFormula>Sheet1!$A$6:$DG$306</oldFormula>
  </rdn>
  <rcv guid="{7C1B4D6D-D666-48DD-AB17-E00791B6F0B6}"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4" sId="1" numFmtId="19">
    <oc r="L85">
      <v>43724</v>
    </oc>
    <nc r="L85">
      <v>43662</v>
    </nc>
  </rcc>
  <rcv guid="{7C1B4D6D-D666-48DD-AB17-E00791B6F0B6}" action="delete"/>
  <rdn rId="0" localSheetId="1" customView="1" name="Z_7C1B4D6D_D666_48DD_AB17_E00791B6F0B6_.wvu.PrintArea" hidden="1" oldHidden="1">
    <formula>Sheet1!$A$1:$AL$323</formula>
    <oldFormula>Sheet1!$A$1:$AL$323</oldFormula>
  </rdn>
  <rdn rId="0" localSheetId="1" customView="1" name="Z_7C1B4D6D_D666_48DD_AB17_E00791B6F0B6_.wvu.FilterData" hidden="1" oldHidden="1">
    <formula>Sheet1!$A$6:$DG$302</formula>
    <oldFormula>Sheet1!$A$6:$DG$302</oldFormula>
  </rdn>
  <rcv guid="{7C1B4D6D-D666-48DD-AB17-E00791B6F0B6}"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7" sId="1" numFmtId="19">
    <oc r="L161">
      <v>43660</v>
    </oc>
    <nc r="L161">
      <v>43658</v>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8" sId="1" numFmtId="19">
    <oc r="L72">
      <v>43729</v>
    </oc>
    <nc r="L72">
      <v>43667</v>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9" sId="1" numFmtId="19">
    <oc r="K276">
      <v>43188</v>
    </oc>
    <nc r="K276">
      <v>43186</v>
    </nc>
  </rcc>
  <rcc rId="590" sId="1" numFmtId="19">
    <oc r="L276">
      <v>43645</v>
    </oc>
    <nc r="L276">
      <v>43643</v>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1" sId="1" numFmtId="19">
    <oc r="K274">
      <v>43188</v>
    </oc>
    <nc r="K274">
      <v>43186</v>
    </nc>
  </rcc>
  <rcc rId="592" sId="1" numFmtId="19">
    <oc r="L274">
      <v>43675</v>
    </oc>
    <nc r="L274">
      <v>43673</v>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3" sId="1" numFmtId="19">
    <oc r="L282">
      <v>2082019</v>
    </oc>
    <nc r="L282">
      <v>43679</v>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4" sId="1" numFmtId="19">
    <oc r="L286">
      <v>43756</v>
    </oc>
    <nc r="L286">
      <v>43695</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
    <nc r="B280">
      <v>111631</v>
    </nc>
  </rcc>
  <rcc rId="28" sId="1">
    <nc r="B281">
      <v>112405</v>
    </nc>
  </rcc>
  <rcc rId="29" sId="1">
    <nc r="B287">
      <v>109967</v>
    </nc>
  </rcc>
  <rcc rId="30" sId="1">
    <nc r="B288">
      <v>112811</v>
    </nc>
  </rcc>
  <rcc rId="31" sId="1">
    <nc r="B293">
      <v>112122</v>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5" sId="1" numFmtId="19">
    <oc r="L290">
      <v>43701</v>
    </oc>
    <nc r="L290">
      <v>43579</v>
    </nc>
  </rcc>
  <rcc rId="596" sId="1" numFmtId="19">
    <oc r="K19">
      <v>43130</v>
    </oc>
    <nc r="K19">
      <v>43145</v>
    </nc>
  </rcc>
  <rcc rId="597" sId="1" numFmtId="19">
    <oc r="L19">
      <v>43495</v>
    </oc>
    <nc r="L19">
      <v>43510</v>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8" sId="1" numFmtId="19">
    <oc r="L20">
      <v>43691</v>
    </oc>
    <nc r="L20">
      <v>43630</v>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9" sId="1" numFmtId="19">
    <oc r="L100">
      <v>43691</v>
    </oc>
    <nc r="L100">
      <v>43630</v>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0" sId="1" numFmtId="19">
    <oc r="L8">
      <v>43691</v>
    </oc>
    <nc r="L8">
      <v>43630</v>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1" sId="1" numFmtId="19">
    <oc r="L51">
      <v>43691</v>
    </oc>
    <nc r="L51">
      <v>43630</v>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2" sId="1" numFmtId="19">
    <oc r="L121">
      <v>43691</v>
    </oc>
    <nc r="L121">
      <v>43510</v>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3" sId="1" numFmtId="19">
    <oc r="L36">
      <v>43691</v>
    </oc>
    <nc r="L36">
      <v>43630</v>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4" sId="1" numFmtId="19">
    <oc r="L126">
      <v>43691</v>
    </oc>
    <nc r="L126">
      <v>43630</v>
    </nc>
  </rcc>
  <rcc rId="605" sId="1" numFmtId="19">
    <oc r="L14">
      <v>43630</v>
    </oc>
    <nc r="L14">
      <v>43510</v>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6" sId="1" numFmtId="19">
    <oc r="K234">
      <v>42668</v>
    </oc>
    <nc r="K234">
      <v>42663</v>
    </nc>
  </rcc>
  <rcc rId="607" sId="1" numFmtId="19">
    <oc r="L234">
      <v>43763</v>
    </oc>
    <nc r="L234">
      <v>43758</v>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8" sId="1">
    <nc r="B298">
      <v>116172</v>
    </nc>
  </rcc>
  <rcc rId="609" sId="1">
    <nc r="C298">
      <v>391</v>
    </nc>
  </rcc>
  <rcc rId="610" sId="1">
    <nc r="D298" t="inlineStr">
      <is>
        <t>CA</t>
      </is>
    </nc>
  </rcc>
  <rcc rId="611" sId="1">
    <nc r="F298" t="inlineStr">
      <is>
        <t>IP8/2017 (MySMIS:
POCA/129/1/1)</t>
      </is>
    </nc>
  </rcc>
  <rcc rId="612" sId="1" odxf="1" dxf="1">
    <nc r="E298" t="inlineStr">
      <is>
        <t>AP1/11i /1.1</t>
      </is>
    </nc>
    <odxf>
      <fill>
        <patternFill patternType="none">
          <bgColor indexed="65"/>
        </patternFill>
      </fill>
    </odxf>
    <ndxf>
      <fill>
        <patternFill patternType="solid">
          <bgColor theme="0"/>
        </patternFill>
      </fill>
    </ndxf>
  </rcc>
  <rcc rId="613" sId="1">
    <nc r="G298" t="inlineStr">
      <is>
        <t>Sistem integrat de management pentru o societate informațională performantă (SIMSIP)</t>
      </is>
    </nc>
  </rcc>
  <rfmt sheetId="1" sqref="H298" start="0" length="0">
    <dxf>
      <font>
        <sz val="11"/>
        <color theme="1"/>
        <name val="Calibri"/>
        <family val="2"/>
        <charset val="238"/>
        <scheme val="minor"/>
      </font>
      <alignment horizontal="general" vertical="bottom" wrapText="0"/>
      <border outline="0">
        <left/>
        <right/>
        <top/>
        <bottom/>
      </border>
    </dxf>
  </rfmt>
  <rfmt sheetId="1" xfDxf="1" sqref="H298" start="0" length="0">
    <dxf>
      <font>
        <b/>
        <name val="Trebuchet MS"/>
        <scheme val="none"/>
      </font>
      <alignment vertical="center"/>
    </dxf>
  </rfmt>
  <rcc rId="614" sId="1" odxf="1" dxf="1">
    <nc r="H298" t="inlineStr">
      <is>
        <t>Ministerul Comunicațiilor și Societații Informaționale</t>
      </is>
    </nc>
    <ndxf>
      <font>
        <b val="0"/>
        <sz val="12"/>
        <color auto="1"/>
        <name val="Trebuchet MS"/>
        <charset val="1"/>
        <scheme val="none"/>
      </font>
      <alignment horizontal="left" wrapText="1"/>
      <border outline="0">
        <left style="thin">
          <color indexed="64"/>
        </left>
        <right style="thin">
          <color indexed="64"/>
        </right>
        <top style="thin">
          <color indexed="64"/>
        </top>
        <bottom style="thin">
          <color indexed="64"/>
        </bottom>
      </border>
    </ndxf>
  </rcc>
  <rcc rId="615" sId="1" odxf="1" dxf="1">
    <nc r="I298" t="inlineStr">
      <is>
        <t>CENTRUL NATIONAL DE RASPUNS LA INCIDENTE DE SECURITATE CIBERNETICA - CERTRO</t>
      </is>
    </nc>
    <ndxf>
      <font>
        <sz val="12"/>
        <color auto="1"/>
        <charset val="1"/>
      </font>
      <fill>
        <patternFill patternType="none">
          <bgColor indexed="65"/>
        </patternFill>
      </fill>
    </ndxf>
  </rcc>
  <rfmt sheetId="1" sqref="J298" start="0" length="0">
    <dxf>
      <font>
        <sz val="12"/>
        <color auto="1"/>
        <charset val="1"/>
      </font>
      <alignment horizontal="justify"/>
    </dxf>
  </rfmt>
  <rfmt sheetId="1" sqref="J298" start="0" length="0">
    <dxf>
      <font>
        <sz val="12"/>
        <color auto="1"/>
      </font>
    </dxf>
  </rfmt>
  <rcc rId="616" sId="1">
    <nc r="J298" t="inlineStr">
      <is>
        <r>
          <rPr>
            <b/>
            <sz val="12"/>
            <rFont val="Calibri"/>
            <family val="2"/>
          </rPr>
          <t xml:space="preserve">Obiectivul general </t>
        </r>
        <r>
          <rPr>
            <sz val="12"/>
            <rFont val="Calibri"/>
            <family val="2"/>
            <charset val="238"/>
          </rPr>
          <t xml:space="preserve">al proiectului este cresterea capacitaþii administrative a MCSI si CERT-RO pentru susþinerea reformelor instituþionale prin implementarea unui sistem unitar de management al calitaþii (care sa aiba la baza instrumentul CAF si standardul ISO 9001:2015) si performanþei (care sa aiba la baza BSC), precum si a unui sistem care sa cuprinda proceduri si mecanisme pentru coordonare si consultare cu factorii interesaþi privind implementarea, monitorizarea si evaluarea politicilor si strategiilor pentru care MCSI este responsabil, precum si sistematizarea fondului activ al legislaþiei cu incidenþa si impact asupra investiþiilor în dezvoltarea reþelelor de acces la NGN.                                                                </t>
        </r>
        <r>
          <rPr>
            <b/>
            <sz val="12"/>
            <rFont val="Calibri"/>
            <family val="2"/>
          </rPr>
          <t>Obiectivele specifice</t>
        </r>
        <r>
          <rPr>
            <sz val="12"/>
            <rFont val="Calibri"/>
            <family val="2"/>
            <charset val="238"/>
          </rPr>
          <t xml:space="preserve"> ale proiectului
1. Îmbunataþirea managementului proceselor si activitaþilor prin implementarea, monitorizarea si evaluarea instrumentului CAF în cadrul celor doua organizaþii.
2. Crearea cadrului intern si a mecanismelor pentru îmbunataþirea continuua a activitaþii, pentru o mai mare înþelegere a
proceselor instituþiilor, definirea clara a responsabilitaþilor si autoritaþilor, utilizarea mai eficienta a resurselor si reducerea costurilor de neconformitate, prin implementarea si monitorizarea standardului ISO 9001:2015 în cadrul celor doua organizaþii.
3. Eficientizare organizaþionala, operaþionala si individuala prin implementarea si monitorizarea managementului performanþei (BSC) în cadrul celor doua organizaþii.
4. Îmbunataþirea procesului de coordonare si consultare cu factorii interesaþi privind implementarea, monitorizarea si
evaluarea politicilor si strategiilor pentru care MCSI este responsabil prin utilizarea unui sistem care sa cuprinda proceduri si mecanisme aferente acestui proces.
5. Cresterea capacitaþii personalului din cadrul MCSI si CERT-RO, care implementeaza sistemul de management al calitaþii si performanþei, în vederea utilizarii si gestionarii eficiente a instrumentelor de management al calitaþii, precum si aplicarea unui sistem de politici bazate pe dovezi în MCSI, inclusiv evaluarea ex ante a impactului, prin sesiuni de instruire, formare si diseminare a bunelor practici.
6. Sistematizarea fondului activ al legislaþiei cu incidenþa si impact asupra investiþiilor operatorilor privaþi în dezvoltarea
reþelelor de acces la internet broadband de noua generaþie (NGN) prin realizarea unei analize a cadrului normativ si crearea unor mecanisme de coordonare si cooperare.</t>
        </r>
      </is>
    </nc>
  </rcc>
  <rcc rId="617" sId="1" numFmtId="19">
    <nc r="K298">
      <v>43230</v>
    </nc>
  </rcc>
  <rcc rId="618" sId="1" numFmtId="19">
    <nc r="L298">
      <v>44022</v>
    </nc>
  </rcc>
  <rcc rId="619" sId="1" odxf="1" dxf="1">
    <nc r="N298" t="inlineStr">
      <is>
        <t>Proiect cu acoperire națională</t>
      </is>
    </nc>
    <odxf>
      <fill>
        <patternFill patternType="solid">
          <bgColor theme="0"/>
        </patternFill>
      </fill>
    </odxf>
    <ndxf>
      <fill>
        <patternFill patternType="none">
          <bgColor indexed="65"/>
        </patternFill>
      </fill>
    </ndxf>
  </rcc>
  <rcc rId="620" sId="1">
    <nc r="O298" t="inlineStr">
      <is>
        <t>BUCUREȘTI</t>
      </is>
    </nc>
  </rcc>
  <rcc rId="621" sId="1">
    <nc r="P298" t="inlineStr">
      <is>
        <t>BUCUREȘTI</t>
      </is>
    </nc>
  </rcc>
  <rcc rId="622" sId="1">
    <nc r="Q298" t="inlineStr">
      <is>
        <t>APC</t>
      </is>
    </nc>
  </rcc>
  <rcc rId="623" sId="1">
    <nc r="R298" t="inlineStr">
      <is>
        <t>119 - Investiții în capacitatea instituțională și în eficiența administrațiilor și a serviciilor publice la nivel național, regional și local, în perspectiva realizării de reforme, a unei mai bune legiferări și a bunei guvernanțe</t>
      </is>
    </nc>
  </rcc>
  <rcc rId="624" sId="1" numFmtId="4">
    <nc r="AF298">
      <v>0</v>
    </nc>
  </rcc>
  <rcc rId="625" sId="1" odxf="1" dxf="1">
    <nc r="AH298" t="inlineStr">
      <is>
        <t>implementare</t>
      </is>
    </nc>
    <odxf>
      <font>
        <sz val="12"/>
        <color auto="1"/>
      </font>
    </odxf>
    <ndxf>
      <font>
        <sz val="12"/>
        <color auto="1"/>
      </font>
    </ndxf>
  </rcc>
  <rcc rId="626" sId="1">
    <nc r="AI298" t="inlineStr">
      <is>
        <t>n.a</t>
      </is>
    </nc>
  </rcc>
  <rcc rId="627" sId="1" numFmtId="4">
    <nc r="T298">
      <v>1270895.064</v>
    </nc>
  </rcc>
  <rm rId="628" sheetId="1" source="T298" destination="U298" sourceSheetId="1">
    <undo index="65535" exp="ref" v="1" dr="U298" r="S298" sId="1"/>
    <rfmt sheetId="1" s="1" sqref="U298" start="0" length="0">
      <dxf>
        <font>
          <sz val="12"/>
          <color auto="1"/>
          <name val="Calibri"/>
          <family val="2"/>
          <charset val="238"/>
          <scheme val="minor"/>
        </font>
        <numFmt numFmtId="165" formatCode="#,##0.00_ ;\-#,##0.00\ "/>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dxf>
    </rfmt>
  </rm>
  <rcc rId="629" sId="1" odxf="1" s="1" dxf="1" numFmtId="4">
    <nc r="T298">
      <v>5294082.1409999998</v>
    </nc>
    <ndxf>
      <font>
        <sz val="12"/>
        <color auto="1"/>
        <name val="Calibri"/>
        <family val="2"/>
        <charset val="238"/>
        <scheme val="minor"/>
      </font>
      <numFmt numFmtId="165" formatCode="#,##0.00_ ;\-#,##0.00\ "/>
      <alignment horizontal="right" vertical="center" wrapText="1"/>
      <border outline="0">
        <left style="thin">
          <color indexed="64"/>
        </left>
        <right style="thin">
          <color indexed="64"/>
        </right>
        <top style="thin">
          <color indexed="64"/>
        </top>
        <bottom style="thin">
          <color indexed="64"/>
        </bottom>
      </border>
    </ndxf>
  </rcc>
  <rcc rId="630" sId="1" numFmtId="4">
    <nc r="W298">
      <v>0</v>
    </nc>
  </rcc>
  <rcc rId="631" sId="1" numFmtId="4">
    <nc r="X298">
      <v>0</v>
    </nc>
  </rcc>
  <rcc rId="632" sId="1" numFmtId="4">
    <nc r="Z298">
      <v>934249.78949999996</v>
    </nc>
  </rcc>
  <rcc rId="633" sId="1" numFmtId="4">
    <nc r="AA298">
      <v>317723.766</v>
    </nc>
  </rcc>
  <rcc rId="634" sId="1" numFmtId="4">
    <nc r="AC298">
      <v>0</v>
    </nc>
  </rcc>
  <rcc rId="635" sId="1">
    <oc r="S298">
      <f>U298+#REF!</f>
    </oc>
    <nc r="S298">
      <f>T298+U298</f>
    </nc>
  </rcc>
  <rcc rId="636" sId="1">
    <oc r="AE299">
      <f>S299+V299+Y299+AB299</f>
    </oc>
    <nc r="AE299">
      <f>S299+V299+Y299+AB299</f>
    </nc>
  </rcc>
  <rcc rId="637" sId="1" numFmtId="4">
    <oc r="AE298">
      <f>S298+V298+Y298+AB298</f>
    </oc>
    <nc r="AE298">
      <f>S298+V298+Y298+AB298</f>
    </nc>
  </rcc>
  <rcv guid="{A5B1481C-EF26-486A-984F-85CDDC2FD94F}" action="delete"/>
  <rdn rId="0" localSheetId="1" customView="1" name="Z_A5B1481C_EF26_486A_984F_85CDDC2FD94F_.wvu.PrintArea" hidden="1" oldHidden="1">
    <formula>Sheet1!$A$1:$AL$323</formula>
    <oldFormula>Sheet1!$A$1:$AL$323</oldFormula>
  </rdn>
  <rdn rId="0" localSheetId="1" customView="1" name="Z_A5B1481C_EF26_486A_984F_85CDDC2FD94F_.wvu.FilterData" hidden="1" oldHidden="1">
    <formula>Sheet1!$A$6:$AL$323</formula>
    <oldFormula>Sheet1!$A$6:$AL$323</oldFormula>
  </rdn>
  <rcv guid="{A5B1481C-EF26-486A-984F-85CDDC2FD94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127"/>
  <sheetViews>
    <sheetView tabSelected="1" zoomScale="50" zoomScaleNormal="50" workbookViewId="0">
      <pane ySplit="6" topLeftCell="A43" activePane="bottomLeft" state="frozen"/>
      <selection pane="bottomLeft" activeCell="H122" sqref="H122"/>
    </sheetView>
  </sheetViews>
  <sheetFormatPr defaultColWidth="9.140625" defaultRowHeight="15" x14ac:dyDescent="0.25"/>
  <cols>
    <col min="1" max="1" width="7.42578125" style="1" customWidth="1"/>
    <col min="2" max="2" width="10.140625" style="81" customWidth="1"/>
    <col min="3" max="3" width="8.140625" style="80" customWidth="1"/>
    <col min="4" max="4" width="7.28515625" style="81" customWidth="1"/>
    <col min="5" max="5" width="14.28515625" style="1" customWidth="1"/>
    <col min="6" max="6" width="12.7109375" style="81" customWidth="1"/>
    <col min="7" max="7" width="52.42578125" style="229" customWidth="1"/>
    <col min="8" max="8" width="36.5703125" style="19" customWidth="1"/>
    <col min="9" max="9" width="40.28515625" style="90" customWidth="1"/>
    <col min="10" max="10" width="109.85546875" style="1" customWidth="1"/>
    <col min="11" max="11" width="31.28515625" style="36" customWidth="1"/>
    <col min="12" max="12" width="31.7109375" style="36" customWidth="1"/>
    <col min="13" max="13" width="43.140625" style="36" customWidth="1"/>
    <col min="14" max="14" width="11.42578125" style="36" customWidth="1"/>
    <col min="15" max="15" width="15" style="36" customWidth="1"/>
    <col min="16" max="16" width="15.42578125" style="36" customWidth="1"/>
    <col min="17" max="17" width="17" style="37" customWidth="1"/>
    <col min="18" max="18" width="46.7109375" style="37" customWidth="1"/>
    <col min="19" max="19" width="21.85546875" style="33" customWidth="1"/>
    <col min="20" max="21" width="21.85546875" style="91" customWidth="1"/>
    <col min="22" max="22" width="15.5703125" style="33" customWidth="1"/>
    <col min="23" max="23" width="17" style="91" customWidth="1"/>
    <col min="24" max="24" width="15" style="91" customWidth="1"/>
    <col min="25" max="25" width="19.42578125" style="33" customWidth="1"/>
    <col min="26" max="26" width="19.42578125" style="91" customWidth="1"/>
    <col min="27" max="27" width="19.85546875" style="91" customWidth="1"/>
    <col min="28" max="28" width="16.140625" style="33" customWidth="1"/>
    <col min="29" max="30" width="13.42578125" style="91" customWidth="1"/>
    <col min="31" max="31" width="18.85546875" style="95" customWidth="1"/>
    <col min="32" max="32" width="16" style="33" customWidth="1"/>
    <col min="33" max="33" width="21.85546875" style="33" customWidth="1"/>
    <col min="34" max="34" width="27.7109375" style="33" bestFit="1" customWidth="1"/>
    <col min="35" max="35" width="25" style="9" customWidth="1"/>
    <col min="36" max="36" width="18.28515625" style="34" bestFit="1" customWidth="1"/>
    <col min="37" max="37" width="22.42578125" style="34" bestFit="1" customWidth="1"/>
    <col min="38" max="38" width="15.140625" style="1" customWidth="1"/>
    <col min="39" max="42" width="9.140625" style="1"/>
    <col min="43" max="43" width="10" style="1" bestFit="1" customWidth="1"/>
    <col min="44" max="16384" width="9.140625" style="1"/>
  </cols>
  <sheetData>
    <row r="1" spans="1:111" ht="47.25" customHeight="1" x14ac:dyDescent="0.25">
      <c r="A1" s="193" t="s">
        <v>0</v>
      </c>
      <c r="B1" s="200" t="s">
        <v>515</v>
      </c>
      <c r="C1" s="197" t="s">
        <v>165</v>
      </c>
      <c r="D1" s="188" t="s">
        <v>166</v>
      </c>
      <c r="E1" s="195" t="s">
        <v>9</v>
      </c>
      <c r="F1" s="188" t="s">
        <v>170</v>
      </c>
      <c r="G1" s="195" t="s">
        <v>1</v>
      </c>
      <c r="H1" s="195" t="s">
        <v>15</v>
      </c>
      <c r="I1" s="190" t="s">
        <v>209</v>
      </c>
      <c r="J1" s="195" t="s">
        <v>17</v>
      </c>
      <c r="K1" s="195" t="s">
        <v>16</v>
      </c>
      <c r="L1" s="195" t="s">
        <v>18</v>
      </c>
      <c r="M1" s="195" t="s">
        <v>19</v>
      </c>
      <c r="N1" s="195" t="s">
        <v>2</v>
      </c>
      <c r="O1" s="195" t="s">
        <v>20</v>
      </c>
      <c r="P1" s="195" t="s">
        <v>3</v>
      </c>
      <c r="Q1" s="195" t="s">
        <v>4</v>
      </c>
      <c r="R1" s="195" t="s">
        <v>21</v>
      </c>
      <c r="S1" s="204" t="s">
        <v>10</v>
      </c>
      <c r="T1" s="205"/>
      <c r="U1" s="205"/>
      <c r="V1" s="205"/>
      <c r="W1" s="205"/>
      <c r="X1" s="205"/>
      <c r="Y1" s="205"/>
      <c r="Z1" s="206"/>
      <c r="AA1" s="206"/>
      <c r="AB1" s="207"/>
      <c r="AC1" s="92"/>
      <c r="AD1" s="92"/>
      <c r="AE1" s="220" t="s">
        <v>164</v>
      </c>
      <c r="AF1" s="31"/>
      <c r="AG1" s="212" t="s">
        <v>5</v>
      </c>
      <c r="AH1" s="217" t="s">
        <v>14</v>
      </c>
      <c r="AI1" s="217" t="s">
        <v>6</v>
      </c>
      <c r="AJ1" s="212" t="s">
        <v>23</v>
      </c>
      <c r="AK1" s="213"/>
      <c r="AL1" s="196" t="s">
        <v>207</v>
      </c>
    </row>
    <row r="2" spans="1:111" ht="15.75" customHeight="1" x14ac:dyDescent="0.25">
      <c r="A2" s="194"/>
      <c r="B2" s="201"/>
      <c r="C2" s="198"/>
      <c r="D2" s="189"/>
      <c r="E2" s="196"/>
      <c r="F2" s="189"/>
      <c r="G2" s="196"/>
      <c r="H2" s="196"/>
      <c r="I2" s="199"/>
      <c r="J2" s="196"/>
      <c r="K2" s="196"/>
      <c r="L2" s="196"/>
      <c r="M2" s="196"/>
      <c r="N2" s="196"/>
      <c r="O2" s="196"/>
      <c r="P2" s="196"/>
      <c r="Q2" s="196"/>
      <c r="R2" s="196"/>
      <c r="S2" s="208" t="s">
        <v>11</v>
      </c>
      <c r="T2" s="209"/>
      <c r="U2" s="209"/>
      <c r="V2" s="209"/>
      <c r="W2" s="210"/>
      <c r="X2" s="211"/>
      <c r="Y2" s="203" t="s">
        <v>13</v>
      </c>
      <c r="Z2" s="73"/>
      <c r="AA2" s="73"/>
      <c r="AB2" s="215" t="s">
        <v>22</v>
      </c>
      <c r="AC2" s="73"/>
      <c r="AD2" s="73"/>
      <c r="AE2" s="221"/>
      <c r="AF2" s="219" t="s">
        <v>7</v>
      </c>
      <c r="AG2" s="214"/>
      <c r="AH2" s="218"/>
      <c r="AI2" s="218"/>
      <c r="AJ2" s="214" t="s">
        <v>8</v>
      </c>
      <c r="AK2" s="214" t="s">
        <v>24</v>
      </c>
      <c r="AL2" s="196"/>
    </row>
    <row r="3" spans="1:111" ht="66" customHeight="1" thickBot="1" x14ac:dyDescent="0.3">
      <c r="A3" s="194"/>
      <c r="B3" s="202"/>
      <c r="C3" s="198"/>
      <c r="D3" s="189"/>
      <c r="E3" s="196"/>
      <c r="F3" s="189"/>
      <c r="G3" s="196"/>
      <c r="H3" s="196"/>
      <c r="I3" s="191"/>
      <c r="J3" s="196"/>
      <c r="K3" s="196"/>
      <c r="L3" s="196"/>
      <c r="M3" s="196"/>
      <c r="N3" s="196"/>
      <c r="O3" s="196"/>
      <c r="P3" s="196"/>
      <c r="Q3" s="196"/>
      <c r="R3" s="196"/>
      <c r="S3" s="66" t="s">
        <v>8</v>
      </c>
      <c r="T3" s="73" t="s">
        <v>191</v>
      </c>
      <c r="U3" s="73" t="s">
        <v>190</v>
      </c>
      <c r="V3" s="64" t="s">
        <v>12</v>
      </c>
      <c r="W3" s="73" t="s">
        <v>191</v>
      </c>
      <c r="X3" s="73" t="s">
        <v>190</v>
      </c>
      <c r="Y3" s="203"/>
      <c r="Z3" s="73" t="s">
        <v>191</v>
      </c>
      <c r="AA3" s="73" t="s">
        <v>190</v>
      </c>
      <c r="AB3" s="216"/>
      <c r="AC3" s="73" t="s">
        <v>191</v>
      </c>
      <c r="AD3" s="73" t="s">
        <v>190</v>
      </c>
      <c r="AE3" s="221"/>
      <c r="AF3" s="219"/>
      <c r="AG3" s="214"/>
      <c r="AH3" s="218"/>
      <c r="AI3" s="218"/>
      <c r="AJ3" s="214"/>
      <c r="AK3" s="214"/>
      <c r="AL3" s="22">
        <v>43238</v>
      </c>
    </row>
    <row r="4" spans="1:111" ht="65.25" customHeight="1" x14ac:dyDescent="0.25">
      <c r="A4" s="186" t="s">
        <v>252</v>
      </c>
      <c r="B4" s="190" t="s">
        <v>516</v>
      </c>
      <c r="C4" s="188" t="s">
        <v>256</v>
      </c>
      <c r="D4" s="188" t="s">
        <v>257</v>
      </c>
      <c r="E4" s="178" t="s">
        <v>253</v>
      </c>
      <c r="F4" s="188" t="s">
        <v>254</v>
      </c>
      <c r="G4" s="178" t="s">
        <v>255</v>
      </c>
      <c r="H4" s="178" t="s">
        <v>258</v>
      </c>
      <c r="I4" s="192" t="s">
        <v>259</v>
      </c>
      <c r="J4" s="178" t="s">
        <v>260</v>
      </c>
      <c r="K4" s="178" t="s">
        <v>261</v>
      </c>
      <c r="L4" s="178" t="s">
        <v>262</v>
      </c>
      <c r="M4" s="178" t="s">
        <v>266</v>
      </c>
      <c r="N4" s="178" t="s">
        <v>263</v>
      </c>
      <c r="O4" s="178" t="s">
        <v>264</v>
      </c>
      <c r="P4" s="178" t="s">
        <v>265</v>
      </c>
      <c r="Q4" s="178" t="s">
        <v>267</v>
      </c>
      <c r="R4" s="178" t="s">
        <v>268</v>
      </c>
      <c r="S4" s="182" t="s">
        <v>269</v>
      </c>
      <c r="T4" s="183"/>
      <c r="U4" s="183"/>
      <c r="V4" s="183"/>
      <c r="W4" s="183"/>
      <c r="X4" s="183"/>
      <c r="Y4" s="183"/>
      <c r="Z4" s="184"/>
      <c r="AA4" s="184"/>
      <c r="AB4" s="185"/>
      <c r="AC4" s="93"/>
      <c r="AD4" s="93"/>
      <c r="AE4" s="180" t="s">
        <v>276</v>
      </c>
      <c r="AF4" s="176" t="s">
        <v>277</v>
      </c>
      <c r="AG4" s="176" t="s">
        <v>278</v>
      </c>
      <c r="AH4" s="172" t="s">
        <v>279</v>
      </c>
      <c r="AI4" s="174" t="s">
        <v>280</v>
      </c>
      <c r="AJ4" s="176" t="s">
        <v>270</v>
      </c>
      <c r="AK4" s="176" t="s">
        <v>281</v>
      </c>
      <c r="AL4" s="20"/>
    </row>
    <row r="5" spans="1:111" s="21" customFormat="1" ht="47.25" x14ac:dyDescent="0.25">
      <c r="A5" s="187"/>
      <c r="B5" s="191"/>
      <c r="C5" s="189"/>
      <c r="D5" s="189"/>
      <c r="E5" s="179"/>
      <c r="F5" s="189"/>
      <c r="G5" s="179"/>
      <c r="H5" s="179"/>
      <c r="I5" s="191"/>
      <c r="J5" s="179"/>
      <c r="K5" s="179"/>
      <c r="L5" s="179"/>
      <c r="M5" s="179"/>
      <c r="N5" s="179"/>
      <c r="O5" s="179"/>
      <c r="P5" s="179"/>
      <c r="Q5" s="179"/>
      <c r="R5" s="179"/>
      <c r="S5" s="66" t="s">
        <v>270</v>
      </c>
      <c r="T5" s="73" t="s">
        <v>272</v>
      </c>
      <c r="U5" s="73" t="s">
        <v>271</v>
      </c>
      <c r="V5" s="64" t="s">
        <v>273</v>
      </c>
      <c r="W5" s="73" t="s">
        <v>272</v>
      </c>
      <c r="X5" s="73" t="s">
        <v>271</v>
      </c>
      <c r="Y5" s="66" t="s">
        <v>274</v>
      </c>
      <c r="Z5" s="73" t="s">
        <v>272</v>
      </c>
      <c r="AA5" s="73" t="s">
        <v>271</v>
      </c>
      <c r="AB5" s="67" t="s">
        <v>275</v>
      </c>
      <c r="AC5" s="73" t="s">
        <v>272</v>
      </c>
      <c r="AD5" s="73" t="s">
        <v>271</v>
      </c>
      <c r="AE5" s="181"/>
      <c r="AF5" s="177"/>
      <c r="AG5" s="177"/>
      <c r="AH5" s="173"/>
      <c r="AI5" s="175"/>
      <c r="AJ5" s="177"/>
      <c r="AK5" s="177"/>
      <c r="AL5" s="23" t="s">
        <v>282</v>
      </c>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row>
    <row r="6" spans="1:111" ht="15.75" x14ac:dyDescent="0.25">
      <c r="A6" s="69">
        <v>0</v>
      </c>
      <c r="B6" s="138"/>
      <c r="C6" s="71">
        <v>1</v>
      </c>
      <c r="D6" s="68" t="s">
        <v>186</v>
      </c>
      <c r="E6" s="70">
        <v>2</v>
      </c>
      <c r="F6" s="68">
        <v>3</v>
      </c>
      <c r="G6" s="170">
        <v>4</v>
      </c>
      <c r="H6" s="170">
        <v>5</v>
      </c>
      <c r="I6" s="171">
        <v>6</v>
      </c>
      <c r="J6" s="70">
        <v>7</v>
      </c>
      <c r="K6" s="70">
        <v>8</v>
      </c>
      <c r="L6" s="70">
        <v>9</v>
      </c>
      <c r="M6" s="70">
        <v>10</v>
      </c>
      <c r="N6" s="70">
        <v>11</v>
      </c>
      <c r="O6" s="70">
        <v>12</v>
      </c>
      <c r="P6" s="70">
        <v>13</v>
      </c>
      <c r="Q6" s="70">
        <v>14</v>
      </c>
      <c r="R6" s="70">
        <v>15</v>
      </c>
      <c r="S6" s="32">
        <v>16</v>
      </c>
      <c r="T6" s="35"/>
      <c r="U6" s="35"/>
      <c r="V6" s="32">
        <v>17</v>
      </c>
      <c r="W6" s="35"/>
      <c r="X6" s="35"/>
      <c r="Y6" s="32">
        <v>18</v>
      </c>
      <c r="Z6" s="73"/>
      <c r="AA6" s="73"/>
      <c r="AB6" s="32">
        <v>19</v>
      </c>
      <c r="AC6" s="35"/>
      <c r="AD6" s="35"/>
      <c r="AE6" s="94" t="s">
        <v>187</v>
      </c>
      <c r="AF6" s="72">
        <v>20</v>
      </c>
      <c r="AG6" s="72">
        <v>21</v>
      </c>
      <c r="AH6" s="72">
        <v>22</v>
      </c>
      <c r="AI6" s="72">
        <v>23</v>
      </c>
      <c r="AJ6" s="72">
        <v>24</v>
      </c>
      <c r="AK6" s="72">
        <v>25</v>
      </c>
      <c r="AL6" s="24"/>
    </row>
    <row r="7" spans="1:111" ht="408.75" customHeight="1" x14ac:dyDescent="0.25">
      <c r="A7" s="11">
        <v>1</v>
      </c>
      <c r="B7" s="139">
        <v>110755</v>
      </c>
      <c r="C7" s="71">
        <v>121</v>
      </c>
      <c r="D7" s="60" t="s">
        <v>184</v>
      </c>
      <c r="E7" s="27" t="s">
        <v>251</v>
      </c>
      <c r="F7" s="82" t="s">
        <v>402</v>
      </c>
      <c r="G7" s="18" t="s">
        <v>315</v>
      </c>
      <c r="H7" s="18" t="s">
        <v>316</v>
      </c>
      <c r="I7" s="77" t="s">
        <v>193</v>
      </c>
      <c r="J7" s="39" t="s">
        <v>517</v>
      </c>
      <c r="K7" s="6">
        <v>43145</v>
      </c>
      <c r="L7" s="6">
        <v>43630</v>
      </c>
      <c r="M7" s="7">
        <f t="shared" ref="M7:M8" si="0">S7/AE7*100</f>
        <v>84.999999517641427</v>
      </c>
      <c r="N7" s="8">
        <v>7</v>
      </c>
      <c r="O7" s="8" t="s">
        <v>327</v>
      </c>
      <c r="P7" s="8" t="s">
        <v>319</v>
      </c>
      <c r="Q7" s="15" t="s">
        <v>233</v>
      </c>
      <c r="R7" s="12" t="s">
        <v>36</v>
      </c>
      <c r="S7" s="96">
        <f t="shared" ref="S7:S8" si="1">T7+U7</f>
        <v>352434.92</v>
      </c>
      <c r="T7" s="97">
        <v>352434.92</v>
      </c>
      <c r="U7" s="98">
        <v>0</v>
      </c>
      <c r="V7" s="99">
        <f t="shared" ref="V7:V8" si="2">W7+X7</f>
        <v>53844.59</v>
      </c>
      <c r="W7" s="97">
        <v>53844.59</v>
      </c>
      <c r="X7" s="100">
        <v>0</v>
      </c>
      <c r="Y7" s="99">
        <f t="shared" ref="Y7" si="3">Z7+AA7</f>
        <v>8349.81</v>
      </c>
      <c r="Z7" s="97">
        <v>8349.81</v>
      </c>
      <c r="AA7" s="100">
        <v>0</v>
      </c>
      <c r="AB7" s="101">
        <f>AC7+AD7</f>
        <v>0</v>
      </c>
      <c r="AC7" s="102"/>
      <c r="AD7" s="102"/>
      <c r="AE7" s="103">
        <f>S7+V7+Y7+AB7</f>
        <v>414629.32</v>
      </c>
      <c r="AF7" s="101">
        <v>0</v>
      </c>
      <c r="AG7" s="101">
        <f t="shared" ref="AG7:AG8" si="4">AE7+AF7</f>
        <v>414629.32</v>
      </c>
      <c r="AH7" s="104" t="s">
        <v>163</v>
      </c>
      <c r="AI7" s="105" t="s">
        <v>193</v>
      </c>
      <c r="AJ7" s="106">
        <v>0</v>
      </c>
      <c r="AK7" s="106">
        <v>0</v>
      </c>
      <c r="AL7" s="10"/>
    </row>
    <row r="8" spans="1:111" ht="141.75" customHeight="1" x14ac:dyDescent="0.25">
      <c r="A8" s="4">
        <v>2</v>
      </c>
      <c r="B8" s="60">
        <v>109854</v>
      </c>
      <c r="C8" s="71">
        <v>116</v>
      </c>
      <c r="D8" s="60" t="s">
        <v>180</v>
      </c>
      <c r="E8" s="41" t="s">
        <v>251</v>
      </c>
      <c r="F8" s="82" t="s">
        <v>402</v>
      </c>
      <c r="G8" s="55" t="s">
        <v>429</v>
      </c>
      <c r="H8" s="18" t="s">
        <v>430</v>
      </c>
      <c r="I8" s="77" t="s">
        <v>430</v>
      </c>
      <c r="J8" s="54" t="s">
        <v>433</v>
      </c>
      <c r="K8" s="6">
        <v>43186</v>
      </c>
      <c r="L8" s="6">
        <v>43551</v>
      </c>
      <c r="M8" s="7">
        <f t="shared" si="0"/>
        <v>85.000000944809514</v>
      </c>
      <c r="N8" s="8">
        <v>7</v>
      </c>
      <c r="O8" s="8" t="s">
        <v>327</v>
      </c>
      <c r="P8" s="8" t="s">
        <v>431</v>
      </c>
      <c r="Q8" s="15" t="s">
        <v>233</v>
      </c>
      <c r="R8" s="8" t="s">
        <v>36</v>
      </c>
      <c r="S8" s="99">
        <f t="shared" si="1"/>
        <v>359860.9</v>
      </c>
      <c r="T8" s="98">
        <v>359860.9</v>
      </c>
      <c r="U8" s="98">
        <v>0</v>
      </c>
      <c r="V8" s="99">
        <f t="shared" si="2"/>
        <v>55037.54</v>
      </c>
      <c r="W8" s="98">
        <v>55037.54</v>
      </c>
      <c r="X8" s="98">
        <v>0</v>
      </c>
      <c r="Y8" s="99">
        <f>Z8+AA8</f>
        <v>8467.32</v>
      </c>
      <c r="Z8" s="98">
        <v>8467.32</v>
      </c>
      <c r="AA8" s="98">
        <v>0</v>
      </c>
      <c r="AB8" s="101">
        <f t="shared" ref="AB8" si="5">AC8+AD8</f>
        <v>0</v>
      </c>
      <c r="AC8" s="98"/>
      <c r="AD8" s="98"/>
      <c r="AE8" s="107">
        <f>S8+V8+Y8+AB8</f>
        <v>423365.76</v>
      </c>
      <c r="AF8" s="96">
        <v>0</v>
      </c>
      <c r="AG8" s="96">
        <f t="shared" si="4"/>
        <v>423365.76</v>
      </c>
      <c r="AH8" s="108" t="s">
        <v>163</v>
      </c>
      <c r="AI8" s="105" t="s">
        <v>422</v>
      </c>
      <c r="AJ8" s="106"/>
      <c r="AK8" s="106"/>
      <c r="AL8" s="10"/>
    </row>
    <row r="9" spans="1:111" ht="204.75" x14ac:dyDescent="0.25">
      <c r="A9" s="11">
        <v>1</v>
      </c>
      <c r="B9" s="139">
        <v>120637</v>
      </c>
      <c r="C9" s="71">
        <v>86</v>
      </c>
      <c r="D9" s="60" t="s">
        <v>183</v>
      </c>
      <c r="E9" s="12" t="s">
        <v>251</v>
      </c>
      <c r="F9" s="82" t="s">
        <v>402</v>
      </c>
      <c r="G9" s="18" t="s">
        <v>334</v>
      </c>
      <c r="H9" s="18" t="s">
        <v>335</v>
      </c>
      <c r="I9" s="86" t="s">
        <v>193</v>
      </c>
      <c r="J9" s="5" t="s">
        <v>336</v>
      </c>
      <c r="K9" s="6">
        <v>43145</v>
      </c>
      <c r="L9" s="6">
        <v>43510</v>
      </c>
      <c r="M9" s="7">
        <f t="shared" ref="M9" si="6">S9/AE9*100</f>
        <v>85.000001183738732</v>
      </c>
      <c r="N9" s="8">
        <v>5</v>
      </c>
      <c r="O9" s="8" t="s">
        <v>337</v>
      </c>
      <c r="P9" s="8" t="s">
        <v>337</v>
      </c>
      <c r="Q9" s="14" t="s">
        <v>233</v>
      </c>
      <c r="R9" s="8" t="s">
        <v>36</v>
      </c>
      <c r="S9" s="96">
        <f t="shared" ref="S9" si="7">T9+U9</f>
        <v>359031.93</v>
      </c>
      <c r="T9" s="97">
        <v>359031.93</v>
      </c>
      <c r="U9" s="98">
        <v>0</v>
      </c>
      <c r="V9" s="96">
        <f t="shared" ref="V9" si="8">W9+X9</f>
        <v>54910.76</v>
      </c>
      <c r="W9" s="98">
        <v>54910.76</v>
      </c>
      <c r="X9" s="98">
        <v>0</v>
      </c>
      <c r="Y9" s="96">
        <f t="shared" ref="Y9" si="9">Z9+AA9</f>
        <v>8447.81</v>
      </c>
      <c r="Z9" s="98">
        <v>8447.81</v>
      </c>
      <c r="AA9" s="98">
        <v>0</v>
      </c>
      <c r="AB9" s="96">
        <f>AC9+AD9</f>
        <v>0</v>
      </c>
      <c r="AC9" s="98"/>
      <c r="AD9" s="98"/>
      <c r="AE9" s="107">
        <f>S9+V9+Y9+AB9</f>
        <v>422390.5</v>
      </c>
      <c r="AF9" s="96">
        <v>0</v>
      </c>
      <c r="AG9" s="96">
        <f t="shared" ref="AG9" si="10">AE9+AF9</f>
        <v>422390.5</v>
      </c>
      <c r="AH9" s="104" t="s">
        <v>163</v>
      </c>
      <c r="AI9" s="105" t="s">
        <v>193</v>
      </c>
      <c r="AJ9" s="106">
        <v>0</v>
      </c>
      <c r="AK9" s="106">
        <v>0</v>
      </c>
      <c r="AL9" s="10"/>
    </row>
    <row r="10" spans="1:111" ht="123" customHeight="1" x14ac:dyDescent="0.25">
      <c r="A10" s="11">
        <v>1</v>
      </c>
      <c r="B10" s="139">
        <v>120652</v>
      </c>
      <c r="C10" s="71">
        <v>91</v>
      </c>
      <c r="D10" s="60" t="s">
        <v>180</v>
      </c>
      <c r="E10" s="12" t="s">
        <v>251</v>
      </c>
      <c r="F10" s="82" t="s">
        <v>402</v>
      </c>
      <c r="G10" s="40" t="s">
        <v>298</v>
      </c>
      <c r="H10" s="40" t="s">
        <v>303</v>
      </c>
      <c r="I10" s="86" t="s">
        <v>193</v>
      </c>
      <c r="J10" s="5" t="s">
        <v>304</v>
      </c>
      <c r="K10" s="6">
        <v>43145</v>
      </c>
      <c r="L10" s="6">
        <v>43510</v>
      </c>
      <c r="M10" s="7">
        <f t="shared" ref="M10" si="11">S10/AE10*100</f>
        <v>84.999998102206973</v>
      </c>
      <c r="N10" s="4">
        <v>3</v>
      </c>
      <c r="O10" s="4" t="s">
        <v>300</v>
      </c>
      <c r="P10" s="4" t="s">
        <v>302</v>
      </c>
      <c r="Q10" s="51" t="s">
        <v>233</v>
      </c>
      <c r="R10" s="4" t="s">
        <v>36</v>
      </c>
      <c r="S10" s="96">
        <f t="shared" ref="S10:S11" si="12">T10+U10</f>
        <v>358310.93</v>
      </c>
      <c r="T10" s="98">
        <v>358310.93</v>
      </c>
      <c r="U10" s="98">
        <v>0</v>
      </c>
      <c r="V10" s="96">
        <f t="shared" ref="V10:V11" si="13">W10+X10</f>
        <v>54800.5</v>
      </c>
      <c r="W10" s="98">
        <v>54800.5</v>
      </c>
      <c r="X10" s="98">
        <v>0</v>
      </c>
      <c r="Y10" s="96">
        <f t="shared" ref="Y10:Y11" si="14">Z10+AA10</f>
        <v>8430.85</v>
      </c>
      <c r="Z10" s="98">
        <v>8430.85</v>
      </c>
      <c r="AA10" s="98">
        <v>0</v>
      </c>
      <c r="AB10" s="96">
        <f>AC10+AD10</f>
        <v>0</v>
      </c>
      <c r="AC10" s="98"/>
      <c r="AD10" s="98"/>
      <c r="AE10" s="107">
        <f>S10+V10+Y10+AB10</f>
        <v>421542.27999999997</v>
      </c>
      <c r="AF10" s="96">
        <v>0</v>
      </c>
      <c r="AG10" s="96">
        <f t="shared" ref="AG10:AG11" si="15">AE10+AF10</f>
        <v>421542.27999999997</v>
      </c>
      <c r="AH10" s="104" t="s">
        <v>163</v>
      </c>
      <c r="AI10" s="105" t="s">
        <v>193</v>
      </c>
      <c r="AJ10" s="106">
        <f>12919.73+21747.25</f>
        <v>34666.979999999996</v>
      </c>
      <c r="AK10" s="112">
        <v>3326.05</v>
      </c>
      <c r="AL10" s="10"/>
    </row>
    <row r="11" spans="1:111" ht="183.75" customHeight="1" x14ac:dyDescent="0.25">
      <c r="A11" s="11">
        <v>2</v>
      </c>
      <c r="B11" s="139">
        <v>120730</v>
      </c>
      <c r="C11" s="71">
        <v>92</v>
      </c>
      <c r="D11" s="60" t="s">
        <v>180</v>
      </c>
      <c r="E11" s="27" t="s">
        <v>251</v>
      </c>
      <c r="F11" s="82" t="s">
        <v>402</v>
      </c>
      <c r="G11" s="18" t="s">
        <v>297</v>
      </c>
      <c r="H11" s="18" t="s">
        <v>296</v>
      </c>
      <c r="I11" s="77" t="s">
        <v>193</v>
      </c>
      <c r="J11" s="39" t="s">
        <v>299</v>
      </c>
      <c r="K11" s="6">
        <v>43145</v>
      </c>
      <c r="L11" s="6">
        <v>43630</v>
      </c>
      <c r="M11" s="7"/>
      <c r="N11" s="8">
        <v>3</v>
      </c>
      <c r="O11" s="8" t="s">
        <v>300</v>
      </c>
      <c r="P11" s="8" t="s">
        <v>302</v>
      </c>
      <c r="Q11" s="15" t="s">
        <v>233</v>
      </c>
      <c r="R11" s="12" t="s">
        <v>36</v>
      </c>
      <c r="S11" s="96">
        <f t="shared" si="12"/>
        <v>359088.29</v>
      </c>
      <c r="T11" s="98">
        <v>359088.29</v>
      </c>
      <c r="U11" s="98">
        <v>0</v>
      </c>
      <c r="V11" s="96">
        <f t="shared" si="13"/>
        <v>54919.39</v>
      </c>
      <c r="W11" s="98">
        <v>54919.39</v>
      </c>
      <c r="X11" s="98">
        <v>0</v>
      </c>
      <c r="Y11" s="96">
        <f t="shared" si="14"/>
        <v>8449.1299999999992</v>
      </c>
      <c r="Z11" s="98">
        <v>8449.1299999999992</v>
      </c>
      <c r="AA11" s="98">
        <v>0</v>
      </c>
      <c r="AB11" s="96">
        <f t="shared" ref="AB11" si="16">AC11+AD11</f>
        <v>0</v>
      </c>
      <c r="AC11" s="98"/>
      <c r="AD11" s="98"/>
      <c r="AE11" s="107">
        <f>S11+V11+Y11+AB11</f>
        <v>422456.81</v>
      </c>
      <c r="AF11" s="96">
        <v>66435.22</v>
      </c>
      <c r="AG11" s="96">
        <f t="shared" si="15"/>
        <v>488892.03</v>
      </c>
      <c r="AH11" s="104" t="s">
        <v>163</v>
      </c>
      <c r="AI11" s="105" t="s">
        <v>193</v>
      </c>
      <c r="AJ11" s="106">
        <v>42245.68</v>
      </c>
      <c r="AK11" s="106">
        <v>0</v>
      </c>
      <c r="AL11" s="10"/>
    </row>
    <row r="12" spans="1:111" ht="204.75" x14ac:dyDescent="0.25">
      <c r="A12" s="11">
        <v>1</v>
      </c>
      <c r="B12" s="139">
        <v>122823</v>
      </c>
      <c r="C12" s="165">
        <v>71</v>
      </c>
      <c r="D12" s="77" t="s">
        <v>181</v>
      </c>
      <c r="E12" s="27" t="s">
        <v>173</v>
      </c>
      <c r="F12" s="82" t="s">
        <v>594</v>
      </c>
      <c r="G12" s="28" t="s">
        <v>599</v>
      </c>
      <c r="H12" s="25" t="s">
        <v>597</v>
      </c>
      <c r="I12" s="77" t="s">
        <v>193</v>
      </c>
      <c r="J12" s="39" t="s">
        <v>598</v>
      </c>
      <c r="K12" s="43">
        <v>43244</v>
      </c>
      <c r="L12" s="43">
        <v>43732</v>
      </c>
      <c r="M12" s="44">
        <f t="shared" ref="M12" si="17">S12/AE12*100</f>
        <v>85.000001791562255</v>
      </c>
      <c r="N12" s="12">
        <v>6</v>
      </c>
      <c r="O12" s="27" t="s">
        <v>595</v>
      </c>
      <c r="P12" s="27" t="s">
        <v>596</v>
      </c>
      <c r="Q12" s="38" t="s">
        <v>233</v>
      </c>
      <c r="R12" s="27" t="s">
        <v>36</v>
      </c>
      <c r="S12" s="101">
        <f t="shared" ref="S12" si="18">T12+U12</f>
        <v>355834.7</v>
      </c>
      <c r="T12" s="98">
        <v>355834.7</v>
      </c>
      <c r="U12" s="102">
        <v>0</v>
      </c>
      <c r="V12" s="113">
        <f t="shared" ref="V12" si="19">W12+X12</f>
        <v>54421.769999999982</v>
      </c>
      <c r="W12" s="97">
        <v>54421.769999999982</v>
      </c>
      <c r="X12" s="114">
        <v>0</v>
      </c>
      <c r="Y12" s="115">
        <f t="shared" ref="Y12" si="20">Z12+AA12</f>
        <v>8372.58</v>
      </c>
      <c r="Z12" s="97">
        <v>8372.58</v>
      </c>
      <c r="AA12" s="116">
        <v>0</v>
      </c>
      <c r="AB12" s="101">
        <v>0</v>
      </c>
      <c r="AC12" s="102"/>
      <c r="AD12" s="102"/>
      <c r="AE12" s="103">
        <f>S12+V12+Y12+AB12</f>
        <v>418629.05</v>
      </c>
      <c r="AF12" s="101">
        <v>0</v>
      </c>
      <c r="AG12" s="101">
        <f t="shared" ref="AG12" si="21">AE12+AF12</f>
        <v>418629.05</v>
      </c>
      <c r="AH12" s="104" t="s">
        <v>163</v>
      </c>
      <c r="AI12" s="117" t="s">
        <v>193</v>
      </c>
      <c r="AJ12" s="106">
        <v>0</v>
      </c>
      <c r="AK12" s="106">
        <v>0</v>
      </c>
      <c r="AL12" s="10"/>
    </row>
    <row r="13" spans="1:111" s="30" customFormat="1" ht="126" x14ac:dyDescent="0.25">
      <c r="A13" s="11">
        <v>1</v>
      </c>
      <c r="B13" s="139">
        <v>120599</v>
      </c>
      <c r="C13" s="71">
        <v>75</v>
      </c>
      <c r="D13" s="77" t="s">
        <v>184</v>
      </c>
      <c r="E13" s="27" t="s">
        <v>251</v>
      </c>
      <c r="F13" s="82" t="s">
        <v>402</v>
      </c>
      <c r="G13" s="28" t="s">
        <v>305</v>
      </c>
      <c r="H13" s="25" t="s">
        <v>306</v>
      </c>
      <c r="I13" s="77" t="s">
        <v>193</v>
      </c>
      <c r="J13" s="45" t="s">
        <v>307</v>
      </c>
      <c r="K13" s="43">
        <v>43145</v>
      </c>
      <c r="L13" s="43">
        <v>43630</v>
      </c>
      <c r="M13" s="44">
        <f t="shared" ref="M13" si="22">S13/AE13*100</f>
        <v>84.999998786570643</v>
      </c>
      <c r="N13" s="12">
        <v>6</v>
      </c>
      <c r="O13" s="27" t="s">
        <v>324</v>
      </c>
      <c r="P13" s="27" t="s">
        <v>308</v>
      </c>
      <c r="Q13" s="38" t="s">
        <v>233</v>
      </c>
      <c r="R13" s="27" t="s">
        <v>36</v>
      </c>
      <c r="S13" s="101">
        <f t="shared" ref="S13" si="23">T13+U13</f>
        <v>350247</v>
      </c>
      <c r="T13" s="98">
        <v>350247</v>
      </c>
      <c r="U13" s="102">
        <v>0</v>
      </c>
      <c r="V13" s="113">
        <f t="shared" ref="V13" si="24">W13+X13</f>
        <v>53567.19</v>
      </c>
      <c r="W13" s="97">
        <v>53567.19</v>
      </c>
      <c r="X13" s="114">
        <v>0</v>
      </c>
      <c r="Y13" s="115">
        <f t="shared" ref="Y13" si="25">Z13+AA13</f>
        <v>8241.11</v>
      </c>
      <c r="Z13" s="97">
        <v>8241.11</v>
      </c>
      <c r="AA13" s="116">
        <v>0</v>
      </c>
      <c r="AB13" s="101">
        <v>0</v>
      </c>
      <c r="AC13" s="102"/>
      <c r="AD13" s="102"/>
      <c r="AE13" s="103">
        <f>S13+V13+Y13+AB13</f>
        <v>412055.3</v>
      </c>
      <c r="AF13" s="101">
        <v>0</v>
      </c>
      <c r="AG13" s="101">
        <f t="shared" ref="AG13" si="26">AE13+AF13</f>
        <v>412055.3</v>
      </c>
      <c r="AH13" s="104" t="s">
        <v>163</v>
      </c>
      <c r="AI13" s="117" t="s">
        <v>193</v>
      </c>
      <c r="AJ13" s="106">
        <v>0</v>
      </c>
      <c r="AK13" s="106">
        <v>0</v>
      </c>
      <c r="AL13" s="29"/>
    </row>
    <row r="14" spans="1:111" ht="77.25" customHeight="1" x14ac:dyDescent="0.25">
      <c r="A14" s="4">
        <v>1</v>
      </c>
      <c r="B14" s="60">
        <v>120555</v>
      </c>
      <c r="C14" s="71">
        <v>93</v>
      </c>
      <c r="D14" s="60" t="s">
        <v>183</v>
      </c>
      <c r="E14" s="41" t="s">
        <v>251</v>
      </c>
      <c r="F14" s="82" t="s">
        <v>402</v>
      </c>
      <c r="G14" s="230" t="s">
        <v>487</v>
      </c>
      <c r="H14" s="58" t="s">
        <v>486</v>
      </c>
      <c r="I14" s="222" t="s">
        <v>488</v>
      </c>
      <c r="J14" s="39" t="s">
        <v>489</v>
      </c>
      <c r="K14" s="6">
        <v>43208</v>
      </c>
      <c r="L14" s="6">
        <v>43695</v>
      </c>
      <c r="M14" s="7">
        <f t="shared" ref="M14" si="27">S14/AE14*100</f>
        <v>84.163174801247621</v>
      </c>
      <c r="N14" s="8">
        <v>2</v>
      </c>
      <c r="O14" s="8" t="s">
        <v>514</v>
      </c>
      <c r="P14" s="8" t="s">
        <v>490</v>
      </c>
      <c r="Q14" s="15" t="s">
        <v>233</v>
      </c>
      <c r="R14" s="4" t="s">
        <v>36</v>
      </c>
      <c r="S14" s="99">
        <f t="shared" ref="S14" si="28">T14+U14</f>
        <v>356789.37</v>
      </c>
      <c r="T14" s="98">
        <v>356789.37</v>
      </c>
      <c r="U14" s="98">
        <v>0</v>
      </c>
      <c r="V14" s="99">
        <f t="shared" ref="V14" si="29">W14+X14</f>
        <v>58657.86</v>
      </c>
      <c r="W14" s="98">
        <v>58657.86</v>
      </c>
      <c r="X14" s="98">
        <v>0</v>
      </c>
      <c r="Y14" s="99">
        <f t="shared" ref="Y14" si="30">Z14+AA14</f>
        <v>8478.52</v>
      </c>
      <c r="Z14" s="98">
        <v>8478.52</v>
      </c>
      <c r="AA14" s="98">
        <v>0</v>
      </c>
      <c r="AB14" s="96">
        <f t="shared" ref="AB14" si="31">AC14+AD14</f>
        <v>0</v>
      </c>
      <c r="AC14" s="98"/>
      <c r="AD14" s="98"/>
      <c r="AE14" s="107">
        <f t="shared" ref="AE14" si="32">S14+V14+Y14+AB14</f>
        <v>423925.75</v>
      </c>
      <c r="AF14" s="96">
        <v>0</v>
      </c>
      <c r="AG14" s="96">
        <f t="shared" ref="AG14" si="33">AE14+AF14</f>
        <v>423925.75</v>
      </c>
      <c r="AH14" s="104" t="s">
        <v>163</v>
      </c>
      <c r="AI14" s="105" t="s">
        <v>193</v>
      </c>
      <c r="AJ14" s="106">
        <v>0</v>
      </c>
      <c r="AK14" s="106">
        <v>0</v>
      </c>
      <c r="AL14" s="10"/>
    </row>
    <row r="15" spans="1:111" ht="256.5" customHeight="1" x14ac:dyDescent="0.25">
      <c r="A15" s="11">
        <v>1</v>
      </c>
      <c r="B15" s="139">
        <v>111300</v>
      </c>
      <c r="C15" s="71">
        <v>123</v>
      </c>
      <c r="D15" s="60" t="s">
        <v>184</v>
      </c>
      <c r="E15" s="27" t="s">
        <v>251</v>
      </c>
      <c r="F15" s="82" t="s">
        <v>402</v>
      </c>
      <c r="G15" s="18" t="s">
        <v>329</v>
      </c>
      <c r="H15" s="18" t="s">
        <v>330</v>
      </c>
      <c r="I15" s="77" t="s">
        <v>193</v>
      </c>
      <c r="J15" s="50" t="s">
        <v>331</v>
      </c>
      <c r="K15" s="6">
        <v>43145</v>
      </c>
      <c r="L15" s="6">
        <v>43630</v>
      </c>
      <c r="M15" s="7">
        <v>84.999999881712782</v>
      </c>
      <c r="N15" s="8">
        <v>7</v>
      </c>
      <c r="O15" s="8" t="s">
        <v>332</v>
      </c>
      <c r="P15" s="8" t="s">
        <v>333</v>
      </c>
      <c r="Q15" s="15" t="s">
        <v>233</v>
      </c>
      <c r="R15" s="12" t="s">
        <v>36</v>
      </c>
      <c r="S15" s="99">
        <f>T15+U15</f>
        <v>359294.94</v>
      </c>
      <c r="T15" s="97">
        <v>359294.94</v>
      </c>
      <c r="U15" s="100">
        <v>0</v>
      </c>
      <c r="V15" s="99">
        <f t="shared" ref="V15:V29" si="34">W15+X15</f>
        <v>54950.99</v>
      </c>
      <c r="W15" s="97">
        <v>54950.99</v>
      </c>
      <c r="X15" s="100">
        <v>0</v>
      </c>
      <c r="Y15" s="99">
        <v>8454</v>
      </c>
      <c r="Z15" s="98">
        <v>8454</v>
      </c>
      <c r="AA15" s="98">
        <v>0</v>
      </c>
      <c r="AB15" s="96">
        <f t="shared" ref="AB15:AB29" si="35">AC15+AD15</f>
        <v>0</v>
      </c>
      <c r="AC15" s="98"/>
      <c r="AD15" s="98"/>
      <c r="AE15" s="107">
        <v>422699.93</v>
      </c>
      <c r="AF15" s="96">
        <v>0</v>
      </c>
      <c r="AG15" s="96">
        <f>AE15+AF15</f>
        <v>422699.93</v>
      </c>
      <c r="AH15" s="104" t="s">
        <v>163</v>
      </c>
      <c r="AI15" s="105" t="s">
        <v>193</v>
      </c>
      <c r="AJ15" s="106">
        <v>38391.78</v>
      </c>
      <c r="AK15" s="106">
        <v>0</v>
      </c>
      <c r="AL15" s="10"/>
    </row>
    <row r="16" spans="1:111" ht="178.5" customHeight="1" x14ac:dyDescent="0.25">
      <c r="A16" s="11">
        <v>2</v>
      </c>
      <c r="B16" s="139">
        <v>110505</v>
      </c>
      <c r="C16" s="71">
        <v>125</v>
      </c>
      <c r="D16" s="60" t="s">
        <v>180</v>
      </c>
      <c r="E16" s="41" t="s">
        <v>251</v>
      </c>
      <c r="F16" s="82" t="s">
        <v>402</v>
      </c>
      <c r="G16" s="18" t="s">
        <v>379</v>
      </c>
      <c r="H16" s="18" t="s">
        <v>380</v>
      </c>
      <c r="I16" s="86" t="s">
        <v>193</v>
      </c>
      <c r="J16" s="39" t="s">
        <v>383</v>
      </c>
      <c r="K16" s="6">
        <v>43173</v>
      </c>
      <c r="L16" s="6">
        <v>43660</v>
      </c>
      <c r="M16" s="7">
        <v>84.99999981945335</v>
      </c>
      <c r="N16" s="8">
        <v>7</v>
      </c>
      <c r="O16" s="8" t="s">
        <v>332</v>
      </c>
      <c r="P16" s="8" t="s">
        <v>381</v>
      </c>
      <c r="Q16" s="15" t="s">
        <v>233</v>
      </c>
      <c r="R16" s="8" t="s">
        <v>36</v>
      </c>
      <c r="S16" s="99">
        <f>T16+U16</f>
        <v>470792.44</v>
      </c>
      <c r="T16" s="98">
        <v>470792.44</v>
      </c>
      <c r="U16" s="98">
        <v>0</v>
      </c>
      <c r="V16" s="99">
        <f t="shared" si="34"/>
        <v>72003.55</v>
      </c>
      <c r="W16" s="98">
        <v>72003.55</v>
      </c>
      <c r="X16" s="98">
        <v>0</v>
      </c>
      <c r="Y16" s="99">
        <f>Z16+AA16</f>
        <v>11077.47</v>
      </c>
      <c r="Z16" s="98">
        <v>11077.47</v>
      </c>
      <c r="AA16" s="98">
        <v>0</v>
      </c>
      <c r="AB16" s="96">
        <f t="shared" si="35"/>
        <v>0</v>
      </c>
      <c r="AC16" s="98"/>
      <c r="AD16" s="98"/>
      <c r="AE16" s="107">
        <f>S16+V16+Y16+AB16</f>
        <v>553873.46</v>
      </c>
      <c r="AF16" s="96">
        <v>0</v>
      </c>
      <c r="AG16" s="96">
        <f t="shared" ref="AG16:AG29" si="36">AE16+AF16</f>
        <v>553873.46</v>
      </c>
      <c r="AH16" s="104" t="s">
        <v>163</v>
      </c>
      <c r="AI16" s="105" t="s">
        <v>193</v>
      </c>
      <c r="AJ16" s="106">
        <v>0</v>
      </c>
      <c r="AK16" s="106">
        <v>0</v>
      </c>
      <c r="AL16" s="10"/>
    </row>
    <row r="17" spans="1:38" ht="141.75" customHeight="1" x14ac:dyDescent="0.25">
      <c r="A17" s="11">
        <v>1</v>
      </c>
      <c r="B17" s="139">
        <v>120503</v>
      </c>
      <c r="C17" s="71">
        <v>80</v>
      </c>
      <c r="D17" s="60" t="s">
        <v>184</v>
      </c>
      <c r="E17" s="41" t="s">
        <v>251</v>
      </c>
      <c r="F17" s="82" t="s">
        <v>401</v>
      </c>
      <c r="G17" s="231" t="s">
        <v>376</v>
      </c>
      <c r="H17" s="18" t="s">
        <v>375</v>
      </c>
      <c r="I17" s="77" t="s">
        <v>193</v>
      </c>
      <c r="J17" s="39" t="s">
        <v>382</v>
      </c>
      <c r="K17" s="6">
        <v>43173</v>
      </c>
      <c r="L17" s="6">
        <v>43599</v>
      </c>
      <c r="M17" s="7">
        <f t="shared" ref="M17" si="37">S17/AE17*100</f>
        <v>79.999997969650394</v>
      </c>
      <c r="N17" s="8">
        <v>8</v>
      </c>
      <c r="O17" s="8" t="s">
        <v>377</v>
      </c>
      <c r="P17" s="8" t="s">
        <v>161</v>
      </c>
      <c r="Q17" s="15" t="s">
        <v>233</v>
      </c>
      <c r="R17" s="8" t="s">
        <v>36</v>
      </c>
      <c r="S17" s="99">
        <f t="shared" ref="S17:S18" si="38">T17+U17</f>
        <v>315216.64000000001</v>
      </c>
      <c r="T17" s="98">
        <v>0</v>
      </c>
      <c r="U17" s="98">
        <v>315216.64000000001</v>
      </c>
      <c r="V17" s="99">
        <f t="shared" si="34"/>
        <v>70923.75</v>
      </c>
      <c r="W17" s="98">
        <v>0</v>
      </c>
      <c r="X17" s="98">
        <v>70923.75</v>
      </c>
      <c r="Y17" s="99">
        <f t="shared" ref="Y17:Y18" si="39">Z17+AA17</f>
        <v>7880.42</v>
      </c>
      <c r="Z17" s="98">
        <v>0</v>
      </c>
      <c r="AA17" s="98">
        <v>7880.42</v>
      </c>
      <c r="AB17" s="96">
        <f t="shared" si="35"/>
        <v>0</v>
      </c>
      <c r="AC17" s="98"/>
      <c r="AD17" s="98"/>
      <c r="AE17" s="107">
        <f>S17+V17+Y17+AB17</f>
        <v>394020.81</v>
      </c>
      <c r="AF17" s="96">
        <v>0</v>
      </c>
      <c r="AG17" s="96">
        <f t="shared" si="36"/>
        <v>394020.81</v>
      </c>
      <c r="AH17" s="104" t="s">
        <v>163</v>
      </c>
      <c r="AI17" s="105" t="s">
        <v>193</v>
      </c>
      <c r="AJ17" s="106">
        <v>0</v>
      </c>
      <c r="AK17" s="106">
        <v>0</v>
      </c>
      <c r="AL17" s="10"/>
    </row>
    <row r="18" spans="1:38" ht="255" x14ac:dyDescent="0.25">
      <c r="A18" s="69">
        <v>2</v>
      </c>
      <c r="B18" s="138">
        <v>120710</v>
      </c>
      <c r="C18" s="71">
        <v>103</v>
      </c>
      <c r="D18" s="68" t="s">
        <v>184</v>
      </c>
      <c r="E18" s="4" t="s">
        <v>251</v>
      </c>
      <c r="F18" s="146" t="s">
        <v>401</v>
      </c>
      <c r="G18" s="232" t="s">
        <v>536</v>
      </c>
      <c r="H18" s="18" t="s">
        <v>537</v>
      </c>
      <c r="I18" s="85" t="s">
        <v>193</v>
      </c>
      <c r="J18" s="9" t="s">
        <v>538</v>
      </c>
      <c r="K18" s="147">
        <v>43227</v>
      </c>
      <c r="L18" s="147">
        <v>43715</v>
      </c>
      <c r="M18" s="7">
        <f>S18/AE18*100</f>
        <v>79.999999056893557</v>
      </c>
      <c r="N18" s="8">
        <v>8</v>
      </c>
      <c r="O18" s="8" t="s">
        <v>377</v>
      </c>
      <c r="P18" s="8" t="s">
        <v>161</v>
      </c>
      <c r="Q18" s="8" t="s">
        <v>233</v>
      </c>
      <c r="R18" s="8" t="s">
        <v>36</v>
      </c>
      <c r="S18" s="99">
        <f t="shared" si="38"/>
        <v>339304.22</v>
      </c>
      <c r="T18" s="150">
        <v>0</v>
      </c>
      <c r="U18" s="151">
        <v>339304.22</v>
      </c>
      <c r="V18" s="149">
        <f t="shared" si="34"/>
        <v>76343.45</v>
      </c>
      <c r="W18" s="150">
        <v>0</v>
      </c>
      <c r="X18" s="151">
        <v>76343.45</v>
      </c>
      <c r="Y18" s="149">
        <f t="shared" si="39"/>
        <v>8482.61</v>
      </c>
      <c r="Z18" s="152">
        <v>0</v>
      </c>
      <c r="AA18" s="153">
        <v>8482.61</v>
      </c>
      <c r="AB18" s="96">
        <f t="shared" si="35"/>
        <v>0</v>
      </c>
      <c r="AC18" s="110"/>
      <c r="AD18" s="110"/>
      <c r="AE18" s="107">
        <f t="shared" ref="AE18" si="40">S18+V18+Y18+AB18</f>
        <v>424130.27999999997</v>
      </c>
      <c r="AF18" s="111"/>
      <c r="AG18" s="96">
        <f t="shared" si="36"/>
        <v>424130.27999999997</v>
      </c>
      <c r="AH18" s="108" t="s">
        <v>163</v>
      </c>
      <c r="AI18" s="148" t="s">
        <v>193</v>
      </c>
      <c r="AJ18" s="106">
        <v>0</v>
      </c>
      <c r="AK18" s="106">
        <v>0</v>
      </c>
      <c r="AL18" s="10"/>
    </row>
    <row r="19" spans="1:38" ht="141.75" customHeight="1" x14ac:dyDescent="0.25">
      <c r="A19" s="74">
        <v>1</v>
      </c>
      <c r="B19" s="138">
        <v>120791</v>
      </c>
      <c r="C19" s="71">
        <v>88</v>
      </c>
      <c r="D19" s="60" t="s">
        <v>184</v>
      </c>
      <c r="E19" s="41" t="s">
        <v>251</v>
      </c>
      <c r="F19" s="82" t="s">
        <v>402</v>
      </c>
      <c r="G19" s="233" t="s">
        <v>408</v>
      </c>
      <c r="H19" s="18" t="s">
        <v>409</v>
      </c>
      <c r="I19" s="223" t="s">
        <v>410</v>
      </c>
      <c r="J19" s="53" t="s">
        <v>411</v>
      </c>
      <c r="K19" s="6">
        <v>43180</v>
      </c>
      <c r="L19" s="6">
        <v>43667</v>
      </c>
      <c r="M19" s="7">
        <f t="shared" ref="M19" si="41">S19/AE19*100</f>
        <v>84.174275146898083</v>
      </c>
      <c r="N19" s="8">
        <v>5</v>
      </c>
      <c r="O19" s="8" t="s">
        <v>412</v>
      </c>
      <c r="P19" s="8" t="s">
        <v>413</v>
      </c>
      <c r="Q19" s="15" t="s">
        <v>233</v>
      </c>
      <c r="R19" s="8" t="s">
        <v>36</v>
      </c>
      <c r="S19" s="99">
        <f t="shared" ref="S19" si="42">T19+U19</f>
        <v>316573.06</v>
      </c>
      <c r="T19" s="98">
        <v>316573.06</v>
      </c>
      <c r="U19" s="98">
        <v>0</v>
      </c>
      <c r="V19" s="99">
        <f t="shared" si="34"/>
        <v>51997.5</v>
      </c>
      <c r="W19" s="98">
        <v>51997.5</v>
      </c>
      <c r="X19" s="98">
        <v>0</v>
      </c>
      <c r="Y19" s="99">
        <f>Z19+AA19</f>
        <v>7521.85</v>
      </c>
      <c r="Z19" s="98">
        <v>7521.85</v>
      </c>
      <c r="AA19" s="98">
        <v>0</v>
      </c>
      <c r="AB19" s="96">
        <f t="shared" si="35"/>
        <v>0</v>
      </c>
      <c r="AC19" s="98"/>
      <c r="AD19" s="98"/>
      <c r="AE19" s="107">
        <f>S19+V19+Y19+AB19</f>
        <v>376092.41</v>
      </c>
      <c r="AF19" s="96">
        <v>0</v>
      </c>
      <c r="AG19" s="96">
        <f t="shared" si="36"/>
        <v>376092.41</v>
      </c>
      <c r="AH19" s="108" t="s">
        <v>163</v>
      </c>
      <c r="AI19" s="105" t="s">
        <v>193</v>
      </c>
      <c r="AJ19" s="106">
        <v>0</v>
      </c>
      <c r="AK19" s="106">
        <v>0</v>
      </c>
      <c r="AL19" s="10"/>
    </row>
    <row r="20" spans="1:38" ht="236.25" x14ac:dyDescent="0.25">
      <c r="A20" s="11">
        <v>1</v>
      </c>
      <c r="B20" s="139">
        <v>120583</v>
      </c>
      <c r="C20" s="71">
        <v>77</v>
      </c>
      <c r="D20" s="60" t="s">
        <v>181</v>
      </c>
      <c r="E20" s="12" t="s">
        <v>251</v>
      </c>
      <c r="F20" s="82" t="s">
        <v>402</v>
      </c>
      <c r="G20" s="18" t="s">
        <v>235</v>
      </c>
      <c r="H20" s="18" t="s">
        <v>238</v>
      </c>
      <c r="I20" s="86" t="s">
        <v>193</v>
      </c>
      <c r="J20" s="5" t="s">
        <v>241</v>
      </c>
      <c r="K20" s="6">
        <v>43126</v>
      </c>
      <c r="L20" s="6" t="s">
        <v>249</v>
      </c>
      <c r="M20" s="7">
        <v>84.999999763641128</v>
      </c>
      <c r="N20" s="8">
        <v>6</v>
      </c>
      <c r="O20" s="8" t="s">
        <v>243</v>
      </c>
      <c r="P20" s="8" t="s">
        <v>244</v>
      </c>
      <c r="Q20" s="14" t="s">
        <v>233</v>
      </c>
      <c r="R20" s="8" t="s">
        <v>36</v>
      </c>
      <c r="S20" s="99">
        <f t="shared" ref="S20:S22" si="43">T20+U20</f>
        <v>359622.64</v>
      </c>
      <c r="T20" s="98">
        <v>359622.64</v>
      </c>
      <c r="U20" s="98">
        <v>0</v>
      </c>
      <c r="V20" s="99">
        <f t="shared" si="34"/>
        <v>55001.11</v>
      </c>
      <c r="W20" s="98">
        <v>55001.11</v>
      </c>
      <c r="X20" s="98">
        <v>0</v>
      </c>
      <c r="Y20" s="99">
        <f t="shared" ref="Y20" si="44">Z20+AA20</f>
        <v>8461.7099999999991</v>
      </c>
      <c r="Z20" s="98">
        <v>8461.7099999999991</v>
      </c>
      <c r="AA20" s="98">
        <v>0</v>
      </c>
      <c r="AB20" s="96">
        <f t="shared" si="35"/>
        <v>0</v>
      </c>
      <c r="AC20" s="98"/>
      <c r="AD20" s="98"/>
      <c r="AE20" s="107">
        <f>S20+V20+Y20+AB20</f>
        <v>423085.46</v>
      </c>
      <c r="AF20" s="96">
        <v>0</v>
      </c>
      <c r="AG20" s="96">
        <f t="shared" si="36"/>
        <v>423085.46</v>
      </c>
      <c r="AH20" s="108" t="s">
        <v>163</v>
      </c>
      <c r="AI20" s="105" t="s">
        <v>193</v>
      </c>
      <c r="AJ20" s="106">
        <v>0</v>
      </c>
      <c r="AK20" s="112">
        <v>0</v>
      </c>
      <c r="AL20" s="10"/>
    </row>
    <row r="21" spans="1:38" ht="141.75" x14ac:dyDescent="0.25">
      <c r="A21" s="11">
        <v>2</v>
      </c>
      <c r="B21" s="139">
        <v>110080</v>
      </c>
      <c r="C21" s="71">
        <v>118</v>
      </c>
      <c r="D21" s="60" t="s">
        <v>180</v>
      </c>
      <c r="E21" s="41" t="s">
        <v>251</v>
      </c>
      <c r="F21" s="82" t="s">
        <v>402</v>
      </c>
      <c r="G21" s="18" t="s">
        <v>370</v>
      </c>
      <c r="H21" s="18" t="s">
        <v>371</v>
      </c>
      <c r="I21" s="77" t="s">
        <v>193</v>
      </c>
      <c r="J21" s="39" t="s">
        <v>372</v>
      </c>
      <c r="K21" s="6">
        <v>43171</v>
      </c>
      <c r="L21" s="6">
        <v>43658</v>
      </c>
      <c r="M21" s="7">
        <v>84.9999996799977</v>
      </c>
      <c r="N21" s="8">
        <v>6</v>
      </c>
      <c r="O21" s="8" t="s">
        <v>243</v>
      </c>
      <c r="P21" s="8" t="s">
        <v>373</v>
      </c>
      <c r="Q21" s="15" t="s">
        <v>233</v>
      </c>
      <c r="R21" s="8" t="s">
        <v>36</v>
      </c>
      <c r="S21" s="99">
        <f t="shared" si="43"/>
        <v>531246.18999999994</v>
      </c>
      <c r="T21" s="98">
        <v>531246.18999999994</v>
      </c>
      <c r="U21" s="98">
        <v>0</v>
      </c>
      <c r="V21" s="99">
        <f t="shared" si="34"/>
        <v>81249.41</v>
      </c>
      <c r="W21" s="98">
        <v>81249.41</v>
      </c>
      <c r="X21" s="98">
        <v>0</v>
      </c>
      <c r="Y21" s="99">
        <v>12499.92</v>
      </c>
      <c r="Z21" s="98">
        <v>12499.92</v>
      </c>
      <c r="AA21" s="98">
        <v>0</v>
      </c>
      <c r="AB21" s="96">
        <f t="shared" si="35"/>
        <v>0</v>
      </c>
      <c r="AC21" s="98"/>
      <c r="AD21" s="98"/>
      <c r="AE21" s="107">
        <f t="shared" ref="AE21:AE22" si="45">S21+V21+Y21+AB21</f>
        <v>624995.52</v>
      </c>
      <c r="AF21" s="96">
        <v>0</v>
      </c>
      <c r="AG21" s="96">
        <f t="shared" si="36"/>
        <v>624995.52</v>
      </c>
      <c r="AH21" s="104" t="s">
        <v>163</v>
      </c>
      <c r="AI21" s="105" t="s">
        <v>193</v>
      </c>
      <c r="AJ21" s="106">
        <v>0</v>
      </c>
      <c r="AK21" s="106">
        <v>0</v>
      </c>
      <c r="AL21" s="10"/>
    </row>
    <row r="22" spans="1:38" s="3" customFormat="1" ht="249" customHeight="1" x14ac:dyDescent="0.25">
      <c r="A22" s="11">
        <v>3</v>
      </c>
      <c r="B22" s="139">
        <v>120588</v>
      </c>
      <c r="C22" s="71">
        <v>104</v>
      </c>
      <c r="D22" s="60" t="s">
        <v>181</v>
      </c>
      <c r="E22" s="41" t="s">
        <v>251</v>
      </c>
      <c r="F22" s="82" t="s">
        <v>402</v>
      </c>
      <c r="G22" s="59" t="s">
        <v>465</v>
      </c>
      <c r="H22" s="57" t="s">
        <v>464</v>
      </c>
      <c r="I22" s="86" t="s">
        <v>193</v>
      </c>
      <c r="J22" s="39" t="s">
        <v>466</v>
      </c>
      <c r="K22" s="6">
        <v>43201</v>
      </c>
      <c r="L22" s="6">
        <v>43566</v>
      </c>
      <c r="M22" s="7">
        <v>85.000000000000014</v>
      </c>
      <c r="N22" s="4">
        <v>1</v>
      </c>
      <c r="O22" s="4" t="s">
        <v>243</v>
      </c>
      <c r="P22" s="4" t="s">
        <v>373</v>
      </c>
      <c r="Q22" s="51" t="s">
        <v>233</v>
      </c>
      <c r="R22" s="8" t="s">
        <v>36</v>
      </c>
      <c r="S22" s="99">
        <f t="shared" si="43"/>
        <v>354701.26</v>
      </c>
      <c r="T22" s="98">
        <v>354701.26</v>
      </c>
      <c r="U22" s="98">
        <v>0</v>
      </c>
      <c r="V22" s="99">
        <f t="shared" si="34"/>
        <v>54248.43</v>
      </c>
      <c r="W22" s="98">
        <v>54248.43</v>
      </c>
      <c r="X22" s="98">
        <v>0</v>
      </c>
      <c r="Y22" s="99">
        <f>Z22+AA22</f>
        <v>8345.91</v>
      </c>
      <c r="Z22" s="98">
        <v>8345.91</v>
      </c>
      <c r="AA22" s="98">
        <v>0</v>
      </c>
      <c r="AB22" s="96">
        <f t="shared" si="35"/>
        <v>0</v>
      </c>
      <c r="AC22" s="98"/>
      <c r="AD22" s="98"/>
      <c r="AE22" s="107">
        <f t="shared" si="45"/>
        <v>417295.6</v>
      </c>
      <c r="AF22" s="96">
        <v>0</v>
      </c>
      <c r="AG22" s="96">
        <f t="shared" si="36"/>
        <v>417295.6</v>
      </c>
      <c r="AH22" s="104" t="s">
        <v>163</v>
      </c>
      <c r="AI22" s="105" t="s">
        <v>193</v>
      </c>
      <c r="AJ22" s="106">
        <v>0</v>
      </c>
      <c r="AK22" s="106">
        <v>0</v>
      </c>
      <c r="AL22" s="52"/>
    </row>
    <row r="23" spans="1:38" ht="141.75" customHeight="1" x14ac:dyDescent="0.25">
      <c r="A23" s="4">
        <v>76</v>
      </c>
      <c r="B23" s="60">
        <v>120642</v>
      </c>
      <c r="C23" s="71">
        <v>84</v>
      </c>
      <c r="D23" s="60" t="s">
        <v>183</v>
      </c>
      <c r="E23" s="41" t="s">
        <v>251</v>
      </c>
      <c r="F23" s="82" t="s">
        <v>402</v>
      </c>
      <c r="G23" s="233" t="s">
        <v>403</v>
      </c>
      <c r="H23" s="18" t="s">
        <v>404</v>
      </c>
      <c r="I23" s="86" t="s">
        <v>193</v>
      </c>
      <c r="J23" s="53" t="s">
        <v>405</v>
      </c>
      <c r="K23" s="6">
        <v>43175</v>
      </c>
      <c r="L23" s="6">
        <v>43662</v>
      </c>
      <c r="M23" s="7">
        <v>84.999998716999997</v>
      </c>
      <c r="N23" s="8">
        <v>2</v>
      </c>
      <c r="O23" s="8" t="s">
        <v>406</v>
      </c>
      <c r="P23" s="8" t="s">
        <v>407</v>
      </c>
      <c r="Q23" s="15" t="s">
        <v>233</v>
      </c>
      <c r="R23" s="8" t="s">
        <v>36</v>
      </c>
      <c r="S23" s="99">
        <f>T23+U23</f>
        <v>264951.15000000002</v>
      </c>
      <c r="T23" s="98">
        <v>264951.15000000002</v>
      </c>
      <c r="U23" s="98">
        <v>0</v>
      </c>
      <c r="V23" s="99">
        <f t="shared" si="34"/>
        <v>40521.949999999997</v>
      </c>
      <c r="W23" s="98">
        <v>40521.949999999997</v>
      </c>
      <c r="X23" s="98">
        <v>0</v>
      </c>
      <c r="Y23" s="99">
        <f>Z23+AA23</f>
        <v>6234.14</v>
      </c>
      <c r="Z23" s="98">
        <v>6234.14</v>
      </c>
      <c r="AA23" s="98">
        <v>0</v>
      </c>
      <c r="AB23" s="96">
        <f t="shared" si="35"/>
        <v>0</v>
      </c>
      <c r="AC23" s="98"/>
      <c r="AD23" s="98"/>
      <c r="AE23" s="107">
        <f>S23+V23+Y23+AB23</f>
        <v>311707.24000000005</v>
      </c>
      <c r="AF23" s="96">
        <v>0</v>
      </c>
      <c r="AG23" s="96">
        <f t="shared" si="36"/>
        <v>311707.24000000005</v>
      </c>
      <c r="AH23" s="108" t="s">
        <v>163</v>
      </c>
      <c r="AI23" s="105" t="s">
        <v>193</v>
      </c>
      <c r="AJ23" s="106">
        <v>0</v>
      </c>
      <c r="AK23" s="106">
        <v>0</v>
      </c>
      <c r="AL23" s="10"/>
    </row>
    <row r="24" spans="1:38" s="30" customFormat="1" ht="171" customHeight="1" x14ac:dyDescent="0.25">
      <c r="A24" s="11">
        <v>1</v>
      </c>
      <c r="B24" s="139">
        <v>120631</v>
      </c>
      <c r="C24" s="71">
        <v>81</v>
      </c>
      <c r="D24" s="77" t="s">
        <v>183</v>
      </c>
      <c r="E24" s="27" t="s">
        <v>251</v>
      </c>
      <c r="F24" s="82" t="s">
        <v>402</v>
      </c>
      <c r="G24" s="28" t="s">
        <v>286</v>
      </c>
      <c r="H24" s="28" t="s">
        <v>287</v>
      </c>
      <c r="I24" s="77" t="s">
        <v>193</v>
      </c>
      <c r="J24" s="25" t="s">
        <v>288</v>
      </c>
      <c r="K24" s="26">
        <v>43129</v>
      </c>
      <c r="L24" s="26">
        <v>43614</v>
      </c>
      <c r="M24" s="7">
        <f t="shared" ref="M24" si="46">S24/AE24*100</f>
        <v>84.999999195969949</v>
      </c>
      <c r="N24" s="12">
        <v>3</v>
      </c>
      <c r="O24" s="12" t="s">
        <v>289</v>
      </c>
      <c r="P24" s="12" t="s">
        <v>301</v>
      </c>
      <c r="Q24" s="15" t="s">
        <v>233</v>
      </c>
      <c r="R24" s="12" t="s">
        <v>36</v>
      </c>
      <c r="S24" s="96">
        <f t="shared" ref="S24" si="47">T24+U24</f>
        <v>528587.19999999995</v>
      </c>
      <c r="T24" s="118">
        <v>528587.19999999995</v>
      </c>
      <c r="U24" s="102">
        <v>0</v>
      </c>
      <c r="V24" s="99">
        <f t="shared" si="34"/>
        <v>80842.75</v>
      </c>
      <c r="W24" s="118">
        <v>80842.75</v>
      </c>
      <c r="X24" s="102">
        <v>0</v>
      </c>
      <c r="Y24" s="96">
        <f t="shared" ref="Y24" si="48">Z24+AA24</f>
        <v>12437.35</v>
      </c>
      <c r="Z24" s="118">
        <v>12437.35</v>
      </c>
      <c r="AA24" s="102">
        <v>0</v>
      </c>
      <c r="AB24" s="96">
        <f t="shared" si="35"/>
        <v>0</v>
      </c>
      <c r="AC24" s="102"/>
      <c r="AD24" s="102"/>
      <c r="AE24" s="107">
        <f>S24+V24+Y24+AB24</f>
        <v>621867.29999999993</v>
      </c>
      <c r="AF24" s="101">
        <v>0</v>
      </c>
      <c r="AG24" s="96">
        <f t="shared" si="36"/>
        <v>621867.29999999993</v>
      </c>
      <c r="AH24" s="104" t="s">
        <v>163</v>
      </c>
      <c r="AI24" s="117" t="s">
        <v>193</v>
      </c>
      <c r="AJ24" s="119">
        <v>0</v>
      </c>
      <c r="AK24" s="112">
        <v>0</v>
      </c>
      <c r="AL24" s="29"/>
    </row>
    <row r="25" spans="1:38" s="49" customFormat="1" ht="189" x14ac:dyDescent="0.25">
      <c r="A25" s="11">
        <v>1</v>
      </c>
      <c r="B25" s="139">
        <v>120693</v>
      </c>
      <c r="C25" s="71">
        <v>114</v>
      </c>
      <c r="D25" s="78" t="s">
        <v>184</v>
      </c>
      <c r="E25" s="27" t="s">
        <v>251</v>
      </c>
      <c r="F25" s="82" t="s">
        <v>402</v>
      </c>
      <c r="G25" s="28" t="s">
        <v>309</v>
      </c>
      <c r="H25" s="25" t="s">
        <v>310</v>
      </c>
      <c r="I25" s="77" t="s">
        <v>193</v>
      </c>
      <c r="J25" s="46" t="s">
        <v>311</v>
      </c>
      <c r="K25" s="26">
        <v>43145</v>
      </c>
      <c r="L25" s="26">
        <v>43630</v>
      </c>
      <c r="M25" s="47">
        <f t="shared" ref="M25" si="49">S25/AE25*100</f>
        <v>85.000000594539443</v>
      </c>
      <c r="N25" s="12">
        <v>4</v>
      </c>
      <c r="O25" s="12" t="s">
        <v>325</v>
      </c>
      <c r="P25" s="12" t="s">
        <v>312</v>
      </c>
      <c r="Q25" s="15" t="s">
        <v>233</v>
      </c>
      <c r="R25" s="12" t="s">
        <v>36</v>
      </c>
      <c r="S25" s="101">
        <f t="shared" ref="S25" si="50">T25+U25</f>
        <v>357419.52000000002</v>
      </c>
      <c r="T25" s="98">
        <v>357419.52000000002</v>
      </c>
      <c r="U25" s="102">
        <v>0</v>
      </c>
      <c r="V25" s="99">
        <f t="shared" si="34"/>
        <v>54664.160000000003</v>
      </c>
      <c r="W25" s="118">
        <v>54664.160000000003</v>
      </c>
      <c r="X25" s="102">
        <v>0</v>
      </c>
      <c r="Y25" s="99">
        <f t="shared" ref="Y25" si="51">Z25+AA25</f>
        <v>8409.8700000000008</v>
      </c>
      <c r="Z25" s="118">
        <v>8409.8700000000008</v>
      </c>
      <c r="AA25" s="120">
        <v>0</v>
      </c>
      <c r="AB25" s="96">
        <f t="shared" si="35"/>
        <v>0</v>
      </c>
      <c r="AC25" s="102"/>
      <c r="AD25" s="102"/>
      <c r="AE25" s="103">
        <f>S25+V25+Y25+AB25</f>
        <v>420493.55000000005</v>
      </c>
      <c r="AF25" s="101">
        <v>0</v>
      </c>
      <c r="AG25" s="96">
        <f t="shared" si="36"/>
        <v>420493.55000000005</v>
      </c>
      <c r="AH25" s="104" t="s">
        <v>163</v>
      </c>
      <c r="AI25" s="117" t="s">
        <v>193</v>
      </c>
      <c r="AJ25" s="106">
        <v>0</v>
      </c>
      <c r="AK25" s="106">
        <v>0</v>
      </c>
      <c r="AL25" s="48"/>
    </row>
    <row r="26" spans="1:38" ht="299.25" x14ac:dyDescent="0.25">
      <c r="A26" s="11">
        <v>1</v>
      </c>
      <c r="B26" s="139">
        <v>120590</v>
      </c>
      <c r="C26" s="71">
        <v>69</v>
      </c>
      <c r="D26" s="60" t="s">
        <v>181</v>
      </c>
      <c r="E26" s="12" t="s">
        <v>251</v>
      </c>
      <c r="F26" s="82" t="s">
        <v>402</v>
      </c>
      <c r="G26" s="18" t="s">
        <v>234</v>
      </c>
      <c r="H26" s="18" t="s">
        <v>237</v>
      </c>
      <c r="I26" s="86" t="s">
        <v>193</v>
      </c>
      <c r="J26" s="5" t="s">
        <v>240</v>
      </c>
      <c r="K26" s="6">
        <v>43129</v>
      </c>
      <c r="L26" s="6" t="s">
        <v>248</v>
      </c>
      <c r="M26" s="7">
        <f t="shared" ref="M26" si="52">S26/AE26*100</f>
        <v>85</v>
      </c>
      <c r="N26" s="8">
        <v>2</v>
      </c>
      <c r="O26" s="8" t="s">
        <v>247</v>
      </c>
      <c r="P26" s="8" t="s">
        <v>245</v>
      </c>
      <c r="Q26" s="14" t="s">
        <v>233</v>
      </c>
      <c r="R26" s="8" t="s">
        <v>36</v>
      </c>
      <c r="S26" s="96">
        <f t="shared" ref="S26" si="53">T26+U26</f>
        <v>312939.57</v>
      </c>
      <c r="T26" s="98">
        <v>312939.57</v>
      </c>
      <c r="U26" s="98">
        <v>0</v>
      </c>
      <c r="V26" s="99">
        <f t="shared" si="34"/>
        <v>47861.35</v>
      </c>
      <c r="W26" s="98">
        <v>47861.35</v>
      </c>
      <c r="X26" s="98">
        <v>0</v>
      </c>
      <c r="Y26" s="96">
        <f t="shared" ref="Y26" si="54">Z26+AA26</f>
        <v>7363.28</v>
      </c>
      <c r="Z26" s="98">
        <v>7363.28</v>
      </c>
      <c r="AA26" s="98">
        <v>0</v>
      </c>
      <c r="AB26" s="96">
        <f t="shared" si="35"/>
        <v>0</v>
      </c>
      <c r="AC26" s="98"/>
      <c r="AD26" s="98"/>
      <c r="AE26" s="107">
        <f>S26+V26+Y26+AB26</f>
        <v>368164.2</v>
      </c>
      <c r="AF26" s="96">
        <v>0</v>
      </c>
      <c r="AG26" s="96">
        <f t="shared" si="36"/>
        <v>368164.2</v>
      </c>
      <c r="AH26" s="108" t="s">
        <v>163</v>
      </c>
      <c r="AI26" s="105" t="s">
        <v>193</v>
      </c>
      <c r="AJ26" s="106">
        <v>9308</v>
      </c>
      <c r="AK26" s="112">
        <v>0</v>
      </c>
      <c r="AL26" s="10"/>
    </row>
    <row r="27" spans="1:38" ht="107.25" customHeight="1" x14ac:dyDescent="0.25">
      <c r="A27" s="4">
        <v>1</v>
      </c>
      <c r="B27" s="60">
        <v>111029</v>
      </c>
      <c r="C27" s="71">
        <v>126</v>
      </c>
      <c r="D27" s="60" t="s">
        <v>184</v>
      </c>
      <c r="E27" s="41" t="s">
        <v>251</v>
      </c>
      <c r="F27" s="82" t="s">
        <v>402</v>
      </c>
      <c r="G27" s="230" t="s">
        <v>471</v>
      </c>
      <c r="H27" s="57" t="s">
        <v>472</v>
      </c>
      <c r="I27" s="77" t="s">
        <v>193</v>
      </c>
      <c r="J27" s="39" t="s">
        <v>473</v>
      </c>
      <c r="K27" s="6">
        <v>43208</v>
      </c>
      <c r="L27" s="6">
        <v>43695</v>
      </c>
      <c r="M27" s="61">
        <f t="shared" ref="M27" si="55">S27/AE27*100</f>
        <v>85.000001177275294</v>
      </c>
      <c r="N27" s="8">
        <v>3</v>
      </c>
      <c r="O27" s="8" t="s">
        <v>470</v>
      </c>
      <c r="P27" s="8" t="s">
        <v>470</v>
      </c>
      <c r="Q27" s="15" t="s">
        <v>233</v>
      </c>
      <c r="R27" s="8" t="s">
        <v>36</v>
      </c>
      <c r="S27" s="99">
        <f t="shared" ref="S27" si="56">T27+U27</f>
        <v>361003.08</v>
      </c>
      <c r="T27" s="98">
        <v>361003.08</v>
      </c>
      <c r="U27" s="98">
        <v>0</v>
      </c>
      <c r="V27" s="99">
        <f t="shared" si="34"/>
        <v>55212.23</v>
      </c>
      <c r="W27" s="98">
        <v>55212.23</v>
      </c>
      <c r="X27" s="98"/>
      <c r="Y27" s="99">
        <f>Z27+AA27</f>
        <v>8494.19</v>
      </c>
      <c r="Z27" s="98">
        <v>8494.19</v>
      </c>
      <c r="AA27" s="98">
        <v>0</v>
      </c>
      <c r="AB27" s="96">
        <f t="shared" si="35"/>
        <v>0</v>
      </c>
      <c r="AC27" s="98"/>
      <c r="AD27" s="98"/>
      <c r="AE27" s="107">
        <f t="shared" ref="AE27:AE37" si="57">S27+V27+Y27+AB27</f>
        <v>424709.5</v>
      </c>
      <c r="AF27" s="96"/>
      <c r="AG27" s="96">
        <f t="shared" si="36"/>
        <v>424709.5</v>
      </c>
      <c r="AH27" s="104" t="s">
        <v>163</v>
      </c>
      <c r="AI27" s="105" t="s">
        <v>193</v>
      </c>
      <c r="AJ27" s="106">
        <v>0</v>
      </c>
      <c r="AK27" s="106">
        <v>0</v>
      </c>
      <c r="AL27" s="10"/>
    </row>
    <row r="28" spans="1:38" ht="157.5" x14ac:dyDescent="0.25">
      <c r="A28" s="4">
        <v>1</v>
      </c>
      <c r="B28" s="60">
        <v>120638</v>
      </c>
      <c r="C28" s="71">
        <v>97</v>
      </c>
      <c r="D28" s="60" t="s">
        <v>183</v>
      </c>
      <c r="E28" s="12" t="s">
        <v>251</v>
      </c>
      <c r="F28" s="82" t="s">
        <v>402</v>
      </c>
      <c r="G28" s="18" t="s">
        <v>341</v>
      </c>
      <c r="H28" s="18" t="s">
        <v>340</v>
      </c>
      <c r="I28" s="86" t="s">
        <v>193</v>
      </c>
      <c r="J28" s="5" t="s">
        <v>342</v>
      </c>
      <c r="K28" s="6">
        <v>43145</v>
      </c>
      <c r="L28" s="6">
        <v>43630</v>
      </c>
      <c r="M28" s="7">
        <f t="shared" ref="M28:M29" si="58">S28/AE28*100</f>
        <v>84.999998641808133</v>
      </c>
      <c r="N28" s="8">
        <v>4</v>
      </c>
      <c r="O28" s="8" t="s">
        <v>338</v>
      </c>
      <c r="P28" s="8" t="s">
        <v>339</v>
      </c>
      <c r="Q28" s="14" t="s">
        <v>233</v>
      </c>
      <c r="R28" s="8" t="s">
        <v>36</v>
      </c>
      <c r="S28" s="96">
        <f t="shared" ref="S28:S29" si="59">T28+U28</f>
        <v>312916.02</v>
      </c>
      <c r="T28" s="97">
        <v>312916.02</v>
      </c>
      <c r="U28" s="121">
        <v>0</v>
      </c>
      <c r="V28" s="99">
        <f t="shared" si="34"/>
        <v>47857.75</v>
      </c>
      <c r="W28" s="98">
        <v>47857.75</v>
      </c>
      <c r="X28" s="98">
        <v>0</v>
      </c>
      <c r="Y28" s="96">
        <f t="shared" ref="Y28:Y29" si="60">Z28+AA28</f>
        <v>7362.73</v>
      </c>
      <c r="Z28" s="98">
        <v>7362.73</v>
      </c>
      <c r="AA28" s="98">
        <v>0</v>
      </c>
      <c r="AB28" s="96">
        <f t="shared" si="35"/>
        <v>0</v>
      </c>
      <c r="AC28" s="98"/>
      <c r="AD28" s="98"/>
      <c r="AE28" s="107">
        <f t="shared" si="57"/>
        <v>368136.5</v>
      </c>
      <c r="AF28" s="96">
        <v>0</v>
      </c>
      <c r="AG28" s="96">
        <f t="shared" si="36"/>
        <v>368136.5</v>
      </c>
      <c r="AH28" s="104" t="s">
        <v>163</v>
      </c>
      <c r="AI28" s="105"/>
      <c r="AJ28" s="106">
        <v>0</v>
      </c>
      <c r="AK28" s="106">
        <v>0</v>
      </c>
      <c r="AL28" s="10"/>
    </row>
    <row r="29" spans="1:38" s="3" customFormat="1" ht="167.25" customHeight="1" x14ac:dyDescent="0.25">
      <c r="A29" s="74">
        <v>2</v>
      </c>
      <c r="B29" s="138">
        <v>120714</v>
      </c>
      <c r="C29" s="75">
        <v>111</v>
      </c>
      <c r="D29" s="75" t="s">
        <v>183</v>
      </c>
      <c r="E29" s="41" t="s">
        <v>251</v>
      </c>
      <c r="F29" s="82" t="s">
        <v>402</v>
      </c>
      <c r="G29" s="18" t="s">
        <v>362</v>
      </c>
      <c r="H29" s="18" t="s">
        <v>359</v>
      </c>
      <c r="I29" s="18" t="s">
        <v>360</v>
      </c>
      <c r="J29" s="39" t="s">
        <v>361</v>
      </c>
      <c r="K29" s="6">
        <v>43166</v>
      </c>
      <c r="L29" s="6">
        <v>43653</v>
      </c>
      <c r="M29" s="7">
        <f t="shared" si="58"/>
        <v>85</v>
      </c>
      <c r="N29" s="4">
        <v>4</v>
      </c>
      <c r="O29" s="8" t="s">
        <v>338</v>
      </c>
      <c r="P29" s="8" t="s">
        <v>339</v>
      </c>
      <c r="Q29" s="51" t="s">
        <v>233</v>
      </c>
      <c r="R29" s="8" t="s">
        <v>36</v>
      </c>
      <c r="S29" s="96">
        <f t="shared" si="59"/>
        <v>355906.39</v>
      </c>
      <c r="T29" s="118">
        <v>355906.39</v>
      </c>
      <c r="U29" s="118">
        <v>0</v>
      </c>
      <c r="V29" s="99">
        <f t="shared" si="34"/>
        <v>54432.74</v>
      </c>
      <c r="W29" s="98">
        <v>54432.74</v>
      </c>
      <c r="X29" s="98">
        <v>0</v>
      </c>
      <c r="Y29" s="96">
        <f t="shared" si="60"/>
        <v>8374.27</v>
      </c>
      <c r="Z29" s="98">
        <v>8374.27</v>
      </c>
      <c r="AA29" s="98">
        <v>0</v>
      </c>
      <c r="AB29" s="96">
        <f t="shared" si="35"/>
        <v>0</v>
      </c>
      <c r="AC29" s="98"/>
      <c r="AD29" s="98"/>
      <c r="AE29" s="107">
        <f t="shared" si="57"/>
        <v>418713.4</v>
      </c>
      <c r="AF29" s="96">
        <v>0</v>
      </c>
      <c r="AG29" s="96">
        <f t="shared" si="36"/>
        <v>418713.4</v>
      </c>
      <c r="AH29" s="104" t="s">
        <v>163</v>
      </c>
      <c r="AI29" s="105" t="s">
        <v>193</v>
      </c>
      <c r="AJ29" s="106">
        <v>0</v>
      </c>
      <c r="AK29" s="106">
        <v>0</v>
      </c>
      <c r="AL29" s="52"/>
    </row>
    <row r="30" spans="1:38" ht="126" x14ac:dyDescent="0.25">
      <c r="A30" s="11">
        <v>1</v>
      </c>
      <c r="B30" s="139">
        <v>111237</v>
      </c>
      <c r="C30" s="71">
        <v>124</v>
      </c>
      <c r="D30" s="60" t="s">
        <v>184</v>
      </c>
      <c r="E30" s="27" t="s">
        <v>251</v>
      </c>
      <c r="F30" s="82" t="s">
        <v>402</v>
      </c>
      <c r="G30" s="18" t="s">
        <v>320</v>
      </c>
      <c r="H30" s="18" t="s">
        <v>322</v>
      </c>
      <c r="I30" s="77" t="s">
        <v>193</v>
      </c>
      <c r="J30" s="39" t="s">
        <v>323</v>
      </c>
      <c r="K30" s="6">
        <v>43145</v>
      </c>
      <c r="L30" s="6">
        <v>43510</v>
      </c>
      <c r="M30" s="7">
        <f t="shared" ref="M30" si="61">S30/AE30*100</f>
        <v>85.000000000000014</v>
      </c>
      <c r="N30" s="8">
        <v>7</v>
      </c>
      <c r="O30" s="42" t="s">
        <v>328</v>
      </c>
      <c r="P30" s="8" t="s">
        <v>321</v>
      </c>
      <c r="Q30" s="15" t="s">
        <v>233</v>
      </c>
      <c r="R30" s="12" t="s">
        <v>36</v>
      </c>
      <c r="S30" s="122">
        <f t="shared" ref="S30" si="62">T30+U30</f>
        <v>306686.8</v>
      </c>
      <c r="T30" s="118">
        <v>306686.8</v>
      </c>
      <c r="U30" s="123">
        <v>0</v>
      </c>
      <c r="V30" s="99">
        <f t="shared" ref="V30:V37" si="63">W30+X30</f>
        <v>46905.04</v>
      </c>
      <c r="W30" s="98">
        <v>46905.04</v>
      </c>
      <c r="X30" s="98">
        <v>0</v>
      </c>
      <c r="Y30" s="96">
        <f t="shared" ref="Y30" si="64">Z30+AA30</f>
        <v>7216.16</v>
      </c>
      <c r="Z30" s="98">
        <v>7216.16</v>
      </c>
      <c r="AA30" s="98">
        <v>0</v>
      </c>
      <c r="AB30" s="96">
        <f t="shared" ref="AB30:AB37" si="65">AC30+AD30</f>
        <v>0</v>
      </c>
      <c r="AC30" s="98"/>
      <c r="AD30" s="98"/>
      <c r="AE30" s="107">
        <f t="shared" si="57"/>
        <v>360807.99999999994</v>
      </c>
      <c r="AF30" s="96">
        <v>0</v>
      </c>
      <c r="AG30" s="96">
        <f t="shared" ref="AG30:AG37" si="66">AE30+AF30</f>
        <v>360807.99999999994</v>
      </c>
      <c r="AH30" s="104" t="s">
        <v>163</v>
      </c>
      <c r="AI30" s="105" t="s">
        <v>193</v>
      </c>
      <c r="AJ30" s="106">
        <v>0</v>
      </c>
      <c r="AK30" s="106">
        <v>0</v>
      </c>
      <c r="AL30" s="10"/>
    </row>
    <row r="31" spans="1:38" ht="189" x14ac:dyDescent="0.25">
      <c r="A31" s="11">
        <v>1</v>
      </c>
      <c r="B31" s="139">
        <v>120617</v>
      </c>
      <c r="C31" s="71">
        <v>79</v>
      </c>
      <c r="D31" s="60" t="s">
        <v>184</v>
      </c>
      <c r="E31" s="27" t="s">
        <v>251</v>
      </c>
      <c r="F31" s="82" t="s">
        <v>402</v>
      </c>
      <c r="G31" s="234" t="s">
        <v>313</v>
      </c>
      <c r="H31" s="18" t="s">
        <v>314</v>
      </c>
      <c r="I31" s="77" t="s">
        <v>193</v>
      </c>
      <c r="J31" s="39" t="s">
        <v>317</v>
      </c>
      <c r="K31" s="6">
        <v>43145</v>
      </c>
      <c r="L31" s="6">
        <v>43630</v>
      </c>
      <c r="M31" s="7">
        <f t="shared" ref="M31" si="67">S31/AE31*100</f>
        <v>84.999999644441075</v>
      </c>
      <c r="N31" s="8">
        <v>5</v>
      </c>
      <c r="O31" s="8" t="s">
        <v>326</v>
      </c>
      <c r="P31" s="8" t="s">
        <v>318</v>
      </c>
      <c r="Q31" s="15" t="s">
        <v>233</v>
      </c>
      <c r="R31" s="12" t="s">
        <v>36</v>
      </c>
      <c r="S31" s="96">
        <f>T31+U31</f>
        <v>358590.34</v>
      </c>
      <c r="T31" s="97">
        <v>358590.34</v>
      </c>
      <c r="U31" s="98">
        <v>0</v>
      </c>
      <c r="V31" s="99">
        <f t="shared" si="63"/>
        <v>54843.23</v>
      </c>
      <c r="W31" s="97">
        <v>54843.23</v>
      </c>
      <c r="X31" s="100">
        <v>0</v>
      </c>
      <c r="Y31" s="99">
        <f t="shared" ref="Y31" si="68">Z31+AA31</f>
        <v>8437.42</v>
      </c>
      <c r="Z31" s="97">
        <v>8437.42</v>
      </c>
      <c r="AA31" s="100">
        <v>0</v>
      </c>
      <c r="AB31" s="96">
        <f t="shared" si="65"/>
        <v>0</v>
      </c>
      <c r="AC31" s="98"/>
      <c r="AD31" s="98"/>
      <c r="AE31" s="107">
        <f t="shared" si="57"/>
        <v>421870.99</v>
      </c>
      <c r="AF31" s="96">
        <v>0</v>
      </c>
      <c r="AG31" s="96">
        <f t="shared" si="66"/>
        <v>421870.99</v>
      </c>
      <c r="AH31" s="104" t="s">
        <v>163</v>
      </c>
      <c r="AI31" s="105" t="s">
        <v>193</v>
      </c>
      <c r="AJ31" s="106">
        <v>42187</v>
      </c>
      <c r="AK31" s="106">
        <v>0</v>
      </c>
      <c r="AL31" s="10"/>
    </row>
    <row r="32" spans="1:38" ht="173.25" x14ac:dyDescent="0.25">
      <c r="A32" s="11">
        <v>1</v>
      </c>
      <c r="B32" s="139">
        <v>120482</v>
      </c>
      <c r="C32" s="71">
        <v>68</v>
      </c>
      <c r="D32" s="60" t="s">
        <v>181</v>
      </c>
      <c r="E32" s="12" t="s">
        <v>251</v>
      </c>
      <c r="F32" s="82" t="s">
        <v>402</v>
      </c>
      <c r="G32" s="18" t="s">
        <v>343</v>
      </c>
      <c r="H32" s="18" t="s">
        <v>346</v>
      </c>
      <c r="I32" s="86" t="s">
        <v>193</v>
      </c>
      <c r="J32" s="5" t="s">
        <v>349</v>
      </c>
      <c r="K32" s="6">
        <v>43145</v>
      </c>
      <c r="L32" s="6">
        <v>43630</v>
      </c>
      <c r="M32" s="7">
        <f t="shared" ref="M32" si="69">S32/AE32*100</f>
        <v>84.999999174149096</v>
      </c>
      <c r="N32" s="8">
        <v>3</v>
      </c>
      <c r="O32" s="8" t="s">
        <v>350</v>
      </c>
      <c r="P32" s="8" t="s">
        <v>351</v>
      </c>
      <c r="Q32" s="14" t="s">
        <v>233</v>
      </c>
      <c r="R32" s="8" t="s">
        <v>36</v>
      </c>
      <c r="S32" s="96">
        <f>T32+U32</f>
        <v>360234.51</v>
      </c>
      <c r="T32" s="97">
        <v>360234.51</v>
      </c>
      <c r="U32" s="98">
        <v>0</v>
      </c>
      <c r="V32" s="99">
        <f t="shared" si="63"/>
        <v>55094.69</v>
      </c>
      <c r="W32" s="98">
        <v>55094.69</v>
      </c>
      <c r="X32" s="98">
        <v>0</v>
      </c>
      <c r="Y32" s="96">
        <f t="shared" ref="Y32" si="70">Z32+AA32</f>
        <v>8476.11</v>
      </c>
      <c r="Z32" s="98">
        <v>8476.11</v>
      </c>
      <c r="AA32" s="98">
        <v>0</v>
      </c>
      <c r="AB32" s="96">
        <f t="shared" si="65"/>
        <v>0</v>
      </c>
      <c r="AC32" s="98"/>
      <c r="AD32" s="98"/>
      <c r="AE32" s="107">
        <f t="shared" si="57"/>
        <v>423805.31</v>
      </c>
      <c r="AF32" s="96">
        <v>0</v>
      </c>
      <c r="AG32" s="96">
        <f t="shared" si="66"/>
        <v>423805.31</v>
      </c>
      <c r="AH32" s="104" t="s">
        <v>163</v>
      </c>
      <c r="AI32" s="105"/>
      <c r="AJ32" s="106">
        <v>0</v>
      </c>
      <c r="AK32" s="106">
        <v>0</v>
      </c>
      <c r="AL32" s="10"/>
    </row>
    <row r="33" spans="1:38" ht="378" x14ac:dyDescent="0.25">
      <c r="A33" s="11">
        <v>2</v>
      </c>
      <c r="B33" s="139">
        <v>122108</v>
      </c>
      <c r="C33" s="157">
        <v>83</v>
      </c>
      <c r="D33" s="60" t="s">
        <v>181</v>
      </c>
      <c r="E33" s="12" t="s">
        <v>251</v>
      </c>
      <c r="F33" s="82" t="s">
        <v>402</v>
      </c>
      <c r="G33" s="18" t="s">
        <v>555</v>
      </c>
      <c r="H33" s="18" t="s">
        <v>556</v>
      </c>
      <c r="I33" s="86" t="s">
        <v>193</v>
      </c>
      <c r="J33" s="5" t="s">
        <v>558</v>
      </c>
      <c r="K33" s="6">
        <v>43234</v>
      </c>
      <c r="L33" s="6">
        <v>43722</v>
      </c>
      <c r="M33" s="7">
        <f t="shared" ref="M33" si="71">S33/AE33*100</f>
        <v>84.999995273884892</v>
      </c>
      <c r="N33" s="8">
        <v>3</v>
      </c>
      <c r="O33" s="8" t="s">
        <v>350</v>
      </c>
      <c r="P33" s="8" t="s">
        <v>557</v>
      </c>
      <c r="Q33" s="14" t="s">
        <v>233</v>
      </c>
      <c r="R33" s="8" t="s">
        <v>36</v>
      </c>
      <c r="S33" s="96">
        <f>T33+U33</f>
        <v>332725.69</v>
      </c>
      <c r="T33" s="97">
        <v>332725.69</v>
      </c>
      <c r="U33" s="98">
        <v>0</v>
      </c>
      <c r="V33" s="99">
        <f t="shared" ref="V33" si="72">W33+X33</f>
        <v>50887.48</v>
      </c>
      <c r="W33" s="98">
        <v>50887.48</v>
      </c>
      <c r="X33" s="98">
        <v>0</v>
      </c>
      <c r="Y33" s="96">
        <f t="shared" ref="Y33" si="73">Z33+AA33</f>
        <v>7828.8400000000011</v>
      </c>
      <c r="Z33" s="98">
        <v>7828.8400000000011</v>
      </c>
      <c r="AA33" s="98">
        <v>0</v>
      </c>
      <c r="AB33" s="96">
        <f t="shared" ref="AB33" si="74">AC33+AD33</f>
        <v>0</v>
      </c>
      <c r="AC33" s="98"/>
      <c r="AD33" s="98"/>
      <c r="AE33" s="107">
        <f t="shared" ref="AE33" si="75">S33+V33+Y33+AB33</f>
        <v>391442.01</v>
      </c>
      <c r="AF33" s="96">
        <v>73549.58</v>
      </c>
      <c r="AG33" s="96">
        <f t="shared" ref="AG33" si="76">AE33+AF33</f>
        <v>464991.59</v>
      </c>
      <c r="AH33" s="104" t="s">
        <v>163</v>
      </c>
      <c r="AI33" s="105"/>
      <c r="AJ33" s="106">
        <v>0</v>
      </c>
      <c r="AK33" s="106">
        <v>0</v>
      </c>
      <c r="AL33" s="10"/>
    </row>
    <row r="34" spans="1:38" s="3" customFormat="1" ht="173.25" customHeight="1" x14ac:dyDescent="0.25">
      <c r="A34" s="11">
        <v>1</v>
      </c>
      <c r="B34" s="139">
        <v>110238</v>
      </c>
      <c r="C34" s="71">
        <v>120</v>
      </c>
      <c r="D34" s="60" t="s">
        <v>184</v>
      </c>
      <c r="E34" s="41" t="s">
        <v>251</v>
      </c>
      <c r="F34" s="82" t="s">
        <v>402</v>
      </c>
      <c r="G34" s="235" t="s">
        <v>355</v>
      </c>
      <c r="H34" s="18" t="s">
        <v>356</v>
      </c>
      <c r="I34" s="86" t="s">
        <v>193</v>
      </c>
      <c r="J34" s="39" t="s">
        <v>374</v>
      </c>
      <c r="K34" s="6">
        <v>43166</v>
      </c>
      <c r="L34" s="6">
        <v>43653</v>
      </c>
      <c r="M34" s="7">
        <f t="shared" ref="M34" si="77">S34/AE34*100</f>
        <v>85.000000235397167</v>
      </c>
      <c r="N34" s="4">
        <v>4</v>
      </c>
      <c r="O34" s="4" t="s">
        <v>358</v>
      </c>
      <c r="P34" s="4" t="s">
        <v>357</v>
      </c>
      <c r="Q34" s="51" t="s">
        <v>233</v>
      </c>
      <c r="R34" s="8" t="s">
        <v>36</v>
      </c>
      <c r="S34" s="99">
        <f t="shared" ref="S34" si="78">T34+U34</f>
        <v>361091.85</v>
      </c>
      <c r="T34" s="124">
        <v>361091.85</v>
      </c>
      <c r="U34" s="98">
        <v>0</v>
      </c>
      <c r="V34" s="99">
        <f t="shared" si="63"/>
        <v>55225.82</v>
      </c>
      <c r="W34" s="124">
        <v>55225.82</v>
      </c>
      <c r="X34" s="98">
        <v>0</v>
      </c>
      <c r="Y34" s="99">
        <f t="shared" ref="Y34" si="79">Z34+AA34</f>
        <v>8496.27</v>
      </c>
      <c r="Z34" s="125">
        <v>8496.27</v>
      </c>
      <c r="AA34" s="98">
        <v>0</v>
      </c>
      <c r="AB34" s="96">
        <f t="shared" si="65"/>
        <v>0</v>
      </c>
      <c r="AC34" s="98"/>
      <c r="AD34" s="98"/>
      <c r="AE34" s="107">
        <f t="shared" si="57"/>
        <v>424813.94</v>
      </c>
      <c r="AF34" s="96">
        <v>0</v>
      </c>
      <c r="AG34" s="96">
        <f t="shared" si="66"/>
        <v>424813.94</v>
      </c>
      <c r="AH34" s="104" t="s">
        <v>163</v>
      </c>
      <c r="AI34" s="105"/>
      <c r="AJ34" s="106">
        <v>0</v>
      </c>
      <c r="AK34" s="106">
        <v>0</v>
      </c>
      <c r="AL34" s="52"/>
    </row>
    <row r="35" spans="1:38" s="30" customFormat="1" ht="121.5" customHeight="1" x14ac:dyDescent="0.25">
      <c r="A35" s="11">
        <v>1</v>
      </c>
      <c r="B35" s="139">
        <v>120531</v>
      </c>
      <c r="C35" s="71">
        <v>76</v>
      </c>
      <c r="D35" s="77" t="s">
        <v>184</v>
      </c>
      <c r="E35" s="27" t="s">
        <v>251</v>
      </c>
      <c r="F35" s="82" t="s">
        <v>402</v>
      </c>
      <c r="G35" s="28" t="s">
        <v>290</v>
      </c>
      <c r="H35" s="28" t="s">
        <v>291</v>
      </c>
      <c r="I35" s="77" t="s">
        <v>193</v>
      </c>
      <c r="J35" s="25" t="s">
        <v>292</v>
      </c>
      <c r="K35" s="26">
        <v>43129</v>
      </c>
      <c r="L35" s="26">
        <v>43614</v>
      </c>
      <c r="M35" s="7">
        <f t="shared" ref="M35" si="80">S35/AE35*100</f>
        <v>85.000000405063261</v>
      </c>
      <c r="N35" s="12">
        <v>3</v>
      </c>
      <c r="O35" s="12" t="s">
        <v>293</v>
      </c>
      <c r="P35" s="12" t="s">
        <v>294</v>
      </c>
      <c r="Q35" s="15" t="s">
        <v>233</v>
      </c>
      <c r="R35" s="12" t="s">
        <v>36</v>
      </c>
      <c r="S35" s="96">
        <f t="shared" ref="S35" si="81">T35+U35</f>
        <v>524609.42000000004</v>
      </c>
      <c r="T35" s="118">
        <v>524609.42000000004</v>
      </c>
      <c r="U35" s="102">
        <v>0</v>
      </c>
      <c r="V35" s="99">
        <f t="shared" si="63"/>
        <v>80234.38</v>
      </c>
      <c r="W35" s="118">
        <v>80234.38</v>
      </c>
      <c r="X35" s="102">
        <v>0</v>
      </c>
      <c r="Y35" s="96">
        <f t="shared" ref="Y35" si="82">Z35+AA35</f>
        <v>12343.75</v>
      </c>
      <c r="Z35" s="118">
        <v>12343.75</v>
      </c>
      <c r="AA35" s="102">
        <v>0</v>
      </c>
      <c r="AB35" s="96">
        <f t="shared" si="65"/>
        <v>0</v>
      </c>
      <c r="AC35" s="102"/>
      <c r="AD35" s="102"/>
      <c r="AE35" s="107">
        <f t="shared" si="57"/>
        <v>617187.55000000005</v>
      </c>
      <c r="AF35" s="101">
        <v>0</v>
      </c>
      <c r="AG35" s="96">
        <f t="shared" si="66"/>
        <v>617187.55000000005</v>
      </c>
      <c r="AH35" s="104" t="s">
        <v>163</v>
      </c>
      <c r="AI35" s="117" t="s">
        <v>193</v>
      </c>
      <c r="AJ35" s="119">
        <v>0</v>
      </c>
      <c r="AK35" s="119">
        <v>0</v>
      </c>
      <c r="AL35" s="29"/>
    </row>
    <row r="36" spans="1:38" ht="258.75" customHeight="1" x14ac:dyDescent="0.25">
      <c r="A36" s="11">
        <v>1</v>
      </c>
      <c r="B36" s="139">
        <v>120572</v>
      </c>
      <c r="C36" s="71">
        <v>82</v>
      </c>
      <c r="D36" s="60" t="s">
        <v>181</v>
      </c>
      <c r="E36" s="41" t="s">
        <v>251</v>
      </c>
      <c r="F36" s="82" t="s">
        <v>402</v>
      </c>
      <c r="G36" s="18" t="s">
        <v>384</v>
      </c>
      <c r="H36" s="18" t="s">
        <v>385</v>
      </c>
      <c r="I36" s="86" t="s">
        <v>193</v>
      </c>
      <c r="J36" s="39" t="s">
        <v>397</v>
      </c>
      <c r="K36" s="6">
        <v>43171</v>
      </c>
      <c r="L36" s="6">
        <v>43658</v>
      </c>
      <c r="M36" s="7">
        <f t="shared" ref="M36" si="83">S36/AE36*100</f>
        <v>85.000000359311386</v>
      </c>
      <c r="N36" s="8">
        <v>4</v>
      </c>
      <c r="O36" s="8" t="s">
        <v>386</v>
      </c>
      <c r="P36" s="8" t="s">
        <v>387</v>
      </c>
      <c r="Q36" s="15" t="s">
        <v>233</v>
      </c>
      <c r="R36" s="8" t="s">
        <v>36</v>
      </c>
      <c r="S36" s="99">
        <f t="shared" ref="S36" si="84">T36+U36</f>
        <v>354845.43</v>
      </c>
      <c r="T36" s="98">
        <v>354845.43</v>
      </c>
      <c r="U36" s="98">
        <v>0</v>
      </c>
      <c r="V36" s="99">
        <f t="shared" si="63"/>
        <v>54270.48</v>
      </c>
      <c r="W36" s="98">
        <v>54270.48</v>
      </c>
      <c r="X36" s="98">
        <v>0</v>
      </c>
      <c r="Y36" s="99">
        <f t="shared" ref="Y36" si="85">Z36+AA36</f>
        <v>8349.2999999999993</v>
      </c>
      <c r="Z36" s="98">
        <v>8349.2999999999993</v>
      </c>
      <c r="AA36" s="98">
        <v>0</v>
      </c>
      <c r="AB36" s="96">
        <f t="shared" si="65"/>
        <v>0</v>
      </c>
      <c r="AC36" s="98"/>
      <c r="AD36" s="98"/>
      <c r="AE36" s="107">
        <f t="shared" si="57"/>
        <v>417465.20999999996</v>
      </c>
      <c r="AF36" s="96">
        <v>0</v>
      </c>
      <c r="AG36" s="96">
        <f t="shared" si="66"/>
        <v>417465.20999999996</v>
      </c>
      <c r="AH36" s="104" t="s">
        <v>163</v>
      </c>
      <c r="AI36" s="105" t="s">
        <v>193</v>
      </c>
      <c r="AJ36" s="106">
        <v>0</v>
      </c>
      <c r="AK36" s="106">
        <v>0</v>
      </c>
      <c r="AL36" s="10"/>
    </row>
    <row r="37" spans="1:38" s="3" customFormat="1" ht="173.25" customHeight="1" x14ac:dyDescent="0.25">
      <c r="A37" s="11">
        <v>1</v>
      </c>
      <c r="B37" s="139">
        <v>120801</v>
      </c>
      <c r="C37" s="71">
        <v>87</v>
      </c>
      <c r="D37" s="60" t="s">
        <v>180</v>
      </c>
      <c r="E37" s="41" t="s">
        <v>251</v>
      </c>
      <c r="F37" s="82" t="s">
        <v>402</v>
      </c>
      <c r="G37" s="18" t="s">
        <v>363</v>
      </c>
      <c r="H37" s="18" t="s">
        <v>364</v>
      </c>
      <c r="I37" s="86" t="s">
        <v>365</v>
      </c>
      <c r="J37" s="39" t="s">
        <v>366</v>
      </c>
      <c r="K37" s="6">
        <v>43166</v>
      </c>
      <c r="L37" s="6">
        <v>43653</v>
      </c>
      <c r="M37" s="7">
        <f t="shared" ref="M37" si="86">S37/AE37*100</f>
        <v>84.168038598864953</v>
      </c>
      <c r="N37" s="4">
        <v>3</v>
      </c>
      <c r="O37" s="4" t="s">
        <v>367</v>
      </c>
      <c r="P37" s="4" t="s">
        <v>368</v>
      </c>
      <c r="Q37" s="51" t="s">
        <v>233</v>
      </c>
      <c r="R37" s="8" t="s">
        <v>36</v>
      </c>
      <c r="S37" s="99">
        <f t="shared" ref="S37" si="87">T37+U37</f>
        <v>357481.33</v>
      </c>
      <c r="T37" s="98">
        <v>357481.33</v>
      </c>
      <c r="U37" s="98">
        <v>0</v>
      </c>
      <c r="V37" s="99">
        <f t="shared" si="63"/>
        <v>58747.57</v>
      </c>
      <c r="W37" s="98">
        <v>58747.57</v>
      </c>
      <c r="X37" s="98">
        <v>0</v>
      </c>
      <c r="Y37" s="99">
        <f t="shared" ref="Y37" si="88">Z37+AA37</f>
        <v>8494.4699999999993</v>
      </c>
      <c r="Z37" s="98">
        <v>8494.4699999999993</v>
      </c>
      <c r="AA37" s="98">
        <v>0</v>
      </c>
      <c r="AB37" s="96">
        <f t="shared" si="65"/>
        <v>0</v>
      </c>
      <c r="AC37" s="98"/>
      <c r="AD37" s="98"/>
      <c r="AE37" s="107">
        <f t="shared" si="57"/>
        <v>424723.37</v>
      </c>
      <c r="AF37" s="96">
        <v>0</v>
      </c>
      <c r="AG37" s="96">
        <f t="shared" si="66"/>
        <v>424723.37</v>
      </c>
      <c r="AH37" s="104" t="s">
        <v>163</v>
      </c>
      <c r="AI37" s="105" t="s">
        <v>193</v>
      </c>
      <c r="AJ37" s="106">
        <v>0</v>
      </c>
      <c r="AK37" s="106">
        <v>0</v>
      </c>
      <c r="AL37" s="52"/>
    </row>
    <row r="38" spans="1:38" ht="189" x14ac:dyDescent="0.25">
      <c r="A38" s="11">
        <v>1</v>
      </c>
      <c r="B38" s="139">
        <v>110909</v>
      </c>
      <c r="C38" s="71">
        <v>115</v>
      </c>
      <c r="D38" s="60" t="s">
        <v>184</v>
      </c>
      <c r="E38" s="41" t="s">
        <v>251</v>
      </c>
      <c r="F38" s="83" t="s">
        <v>402</v>
      </c>
      <c r="G38" s="236" t="s">
        <v>500</v>
      </c>
      <c r="H38" s="57" t="s">
        <v>499</v>
      </c>
      <c r="I38" s="77" t="s">
        <v>193</v>
      </c>
      <c r="J38" s="39" t="s">
        <v>501</v>
      </c>
      <c r="K38" s="6">
        <v>43214</v>
      </c>
      <c r="L38" s="6">
        <v>43701</v>
      </c>
      <c r="M38" s="7">
        <f t="shared" ref="M38" si="89">S38/AE38*100</f>
        <v>85.000000000000014</v>
      </c>
      <c r="N38" s="8">
        <v>3</v>
      </c>
      <c r="O38" s="8" t="s">
        <v>502</v>
      </c>
      <c r="P38" s="8" t="s">
        <v>513</v>
      </c>
      <c r="Q38" s="15" t="s">
        <v>233</v>
      </c>
      <c r="R38" s="41" t="s">
        <v>36</v>
      </c>
      <c r="S38" s="99">
        <f t="shared" ref="S38" si="90">T38+U38</f>
        <v>349633.9</v>
      </c>
      <c r="T38" s="126">
        <v>349633.9</v>
      </c>
      <c r="U38" s="98">
        <v>0</v>
      </c>
      <c r="V38" s="99">
        <f t="shared" ref="V38:V41" si="91">W38+X38</f>
        <v>53473.42</v>
      </c>
      <c r="W38" s="127">
        <v>53473.42</v>
      </c>
      <c r="X38" s="98">
        <v>0</v>
      </c>
      <c r="Y38" s="99">
        <f t="shared" ref="Y38" si="92">Z38+AA38</f>
        <v>8226.68</v>
      </c>
      <c r="Z38" s="127">
        <v>8226.68</v>
      </c>
      <c r="AA38" s="123">
        <v>0</v>
      </c>
      <c r="AB38" s="96">
        <f t="shared" ref="AB38:AB50" si="93">AC38+AD38</f>
        <v>0</v>
      </c>
      <c r="AC38" s="128">
        <v>0</v>
      </c>
      <c r="AD38" s="128">
        <v>0</v>
      </c>
      <c r="AE38" s="107">
        <f t="shared" ref="AE38:AE54" si="94">S38+V38+Y38+AB38</f>
        <v>411334</v>
      </c>
      <c r="AF38" s="96">
        <v>0</v>
      </c>
      <c r="AG38" s="96">
        <f t="shared" ref="AG38:AG66" si="95">AE38+AF38</f>
        <v>411334</v>
      </c>
      <c r="AH38" s="108" t="s">
        <v>163</v>
      </c>
      <c r="AI38" s="105" t="s">
        <v>193</v>
      </c>
      <c r="AJ38" s="106">
        <v>0</v>
      </c>
      <c r="AK38" s="106">
        <v>0</v>
      </c>
      <c r="AL38" s="10"/>
    </row>
    <row r="39" spans="1:38" ht="266.25" customHeight="1" x14ac:dyDescent="0.25">
      <c r="A39" s="11">
        <v>1</v>
      </c>
      <c r="B39" s="139">
        <v>120582</v>
      </c>
      <c r="C39" s="71">
        <v>109</v>
      </c>
      <c r="D39" s="60" t="s">
        <v>181</v>
      </c>
      <c r="E39" s="12" t="s">
        <v>251</v>
      </c>
      <c r="F39" s="82" t="s">
        <v>402</v>
      </c>
      <c r="G39" s="18" t="s">
        <v>236</v>
      </c>
      <c r="H39" s="18" t="s">
        <v>239</v>
      </c>
      <c r="I39" s="86" t="s">
        <v>193</v>
      </c>
      <c r="J39" s="5" t="s">
        <v>242</v>
      </c>
      <c r="K39" s="6">
        <v>43129</v>
      </c>
      <c r="L39" s="6" t="s">
        <v>250</v>
      </c>
      <c r="M39" s="7">
        <v>85.000000819683009</v>
      </c>
      <c r="N39" s="8">
        <v>1</v>
      </c>
      <c r="O39" s="8" t="s">
        <v>246</v>
      </c>
      <c r="P39" s="8" t="s">
        <v>246</v>
      </c>
      <c r="Q39" s="14" t="s">
        <v>233</v>
      </c>
      <c r="R39" s="8" t="s">
        <v>36</v>
      </c>
      <c r="S39" s="96">
        <f>T39+U39</f>
        <v>518493.12</v>
      </c>
      <c r="T39" s="98">
        <v>518493.12</v>
      </c>
      <c r="U39" s="98">
        <v>0</v>
      </c>
      <c r="V39" s="99">
        <f t="shared" si="91"/>
        <v>79298.94</v>
      </c>
      <c r="W39" s="98">
        <v>79298.94</v>
      </c>
      <c r="X39" s="98">
        <v>0</v>
      </c>
      <c r="Y39" s="96">
        <f>Z39+AA39</f>
        <v>12199.84</v>
      </c>
      <c r="Z39" s="98">
        <v>12199.84</v>
      </c>
      <c r="AA39" s="98">
        <v>0</v>
      </c>
      <c r="AB39" s="96">
        <f t="shared" si="93"/>
        <v>0</v>
      </c>
      <c r="AC39" s="98"/>
      <c r="AD39" s="98"/>
      <c r="AE39" s="107">
        <f t="shared" si="94"/>
        <v>609991.9</v>
      </c>
      <c r="AF39" s="96">
        <v>0</v>
      </c>
      <c r="AG39" s="96">
        <f t="shared" si="95"/>
        <v>609991.9</v>
      </c>
      <c r="AH39" s="108" t="s">
        <v>163</v>
      </c>
      <c r="AI39" s="105" t="s">
        <v>193</v>
      </c>
      <c r="AJ39" s="106">
        <v>0</v>
      </c>
      <c r="AK39" s="112">
        <v>0</v>
      </c>
      <c r="AL39" s="10"/>
    </row>
    <row r="40" spans="1:38" s="3" customFormat="1" ht="269.25" customHeight="1" x14ac:dyDescent="0.25">
      <c r="A40" s="11">
        <v>2</v>
      </c>
      <c r="B40" s="139">
        <v>120630</v>
      </c>
      <c r="C40" s="71">
        <v>101</v>
      </c>
      <c r="D40" s="60" t="s">
        <v>181</v>
      </c>
      <c r="E40" s="41" t="s">
        <v>251</v>
      </c>
      <c r="F40" s="82" t="s">
        <v>402</v>
      </c>
      <c r="G40" s="18" t="s">
        <v>344</v>
      </c>
      <c r="H40" s="18" t="s">
        <v>347</v>
      </c>
      <c r="I40" s="86" t="s">
        <v>193</v>
      </c>
      <c r="J40" s="39" t="s">
        <v>353</v>
      </c>
      <c r="K40" s="6">
        <v>43145</v>
      </c>
      <c r="L40" s="6">
        <v>43630</v>
      </c>
      <c r="M40" s="7">
        <v>85.000000236289679</v>
      </c>
      <c r="N40" s="4">
        <v>1</v>
      </c>
      <c r="O40" s="4" t="s">
        <v>246</v>
      </c>
      <c r="P40" s="4" t="s">
        <v>352</v>
      </c>
      <c r="Q40" s="51" t="s">
        <v>233</v>
      </c>
      <c r="R40" s="8" t="s">
        <v>36</v>
      </c>
      <c r="S40" s="96">
        <f t="shared" ref="S40:S41" si="96">T40+U40</f>
        <v>359727.94</v>
      </c>
      <c r="T40" s="98">
        <v>359727.94</v>
      </c>
      <c r="U40" s="98">
        <v>0</v>
      </c>
      <c r="V40" s="99">
        <f t="shared" si="91"/>
        <v>55017.21</v>
      </c>
      <c r="W40" s="98">
        <v>55017.21</v>
      </c>
      <c r="X40" s="98">
        <v>0</v>
      </c>
      <c r="Y40" s="96">
        <f t="shared" ref="Y40:Y41" si="97">Z40+AA40</f>
        <v>8464.19</v>
      </c>
      <c r="Z40" s="98">
        <v>8464.19</v>
      </c>
      <c r="AA40" s="98">
        <v>0</v>
      </c>
      <c r="AB40" s="96">
        <f t="shared" si="93"/>
        <v>0</v>
      </c>
      <c r="AC40" s="98"/>
      <c r="AD40" s="98"/>
      <c r="AE40" s="107">
        <f t="shared" si="94"/>
        <v>423209.34</v>
      </c>
      <c r="AF40" s="96">
        <v>0</v>
      </c>
      <c r="AG40" s="96">
        <f t="shared" si="95"/>
        <v>423209.34</v>
      </c>
      <c r="AH40" s="104" t="s">
        <v>163</v>
      </c>
      <c r="AI40" s="105"/>
      <c r="AJ40" s="106">
        <v>21160</v>
      </c>
      <c r="AK40" s="106">
        <v>0</v>
      </c>
      <c r="AL40" s="52"/>
    </row>
    <row r="41" spans="1:38" s="3" customFormat="1" ht="251.25" customHeight="1" x14ac:dyDescent="0.25">
      <c r="A41" s="11">
        <v>3</v>
      </c>
      <c r="B41" s="139">
        <v>120672</v>
      </c>
      <c r="C41" s="71">
        <v>106</v>
      </c>
      <c r="D41" s="60" t="s">
        <v>181</v>
      </c>
      <c r="E41" s="41" t="s">
        <v>251</v>
      </c>
      <c r="F41" s="82" t="s">
        <v>402</v>
      </c>
      <c r="G41" s="18" t="s">
        <v>345</v>
      </c>
      <c r="H41" s="18" t="s">
        <v>348</v>
      </c>
      <c r="I41" s="86" t="s">
        <v>193</v>
      </c>
      <c r="J41" s="39" t="s">
        <v>354</v>
      </c>
      <c r="K41" s="6">
        <v>43145</v>
      </c>
      <c r="L41" s="6">
        <v>43630</v>
      </c>
      <c r="M41" s="7">
        <v>85</v>
      </c>
      <c r="N41" s="4">
        <v>1</v>
      </c>
      <c r="O41" s="4" t="s">
        <v>246</v>
      </c>
      <c r="P41" s="4" t="s">
        <v>246</v>
      </c>
      <c r="Q41" s="51" t="s">
        <v>233</v>
      </c>
      <c r="R41" s="8" t="s">
        <v>36</v>
      </c>
      <c r="S41" s="96">
        <f t="shared" si="96"/>
        <v>508342.5</v>
      </c>
      <c r="T41" s="98">
        <v>508342.5</v>
      </c>
      <c r="U41" s="98">
        <v>0</v>
      </c>
      <c r="V41" s="99">
        <f t="shared" si="91"/>
        <v>77746.5</v>
      </c>
      <c r="W41" s="98">
        <v>77746.5</v>
      </c>
      <c r="X41" s="98">
        <v>0</v>
      </c>
      <c r="Y41" s="96">
        <f t="shared" si="97"/>
        <v>11961</v>
      </c>
      <c r="Z41" s="98">
        <v>11961</v>
      </c>
      <c r="AA41" s="98">
        <v>0</v>
      </c>
      <c r="AB41" s="96">
        <f t="shared" si="93"/>
        <v>0</v>
      </c>
      <c r="AC41" s="98"/>
      <c r="AD41" s="98"/>
      <c r="AE41" s="107">
        <f t="shared" si="94"/>
        <v>598050</v>
      </c>
      <c r="AF41" s="96">
        <v>0</v>
      </c>
      <c r="AG41" s="96">
        <f t="shared" si="95"/>
        <v>598050</v>
      </c>
      <c r="AH41" s="104" t="s">
        <v>163</v>
      </c>
      <c r="AI41" s="105"/>
      <c r="AJ41" s="106">
        <v>0</v>
      </c>
      <c r="AK41" s="106">
        <v>0</v>
      </c>
      <c r="AL41" s="52"/>
    </row>
    <row r="42" spans="1:38" s="9" customFormat="1" ht="315" x14ac:dyDescent="0.25">
      <c r="A42" s="11">
        <v>1</v>
      </c>
      <c r="B42" s="139">
        <v>119193</v>
      </c>
      <c r="C42" s="71">
        <v>2</v>
      </c>
      <c r="D42" s="60" t="s">
        <v>179</v>
      </c>
      <c r="E42" s="12" t="s">
        <v>171</v>
      </c>
      <c r="F42" s="82" t="s">
        <v>127</v>
      </c>
      <c r="G42" s="18" t="s">
        <v>37</v>
      </c>
      <c r="H42" s="18" t="s">
        <v>35</v>
      </c>
      <c r="I42" s="85" t="s">
        <v>193</v>
      </c>
      <c r="J42" s="5" t="s">
        <v>38</v>
      </c>
      <c r="K42" s="6">
        <v>42459</v>
      </c>
      <c r="L42" s="6">
        <v>43373</v>
      </c>
      <c r="M42" s="7">
        <f>S42/AE42*100</f>
        <v>83.983862816086358</v>
      </c>
      <c r="N42" s="8" t="s">
        <v>160</v>
      </c>
      <c r="O42" s="8" t="s">
        <v>161</v>
      </c>
      <c r="P42" s="8" t="s">
        <v>161</v>
      </c>
      <c r="Q42" s="14" t="s">
        <v>162</v>
      </c>
      <c r="R42" s="4" t="s">
        <v>36</v>
      </c>
      <c r="S42" s="96">
        <f>T42+U42</f>
        <v>11141147.18</v>
      </c>
      <c r="T42" s="98">
        <v>8984364.5299999993</v>
      </c>
      <c r="U42" s="98">
        <v>2156782.65</v>
      </c>
      <c r="V42" s="96">
        <f>W42+X42</f>
        <v>0</v>
      </c>
      <c r="W42" s="98">
        <v>0</v>
      </c>
      <c r="X42" s="98">
        <v>0</v>
      </c>
      <c r="Y42" s="96">
        <f>Z42+AA42</f>
        <v>2124671.7600000002</v>
      </c>
      <c r="Z42" s="98">
        <v>1585476.09</v>
      </c>
      <c r="AA42" s="98">
        <v>539195.67000000004</v>
      </c>
      <c r="AB42" s="96">
        <f t="shared" si="93"/>
        <v>0</v>
      </c>
      <c r="AC42" s="98"/>
      <c r="AD42" s="98"/>
      <c r="AE42" s="107">
        <f t="shared" si="94"/>
        <v>13265818.939999999</v>
      </c>
      <c r="AF42" s="96">
        <v>0</v>
      </c>
      <c r="AG42" s="96">
        <f t="shared" si="95"/>
        <v>13265818.939999999</v>
      </c>
      <c r="AH42" s="108" t="s">
        <v>163</v>
      </c>
      <c r="AI42" s="105" t="s">
        <v>395</v>
      </c>
      <c r="AJ42" s="109">
        <v>5849501.2200000007</v>
      </c>
      <c r="AK42" s="106">
        <v>0</v>
      </c>
      <c r="AL42" s="65"/>
    </row>
    <row r="43" spans="1:38" ht="220.5" x14ac:dyDescent="0.25">
      <c r="A43" s="11">
        <v>2</v>
      </c>
      <c r="B43" s="139">
        <v>117842</v>
      </c>
      <c r="C43" s="71">
        <v>3</v>
      </c>
      <c r="D43" s="60" t="s">
        <v>179</v>
      </c>
      <c r="E43" s="12" t="s">
        <v>171</v>
      </c>
      <c r="F43" s="84" t="s">
        <v>127</v>
      </c>
      <c r="G43" s="18" t="s">
        <v>40</v>
      </c>
      <c r="H43" s="18" t="s">
        <v>39</v>
      </c>
      <c r="I43" s="86" t="s">
        <v>216</v>
      </c>
      <c r="J43" s="5" t="s">
        <v>41</v>
      </c>
      <c r="K43" s="6">
        <v>42534</v>
      </c>
      <c r="L43" s="6">
        <v>43446</v>
      </c>
      <c r="M43" s="7">
        <f t="shared" ref="M43:M106" si="98">S43/AE43*100</f>
        <v>83.983862836833197</v>
      </c>
      <c r="N43" s="8" t="s">
        <v>160</v>
      </c>
      <c r="O43" s="8" t="s">
        <v>161</v>
      </c>
      <c r="P43" s="8" t="s">
        <v>161</v>
      </c>
      <c r="Q43" s="14" t="s">
        <v>162</v>
      </c>
      <c r="R43" s="4" t="s">
        <v>36</v>
      </c>
      <c r="S43" s="96">
        <f>T43+U43</f>
        <v>16024237.960000001</v>
      </c>
      <c r="T43" s="98">
        <v>12922151.800000001</v>
      </c>
      <c r="U43" s="98">
        <v>3102086.16</v>
      </c>
      <c r="V43" s="96">
        <f t="shared" ref="V43:V106" si="99">W43+X43</f>
        <v>0</v>
      </c>
      <c r="W43" s="98">
        <v>0</v>
      </c>
      <c r="X43" s="98">
        <v>0</v>
      </c>
      <c r="Y43" s="96">
        <f>Z43+AA43</f>
        <v>3055901.27</v>
      </c>
      <c r="Z43" s="98">
        <v>2280379.73</v>
      </c>
      <c r="AA43" s="98">
        <v>775521.54</v>
      </c>
      <c r="AB43" s="96">
        <f t="shared" si="93"/>
        <v>0</v>
      </c>
      <c r="AC43" s="98"/>
      <c r="AD43" s="98"/>
      <c r="AE43" s="107">
        <f t="shared" si="94"/>
        <v>19080139.23</v>
      </c>
      <c r="AF43" s="96">
        <v>0</v>
      </c>
      <c r="AG43" s="96">
        <f t="shared" si="95"/>
        <v>19080139.23</v>
      </c>
      <c r="AH43" s="108" t="s">
        <v>163</v>
      </c>
      <c r="AI43" s="105" t="s">
        <v>396</v>
      </c>
      <c r="AJ43" s="106">
        <v>5848703.79</v>
      </c>
      <c r="AK43" s="112">
        <v>0</v>
      </c>
      <c r="AL43" s="10"/>
    </row>
    <row r="44" spans="1:38" ht="236.25" x14ac:dyDescent="0.25">
      <c r="A44" s="11">
        <v>3</v>
      </c>
      <c r="B44" s="139">
        <v>118291</v>
      </c>
      <c r="C44" s="71">
        <v>4</v>
      </c>
      <c r="D44" s="60" t="s">
        <v>180</v>
      </c>
      <c r="E44" s="12" t="s">
        <v>171</v>
      </c>
      <c r="F44" s="84" t="s">
        <v>127</v>
      </c>
      <c r="G44" s="18" t="s">
        <v>43</v>
      </c>
      <c r="H44" s="18" t="s">
        <v>42</v>
      </c>
      <c r="I44" s="86" t="s">
        <v>215</v>
      </c>
      <c r="J44" s="5" t="s">
        <v>44</v>
      </c>
      <c r="K44" s="6">
        <v>42459</v>
      </c>
      <c r="L44" s="6">
        <v>43220</v>
      </c>
      <c r="M44" s="7">
        <f t="shared" si="98"/>
        <v>83.983862772799696</v>
      </c>
      <c r="N44" s="8" t="s">
        <v>160</v>
      </c>
      <c r="O44" s="8" t="s">
        <v>161</v>
      </c>
      <c r="P44" s="8" t="s">
        <v>161</v>
      </c>
      <c r="Q44" s="14" t="s">
        <v>162</v>
      </c>
      <c r="R44" s="4" t="s">
        <v>36</v>
      </c>
      <c r="S44" s="96">
        <f t="shared" ref="S44:S107" si="100">T44+U44</f>
        <v>9512414.3200000003</v>
      </c>
      <c r="T44" s="98">
        <v>7670933.3799999999</v>
      </c>
      <c r="U44" s="98">
        <v>1841480.94</v>
      </c>
      <c r="V44" s="96">
        <f t="shared" si="99"/>
        <v>0</v>
      </c>
      <c r="W44" s="98">
        <v>0</v>
      </c>
      <c r="X44" s="98">
        <v>0</v>
      </c>
      <c r="Y44" s="96">
        <f t="shared" ref="Y44:Y107" si="101">Z44+AA44</f>
        <v>1814064.3699999999</v>
      </c>
      <c r="Z44" s="98">
        <v>1353694.13</v>
      </c>
      <c r="AA44" s="98">
        <v>460370.24</v>
      </c>
      <c r="AB44" s="96">
        <f t="shared" si="93"/>
        <v>0</v>
      </c>
      <c r="AC44" s="98"/>
      <c r="AD44" s="98"/>
      <c r="AE44" s="107">
        <f t="shared" si="94"/>
        <v>11326478.689999999</v>
      </c>
      <c r="AF44" s="96">
        <v>0</v>
      </c>
      <c r="AG44" s="96">
        <f t="shared" si="95"/>
        <v>11326478.689999999</v>
      </c>
      <c r="AH44" s="108" t="s">
        <v>398</v>
      </c>
      <c r="AI44" s="105" t="s">
        <v>231</v>
      </c>
      <c r="AJ44" s="106">
        <f>7182085.22+859420.33</f>
        <v>8041505.5499999998</v>
      </c>
      <c r="AK44" s="112">
        <v>0</v>
      </c>
      <c r="AL44" s="10"/>
    </row>
    <row r="45" spans="1:38" ht="189" x14ac:dyDescent="0.25">
      <c r="A45" s="11">
        <v>4</v>
      </c>
      <c r="B45" s="139">
        <v>118957</v>
      </c>
      <c r="C45" s="71">
        <v>5</v>
      </c>
      <c r="D45" s="60" t="s">
        <v>184</v>
      </c>
      <c r="E45" s="12" t="s">
        <v>171</v>
      </c>
      <c r="F45" s="84" t="s">
        <v>127</v>
      </c>
      <c r="G45" s="18" t="s">
        <v>46</v>
      </c>
      <c r="H45" s="18" t="s">
        <v>45</v>
      </c>
      <c r="I45" s="86" t="s">
        <v>216</v>
      </c>
      <c r="J45" s="5" t="s">
        <v>47</v>
      </c>
      <c r="K45" s="6">
        <v>42900</v>
      </c>
      <c r="L45" s="6">
        <v>43722</v>
      </c>
      <c r="M45" s="7">
        <f t="shared" si="98"/>
        <v>83.983862721834797</v>
      </c>
      <c r="N45" s="8" t="s">
        <v>160</v>
      </c>
      <c r="O45" s="8" t="s">
        <v>161</v>
      </c>
      <c r="P45" s="8" t="s">
        <v>161</v>
      </c>
      <c r="Q45" s="14" t="s">
        <v>162</v>
      </c>
      <c r="R45" s="4" t="s">
        <v>36</v>
      </c>
      <c r="S45" s="96">
        <f>T45+U45</f>
        <v>4555318.1900000004</v>
      </c>
      <c r="T45" s="98">
        <v>3673467.24</v>
      </c>
      <c r="U45" s="98">
        <v>881850.95</v>
      </c>
      <c r="V45" s="96">
        <f t="shared" si="99"/>
        <v>0</v>
      </c>
      <c r="W45" s="98">
        <v>0</v>
      </c>
      <c r="X45" s="98">
        <v>0</v>
      </c>
      <c r="Y45" s="96">
        <f t="shared" si="101"/>
        <v>868721.67</v>
      </c>
      <c r="Z45" s="98">
        <v>648258.93000000005</v>
      </c>
      <c r="AA45" s="98">
        <v>220462.74</v>
      </c>
      <c r="AB45" s="96">
        <f t="shared" si="93"/>
        <v>0</v>
      </c>
      <c r="AC45" s="98"/>
      <c r="AD45" s="98"/>
      <c r="AE45" s="107">
        <f t="shared" si="94"/>
        <v>5424039.8600000003</v>
      </c>
      <c r="AF45" s="96">
        <v>0</v>
      </c>
      <c r="AG45" s="96">
        <f t="shared" si="95"/>
        <v>5424039.8600000003</v>
      </c>
      <c r="AH45" s="108" t="s">
        <v>163</v>
      </c>
      <c r="AI45" s="129" t="s">
        <v>193</v>
      </c>
      <c r="AJ45" s="106">
        <v>158885.89000000001</v>
      </c>
      <c r="AK45" s="112">
        <v>0</v>
      </c>
      <c r="AL45" s="10"/>
    </row>
    <row r="46" spans="1:38" ht="189" x14ac:dyDescent="0.25">
      <c r="A46" s="11">
        <v>5</v>
      </c>
      <c r="B46" s="139">
        <v>118448</v>
      </c>
      <c r="C46" s="71">
        <v>6</v>
      </c>
      <c r="D46" s="60" t="s">
        <v>179</v>
      </c>
      <c r="E46" s="12" t="s">
        <v>171</v>
      </c>
      <c r="F46" s="84" t="s">
        <v>127</v>
      </c>
      <c r="G46" s="18" t="s">
        <v>49</v>
      </c>
      <c r="H46" s="18" t="s">
        <v>48</v>
      </c>
      <c r="I46" s="86" t="s">
        <v>193</v>
      </c>
      <c r="J46" s="5" t="s">
        <v>50</v>
      </c>
      <c r="K46" s="6">
        <v>42458</v>
      </c>
      <c r="L46" s="6">
        <v>43553</v>
      </c>
      <c r="M46" s="7">
        <f t="shared" si="98"/>
        <v>83.983862836271243</v>
      </c>
      <c r="N46" s="8" t="s">
        <v>160</v>
      </c>
      <c r="O46" s="8" t="s">
        <v>161</v>
      </c>
      <c r="P46" s="8" t="s">
        <v>161</v>
      </c>
      <c r="Q46" s="14" t="s">
        <v>162</v>
      </c>
      <c r="R46" s="4" t="s">
        <v>36</v>
      </c>
      <c r="S46" s="96">
        <f t="shared" si="100"/>
        <v>15492558.379999999</v>
      </c>
      <c r="T46" s="98">
        <v>12493398.539999999</v>
      </c>
      <c r="U46" s="98">
        <v>2999159.84</v>
      </c>
      <c r="V46" s="96">
        <f t="shared" si="99"/>
        <v>0</v>
      </c>
      <c r="W46" s="98">
        <v>0</v>
      </c>
      <c r="X46" s="98">
        <v>0</v>
      </c>
      <c r="Y46" s="96">
        <f t="shared" si="101"/>
        <v>2954507.35</v>
      </c>
      <c r="Z46" s="98">
        <v>2204717.39</v>
      </c>
      <c r="AA46" s="98">
        <v>749789.96</v>
      </c>
      <c r="AB46" s="96">
        <f t="shared" si="93"/>
        <v>0</v>
      </c>
      <c r="AC46" s="98"/>
      <c r="AD46" s="98"/>
      <c r="AE46" s="107">
        <f t="shared" si="94"/>
        <v>18447065.73</v>
      </c>
      <c r="AF46" s="96">
        <v>0</v>
      </c>
      <c r="AG46" s="96">
        <f t="shared" si="95"/>
        <v>18447065.73</v>
      </c>
      <c r="AH46" s="108" t="s">
        <v>163</v>
      </c>
      <c r="AI46" s="105" t="s">
        <v>206</v>
      </c>
      <c r="AJ46" s="106">
        <v>5834444.9199999999</v>
      </c>
      <c r="AK46" s="112">
        <v>0</v>
      </c>
      <c r="AL46" s="10"/>
    </row>
    <row r="47" spans="1:38" ht="110.25" x14ac:dyDescent="0.25">
      <c r="A47" s="11">
        <v>6</v>
      </c>
      <c r="B47" s="139">
        <v>118575</v>
      </c>
      <c r="C47" s="71">
        <v>7</v>
      </c>
      <c r="D47" s="60" t="s">
        <v>181</v>
      </c>
      <c r="E47" s="12" t="s">
        <v>171</v>
      </c>
      <c r="F47" s="84" t="s">
        <v>127</v>
      </c>
      <c r="G47" s="18" t="s">
        <v>52</v>
      </c>
      <c r="H47" s="18" t="s">
        <v>51</v>
      </c>
      <c r="I47" s="86" t="s">
        <v>193</v>
      </c>
      <c r="J47" s="5" t="s">
        <v>53</v>
      </c>
      <c r="K47" s="6">
        <v>42592</v>
      </c>
      <c r="L47" s="6">
        <v>43322</v>
      </c>
      <c r="M47" s="7">
        <f t="shared" si="98"/>
        <v>83.983862823517285</v>
      </c>
      <c r="N47" s="8" t="s">
        <v>160</v>
      </c>
      <c r="O47" s="8" t="s">
        <v>161</v>
      </c>
      <c r="P47" s="8" t="s">
        <v>161</v>
      </c>
      <c r="Q47" s="14" t="s">
        <v>162</v>
      </c>
      <c r="R47" s="4" t="s">
        <v>36</v>
      </c>
      <c r="S47" s="96">
        <f t="shared" si="100"/>
        <v>8244072.25</v>
      </c>
      <c r="T47" s="98">
        <v>6648126</v>
      </c>
      <c r="U47" s="98">
        <v>1595946.25</v>
      </c>
      <c r="V47" s="96">
        <f t="shared" si="99"/>
        <v>0</v>
      </c>
      <c r="W47" s="98">
        <v>0</v>
      </c>
      <c r="X47" s="98">
        <v>0</v>
      </c>
      <c r="Y47" s="96">
        <f t="shared" si="101"/>
        <v>1572185.27</v>
      </c>
      <c r="Z47" s="98">
        <v>1173198.71</v>
      </c>
      <c r="AA47" s="98">
        <v>398986.56</v>
      </c>
      <c r="AB47" s="96">
        <f t="shared" si="93"/>
        <v>0</v>
      </c>
      <c r="AC47" s="98"/>
      <c r="AD47" s="98"/>
      <c r="AE47" s="107">
        <f t="shared" si="94"/>
        <v>9816257.5199999996</v>
      </c>
      <c r="AF47" s="96">
        <v>0</v>
      </c>
      <c r="AG47" s="96">
        <f t="shared" si="95"/>
        <v>9816257.5199999996</v>
      </c>
      <c r="AH47" s="108" t="s">
        <v>163</v>
      </c>
      <c r="AI47" s="105" t="s">
        <v>197</v>
      </c>
      <c r="AJ47" s="106">
        <f>1324130.48+173954.09</f>
        <v>1498084.57</v>
      </c>
      <c r="AK47" s="112">
        <v>0</v>
      </c>
      <c r="AL47" s="10"/>
    </row>
    <row r="48" spans="1:38" ht="267.75" x14ac:dyDescent="0.25">
      <c r="A48" s="11">
        <v>7</v>
      </c>
      <c r="B48" s="139">
        <v>122100</v>
      </c>
      <c r="C48" s="71">
        <v>8</v>
      </c>
      <c r="D48" s="60" t="s">
        <v>182</v>
      </c>
      <c r="E48" s="12" t="s">
        <v>171</v>
      </c>
      <c r="F48" s="84" t="s">
        <v>127</v>
      </c>
      <c r="G48" s="18" t="s">
        <v>55</v>
      </c>
      <c r="H48" s="18" t="s">
        <v>54</v>
      </c>
      <c r="I48" s="86" t="s">
        <v>193</v>
      </c>
      <c r="J48" s="5" t="s">
        <v>56</v>
      </c>
      <c r="K48" s="6">
        <v>42661</v>
      </c>
      <c r="L48" s="6">
        <v>43573</v>
      </c>
      <c r="M48" s="7">
        <f t="shared" si="98"/>
        <v>83.983862943976007</v>
      </c>
      <c r="N48" s="8" t="s">
        <v>160</v>
      </c>
      <c r="O48" s="8" t="s">
        <v>161</v>
      </c>
      <c r="P48" s="8" t="s">
        <v>161</v>
      </c>
      <c r="Q48" s="14" t="s">
        <v>162</v>
      </c>
      <c r="R48" s="4" t="s">
        <v>36</v>
      </c>
      <c r="S48" s="96">
        <f t="shared" si="100"/>
        <v>1681184.87</v>
      </c>
      <c r="T48" s="98">
        <v>1355729.12</v>
      </c>
      <c r="U48" s="98">
        <v>325455.75</v>
      </c>
      <c r="V48" s="96">
        <f t="shared" si="99"/>
        <v>0</v>
      </c>
      <c r="W48" s="98">
        <v>0</v>
      </c>
      <c r="X48" s="98">
        <v>0</v>
      </c>
      <c r="Y48" s="96">
        <f t="shared" si="101"/>
        <v>320610.25</v>
      </c>
      <c r="Z48" s="98">
        <v>239246.31</v>
      </c>
      <c r="AA48" s="98">
        <v>81363.94</v>
      </c>
      <c r="AB48" s="96">
        <f t="shared" si="93"/>
        <v>0</v>
      </c>
      <c r="AC48" s="98"/>
      <c r="AD48" s="98"/>
      <c r="AE48" s="107">
        <f t="shared" si="94"/>
        <v>2001795.12</v>
      </c>
      <c r="AF48" s="96">
        <v>0</v>
      </c>
      <c r="AG48" s="96">
        <f t="shared" si="95"/>
        <v>2001795.12</v>
      </c>
      <c r="AH48" s="108" t="s">
        <v>163</v>
      </c>
      <c r="AI48" s="105" t="s">
        <v>534</v>
      </c>
      <c r="AJ48" s="106">
        <v>258033.64</v>
      </c>
      <c r="AK48" s="112">
        <v>0</v>
      </c>
      <c r="AL48" s="10"/>
    </row>
    <row r="49" spans="1:38" ht="173.25" x14ac:dyDescent="0.25">
      <c r="A49" s="11">
        <v>8</v>
      </c>
      <c r="B49" s="139">
        <v>120313</v>
      </c>
      <c r="C49" s="71">
        <v>9</v>
      </c>
      <c r="D49" s="60" t="s">
        <v>176</v>
      </c>
      <c r="E49" s="12" t="s">
        <v>171</v>
      </c>
      <c r="F49" s="84" t="s">
        <v>127</v>
      </c>
      <c r="G49" s="18" t="s">
        <v>57</v>
      </c>
      <c r="H49" s="18" t="s">
        <v>399</v>
      </c>
      <c r="I49" s="86" t="s">
        <v>220</v>
      </c>
      <c r="J49" s="5" t="s">
        <v>58</v>
      </c>
      <c r="K49" s="6">
        <v>42446</v>
      </c>
      <c r="L49" s="6">
        <v>43541</v>
      </c>
      <c r="M49" s="7">
        <f t="shared" si="98"/>
        <v>83.983862848864632</v>
      </c>
      <c r="N49" s="8" t="s">
        <v>160</v>
      </c>
      <c r="O49" s="8" t="s">
        <v>161</v>
      </c>
      <c r="P49" s="8" t="s">
        <v>161</v>
      </c>
      <c r="Q49" s="14" t="s">
        <v>162</v>
      </c>
      <c r="R49" s="4" t="s">
        <v>36</v>
      </c>
      <c r="S49" s="96">
        <f t="shared" si="100"/>
        <v>30189820.119999997</v>
      </c>
      <c r="T49" s="98">
        <v>24345459.629999999</v>
      </c>
      <c r="U49" s="98">
        <v>5844360.4900000002</v>
      </c>
      <c r="V49" s="96">
        <v>1966327.81</v>
      </c>
      <c r="W49" s="98">
        <v>1453132.81</v>
      </c>
      <c r="X49" s="98">
        <v>513195</v>
      </c>
      <c r="Y49" s="96">
        <f t="shared" si="101"/>
        <v>3791019.8899999997</v>
      </c>
      <c r="Z49" s="98">
        <v>2843124.76</v>
      </c>
      <c r="AA49" s="98">
        <v>947895.13</v>
      </c>
      <c r="AB49" s="96">
        <f t="shared" si="93"/>
        <v>0</v>
      </c>
      <c r="AC49" s="98"/>
      <c r="AD49" s="98"/>
      <c r="AE49" s="107">
        <f t="shared" si="94"/>
        <v>35947167.819999993</v>
      </c>
      <c r="AF49" s="96">
        <v>0</v>
      </c>
      <c r="AG49" s="96">
        <f t="shared" si="95"/>
        <v>35947167.819999993</v>
      </c>
      <c r="AH49" s="108" t="s">
        <v>163</v>
      </c>
      <c r="AI49" s="105" t="s">
        <v>545</v>
      </c>
      <c r="AJ49" s="106">
        <v>16755776.93</v>
      </c>
      <c r="AK49" s="112">
        <v>0</v>
      </c>
      <c r="AL49" s="10"/>
    </row>
    <row r="50" spans="1:38" ht="409.5" x14ac:dyDescent="0.25">
      <c r="A50" s="11">
        <v>9</v>
      </c>
      <c r="B50" s="139">
        <v>121644</v>
      </c>
      <c r="C50" s="71">
        <v>10</v>
      </c>
      <c r="D50" s="60" t="s">
        <v>182</v>
      </c>
      <c r="E50" s="12" t="s">
        <v>171</v>
      </c>
      <c r="F50" s="84" t="s">
        <v>127</v>
      </c>
      <c r="G50" s="18" t="s">
        <v>59</v>
      </c>
      <c r="H50" s="18" t="s">
        <v>54</v>
      </c>
      <c r="I50" s="86" t="s">
        <v>193</v>
      </c>
      <c r="J50" s="5" t="s">
        <v>60</v>
      </c>
      <c r="K50" s="6">
        <v>42538</v>
      </c>
      <c r="L50" s="6">
        <v>43298</v>
      </c>
      <c r="M50" s="7">
        <f t="shared" si="98"/>
        <v>83.983862739322618</v>
      </c>
      <c r="N50" s="8" t="s">
        <v>160</v>
      </c>
      <c r="O50" s="8" t="s">
        <v>161</v>
      </c>
      <c r="P50" s="8" t="s">
        <v>161</v>
      </c>
      <c r="Q50" s="14" t="s">
        <v>162</v>
      </c>
      <c r="R50" s="4" t="s">
        <v>36</v>
      </c>
      <c r="S50" s="96">
        <f t="shared" si="100"/>
        <v>2777962.48</v>
      </c>
      <c r="T50" s="98">
        <v>2240184.71</v>
      </c>
      <c r="U50" s="98">
        <v>537777.77</v>
      </c>
      <c r="V50" s="96">
        <f t="shared" si="99"/>
        <v>0</v>
      </c>
      <c r="W50" s="98">
        <v>0</v>
      </c>
      <c r="X50" s="98">
        <v>0</v>
      </c>
      <c r="Y50" s="96">
        <f t="shared" si="101"/>
        <v>529771.16</v>
      </c>
      <c r="Z50" s="98">
        <v>395326.72000000003</v>
      </c>
      <c r="AA50" s="98">
        <v>134444.44</v>
      </c>
      <c r="AB50" s="96">
        <f t="shared" si="93"/>
        <v>0</v>
      </c>
      <c r="AC50" s="98"/>
      <c r="AD50" s="98"/>
      <c r="AE50" s="107">
        <f t="shared" si="94"/>
        <v>3307733.64</v>
      </c>
      <c r="AF50" s="96">
        <v>192499.20000000001</v>
      </c>
      <c r="AG50" s="96">
        <f t="shared" si="95"/>
        <v>3500232.8400000003</v>
      </c>
      <c r="AH50" s="108" t="s">
        <v>163</v>
      </c>
      <c r="AI50" s="105" t="s">
        <v>295</v>
      </c>
      <c r="AJ50" s="106">
        <v>0</v>
      </c>
      <c r="AK50" s="112">
        <v>0</v>
      </c>
      <c r="AL50" s="10"/>
    </row>
    <row r="51" spans="1:38" ht="346.5" x14ac:dyDescent="0.25">
      <c r="A51" s="11">
        <v>10</v>
      </c>
      <c r="B51" s="139">
        <v>118305</v>
      </c>
      <c r="C51" s="71">
        <v>11</v>
      </c>
      <c r="D51" s="60" t="s">
        <v>176</v>
      </c>
      <c r="E51" s="12" t="s">
        <v>171</v>
      </c>
      <c r="F51" s="84" t="s">
        <v>127</v>
      </c>
      <c r="G51" s="18" t="s">
        <v>62</v>
      </c>
      <c r="H51" s="18" t="s">
        <v>61</v>
      </c>
      <c r="I51" s="86" t="s">
        <v>220</v>
      </c>
      <c r="J51" s="5" t="s">
        <v>63</v>
      </c>
      <c r="K51" s="6">
        <v>42467</v>
      </c>
      <c r="L51" s="6">
        <v>43562</v>
      </c>
      <c r="M51" s="7">
        <f t="shared" si="98"/>
        <v>83.98386285205288</v>
      </c>
      <c r="N51" s="8" t="s">
        <v>160</v>
      </c>
      <c r="O51" s="8" t="s">
        <v>161</v>
      </c>
      <c r="P51" s="8" t="s">
        <v>161</v>
      </c>
      <c r="Q51" s="14" t="s">
        <v>162</v>
      </c>
      <c r="R51" s="4" t="s">
        <v>36</v>
      </c>
      <c r="S51" s="96">
        <f t="shared" si="100"/>
        <v>13566298.970000001</v>
      </c>
      <c r="T51" s="98">
        <v>10940038.15</v>
      </c>
      <c r="U51" s="98">
        <v>2626260.8199999998</v>
      </c>
      <c r="V51" s="96">
        <f t="shared" si="99"/>
        <v>0</v>
      </c>
      <c r="W51" s="98">
        <v>0</v>
      </c>
      <c r="X51" s="98">
        <v>0</v>
      </c>
      <c r="Y51" s="96">
        <f t="shared" si="101"/>
        <v>2587160.17</v>
      </c>
      <c r="Z51" s="98">
        <v>1930594.97</v>
      </c>
      <c r="AA51" s="98">
        <v>656565.19999999995</v>
      </c>
      <c r="AB51" s="96">
        <f t="shared" ref="AB51:AB106" si="102">AC51+AD51</f>
        <v>0</v>
      </c>
      <c r="AC51" s="98"/>
      <c r="AD51" s="98"/>
      <c r="AE51" s="107">
        <f t="shared" si="94"/>
        <v>16153459.140000001</v>
      </c>
      <c r="AF51" s="96">
        <v>0</v>
      </c>
      <c r="AG51" s="96">
        <f t="shared" si="95"/>
        <v>16153459.140000001</v>
      </c>
      <c r="AH51" s="108" t="s">
        <v>163</v>
      </c>
      <c r="AI51" s="105" t="s">
        <v>199</v>
      </c>
      <c r="AJ51" s="106">
        <v>7983854.5899999989</v>
      </c>
      <c r="AK51" s="112">
        <v>0</v>
      </c>
      <c r="AL51" s="10"/>
    </row>
    <row r="52" spans="1:38" ht="173.25" x14ac:dyDescent="0.25">
      <c r="A52" s="11">
        <v>11</v>
      </c>
      <c r="B52" s="139">
        <v>118349</v>
      </c>
      <c r="C52" s="71">
        <v>13</v>
      </c>
      <c r="D52" s="60" t="s">
        <v>180</v>
      </c>
      <c r="E52" s="12" t="s">
        <v>171</v>
      </c>
      <c r="F52" s="84" t="s">
        <v>127</v>
      </c>
      <c r="G52" s="18" t="s">
        <v>65</v>
      </c>
      <c r="H52" s="18" t="s">
        <v>64</v>
      </c>
      <c r="I52" s="86" t="s">
        <v>216</v>
      </c>
      <c r="J52" s="5" t="s">
        <v>66</v>
      </c>
      <c r="K52" s="6">
        <v>42663</v>
      </c>
      <c r="L52" s="6">
        <v>43758</v>
      </c>
      <c r="M52" s="7">
        <f t="shared" si="98"/>
        <v>83.983862845432327</v>
      </c>
      <c r="N52" s="8" t="s">
        <v>160</v>
      </c>
      <c r="O52" s="8" t="s">
        <v>161</v>
      </c>
      <c r="P52" s="8" t="s">
        <v>161</v>
      </c>
      <c r="Q52" s="14" t="s">
        <v>162</v>
      </c>
      <c r="R52" s="4" t="s">
        <v>36</v>
      </c>
      <c r="S52" s="96">
        <f t="shared" si="100"/>
        <v>9782795.4699999988</v>
      </c>
      <c r="T52" s="98">
        <v>7888972.2199999997</v>
      </c>
      <c r="U52" s="98">
        <v>1893823.25</v>
      </c>
      <c r="V52" s="96">
        <f t="shared" si="99"/>
        <v>0</v>
      </c>
      <c r="W52" s="98">
        <v>0</v>
      </c>
      <c r="X52" s="98">
        <v>0</v>
      </c>
      <c r="Y52" s="96">
        <f t="shared" si="101"/>
        <v>1865627.3800000001</v>
      </c>
      <c r="Z52" s="98">
        <v>1392171.57</v>
      </c>
      <c r="AA52" s="98">
        <v>473455.81</v>
      </c>
      <c r="AB52" s="96">
        <f t="shared" si="102"/>
        <v>0</v>
      </c>
      <c r="AC52" s="98"/>
      <c r="AD52" s="98"/>
      <c r="AE52" s="107">
        <f t="shared" si="94"/>
        <v>11648422.85</v>
      </c>
      <c r="AF52" s="96">
        <v>0</v>
      </c>
      <c r="AG52" s="96">
        <f t="shared" si="95"/>
        <v>11648422.85</v>
      </c>
      <c r="AH52" s="108" t="s">
        <v>163</v>
      </c>
      <c r="AI52" s="105" t="s">
        <v>203</v>
      </c>
      <c r="AJ52" s="106">
        <v>469782.92000000004</v>
      </c>
      <c r="AK52" s="112">
        <v>0</v>
      </c>
      <c r="AL52" s="10"/>
    </row>
    <row r="53" spans="1:38" ht="141.75" x14ac:dyDescent="0.25">
      <c r="A53" s="11">
        <v>12</v>
      </c>
      <c r="B53" s="139">
        <v>118894</v>
      </c>
      <c r="C53" s="71">
        <v>15</v>
      </c>
      <c r="D53" s="60" t="s">
        <v>181</v>
      </c>
      <c r="E53" s="12" t="s">
        <v>171</v>
      </c>
      <c r="F53" s="84" t="s">
        <v>127</v>
      </c>
      <c r="G53" s="18" t="s">
        <v>68</v>
      </c>
      <c r="H53" s="18" t="s">
        <v>67</v>
      </c>
      <c r="I53" s="86" t="s">
        <v>193</v>
      </c>
      <c r="J53" s="5" t="s">
        <v>69</v>
      </c>
      <c r="K53" s="6">
        <v>42717</v>
      </c>
      <c r="L53" s="6">
        <v>43386</v>
      </c>
      <c r="M53" s="7">
        <f t="shared" si="98"/>
        <v>83.983863051796376</v>
      </c>
      <c r="N53" s="8" t="s">
        <v>160</v>
      </c>
      <c r="O53" s="8" t="s">
        <v>161</v>
      </c>
      <c r="P53" s="8" t="s">
        <v>161</v>
      </c>
      <c r="Q53" s="14" t="s">
        <v>162</v>
      </c>
      <c r="R53" s="4" t="s">
        <v>36</v>
      </c>
      <c r="S53" s="96">
        <f t="shared" si="100"/>
        <v>2106832.29</v>
      </c>
      <c r="T53" s="98">
        <v>1698976.68</v>
      </c>
      <c r="U53" s="98">
        <v>407855.61</v>
      </c>
      <c r="V53" s="96">
        <f t="shared" si="99"/>
        <v>0</v>
      </c>
      <c r="W53" s="98">
        <v>0</v>
      </c>
      <c r="X53" s="98">
        <v>0</v>
      </c>
      <c r="Y53" s="96">
        <f t="shared" si="101"/>
        <v>401783.30999999994</v>
      </c>
      <c r="Z53" s="98">
        <v>299819.40999999997</v>
      </c>
      <c r="AA53" s="98">
        <v>101963.9</v>
      </c>
      <c r="AB53" s="96">
        <f t="shared" si="102"/>
        <v>0</v>
      </c>
      <c r="AC53" s="98"/>
      <c r="AD53" s="98"/>
      <c r="AE53" s="107">
        <f t="shared" si="94"/>
        <v>2508615.6</v>
      </c>
      <c r="AF53" s="96">
        <v>154711.20000000001</v>
      </c>
      <c r="AG53" s="96">
        <f t="shared" si="95"/>
        <v>2663326.8000000003</v>
      </c>
      <c r="AH53" s="108" t="s">
        <v>163</v>
      </c>
      <c r="AI53" s="105" t="s">
        <v>198</v>
      </c>
      <c r="AJ53" s="106">
        <v>5817.56</v>
      </c>
      <c r="AK53" s="112">
        <v>0</v>
      </c>
      <c r="AL53" s="10"/>
    </row>
    <row r="54" spans="1:38" ht="252" x14ac:dyDescent="0.25">
      <c r="A54" s="11">
        <v>13</v>
      </c>
      <c r="B54" s="139">
        <v>117846</v>
      </c>
      <c r="C54" s="71">
        <v>16</v>
      </c>
      <c r="D54" s="79" t="s">
        <v>179</v>
      </c>
      <c r="E54" s="12" t="s">
        <v>171</v>
      </c>
      <c r="F54" s="84" t="s">
        <v>127</v>
      </c>
      <c r="G54" s="18" t="s">
        <v>128</v>
      </c>
      <c r="H54" s="18" t="s">
        <v>126</v>
      </c>
      <c r="I54" s="86" t="s">
        <v>222</v>
      </c>
      <c r="J54" s="5" t="s">
        <v>129</v>
      </c>
      <c r="K54" s="6">
        <v>42884</v>
      </c>
      <c r="L54" s="6">
        <v>43980</v>
      </c>
      <c r="M54" s="7">
        <f t="shared" si="98"/>
        <v>83.983862818994993</v>
      </c>
      <c r="N54" s="8" t="s">
        <v>160</v>
      </c>
      <c r="O54" s="8" t="s">
        <v>161</v>
      </c>
      <c r="P54" s="8" t="s">
        <v>161</v>
      </c>
      <c r="Q54" s="14" t="s">
        <v>162</v>
      </c>
      <c r="R54" s="4" t="s">
        <v>36</v>
      </c>
      <c r="S54" s="96">
        <f t="shared" si="100"/>
        <v>14853565.879999999</v>
      </c>
      <c r="T54" s="98">
        <v>11978106.76</v>
      </c>
      <c r="U54" s="98">
        <v>2875459.12</v>
      </c>
      <c r="V54" s="96">
        <f t="shared" si="99"/>
        <v>0</v>
      </c>
      <c r="W54" s="98">
        <v>0</v>
      </c>
      <c r="X54" s="98">
        <v>0</v>
      </c>
      <c r="Y54" s="96">
        <f t="shared" si="101"/>
        <v>2832648.33</v>
      </c>
      <c r="Z54" s="98">
        <v>2113783.5499999998</v>
      </c>
      <c r="AA54" s="98">
        <v>718864.78</v>
      </c>
      <c r="AB54" s="96">
        <f t="shared" si="102"/>
        <v>0</v>
      </c>
      <c r="AC54" s="98"/>
      <c r="AD54" s="98"/>
      <c r="AE54" s="107">
        <f t="shared" si="94"/>
        <v>17686214.210000001</v>
      </c>
      <c r="AF54" s="96">
        <v>0</v>
      </c>
      <c r="AG54" s="96">
        <f t="shared" si="95"/>
        <v>17686214.210000001</v>
      </c>
      <c r="AH54" s="108" t="s">
        <v>163</v>
      </c>
      <c r="AI54" s="129" t="s">
        <v>463</v>
      </c>
      <c r="AJ54" s="106">
        <v>135219.84</v>
      </c>
      <c r="AK54" s="112">
        <v>0</v>
      </c>
      <c r="AL54" s="10"/>
    </row>
    <row r="55" spans="1:38" ht="189" x14ac:dyDescent="0.25">
      <c r="A55" s="11">
        <v>14</v>
      </c>
      <c r="B55" s="139">
        <v>117841</v>
      </c>
      <c r="C55" s="71">
        <v>17</v>
      </c>
      <c r="D55" s="60" t="s">
        <v>180</v>
      </c>
      <c r="E55" s="12" t="s">
        <v>171</v>
      </c>
      <c r="F55" s="84" t="s">
        <v>127</v>
      </c>
      <c r="G55" s="18" t="s">
        <v>71</v>
      </c>
      <c r="H55" s="18" t="s">
        <v>70</v>
      </c>
      <c r="I55" s="86" t="s">
        <v>193</v>
      </c>
      <c r="J55" s="5" t="s">
        <v>72</v>
      </c>
      <c r="K55" s="6">
        <v>42482</v>
      </c>
      <c r="L55" s="6">
        <v>43577</v>
      </c>
      <c r="M55" s="7">
        <f t="shared" si="98"/>
        <v>83.983862859805768</v>
      </c>
      <c r="N55" s="8" t="s">
        <v>160</v>
      </c>
      <c r="O55" s="8" t="s">
        <v>161</v>
      </c>
      <c r="P55" s="8" t="s">
        <v>161</v>
      </c>
      <c r="Q55" s="14" t="s">
        <v>162</v>
      </c>
      <c r="R55" s="4" t="s">
        <v>36</v>
      </c>
      <c r="S55" s="96">
        <f t="shared" si="100"/>
        <v>9894631.8100000005</v>
      </c>
      <c r="T55" s="98">
        <v>7979158.4800000004</v>
      </c>
      <c r="U55" s="98">
        <v>1915473.33</v>
      </c>
      <c r="V55" s="96">
        <f t="shared" si="99"/>
        <v>0</v>
      </c>
      <c r="W55" s="98">
        <v>0</v>
      </c>
      <c r="X55" s="98">
        <v>0</v>
      </c>
      <c r="Y55" s="96">
        <f t="shared" si="101"/>
        <v>1886955.12</v>
      </c>
      <c r="Z55" s="98">
        <v>1408086.79</v>
      </c>
      <c r="AA55" s="98">
        <v>478868.33</v>
      </c>
      <c r="AB55" s="96">
        <f t="shared" si="102"/>
        <v>0</v>
      </c>
      <c r="AC55" s="98"/>
      <c r="AD55" s="98"/>
      <c r="AE55" s="107">
        <f t="shared" ref="AE55:AE119" si="103">S55+V55+Y55+AB55</f>
        <v>11781586.93</v>
      </c>
      <c r="AF55" s="96">
        <v>0</v>
      </c>
      <c r="AG55" s="96">
        <f t="shared" si="95"/>
        <v>11781586.93</v>
      </c>
      <c r="AH55" s="108" t="s">
        <v>163</v>
      </c>
      <c r="AI55" s="105" t="s">
        <v>378</v>
      </c>
      <c r="AJ55" s="106">
        <v>3440723.81</v>
      </c>
      <c r="AK55" s="112">
        <v>0</v>
      </c>
      <c r="AL55" s="10"/>
    </row>
    <row r="56" spans="1:38" ht="173.25" x14ac:dyDescent="0.25">
      <c r="A56" s="11">
        <v>15</v>
      </c>
      <c r="B56" s="139">
        <v>119195</v>
      </c>
      <c r="C56" s="71">
        <v>18</v>
      </c>
      <c r="D56" s="60" t="s">
        <v>177</v>
      </c>
      <c r="E56" s="12" t="s">
        <v>171</v>
      </c>
      <c r="F56" s="84" t="s">
        <v>127</v>
      </c>
      <c r="G56" s="18" t="s">
        <v>74</v>
      </c>
      <c r="H56" s="18" t="s">
        <v>73</v>
      </c>
      <c r="I56" s="86" t="s">
        <v>193</v>
      </c>
      <c r="J56" s="5" t="s">
        <v>75</v>
      </c>
      <c r="K56" s="6">
        <v>42464</v>
      </c>
      <c r="L56" s="6">
        <v>43500</v>
      </c>
      <c r="M56" s="7">
        <f t="shared" si="98"/>
        <v>83.983862838046434</v>
      </c>
      <c r="N56" s="8" t="s">
        <v>160</v>
      </c>
      <c r="O56" s="8" t="s">
        <v>161</v>
      </c>
      <c r="P56" s="8" t="s">
        <v>161</v>
      </c>
      <c r="Q56" s="14" t="s">
        <v>162</v>
      </c>
      <c r="R56" s="4" t="s">
        <v>36</v>
      </c>
      <c r="S56" s="96">
        <f t="shared" si="100"/>
        <v>3639337.0599999996</v>
      </c>
      <c r="T56" s="98">
        <v>2934808.26</v>
      </c>
      <c r="U56" s="98">
        <v>704528.8</v>
      </c>
      <c r="V56" s="96">
        <f t="shared" si="99"/>
        <v>0</v>
      </c>
      <c r="W56" s="98">
        <v>0</v>
      </c>
      <c r="X56" s="98">
        <v>0</v>
      </c>
      <c r="Y56" s="96">
        <f t="shared" si="101"/>
        <v>694039.54</v>
      </c>
      <c r="Z56" s="98">
        <v>517907.34</v>
      </c>
      <c r="AA56" s="98">
        <v>176132.2</v>
      </c>
      <c r="AB56" s="96">
        <f t="shared" si="102"/>
        <v>0</v>
      </c>
      <c r="AC56" s="98"/>
      <c r="AD56" s="98"/>
      <c r="AE56" s="107">
        <f t="shared" si="103"/>
        <v>4333376.5999999996</v>
      </c>
      <c r="AF56" s="96">
        <v>0</v>
      </c>
      <c r="AG56" s="96">
        <f t="shared" si="95"/>
        <v>4333376.5999999996</v>
      </c>
      <c r="AH56" s="108" t="s">
        <v>163</v>
      </c>
      <c r="AI56" s="105" t="s">
        <v>284</v>
      </c>
      <c r="AJ56" s="106">
        <v>452513.95</v>
      </c>
      <c r="AK56" s="112">
        <v>0</v>
      </c>
      <c r="AL56" s="10"/>
    </row>
    <row r="57" spans="1:38" ht="204.75" x14ac:dyDescent="0.25">
      <c r="A57" s="11">
        <v>16</v>
      </c>
      <c r="B57" s="139">
        <v>118157</v>
      </c>
      <c r="C57" s="71">
        <v>19</v>
      </c>
      <c r="D57" s="60" t="s">
        <v>183</v>
      </c>
      <c r="E57" s="12" t="s">
        <v>171</v>
      </c>
      <c r="F57" s="84" t="s">
        <v>127</v>
      </c>
      <c r="G57" s="18" t="s">
        <v>77</v>
      </c>
      <c r="H57" s="18" t="s">
        <v>76</v>
      </c>
      <c r="I57" s="86" t="s">
        <v>193</v>
      </c>
      <c r="J57" s="5" t="s">
        <v>78</v>
      </c>
      <c r="K57" s="6">
        <v>42446</v>
      </c>
      <c r="L57" s="6">
        <v>43360</v>
      </c>
      <c r="M57" s="7">
        <f t="shared" si="98"/>
        <v>83.983862865891041</v>
      </c>
      <c r="N57" s="8" t="s">
        <v>160</v>
      </c>
      <c r="O57" s="8" t="s">
        <v>161</v>
      </c>
      <c r="P57" s="8" t="s">
        <v>161</v>
      </c>
      <c r="Q57" s="14" t="s">
        <v>162</v>
      </c>
      <c r="R57" s="4" t="s">
        <v>36</v>
      </c>
      <c r="S57" s="96">
        <f t="shared" si="100"/>
        <v>3627735.48</v>
      </c>
      <c r="T57" s="98">
        <v>2925452.6</v>
      </c>
      <c r="U57" s="98">
        <v>702282.88</v>
      </c>
      <c r="V57" s="96">
        <f t="shared" si="99"/>
        <v>0</v>
      </c>
      <c r="W57" s="98">
        <v>0</v>
      </c>
      <c r="X57" s="98">
        <v>0</v>
      </c>
      <c r="Y57" s="96">
        <f t="shared" si="101"/>
        <v>691827.06</v>
      </c>
      <c r="Z57" s="98">
        <v>516256.34</v>
      </c>
      <c r="AA57" s="98">
        <v>175570.72</v>
      </c>
      <c r="AB57" s="96">
        <f t="shared" si="102"/>
        <v>0</v>
      </c>
      <c r="AC57" s="98"/>
      <c r="AD57" s="98"/>
      <c r="AE57" s="107">
        <f t="shared" si="103"/>
        <v>4319562.54</v>
      </c>
      <c r="AF57" s="96">
        <v>0</v>
      </c>
      <c r="AG57" s="96">
        <f t="shared" si="95"/>
        <v>4319562.54</v>
      </c>
      <c r="AH57" s="108" t="s">
        <v>163</v>
      </c>
      <c r="AI57" s="105" t="s">
        <v>285</v>
      </c>
      <c r="AJ57" s="106">
        <f>457510.12+31100.83</f>
        <v>488610.95</v>
      </c>
      <c r="AK57" s="112">
        <v>0</v>
      </c>
      <c r="AL57" s="10"/>
    </row>
    <row r="58" spans="1:38" ht="141.75" x14ac:dyDescent="0.25">
      <c r="A58" s="11">
        <v>17</v>
      </c>
      <c r="B58" s="139">
        <v>119196</v>
      </c>
      <c r="C58" s="71">
        <v>20</v>
      </c>
      <c r="D58" s="60" t="s">
        <v>177</v>
      </c>
      <c r="E58" s="12" t="s">
        <v>171</v>
      </c>
      <c r="F58" s="84" t="s">
        <v>127</v>
      </c>
      <c r="G58" s="18" t="s">
        <v>79</v>
      </c>
      <c r="H58" s="18" t="s">
        <v>73</v>
      </c>
      <c r="I58" s="86" t="s">
        <v>224</v>
      </c>
      <c r="J58" s="5" t="s">
        <v>80</v>
      </c>
      <c r="K58" s="6">
        <v>42464</v>
      </c>
      <c r="L58" s="6">
        <v>43925</v>
      </c>
      <c r="M58" s="7">
        <f t="shared" si="98"/>
        <v>83.98386284004664</v>
      </c>
      <c r="N58" s="8" t="s">
        <v>160</v>
      </c>
      <c r="O58" s="8" t="s">
        <v>161</v>
      </c>
      <c r="P58" s="8" t="s">
        <v>161</v>
      </c>
      <c r="Q58" s="14" t="s">
        <v>162</v>
      </c>
      <c r="R58" s="4" t="s">
        <v>36</v>
      </c>
      <c r="S58" s="96">
        <f t="shared" si="100"/>
        <v>16139137.140000001</v>
      </c>
      <c r="T58" s="98">
        <v>13014807.98</v>
      </c>
      <c r="U58" s="98">
        <v>3124329.16</v>
      </c>
      <c r="V58" s="96">
        <f t="shared" si="99"/>
        <v>0</v>
      </c>
      <c r="W58" s="98">
        <v>0</v>
      </c>
      <c r="X58" s="98">
        <v>0</v>
      </c>
      <c r="Y58" s="96">
        <f t="shared" si="101"/>
        <v>3077813.11</v>
      </c>
      <c r="Z58" s="98">
        <v>2296730.8199999998</v>
      </c>
      <c r="AA58" s="98">
        <v>781082.29</v>
      </c>
      <c r="AB58" s="96">
        <f t="shared" si="102"/>
        <v>0</v>
      </c>
      <c r="AC58" s="98"/>
      <c r="AD58" s="98"/>
      <c r="AE58" s="107">
        <f t="shared" si="103"/>
        <v>19216950.25</v>
      </c>
      <c r="AF58" s="96">
        <v>0</v>
      </c>
      <c r="AG58" s="96">
        <f t="shared" si="95"/>
        <v>19216950.25</v>
      </c>
      <c r="AH58" s="108" t="s">
        <v>163</v>
      </c>
      <c r="AI58" s="105" t="s">
        <v>283</v>
      </c>
      <c r="AJ58" s="106">
        <v>616995.39</v>
      </c>
      <c r="AK58" s="112">
        <v>0</v>
      </c>
      <c r="AL58" s="10"/>
    </row>
    <row r="59" spans="1:38" ht="409.5" x14ac:dyDescent="0.25">
      <c r="A59" s="11">
        <v>18</v>
      </c>
      <c r="B59" s="139">
        <v>118158</v>
      </c>
      <c r="C59" s="71">
        <v>21</v>
      </c>
      <c r="D59" s="60" t="s">
        <v>183</v>
      </c>
      <c r="E59" s="12" t="s">
        <v>171</v>
      </c>
      <c r="F59" s="84" t="s">
        <v>127</v>
      </c>
      <c r="G59" s="18" t="s">
        <v>81</v>
      </c>
      <c r="H59" s="18" t="s">
        <v>76</v>
      </c>
      <c r="I59" s="86" t="s">
        <v>519</v>
      </c>
      <c r="J59" s="5" t="s">
        <v>82</v>
      </c>
      <c r="K59" s="6">
        <v>42516</v>
      </c>
      <c r="L59" s="6">
        <v>43430</v>
      </c>
      <c r="M59" s="7">
        <f t="shared" si="98"/>
        <v>83.983862825693933</v>
      </c>
      <c r="N59" s="8" t="s">
        <v>160</v>
      </c>
      <c r="O59" s="8" t="s">
        <v>161</v>
      </c>
      <c r="P59" s="8" t="s">
        <v>161</v>
      </c>
      <c r="Q59" s="14" t="s">
        <v>162</v>
      </c>
      <c r="R59" s="4" t="s">
        <v>36</v>
      </c>
      <c r="S59" s="96">
        <f t="shared" si="100"/>
        <v>13418100</v>
      </c>
      <c r="T59" s="98">
        <v>10820528.6</v>
      </c>
      <c r="U59" s="98">
        <v>2597571.4</v>
      </c>
      <c r="V59" s="96">
        <f t="shared" si="99"/>
        <v>0</v>
      </c>
      <c r="W59" s="98">
        <v>0</v>
      </c>
      <c r="X59" s="98">
        <v>0</v>
      </c>
      <c r="Y59" s="96">
        <f t="shared" si="101"/>
        <v>2558897.9</v>
      </c>
      <c r="Z59" s="98">
        <v>1909505.05</v>
      </c>
      <c r="AA59" s="98">
        <v>649392.85</v>
      </c>
      <c r="AB59" s="96">
        <f t="shared" si="102"/>
        <v>0</v>
      </c>
      <c r="AC59" s="98"/>
      <c r="AD59" s="98"/>
      <c r="AE59" s="107">
        <f t="shared" si="103"/>
        <v>15976997.9</v>
      </c>
      <c r="AF59" s="96">
        <v>16493.400000000001</v>
      </c>
      <c r="AG59" s="96">
        <f t="shared" si="95"/>
        <v>15993491.300000001</v>
      </c>
      <c r="AH59" s="108" t="s">
        <v>163</v>
      </c>
      <c r="AI59" s="105" t="s">
        <v>196</v>
      </c>
      <c r="AJ59" s="106">
        <v>1854921.77</v>
      </c>
      <c r="AK59" s="112">
        <v>0</v>
      </c>
      <c r="AL59" s="10"/>
    </row>
    <row r="60" spans="1:38" ht="236.25" x14ac:dyDescent="0.25">
      <c r="A60" s="11">
        <v>19</v>
      </c>
      <c r="B60" s="139">
        <v>118159</v>
      </c>
      <c r="C60" s="71">
        <v>22</v>
      </c>
      <c r="D60" s="60" t="s">
        <v>183</v>
      </c>
      <c r="E60" s="12" t="s">
        <v>171</v>
      </c>
      <c r="F60" s="84" t="s">
        <v>127</v>
      </c>
      <c r="G60" s="18" t="s">
        <v>83</v>
      </c>
      <c r="H60" s="18" t="s">
        <v>76</v>
      </c>
      <c r="I60" s="86" t="s">
        <v>212</v>
      </c>
      <c r="J60" s="5" t="s">
        <v>84</v>
      </c>
      <c r="K60" s="6">
        <v>42446</v>
      </c>
      <c r="L60" s="6">
        <v>43176</v>
      </c>
      <c r="M60" s="7">
        <f t="shared" si="98"/>
        <v>83.983862881462997</v>
      </c>
      <c r="N60" s="8" t="s">
        <v>160</v>
      </c>
      <c r="O60" s="8" t="s">
        <v>161</v>
      </c>
      <c r="P60" s="8" t="s">
        <v>161</v>
      </c>
      <c r="Q60" s="14" t="s">
        <v>162</v>
      </c>
      <c r="R60" s="4" t="s">
        <v>36</v>
      </c>
      <c r="S60" s="96">
        <f t="shared" si="100"/>
        <v>13490539.449999999</v>
      </c>
      <c r="T60" s="98">
        <v>10878944.699999999</v>
      </c>
      <c r="U60" s="98">
        <v>2611594.75</v>
      </c>
      <c r="V60" s="96">
        <f t="shared" si="99"/>
        <v>0</v>
      </c>
      <c r="W60" s="98">
        <v>0</v>
      </c>
      <c r="X60" s="98">
        <v>0</v>
      </c>
      <c r="Y60" s="96">
        <f t="shared" si="101"/>
        <v>2572712.4500000002</v>
      </c>
      <c r="Z60" s="98">
        <v>1919813.76</v>
      </c>
      <c r="AA60" s="98">
        <v>652898.68999999994</v>
      </c>
      <c r="AB60" s="96">
        <f t="shared" si="102"/>
        <v>0</v>
      </c>
      <c r="AC60" s="98"/>
      <c r="AD60" s="98"/>
      <c r="AE60" s="107">
        <f t="shared" si="103"/>
        <v>16063251.899999999</v>
      </c>
      <c r="AF60" s="96">
        <v>0</v>
      </c>
      <c r="AG60" s="96">
        <f t="shared" si="95"/>
        <v>16063251.899999999</v>
      </c>
      <c r="AH60" s="108" t="s">
        <v>398</v>
      </c>
      <c r="AI60" s="105" t="s">
        <v>229</v>
      </c>
      <c r="AJ60" s="106">
        <v>11200209.65</v>
      </c>
      <c r="AK60" s="112">
        <v>0</v>
      </c>
      <c r="AL60" s="10"/>
    </row>
    <row r="61" spans="1:38" ht="283.5" x14ac:dyDescent="0.25">
      <c r="A61" s="11">
        <v>20</v>
      </c>
      <c r="B61" s="139">
        <v>118427</v>
      </c>
      <c r="C61" s="71">
        <v>23</v>
      </c>
      <c r="D61" s="60" t="s">
        <v>178</v>
      </c>
      <c r="E61" s="12" t="s">
        <v>171</v>
      </c>
      <c r="F61" s="84" t="s">
        <v>127</v>
      </c>
      <c r="G61" s="18" t="s">
        <v>86</v>
      </c>
      <c r="H61" s="18" t="s">
        <v>85</v>
      </c>
      <c r="I61" s="86" t="s">
        <v>193</v>
      </c>
      <c r="J61" s="5" t="s">
        <v>87</v>
      </c>
      <c r="K61" s="6">
        <v>42459</v>
      </c>
      <c r="L61" s="6">
        <v>43524</v>
      </c>
      <c r="M61" s="7">
        <f t="shared" si="98"/>
        <v>83.983862871845758</v>
      </c>
      <c r="N61" s="8" t="s">
        <v>160</v>
      </c>
      <c r="O61" s="8" t="s">
        <v>161</v>
      </c>
      <c r="P61" s="8" t="s">
        <v>161</v>
      </c>
      <c r="Q61" s="14" t="s">
        <v>162</v>
      </c>
      <c r="R61" s="4" t="s">
        <v>36</v>
      </c>
      <c r="S61" s="96">
        <f t="shared" si="100"/>
        <v>6252507.04</v>
      </c>
      <c r="T61" s="98">
        <v>5042102.18</v>
      </c>
      <c r="U61" s="98">
        <v>1210404.8600000001</v>
      </c>
      <c r="V61" s="96">
        <f t="shared" si="99"/>
        <v>0</v>
      </c>
      <c r="W61" s="98">
        <v>0</v>
      </c>
      <c r="X61" s="98">
        <v>0</v>
      </c>
      <c r="Y61" s="96">
        <f t="shared" si="101"/>
        <v>1192383.95</v>
      </c>
      <c r="Z61" s="98">
        <v>889782.73</v>
      </c>
      <c r="AA61" s="98">
        <v>302601.21999999997</v>
      </c>
      <c r="AB61" s="96">
        <f t="shared" si="102"/>
        <v>0</v>
      </c>
      <c r="AC61" s="98"/>
      <c r="AD61" s="98"/>
      <c r="AE61" s="107">
        <f t="shared" si="103"/>
        <v>7444890.9900000002</v>
      </c>
      <c r="AF61" s="96">
        <v>0</v>
      </c>
      <c r="AG61" s="96">
        <f t="shared" si="95"/>
        <v>7444890.9900000002</v>
      </c>
      <c r="AH61" s="108" t="s">
        <v>163</v>
      </c>
      <c r="AI61" s="130" t="s">
        <v>535</v>
      </c>
      <c r="AJ61" s="106">
        <v>2700089.65</v>
      </c>
      <c r="AK61" s="112">
        <v>0</v>
      </c>
      <c r="AL61" s="10"/>
    </row>
    <row r="62" spans="1:38" ht="173.25" x14ac:dyDescent="0.25">
      <c r="A62" s="11">
        <v>21</v>
      </c>
      <c r="B62" s="139">
        <v>118584</v>
      </c>
      <c r="C62" s="71">
        <v>24</v>
      </c>
      <c r="D62" s="60" t="s">
        <v>176</v>
      </c>
      <c r="E62" s="12" t="s">
        <v>171</v>
      </c>
      <c r="F62" s="84" t="s">
        <v>127</v>
      </c>
      <c r="G62" s="18" t="s">
        <v>89</v>
      </c>
      <c r="H62" s="18" t="s">
        <v>88</v>
      </c>
      <c r="I62" s="86" t="s">
        <v>193</v>
      </c>
      <c r="J62" s="5" t="s">
        <v>90</v>
      </c>
      <c r="K62" s="6">
        <v>42454</v>
      </c>
      <c r="L62" s="6">
        <v>43490</v>
      </c>
      <c r="M62" s="7">
        <f t="shared" si="98"/>
        <v>83.983862869823341</v>
      </c>
      <c r="N62" s="8" t="s">
        <v>160</v>
      </c>
      <c r="O62" s="8" t="s">
        <v>161</v>
      </c>
      <c r="P62" s="8" t="s">
        <v>161</v>
      </c>
      <c r="Q62" s="14" t="s">
        <v>162</v>
      </c>
      <c r="R62" s="4" t="s">
        <v>36</v>
      </c>
      <c r="S62" s="96">
        <f t="shared" si="100"/>
        <v>2984368.02</v>
      </c>
      <c r="T62" s="98">
        <v>2406632.79</v>
      </c>
      <c r="U62" s="98">
        <v>577735.23</v>
      </c>
      <c r="V62" s="96">
        <f t="shared" si="99"/>
        <v>0</v>
      </c>
      <c r="W62" s="98">
        <v>0</v>
      </c>
      <c r="X62" s="98">
        <v>0</v>
      </c>
      <c r="Y62" s="96">
        <f t="shared" si="101"/>
        <v>569133.71</v>
      </c>
      <c r="Z62" s="98">
        <v>424699.9</v>
      </c>
      <c r="AA62" s="98">
        <v>144433.81</v>
      </c>
      <c r="AB62" s="96">
        <f t="shared" si="102"/>
        <v>0</v>
      </c>
      <c r="AC62" s="98"/>
      <c r="AD62" s="98"/>
      <c r="AE62" s="107">
        <f t="shared" si="103"/>
        <v>3553501.73</v>
      </c>
      <c r="AF62" s="107"/>
      <c r="AG62" s="96">
        <f t="shared" si="95"/>
        <v>3553501.73</v>
      </c>
      <c r="AH62" s="131" t="s">
        <v>163</v>
      </c>
      <c r="AI62" s="132" t="s">
        <v>192</v>
      </c>
      <c r="AJ62" s="106">
        <v>51639.729999999996</v>
      </c>
      <c r="AK62" s="112">
        <v>0</v>
      </c>
      <c r="AL62" s="10"/>
    </row>
    <row r="63" spans="1:38" ht="189" x14ac:dyDescent="0.25">
      <c r="A63" s="11">
        <v>22</v>
      </c>
      <c r="B63" s="139">
        <v>117835</v>
      </c>
      <c r="C63" s="71">
        <v>25</v>
      </c>
      <c r="D63" s="60" t="s">
        <v>178</v>
      </c>
      <c r="E63" s="12" t="s">
        <v>171</v>
      </c>
      <c r="F63" s="84" t="s">
        <v>127</v>
      </c>
      <c r="G63" s="18" t="s">
        <v>91</v>
      </c>
      <c r="H63" s="18" t="s">
        <v>85</v>
      </c>
      <c r="I63" s="86" t="s">
        <v>225</v>
      </c>
      <c r="J63" s="5" t="s">
        <v>92</v>
      </c>
      <c r="K63" s="6">
        <v>42459</v>
      </c>
      <c r="L63" s="6">
        <v>43434</v>
      </c>
      <c r="M63" s="7">
        <f t="shared" si="98"/>
        <v>83.983862877433253</v>
      </c>
      <c r="N63" s="8" t="s">
        <v>160</v>
      </c>
      <c r="O63" s="8" t="s">
        <v>161</v>
      </c>
      <c r="P63" s="8" t="s">
        <v>161</v>
      </c>
      <c r="Q63" s="14" t="s">
        <v>162</v>
      </c>
      <c r="R63" s="4" t="s">
        <v>36</v>
      </c>
      <c r="S63" s="96">
        <f t="shared" si="100"/>
        <v>11174376.890000001</v>
      </c>
      <c r="T63" s="98">
        <v>9011161.3900000006</v>
      </c>
      <c r="U63" s="98">
        <v>2163215.5</v>
      </c>
      <c r="V63" s="96">
        <f t="shared" si="99"/>
        <v>0</v>
      </c>
      <c r="W63" s="98">
        <v>0</v>
      </c>
      <c r="X63" s="98">
        <v>0</v>
      </c>
      <c r="Y63" s="96">
        <f t="shared" si="101"/>
        <v>2131008.8199999998</v>
      </c>
      <c r="Z63" s="98">
        <v>1590204.95</v>
      </c>
      <c r="AA63" s="98">
        <v>540803.87</v>
      </c>
      <c r="AB63" s="96">
        <f t="shared" si="102"/>
        <v>0</v>
      </c>
      <c r="AC63" s="98"/>
      <c r="AD63" s="98"/>
      <c r="AE63" s="107">
        <f t="shared" si="103"/>
        <v>13305385.710000001</v>
      </c>
      <c r="AF63" s="96">
        <v>0</v>
      </c>
      <c r="AG63" s="96">
        <f t="shared" si="95"/>
        <v>13305385.710000001</v>
      </c>
      <c r="AH63" s="108" t="s">
        <v>163</v>
      </c>
      <c r="AI63" s="130" t="s">
        <v>204</v>
      </c>
      <c r="AJ63" s="106">
        <f>4814425.83+239093.69</f>
        <v>5053519.5200000005</v>
      </c>
      <c r="AK63" s="112">
        <v>0</v>
      </c>
      <c r="AL63" s="10"/>
    </row>
    <row r="64" spans="1:38" ht="260.25" customHeight="1" x14ac:dyDescent="0.25">
      <c r="A64" s="11">
        <v>23</v>
      </c>
      <c r="B64" s="139">
        <v>118419</v>
      </c>
      <c r="C64" s="71">
        <v>26</v>
      </c>
      <c r="D64" s="60" t="s">
        <v>176</v>
      </c>
      <c r="E64" s="12" t="s">
        <v>171</v>
      </c>
      <c r="F64" s="84" t="s">
        <v>127</v>
      </c>
      <c r="G64" s="18" t="s">
        <v>93</v>
      </c>
      <c r="H64" s="18" t="s">
        <v>85</v>
      </c>
      <c r="I64" s="86" t="s">
        <v>193</v>
      </c>
      <c r="J64" s="5" t="s">
        <v>94</v>
      </c>
      <c r="K64" s="6">
        <v>42458</v>
      </c>
      <c r="L64" s="6">
        <v>43553</v>
      </c>
      <c r="M64" s="7">
        <f t="shared" si="98"/>
        <v>83.983862783018438</v>
      </c>
      <c r="N64" s="8" t="s">
        <v>160</v>
      </c>
      <c r="O64" s="8" t="s">
        <v>161</v>
      </c>
      <c r="P64" s="8" t="s">
        <v>161</v>
      </c>
      <c r="Q64" s="14" t="s">
        <v>162</v>
      </c>
      <c r="R64" s="4" t="s">
        <v>36</v>
      </c>
      <c r="S64" s="96">
        <f t="shared" si="100"/>
        <v>3637178.37</v>
      </c>
      <c r="T64" s="98">
        <v>2933067.47</v>
      </c>
      <c r="U64" s="98">
        <v>704110.9</v>
      </c>
      <c r="V64" s="96">
        <f t="shared" si="99"/>
        <v>0</v>
      </c>
      <c r="W64" s="98">
        <v>0</v>
      </c>
      <c r="X64" s="98">
        <v>0</v>
      </c>
      <c r="Y64" s="96">
        <f t="shared" si="101"/>
        <v>693627.87</v>
      </c>
      <c r="Z64" s="98">
        <v>517600.14</v>
      </c>
      <c r="AA64" s="98">
        <v>176027.73</v>
      </c>
      <c r="AB64" s="96">
        <f t="shared" si="102"/>
        <v>0</v>
      </c>
      <c r="AC64" s="98"/>
      <c r="AD64" s="98"/>
      <c r="AE64" s="107">
        <f t="shared" si="103"/>
        <v>4330806.24</v>
      </c>
      <c r="AF64" s="96">
        <v>0</v>
      </c>
      <c r="AG64" s="96">
        <f t="shared" si="95"/>
        <v>4330806.24</v>
      </c>
      <c r="AH64" s="108" t="s">
        <v>163</v>
      </c>
      <c r="AI64" s="132" t="s">
        <v>200</v>
      </c>
      <c r="AJ64" s="106">
        <v>137690.72</v>
      </c>
      <c r="AK64" s="112">
        <v>0</v>
      </c>
      <c r="AL64" s="10"/>
    </row>
    <row r="65" spans="1:38" ht="315" x14ac:dyDescent="0.25">
      <c r="A65" s="11">
        <v>24</v>
      </c>
      <c r="B65" s="139">
        <v>118319</v>
      </c>
      <c r="C65" s="71">
        <v>27</v>
      </c>
      <c r="D65" s="60" t="s">
        <v>180</v>
      </c>
      <c r="E65" s="12" t="s">
        <v>171</v>
      </c>
      <c r="F65" s="84" t="s">
        <v>127</v>
      </c>
      <c r="G65" s="18" t="s">
        <v>96</v>
      </c>
      <c r="H65" s="18" t="s">
        <v>95</v>
      </c>
      <c r="I65" s="86" t="s">
        <v>217</v>
      </c>
      <c r="J65" s="5" t="s">
        <v>97</v>
      </c>
      <c r="K65" s="6">
        <v>42585</v>
      </c>
      <c r="L65" s="6">
        <v>43680</v>
      </c>
      <c r="M65" s="7">
        <f t="shared" si="98"/>
        <v>83.983862824473448</v>
      </c>
      <c r="N65" s="8" t="s">
        <v>160</v>
      </c>
      <c r="O65" s="8" t="s">
        <v>161</v>
      </c>
      <c r="P65" s="8" t="s">
        <v>161</v>
      </c>
      <c r="Q65" s="14" t="s">
        <v>162</v>
      </c>
      <c r="R65" s="4" t="s">
        <v>36</v>
      </c>
      <c r="S65" s="96">
        <f t="shared" si="100"/>
        <v>17052953.060000002</v>
      </c>
      <c r="T65" s="98">
        <v>13751720.9</v>
      </c>
      <c r="U65" s="98">
        <v>3301232.16</v>
      </c>
      <c r="V65" s="96">
        <f t="shared" si="99"/>
        <v>0</v>
      </c>
      <c r="W65" s="98">
        <v>0</v>
      </c>
      <c r="X65" s="98">
        <v>0</v>
      </c>
      <c r="Y65" s="96">
        <f t="shared" si="101"/>
        <v>3252082.32</v>
      </c>
      <c r="Z65" s="98">
        <v>2426774.2799999998</v>
      </c>
      <c r="AA65" s="98">
        <v>825308.04</v>
      </c>
      <c r="AB65" s="96">
        <f t="shared" si="102"/>
        <v>0</v>
      </c>
      <c r="AC65" s="98"/>
      <c r="AD65" s="98"/>
      <c r="AE65" s="107">
        <f t="shared" si="103"/>
        <v>20305035.380000003</v>
      </c>
      <c r="AF65" s="96">
        <v>0</v>
      </c>
      <c r="AG65" s="96">
        <f t="shared" si="95"/>
        <v>20305035.380000003</v>
      </c>
      <c r="AH65" s="108" t="s">
        <v>163</v>
      </c>
      <c r="AI65" s="105" t="s">
        <v>544</v>
      </c>
      <c r="AJ65" s="106">
        <v>9339801.1999999993</v>
      </c>
      <c r="AK65" s="112">
        <v>0</v>
      </c>
      <c r="AL65" s="10"/>
    </row>
    <row r="66" spans="1:38" ht="291" customHeight="1" x14ac:dyDescent="0.25">
      <c r="A66" s="11">
        <v>25</v>
      </c>
      <c r="B66" s="139">
        <v>117834</v>
      </c>
      <c r="C66" s="71">
        <v>28</v>
      </c>
      <c r="D66" s="60" t="s">
        <v>182</v>
      </c>
      <c r="E66" s="12" t="s">
        <v>171</v>
      </c>
      <c r="F66" s="84" t="s">
        <v>127</v>
      </c>
      <c r="G66" s="18" t="s">
        <v>98</v>
      </c>
      <c r="H66" s="18" t="s">
        <v>85</v>
      </c>
      <c r="I66" s="86" t="s">
        <v>221</v>
      </c>
      <c r="J66" s="5" t="s">
        <v>99</v>
      </c>
      <c r="K66" s="6">
        <v>42515</v>
      </c>
      <c r="L66" s="6">
        <v>43610</v>
      </c>
      <c r="M66" s="7">
        <f t="shared" si="98"/>
        <v>83.983862839308514</v>
      </c>
      <c r="N66" s="8" t="s">
        <v>160</v>
      </c>
      <c r="O66" s="8" t="s">
        <v>161</v>
      </c>
      <c r="P66" s="8" t="s">
        <v>161</v>
      </c>
      <c r="Q66" s="14" t="s">
        <v>162</v>
      </c>
      <c r="R66" s="4" t="s">
        <v>36</v>
      </c>
      <c r="S66" s="96">
        <f t="shared" si="100"/>
        <v>36908560.939999998</v>
      </c>
      <c r="T66" s="98">
        <v>29763538.73</v>
      </c>
      <c r="U66" s="98">
        <v>7145022.21</v>
      </c>
      <c r="V66" s="96">
        <f t="shared" si="99"/>
        <v>0</v>
      </c>
      <c r="W66" s="98">
        <v>0</v>
      </c>
      <c r="X66" s="98">
        <v>0</v>
      </c>
      <c r="Y66" s="96">
        <f t="shared" si="101"/>
        <v>7038644.7400000002</v>
      </c>
      <c r="Z66" s="98">
        <v>5252389.1900000004</v>
      </c>
      <c r="AA66" s="98">
        <v>1786255.55</v>
      </c>
      <c r="AB66" s="96">
        <f t="shared" si="102"/>
        <v>0</v>
      </c>
      <c r="AC66" s="98"/>
      <c r="AD66" s="98"/>
      <c r="AE66" s="107">
        <f t="shared" si="103"/>
        <v>43947205.68</v>
      </c>
      <c r="AF66" s="96">
        <v>0</v>
      </c>
      <c r="AG66" s="96">
        <f t="shared" si="95"/>
        <v>43947205.68</v>
      </c>
      <c r="AH66" s="108" t="s">
        <v>163</v>
      </c>
      <c r="AI66" s="105" t="s">
        <v>518</v>
      </c>
      <c r="AJ66" s="106">
        <v>11464350.640000001</v>
      </c>
      <c r="AK66" s="112">
        <v>0</v>
      </c>
      <c r="AL66" s="10"/>
    </row>
    <row r="67" spans="1:38" ht="252" x14ac:dyDescent="0.25">
      <c r="A67" s="11">
        <v>26</v>
      </c>
      <c r="B67" s="139">
        <v>119993</v>
      </c>
      <c r="C67" s="71">
        <v>29</v>
      </c>
      <c r="D67" s="60" t="s">
        <v>178</v>
      </c>
      <c r="E67" s="12" t="s">
        <v>171</v>
      </c>
      <c r="F67" s="84" t="s">
        <v>127</v>
      </c>
      <c r="G67" s="18" t="s">
        <v>101</v>
      </c>
      <c r="H67" s="18" t="s">
        <v>100</v>
      </c>
      <c r="I67" s="86" t="s">
        <v>226</v>
      </c>
      <c r="J67" s="5" t="s">
        <v>102</v>
      </c>
      <c r="K67" s="6">
        <v>42569</v>
      </c>
      <c r="L67" s="6">
        <v>44030</v>
      </c>
      <c r="M67" s="7">
        <f t="shared" si="98"/>
        <v>83.98386282616714</v>
      </c>
      <c r="N67" s="8" t="s">
        <v>160</v>
      </c>
      <c r="O67" s="8" t="s">
        <v>161</v>
      </c>
      <c r="P67" s="8" t="s">
        <v>161</v>
      </c>
      <c r="Q67" s="14" t="s">
        <v>162</v>
      </c>
      <c r="R67" s="4" t="s">
        <v>36</v>
      </c>
      <c r="S67" s="96">
        <f t="shared" si="100"/>
        <v>35912411.909999996</v>
      </c>
      <c r="T67" s="98">
        <v>28960231.329999998</v>
      </c>
      <c r="U67" s="98">
        <v>6952180.5800000001</v>
      </c>
      <c r="V67" s="96">
        <f t="shared" si="99"/>
        <v>0</v>
      </c>
      <c r="W67" s="98">
        <v>0</v>
      </c>
      <c r="X67" s="98">
        <v>0</v>
      </c>
      <c r="Y67" s="96">
        <f t="shared" si="101"/>
        <v>6848674.209999999</v>
      </c>
      <c r="Z67" s="98">
        <v>5110629.0599999996</v>
      </c>
      <c r="AA67" s="98">
        <v>1738045.15</v>
      </c>
      <c r="AB67" s="96">
        <f t="shared" si="102"/>
        <v>0</v>
      </c>
      <c r="AC67" s="98"/>
      <c r="AD67" s="98"/>
      <c r="AE67" s="107">
        <f t="shared" si="103"/>
        <v>42761086.119999997</v>
      </c>
      <c r="AF67" s="96">
        <v>0</v>
      </c>
      <c r="AG67" s="96">
        <f t="shared" ref="AG67:AG127" si="104">AE67+AF67</f>
        <v>42761086.119999997</v>
      </c>
      <c r="AH67" s="108" t="s">
        <v>163</v>
      </c>
      <c r="AI67" s="130" t="s">
        <v>205</v>
      </c>
      <c r="AJ67" s="106">
        <v>28176.63</v>
      </c>
      <c r="AK67" s="112">
        <v>0</v>
      </c>
      <c r="AL67" s="10"/>
    </row>
    <row r="68" spans="1:38" ht="409.5" x14ac:dyDescent="0.25">
      <c r="A68" s="11">
        <v>27</v>
      </c>
      <c r="B68" s="139">
        <v>118292</v>
      </c>
      <c r="C68" s="71">
        <v>30</v>
      </c>
      <c r="D68" s="60" t="s">
        <v>181</v>
      </c>
      <c r="E68" s="12" t="s">
        <v>171</v>
      </c>
      <c r="F68" s="84" t="s">
        <v>127</v>
      </c>
      <c r="G68" s="18" t="s">
        <v>104</v>
      </c>
      <c r="H68" s="18" t="s">
        <v>103</v>
      </c>
      <c r="I68" s="86" t="s">
        <v>214</v>
      </c>
      <c r="J68" s="5" t="s">
        <v>105</v>
      </c>
      <c r="K68" s="6">
        <v>42446</v>
      </c>
      <c r="L68" s="6">
        <v>43237</v>
      </c>
      <c r="M68" s="7">
        <f t="shared" si="98"/>
        <v>83.983862811384185</v>
      </c>
      <c r="N68" s="8" t="s">
        <v>160</v>
      </c>
      <c r="O68" s="8" t="s">
        <v>161</v>
      </c>
      <c r="P68" s="8" t="s">
        <v>161</v>
      </c>
      <c r="Q68" s="14" t="s">
        <v>162</v>
      </c>
      <c r="R68" s="4" t="s">
        <v>36</v>
      </c>
      <c r="S68" s="96">
        <f t="shared" si="100"/>
        <v>23983572.759999998</v>
      </c>
      <c r="T68" s="98">
        <v>19340661.859999999</v>
      </c>
      <c r="U68" s="98">
        <v>4642910.9000000004</v>
      </c>
      <c r="V68" s="96">
        <f t="shared" si="99"/>
        <v>0</v>
      </c>
      <c r="W68" s="98">
        <v>0</v>
      </c>
      <c r="X68" s="98">
        <v>0</v>
      </c>
      <c r="Y68" s="96">
        <f t="shared" si="101"/>
        <v>4573785.71</v>
      </c>
      <c r="Z68" s="98">
        <v>3413057.98</v>
      </c>
      <c r="AA68" s="98">
        <v>1160727.73</v>
      </c>
      <c r="AB68" s="96">
        <f t="shared" si="102"/>
        <v>0</v>
      </c>
      <c r="AC68" s="98"/>
      <c r="AD68" s="98"/>
      <c r="AE68" s="107">
        <f t="shared" si="103"/>
        <v>28557358.469999999</v>
      </c>
      <c r="AF68" s="96">
        <v>54654.13</v>
      </c>
      <c r="AG68" s="96">
        <f t="shared" si="104"/>
        <v>28612012.599999998</v>
      </c>
      <c r="AH68" s="108" t="s">
        <v>398</v>
      </c>
      <c r="AI68" s="105" t="s">
        <v>554</v>
      </c>
      <c r="AJ68" s="106">
        <v>19540647.709999997</v>
      </c>
      <c r="AK68" s="112">
        <v>0</v>
      </c>
      <c r="AL68" s="10"/>
    </row>
    <row r="69" spans="1:38" ht="173.25" x14ac:dyDescent="0.25">
      <c r="A69" s="11">
        <v>28</v>
      </c>
      <c r="B69" s="139">
        <v>120208</v>
      </c>
      <c r="C69" s="71">
        <v>47</v>
      </c>
      <c r="D69" s="60" t="s">
        <v>180</v>
      </c>
      <c r="E69" s="12" t="s">
        <v>171</v>
      </c>
      <c r="F69" s="84" t="s">
        <v>130</v>
      </c>
      <c r="G69" s="18" t="s">
        <v>131</v>
      </c>
      <c r="H69" s="18" t="s">
        <v>400</v>
      </c>
      <c r="I69" s="86" t="s">
        <v>193</v>
      </c>
      <c r="J69" s="5" t="s">
        <v>132</v>
      </c>
      <c r="K69" s="6">
        <v>42914</v>
      </c>
      <c r="L69" s="6">
        <v>43827</v>
      </c>
      <c r="M69" s="7">
        <f t="shared" si="98"/>
        <v>83.983862839866035</v>
      </c>
      <c r="N69" s="8" t="s">
        <v>160</v>
      </c>
      <c r="O69" s="8" t="s">
        <v>161</v>
      </c>
      <c r="P69" s="8" t="s">
        <v>161</v>
      </c>
      <c r="Q69" s="14" t="s">
        <v>162</v>
      </c>
      <c r="R69" s="4" t="s">
        <v>36</v>
      </c>
      <c r="S69" s="96">
        <f t="shared" si="100"/>
        <v>6085613.1800000006</v>
      </c>
      <c r="T69" s="98">
        <v>4907516.82</v>
      </c>
      <c r="U69" s="98">
        <v>1178096.3600000001</v>
      </c>
      <c r="V69" s="96">
        <f>W69+X69</f>
        <v>0</v>
      </c>
      <c r="W69" s="98">
        <v>0</v>
      </c>
      <c r="X69" s="98">
        <v>0</v>
      </c>
      <c r="Y69" s="96">
        <f t="shared" si="101"/>
        <v>1160556.47</v>
      </c>
      <c r="Z69" s="98">
        <v>866032.38</v>
      </c>
      <c r="AA69" s="98">
        <v>294524.09000000003</v>
      </c>
      <c r="AB69" s="96">
        <f t="shared" si="102"/>
        <v>0</v>
      </c>
      <c r="AC69" s="98"/>
      <c r="AD69" s="98"/>
      <c r="AE69" s="107">
        <f t="shared" si="103"/>
        <v>7246169.6500000004</v>
      </c>
      <c r="AF69" s="96">
        <v>0</v>
      </c>
      <c r="AG69" s="96">
        <f t="shared" si="104"/>
        <v>7246169.6500000004</v>
      </c>
      <c r="AH69" s="108" t="s">
        <v>163</v>
      </c>
      <c r="AI69" s="129" t="s">
        <v>193</v>
      </c>
      <c r="AJ69" s="106">
        <v>162774.72</v>
      </c>
      <c r="AK69" s="112">
        <v>0</v>
      </c>
      <c r="AL69" s="10"/>
    </row>
    <row r="70" spans="1:38" ht="220.5" x14ac:dyDescent="0.25">
      <c r="A70" s="11">
        <v>29</v>
      </c>
      <c r="B70" s="139">
        <v>119991</v>
      </c>
      <c r="C70" s="71">
        <v>48</v>
      </c>
      <c r="D70" s="60" t="s">
        <v>178</v>
      </c>
      <c r="E70" s="12" t="s">
        <v>171</v>
      </c>
      <c r="F70" s="84" t="s">
        <v>130</v>
      </c>
      <c r="G70" s="18" t="s">
        <v>134</v>
      </c>
      <c r="H70" s="18" t="s">
        <v>133</v>
      </c>
      <c r="I70" s="86" t="s">
        <v>193</v>
      </c>
      <c r="J70" s="5" t="s">
        <v>135</v>
      </c>
      <c r="K70" s="6">
        <v>43004</v>
      </c>
      <c r="L70" s="6">
        <v>43916</v>
      </c>
      <c r="M70" s="7">
        <f t="shared" si="98"/>
        <v>83.9838628091575</v>
      </c>
      <c r="N70" s="8" t="s">
        <v>160</v>
      </c>
      <c r="O70" s="8" t="s">
        <v>161</v>
      </c>
      <c r="P70" s="8" t="s">
        <v>161</v>
      </c>
      <c r="Q70" s="14" t="s">
        <v>162</v>
      </c>
      <c r="R70" s="4" t="s">
        <v>36</v>
      </c>
      <c r="S70" s="96">
        <f t="shared" si="100"/>
        <v>12597407.540000001</v>
      </c>
      <c r="T70" s="98">
        <v>10158711.630000001</v>
      </c>
      <c r="U70" s="98">
        <v>2438695.91</v>
      </c>
      <c r="V70" s="96">
        <f t="shared" si="99"/>
        <v>0</v>
      </c>
      <c r="W70" s="98">
        <v>0</v>
      </c>
      <c r="X70" s="98">
        <v>0</v>
      </c>
      <c r="Y70" s="96">
        <f t="shared" si="101"/>
        <v>2402387.7999999998</v>
      </c>
      <c r="Z70" s="98">
        <v>1792713.82</v>
      </c>
      <c r="AA70" s="98">
        <v>609673.98</v>
      </c>
      <c r="AB70" s="96">
        <f t="shared" si="102"/>
        <v>0</v>
      </c>
      <c r="AC70" s="98"/>
      <c r="AD70" s="98"/>
      <c r="AE70" s="107">
        <f t="shared" si="103"/>
        <v>14999795.34</v>
      </c>
      <c r="AF70" s="96">
        <v>2999990</v>
      </c>
      <c r="AG70" s="96">
        <f t="shared" si="104"/>
        <v>17999785.34</v>
      </c>
      <c r="AH70" s="108" t="s">
        <v>163</v>
      </c>
      <c r="AI70" s="129" t="s">
        <v>193</v>
      </c>
      <c r="AJ70" s="106">
        <v>0</v>
      </c>
      <c r="AK70" s="133">
        <v>0</v>
      </c>
      <c r="AL70" s="10"/>
    </row>
    <row r="71" spans="1:38" s="2" customFormat="1" ht="330" customHeight="1" x14ac:dyDescent="0.25">
      <c r="A71" s="11">
        <v>30</v>
      </c>
      <c r="B71" s="139">
        <v>119992</v>
      </c>
      <c r="C71" s="71">
        <v>49</v>
      </c>
      <c r="D71" s="60" t="s">
        <v>178</v>
      </c>
      <c r="E71" s="12" t="s">
        <v>171</v>
      </c>
      <c r="F71" s="84" t="s">
        <v>130</v>
      </c>
      <c r="G71" s="18" t="s">
        <v>136</v>
      </c>
      <c r="H71" s="18" t="s">
        <v>133</v>
      </c>
      <c r="I71" s="86" t="s">
        <v>193</v>
      </c>
      <c r="J71" s="5" t="s">
        <v>137</v>
      </c>
      <c r="K71" s="6">
        <v>43004</v>
      </c>
      <c r="L71" s="6">
        <v>43916</v>
      </c>
      <c r="M71" s="7">
        <f t="shared" si="98"/>
        <v>83.98386278575461</v>
      </c>
      <c r="N71" s="8" t="s">
        <v>160</v>
      </c>
      <c r="O71" s="8" t="s">
        <v>161</v>
      </c>
      <c r="P71" s="8" t="s">
        <v>161</v>
      </c>
      <c r="Q71" s="14" t="s">
        <v>162</v>
      </c>
      <c r="R71" s="4" t="s">
        <v>36</v>
      </c>
      <c r="S71" s="96">
        <f t="shared" si="100"/>
        <v>11755282.280000001</v>
      </c>
      <c r="T71" s="98">
        <v>9479610.9800000004</v>
      </c>
      <c r="U71" s="98">
        <v>2275671.2999999998</v>
      </c>
      <c r="V71" s="96">
        <f t="shared" si="99"/>
        <v>0</v>
      </c>
      <c r="W71" s="98">
        <v>0</v>
      </c>
      <c r="X71" s="98">
        <v>0</v>
      </c>
      <c r="Y71" s="96">
        <f t="shared" si="101"/>
        <v>2241790.36</v>
      </c>
      <c r="Z71" s="98">
        <v>1672872.53</v>
      </c>
      <c r="AA71" s="98">
        <v>568917.82999999996</v>
      </c>
      <c r="AB71" s="96">
        <f t="shared" si="102"/>
        <v>0</v>
      </c>
      <c r="AC71" s="98"/>
      <c r="AD71" s="98"/>
      <c r="AE71" s="107">
        <f t="shared" si="103"/>
        <v>13997072.640000001</v>
      </c>
      <c r="AF71" s="96">
        <v>0</v>
      </c>
      <c r="AG71" s="96">
        <f t="shared" si="104"/>
        <v>13997072.640000001</v>
      </c>
      <c r="AH71" s="108" t="s">
        <v>163</v>
      </c>
      <c r="AI71" s="129" t="s">
        <v>193</v>
      </c>
      <c r="AJ71" s="106">
        <v>0</v>
      </c>
      <c r="AK71" s="133">
        <v>0</v>
      </c>
      <c r="AL71" s="16"/>
    </row>
    <row r="72" spans="1:38" s="2" customFormat="1" ht="236.25" x14ac:dyDescent="0.25">
      <c r="A72" s="11">
        <v>31</v>
      </c>
      <c r="B72" s="139">
        <v>119731</v>
      </c>
      <c r="C72" s="71">
        <v>51</v>
      </c>
      <c r="D72" s="60" t="s">
        <v>180</v>
      </c>
      <c r="E72" s="12" t="s">
        <v>171</v>
      </c>
      <c r="F72" s="84" t="s">
        <v>130</v>
      </c>
      <c r="G72" s="18" t="s">
        <v>138</v>
      </c>
      <c r="H72" s="18" t="s">
        <v>64</v>
      </c>
      <c r="I72" s="86" t="s">
        <v>193</v>
      </c>
      <c r="J72" s="5" t="s">
        <v>139</v>
      </c>
      <c r="K72" s="6">
        <v>42956</v>
      </c>
      <c r="L72" s="6">
        <v>43870</v>
      </c>
      <c r="M72" s="7">
        <f t="shared" si="98"/>
        <v>83.983862780427785</v>
      </c>
      <c r="N72" s="8" t="s">
        <v>160</v>
      </c>
      <c r="O72" s="8" t="s">
        <v>161</v>
      </c>
      <c r="P72" s="8" t="s">
        <v>161</v>
      </c>
      <c r="Q72" s="14" t="s">
        <v>162</v>
      </c>
      <c r="R72" s="4" t="s">
        <v>36</v>
      </c>
      <c r="S72" s="96">
        <f t="shared" si="100"/>
        <v>10449475.91</v>
      </c>
      <c r="T72" s="98">
        <v>8426591.9100000001</v>
      </c>
      <c r="U72" s="98">
        <v>2022884</v>
      </c>
      <c r="V72" s="96">
        <f t="shared" si="99"/>
        <v>0</v>
      </c>
      <c r="W72" s="98">
        <v>0</v>
      </c>
      <c r="X72" s="98">
        <v>0</v>
      </c>
      <c r="Y72" s="96">
        <f t="shared" si="101"/>
        <v>1992766.64</v>
      </c>
      <c r="Z72" s="98">
        <v>1487045.64</v>
      </c>
      <c r="AA72" s="98">
        <v>505721</v>
      </c>
      <c r="AB72" s="96">
        <f t="shared" si="102"/>
        <v>0</v>
      </c>
      <c r="AC72" s="98"/>
      <c r="AD72" s="98"/>
      <c r="AE72" s="107">
        <f t="shared" si="103"/>
        <v>12442242.550000001</v>
      </c>
      <c r="AF72" s="96">
        <v>0</v>
      </c>
      <c r="AG72" s="96">
        <f t="shared" si="104"/>
        <v>12442242.550000001</v>
      </c>
      <c r="AH72" s="108" t="s">
        <v>163</v>
      </c>
      <c r="AI72" s="129" t="s">
        <v>193</v>
      </c>
      <c r="AJ72" s="106">
        <v>69562.990000000005</v>
      </c>
      <c r="AK72" s="133">
        <v>0</v>
      </c>
      <c r="AL72" s="16"/>
    </row>
    <row r="73" spans="1:38" s="2" customFormat="1" ht="189" x14ac:dyDescent="0.25">
      <c r="A73" s="11">
        <v>32</v>
      </c>
      <c r="B73" s="139">
        <v>120194</v>
      </c>
      <c r="C73" s="71">
        <v>52</v>
      </c>
      <c r="D73" s="60" t="s">
        <v>181</v>
      </c>
      <c r="E73" s="12" t="s">
        <v>171</v>
      </c>
      <c r="F73" s="84" t="s">
        <v>130</v>
      </c>
      <c r="G73" s="18" t="s">
        <v>141</v>
      </c>
      <c r="H73" s="18" t="s">
        <v>140</v>
      </c>
      <c r="I73" s="86" t="s">
        <v>193</v>
      </c>
      <c r="J73" s="5" t="s">
        <v>142</v>
      </c>
      <c r="K73" s="6">
        <v>42963</v>
      </c>
      <c r="L73" s="6">
        <v>43877</v>
      </c>
      <c r="M73" s="7">
        <f t="shared" si="98"/>
        <v>83.983862831024851</v>
      </c>
      <c r="N73" s="8" t="s">
        <v>160</v>
      </c>
      <c r="O73" s="8" t="s">
        <v>161</v>
      </c>
      <c r="P73" s="8" t="s">
        <v>161</v>
      </c>
      <c r="Q73" s="14" t="s">
        <v>162</v>
      </c>
      <c r="R73" s="4" t="s">
        <v>36</v>
      </c>
      <c r="S73" s="96">
        <f t="shared" si="100"/>
        <v>12243037.969999999</v>
      </c>
      <c r="T73" s="98">
        <v>9872943.4499999993</v>
      </c>
      <c r="U73" s="98">
        <v>2370094.52</v>
      </c>
      <c r="V73" s="96">
        <f t="shared" si="99"/>
        <v>0</v>
      </c>
      <c r="W73" s="98">
        <v>0</v>
      </c>
      <c r="X73" s="98">
        <v>0</v>
      </c>
      <c r="Y73" s="96">
        <f t="shared" si="101"/>
        <v>2334807.77</v>
      </c>
      <c r="Z73" s="98">
        <v>1742284.14</v>
      </c>
      <c r="AA73" s="98">
        <v>592523.63</v>
      </c>
      <c r="AB73" s="96">
        <f t="shared" si="102"/>
        <v>0</v>
      </c>
      <c r="AC73" s="98"/>
      <c r="AD73" s="98"/>
      <c r="AE73" s="107">
        <f t="shared" si="103"/>
        <v>14577845.739999998</v>
      </c>
      <c r="AF73" s="96">
        <v>0</v>
      </c>
      <c r="AG73" s="96">
        <f t="shared" si="104"/>
        <v>14577845.739999998</v>
      </c>
      <c r="AH73" s="108" t="s">
        <v>163</v>
      </c>
      <c r="AI73" s="129" t="s">
        <v>193</v>
      </c>
      <c r="AJ73" s="106">
        <v>18637.330000000002</v>
      </c>
      <c r="AK73" s="133">
        <v>0</v>
      </c>
      <c r="AL73" s="16"/>
    </row>
    <row r="74" spans="1:38" s="2" customFormat="1" ht="299.25" x14ac:dyDescent="0.25">
      <c r="A74" s="11">
        <v>33</v>
      </c>
      <c r="B74" s="139">
        <v>119983</v>
      </c>
      <c r="C74" s="71">
        <v>58</v>
      </c>
      <c r="D74" s="60" t="s">
        <v>183</v>
      </c>
      <c r="E74" s="12" t="s">
        <v>171</v>
      </c>
      <c r="F74" s="84" t="s">
        <v>130</v>
      </c>
      <c r="G74" s="18" t="s">
        <v>143</v>
      </c>
      <c r="H74" s="18" t="s">
        <v>76</v>
      </c>
      <c r="I74" s="86" t="s">
        <v>213</v>
      </c>
      <c r="J74" s="5" t="s">
        <v>144</v>
      </c>
      <c r="K74" s="6">
        <v>42963</v>
      </c>
      <c r="L74" s="6">
        <v>43693</v>
      </c>
      <c r="M74" s="7">
        <f t="shared" si="98"/>
        <v>83.983862872994763</v>
      </c>
      <c r="N74" s="8" t="s">
        <v>160</v>
      </c>
      <c r="O74" s="8" t="s">
        <v>161</v>
      </c>
      <c r="P74" s="8" t="s">
        <v>161</v>
      </c>
      <c r="Q74" s="14" t="s">
        <v>162</v>
      </c>
      <c r="R74" s="4" t="s">
        <v>36</v>
      </c>
      <c r="S74" s="96">
        <f t="shared" si="100"/>
        <v>8062160.4699999997</v>
      </c>
      <c r="T74" s="98">
        <v>6501430</v>
      </c>
      <c r="U74" s="98">
        <v>1560730.47</v>
      </c>
      <c r="V74" s="96">
        <f t="shared" si="99"/>
        <v>0</v>
      </c>
      <c r="W74" s="98">
        <v>0</v>
      </c>
      <c r="X74" s="98">
        <v>0</v>
      </c>
      <c r="Y74" s="96">
        <f t="shared" si="101"/>
        <v>1537493.79</v>
      </c>
      <c r="Z74" s="98">
        <v>1147311.17</v>
      </c>
      <c r="AA74" s="98">
        <v>390182.62</v>
      </c>
      <c r="AB74" s="96">
        <f t="shared" si="102"/>
        <v>0</v>
      </c>
      <c r="AC74" s="98"/>
      <c r="AD74" s="98"/>
      <c r="AE74" s="107">
        <f t="shared" si="103"/>
        <v>9599654.2599999998</v>
      </c>
      <c r="AF74" s="96">
        <v>655333</v>
      </c>
      <c r="AG74" s="96">
        <f t="shared" si="104"/>
        <v>10254987.26</v>
      </c>
      <c r="AH74" s="108" t="s">
        <v>163</v>
      </c>
      <c r="AI74" s="129" t="s">
        <v>193</v>
      </c>
      <c r="AJ74" s="106">
        <v>27068</v>
      </c>
      <c r="AK74" s="133">
        <v>0</v>
      </c>
      <c r="AL74" s="16"/>
    </row>
    <row r="75" spans="1:38" ht="173.25" x14ac:dyDescent="0.25">
      <c r="A75" s="11">
        <v>34</v>
      </c>
      <c r="B75" s="139">
        <v>119622</v>
      </c>
      <c r="C75" s="71">
        <v>45</v>
      </c>
      <c r="D75" s="60" t="s">
        <v>169</v>
      </c>
      <c r="E75" s="12" t="s">
        <v>172</v>
      </c>
      <c r="F75" s="84" t="s">
        <v>189</v>
      </c>
      <c r="G75" s="18" t="s">
        <v>124</v>
      </c>
      <c r="H75" s="18" t="s">
        <v>123</v>
      </c>
      <c r="I75" s="86" t="s">
        <v>193</v>
      </c>
      <c r="J75" s="5" t="s">
        <v>125</v>
      </c>
      <c r="K75" s="6">
        <v>42793</v>
      </c>
      <c r="L75" s="6">
        <v>43765</v>
      </c>
      <c r="M75" s="7">
        <f t="shared" si="98"/>
        <v>83.983862835522956</v>
      </c>
      <c r="N75" s="8" t="s">
        <v>160</v>
      </c>
      <c r="O75" s="8" t="s">
        <v>161</v>
      </c>
      <c r="P75" s="8" t="s">
        <v>161</v>
      </c>
      <c r="Q75" s="14" t="s">
        <v>162</v>
      </c>
      <c r="R75" s="4" t="s">
        <v>36</v>
      </c>
      <c r="S75" s="96">
        <f t="shared" si="100"/>
        <v>37233996.450000003</v>
      </c>
      <c r="T75" s="98">
        <v>30025974.120000001</v>
      </c>
      <c r="U75" s="98">
        <v>7208022.3300000001</v>
      </c>
      <c r="V75" s="96">
        <f t="shared" si="99"/>
        <v>0</v>
      </c>
      <c r="W75" s="98">
        <v>0</v>
      </c>
      <c r="X75" s="98">
        <v>0</v>
      </c>
      <c r="Y75" s="96">
        <f t="shared" si="101"/>
        <v>7100706.9000000004</v>
      </c>
      <c r="Z75" s="98">
        <v>5298701.32</v>
      </c>
      <c r="AA75" s="98">
        <v>1802005.58</v>
      </c>
      <c r="AB75" s="96">
        <f t="shared" si="102"/>
        <v>0</v>
      </c>
      <c r="AC75" s="98"/>
      <c r="AD75" s="98"/>
      <c r="AE75" s="107">
        <f t="shared" si="103"/>
        <v>44334703.350000001</v>
      </c>
      <c r="AF75" s="96">
        <v>427346.26</v>
      </c>
      <c r="AG75" s="96">
        <f t="shared" si="104"/>
        <v>44762049.609999999</v>
      </c>
      <c r="AH75" s="108" t="s">
        <v>163</v>
      </c>
      <c r="AI75" s="134" t="s">
        <v>540</v>
      </c>
      <c r="AJ75" s="106">
        <v>4923177.41</v>
      </c>
      <c r="AK75" s="133">
        <v>0</v>
      </c>
      <c r="AL75" s="10"/>
    </row>
    <row r="76" spans="1:38" ht="94.5" x14ac:dyDescent="0.25">
      <c r="A76" s="11">
        <v>35</v>
      </c>
      <c r="B76" s="139">
        <v>119689</v>
      </c>
      <c r="C76" s="71">
        <v>53</v>
      </c>
      <c r="D76" s="60" t="s">
        <v>169</v>
      </c>
      <c r="E76" s="12" t="s">
        <v>175</v>
      </c>
      <c r="F76" s="84" t="s">
        <v>146</v>
      </c>
      <c r="G76" s="18" t="s">
        <v>114</v>
      </c>
      <c r="H76" s="18" t="s">
        <v>113</v>
      </c>
      <c r="I76" s="86" t="s">
        <v>193</v>
      </c>
      <c r="J76" s="5" t="s">
        <v>115</v>
      </c>
      <c r="K76" s="6">
        <v>42943</v>
      </c>
      <c r="L76" s="6">
        <v>44039</v>
      </c>
      <c r="M76" s="7">
        <f t="shared" si="98"/>
        <v>83.983862843305559</v>
      </c>
      <c r="N76" s="8" t="s">
        <v>160</v>
      </c>
      <c r="O76" s="8" t="s">
        <v>161</v>
      </c>
      <c r="P76" s="8" t="s">
        <v>161</v>
      </c>
      <c r="Q76" s="14" t="s">
        <v>162</v>
      </c>
      <c r="R76" s="4" t="s">
        <v>36</v>
      </c>
      <c r="S76" s="96">
        <f t="shared" si="100"/>
        <v>46010993.850000001</v>
      </c>
      <c r="T76" s="98">
        <v>37103857.82</v>
      </c>
      <c r="U76" s="98">
        <v>8907136.0299999993</v>
      </c>
      <c r="V76" s="96">
        <f t="shared" si="99"/>
        <v>0</v>
      </c>
      <c r="W76" s="98">
        <v>0</v>
      </c>
      <c r="X76" s="98">
        <v>0</v>
      </c>
      <c r="Y76" s="96">
        <f t="shared" si="101"/>
        <v>8774523.620000001</v>
      </c>
      <c r="Z76" s="98">
        <v>6547739.6100000003</v>
      </c>
      <c r="AA76" s="98">
        <v>2226784.0099999998</v>
      </c>
      <c r="AB76" s="96">
        <f t="shared" si="102"/>
        <v>0</v>
      </c>
      <c r="AC76" s="98"/>
      <c r="AD76" s="98"/>
      <c r="AE76" s="107">
        <f t="shared" si="103"/>
        <v>54785517.469999999</v>
      </c>
      <c r="AF76" s="96">
        <v>0</v>
      </c>
      <c r="AG76" s="96">
        <f t="shared" si="104"/>
        <v>54785517.469999999</v>
      </c>
      <c r="AH76" s="108" t="s">
        <v>163</v>
      </c>
      <c r="AI76" s="105" t="s">
        <v>193</v>
      </c>
      <c r="AJ76" s="106">
        <v>126946.35999999999</v>
      </c>
      <c r="AK76" s="112">
        <v>0</v>
      </c>
      <c r="AL76" s="10"/>
    </row>
    <row r="77" spans="1:38" ht="173.25" x14ac:dyDescent="0.25">
      <c r="A77" s="11">
        <v>36</v>
      </c>
      <c r="B77" s="139">
        <v>119240</v>
      </c>
      <c r="C77" s="71">
        <v>54</v>
      </c>
      <c r="D77" s="60" t="s">
        <v>169</v>
      </c>
      <c r="E77" s="12" t="s">
        <v>175</v>
      </c>
      <c r="F77" s="84" t="s">
        <v>146</v>
      </c>
      <c r="G77" s="18" t="s">
        <v>116</v>
      </c>
      <c r="H77" s="18" t="s">
        <v>113</v>
      </c>
      <c r="I77" s="86" t="s">
        <v>193</v>
      </c>
      <c r="J77" s="5" t="s">
        <v>117</v>
      </c>
      <c r="K77" s="6">
        <v>42943</v>
      </c>
      <c r="L77" s="6">
        <v>44039</v>
      </c>
      <c r="M77" s="7">
        <f t="shared" si="98"/>
        <v>83.983862856059488</v>
      </c>
      <c r="N77" s="8" t="s">
        <v>160</v>
      </c>
      <c r="O77" s="8" t="s">
        <v>161</v>
      </c>
      <c r="P77" s="8" t="s">
        <v>161</v>
      </c>
      <c r="Q77" s="14" t="s">
        <v>162</v>
      </c>
      <c r="R77" s="4" t="s">
        <v>36</v>
      </c>
      <c r="S77" s="96">
        <f t="shared" si="100"/>
        <v>11805482.93</v>
      </c>
      <c r="T77" s="98">
        <v>9520093.4299999997</v>
      </c>
      <c r="U77" s="98">
        <v>2285389.5</v>
      </c>
      <c r="V77" s="96">
        <f t="shared" si="99"/>
        <v>0</v>
      </c>
      <c r="W77" s="98">
        <v>0</v>
      </c>
      <c r="X77" s="98">
        <v>0</v>
      </c>
      <c r="Y77" s="96">
        <f t="shared" si="101"/>
        <v>2251363.86</v>
      </c>
      <c r="Z77" s="98">
        <v>1680016.49</v>
      </c>
      <c r="AA77" s="98">
        <v>571347.37</v>
      </c>
      <c r="AB77" s="96">
        <f t="shared" si="102"/>
        <v>0</v>
      </c>
      <c r="AC77" s="98"/>
      <c r="AD77" s="98"/>
      <c r="AE77" s="107">
        <f t="shared" si="103"/>
        <v>14056846.789999999</v>
      </c>
      <c r="AF77" s="96">
        <v>216877.5</v>
      </c>
      <c r="AG77" s="96">
        <f t="shared" si="104"/>
        <v>14273724.289999999</v>
      </c>
      <c r="AH77" s="108" t="s">
        <v>163</v>
      </c>
      <c r="AI77" s="105" t="s">
        <v>193</v>
      </c>
      <c r="AJ77" s="106">
        <v>96902.13</v>
      </c>
      <c r="AK77" s="112">
        <v>0</v>
      </c>
      <c r="AL77" s="10"/>
    </row>
    <row r="78" spans="1:38" ht="236.25" x14ac:dyDescent="0.25">
      <c r="A78" s="11">
        <v>37</v>
      </c>
      <c r="B78" s="139">
        <v>120068</v>
      </c>
      <c r="C78" s="71">
        <v>55</v>
      </c>
      <c r="D78" s="60" t="s">
        <v>169</v>
      </c>
      <c r="E78" s="12" t="s">
        <v>175</v>
      </c>
      <c r="F78" s="84" t="s">
        <v>146</v>
      </c>
      <c r="G78" s="18" t="s">
        <v>119</v>
      </c>
      <c r="H78" s="18" t="s">
        <v>118</v>
      </c>
      <c r="I78" s="224" t="s">
        <v>210</v>
      </c>
      <c r="J78" s="5" t="s">
        <v>120</v>
      </c>
      <c r="K78" s="6">
        <v>43060</v>
      </c>
      <c r="L78" s="6">
        <v>43606</v>
      </c>
      <c r="M78" s="7">
        <f t="shared" si="98"/>
        <v>83.983862867470734</v>
      </c>
      <c r="N78" s="8" t="s">
        <v>160</v>
      </c>
      <c r="O78" s="8" t="s">
        <v>161</v>
      </c>
      <c r="P78" s="8" t="s">
        <v>161</v>
      </c>
      <c r="Q78" s="17" t="s">
        <v>162</v>
      </c>
      <c r="R78" s="8" t="s">
        <v>36</v>
      </c>
      <c r="S78" s="96">
        <f t="shared" si="100"/>
        <v>8678209.1799999997</v>
      </c>
      <c r="T78" s="98">
        <v>6998219.6100000003</v>
      </c>
      <c r="U78" s="98">
        <v>1679989.57</v>
      </c>
      <c r="V78" s="96">
        <f t="shared" si="99"/>
        <v>0</v>
      </c>
      <c r="W78" s="98">
        <v>0</v>
      </c>
      <c r="X78" s="98">
        <v>0</v>
      </c>
      <c r="Y78" s="96">
        <f t="shared" si="101"/>
        <v>1654977.3199999998</v>
      </c>
      <c r="Z78" s="98">
        <v>1234979.93</v>
      </c>
      <c r="AA78" s="98">
        <v>419997.39</v>
      </c>
      <c r="AB78" s="96">
        <f t="shared" si="102"/>
        <v>0</v>
      </c>
      <c r="AC78" s="98">
        <v>0</v>
      </c>
      <c r="AD78" s="98">
        <v>0</v>
      </c>
      <c r="AE78" s="107">
        <f t="shared" si="103"/>
        <v>10333186.5</v>
      </c>
      <c r="AF78" s="96">
        <v>0</v>
      </c>
      <c r="AG78" s="96">
        <f t="shared" si="104"/>
        <v>10333186.5</v>
      </c>
      <c r="AH78" s="108" t="s">
        <v>163</v>
      </c>
      <c r="AI78" s="105" t="s">
        <v>193</v>
      </c>
      <c r="AJ78" s="106">
        <v>0</v>
      </c>
      <c r="AK78" s="112">
        <v>0</v>
      </c>
      <c r="AL78" s="10"/>
    </row>
    <row r="79" spans="1:38" ht="94.5" x14ac:dyDescent="0.25">
      <c r="A79" s="11">
        <v>38</v>
      </c>
      <c r="B79" s="139">
        <v>120082</v>
      </c>
      <c r="C79" s="71">
        <v>56</v>
      </c>
      <c r="D79" s="60" t="s">
        <v>174</v>
      </c>
      <c r="E79" s="12" t="s">
        <v>175</v>
      </c>
      <c r="F79" s="84" t="s">
        <v>146</v>
      </c>
      <c r="G79" s="18" t="s">
        <v>147</v>
      </c>
      <c r="H79" s="18" t="s">
        <v>145</v>
      </c>
      <c r="I79" s="86" t="s">
        <v>223</v>
      </c>
      <c r="J79" s="5" t="s">
        <v>148</v>
      </c>
      <c r="K79" s="6">
        <v>43006</v>
      </c>
      <c r="L79" s="6">
        <v>44102</v>
      </c>
      <c r="M79" s="7">
        <f t="shared" si="98"/>
        <v>83.98386279749451</v>
      </c>
      <c r="N79" s="8" t="s">
        <v>160</v>
      </c>
      <c r="O79" s="8" t="s">
        <v>161</v>
      </c>
      <c r="P79" s="8" t="s">
        <v>161</v>
      </c>
      <c r="Q79" s="14" t="s">
        <v>162</v>
      </c>
      <c r="R79" s="4" t="s">
        <v>36</v>
      </c>
      <c r="S79" s="96">
        <f t="shared" si="100"/>
        <v>5145385.2700000005</v>
      </c>
      <c r="T79" s="98">
        <v>4149304.93</v>
      </c>
      <c r="U79" s="98">
        <v>996080.34</v>
      </c>
      <c r="V79" s="96">
        <f t="shared" si="99"/>
        <v>0</v>
      </c>
      <c r="W79" s="98">
        <v>0</v>
      </c>
      <c r="X79" s="98">
        <v>0</v>
      </c>
      <c r="Y79" s="96">
        <f t="shared" si="101"/>
        <v>981250.37</v>
      </c>
      <c r="Z79" s="98">
        <v>732230.28</v>
      </c>
      <c r="AA79" s="98">
        <v>249020.09</v>
      </c>
      <c r="AB79" s="96">
        <f t="shared" si="102"/>
        <v>0</v>
      </c>
      <c r="AC79" s="98"/>
      <c r="AD79" s="98"/>
      <c r="AE79" s="107">
        <f t="shared" si="103"/>
        <v>6126635.6400000006</v>
      </c>
      <c r="AF79" s="96">
        <v>0</v>
      </c>
      <c r="AG79" s="96">
        <f t="shared" si="104"/>
        <v>6126635.6400000006</v>
      </c>
      <c r="AH79" s="108" t="s">
        <v>163</v>
      </c>
      <c r="AI79" s="129" t="s">
        <v>193</v>
      </c>
      <c r="AJ79" s="106">
        <v>15818.36</v>
      </c>
      <c r="AK79" s="112">
        <v>0</v>
      </c>
      <c r="AL79" s="10"/>
    </row>
    <row r="80" spans="1:38" ht="78.75" x14ac:dyDescent="0.25">
      <c r="A80" s="11">
        <v>39</v>
      </c>
      <c r="B80" s="139">
        <v>120126</v>
      </c>
      <c r="C80" s="71">
        <v>57</v>
      </c>
      <c r="D80" s="60" t="s">
        <v>174</v>
      </c>
      <c r="E80" s="12" t="s">
        <v>175</v>
      </c>
      <c r="F80" s="84" t="s">
        <v>146</v>
      </c>
      <c r="G80" s="18" t="s">
        <v>121</v>
      </c>
      <c r="H80" s="18" t="s">
        <v>118</v>
      </c>
      <c r="I80" s="86" t="s">
        <v>193</v>
      </c>
      <c r="J80" s="5" t="s">
        <v>122</v>
      </c>
      <c r="K80" s="6">
        <v>43060</v>
      </c>
      <c r="L80" s="6">
        <v>43789</v>
      </c>
      <c r="M80" s="7">
        <f t="shared" si="98"/>
        <v>83.98386273060467</v>
      </c>
      <c r="N80" s="8" t="s">
        <v>160</v>
      </c>
      <c r="O80" s="8" t="s">
        <v>161</v>
      </c>
      <c r="P80" s="8" t="s">
        <v>161</v>
      </c>
      <c r="Q80" s="14" t="s">
        <v>162</v>
      </c>
      <c r="R80" s="4" t="s">
        <v>36</v>
      </c>
      <c r="S80" s="96">
        <f t="shared" si="100"/>
        <v>2709276.16</v>
      </c>
      <c r="T80" s="98">
        <v>2184795.1800000002</v>
      </c>
      <c r="U80" s="98">
        <v>524480.98</v>
      </c>
      <c r="V80" s="96">
        <f t="shared" si="99"/>
        <v>0</v>
      </c>
      <c r="W80" s="98">
        <v>0</v>
      </c>
      <c r="X80" s="98">
        <v>0</v>
      </c>
      <c r="Y80" s="96">
        <f t="shared" si="101"/>
        <v>516672.34</v>
      </c>
      <c r="Z80" s="98">
        <v>385552.09</v>
      </c>
      <c r="AA80" s="98">
        <v>131120.25</v>
      </c>
      <c r="AB80" s="96">
        <f t="shared" si="102"/>
        <v>0</v>
      </c>
      <c r="AC80" s="98"/>
      <c r="AD80" s="98"/>
      <c r="AE80" s="107">
        <f t="shared" si="103"/>
        <v>3225948.5</v>
      </c>
      <c r="AF80" s="96">
        <v>0</v>
      </c>
      <c r="AG80" s="96">
        <f t="shared" si="104"/>
        <v>3225948.5</v>
      </c>
      <c r="AH80" s="108" t="s">
        <v>163</v>
      </c>
      <c r="AI80" s="129" t="s">
        <v>193</v>
      </c>
      <c r="AJ80" s="106">
        <v>0</v>
      </c>
      <c r="AK80" s="112">
        <v>0</v>
      </c>
      <c r="AL80" s="10"/>
    </row>
    <row r="81" spans="1:38" ht="299.25" x14ac:dyDescent="0.25">
      <c r="A81" s="11">
        <v>40</v>
      </c>
      <c r="B81" s="139">
        <v>119957</v>
      </c>
      <c r="C81" s="71">
        <v>136</v>
      </c>
      <c r="D81" s="60" t="s">
        <v>176</v>
      </c>
      <c r="E81" s="12" t="s">
        <v>185</v>
      </c>
      <c r="F81" s="84" t="s">
        <v>149</v>
      </c>
      <c r="G81" s="18" t="s">
        <v>150</v>
      </c>
      <c r="H81" s="18" t="s">
        <v>88</v>
      </c>
      <c r="I81" s="86" t="s">
        <v>219</v>
      </c>
      <c r="J81" s="5" t="s">
        <v>151</v>
      </c>
      <c r="K81" s="6">
        <v>43047</v>
      </c>
      <c r="L81" s="6">
        <v>43838</v>
      </c>
      <c r="M81" s="7">
        <f t="shared" si="98"/>
        <v>83.983862849270778</v>
      </c>
      <c r="N81" s="8" t="s">
        <v>160</v>
      </c>
      <c r="O81" s="8" t="s">
        <v>161</v>
      </c>
      <c r="P81" s="8" t="s">
        <v>161</v>
      </c>
      <c r="Q81" s="14" t="s">
        <v>162</v>
      </c>
      <c r="R81" s="4" t="s">
        <v>36</v>
      </c>
      <c r="S81" s="96">
        <f t="shared" si="100"/>
        <v>30804926.539999999</v>
      </c>
      <c r="T81" s="98">
        <v>24841489.370000001</v>
      </c>
      <c r="U81" s="98">
        <v>5963437.1699999999</v>
      </c>
      <c r="V81" s="96">
        <f t="shared" si="99"/>
        <v>0</v>
      </c>
      <c r="W81" s="98">
        <v>0</v>
      </c>
      <c r="X81" s="98">
        <v>0</v>
      </c>
      <c r="Y81" s="96">
        <f t="shared" si="101"/>
        <v>5874651.5300000003</v>
      </c>
      <c r="Z81" s="98">
        <v>4383792.24</v>
      </c>
      <c r="AA81" s="98">
        <v>1490859.29</v>
      </c>
      <c r="AB81" s="96">
        <f t="shared" si="102"/>
        <v>0</v>
      </c>
      <c r="AC81" s="98"/>
      <c r="AD81" s="98"/>
      <c r="AE81" s="107">
        <f t="shared" si="103"/>
        <v>36679578.07</v>
      </c>
      <c r="AF81" s="96">
        <v>0</v>
      </c>
      <c r="AG81" s="96">
        <f t="shared" si="104"/>
        <v>36679578.07</v>
      </c>
      <c r="AH81" s="108" t="s">
        <v>163</v>
      </c>
      <c r="AI81" s="129" t="s">
        <v>230</v>
      </c>
      <c r="AJ81" s="106">
        <v>75690.460000000006</v>
      </c>
      <c r="AK81" s="112">
        <v>0</v>
      </c>
      <c r="AL81" s="10"/>
    </row>
    <row r="82" spans="1:38" s="2" customFormat="1" ht="236.25" x14ac:dyDescent="0.25">
      <c r="A82" s="11">
        <v>41</v>
      </c>
      <c r="B82" s="139">
        <v>118963</v>
      </c>
      <c r="C82" s="71">
        <v>34</v>
      </c>
      <c r="D82" s="60" t="s">
        <v>176</v>
      </c>
      <c r="E82" s="12" t="s">
        <v>173</v>
      </c>
      <c r="F82" s="84" t="s">
        <v>188</v>
      </c>
      <c r="G82" s="18" t="s">
        <v>106</v>
      </c>
      <c r="H82" s="18" t="s">
        <v>88</v>
      </c>
      <c r="I82" s="86" t="s">
        <v>211</v>
      </c>
      <c r="J82" s="5" t="s">
        <v>107</v>
      </c>
      <c r="K82" s="6">
        <v>42629</v>
      </c>
      <c r="L82" s="6">
        <v>43540</v>
      </c>
      <c r="M82" s="7">
        <f t="shared" si="98"/>
        <v>83.983862803496507</v>
      </c>
      <c r="N82" s="8" t="s">
        <v>160</v>
      </c>
      <c r="O82" s="8" t="s">
        <v>161</v>
      </c>
      <c r="P82" s="8" t="s">
        <v>161</v>
      </c>
      <c r="Q82" s="14" t="s">
        <v>162</v>
      </c>
      <c r="R82" s="4" t="s">
        <v>36</v>
      </c>
      <c r="S82" s="96">
        <f t="shared" si="100"/>
        <v>4117071.25</v>
      </c>
      <c r="T82" s="98">
        <v>3320059.26</v>
      </c>
      <c r="U82" s="98">
        <v>797011.99</v>
      </c>
      <c r="V82" s="96">
        <f t="shared" si="99"/>
        <v>0</v>
      </c>
      <c r="W82" s="98">
        <v>0</v>
      </c>
      <c r="X82" s="98">
        <v>0</v>
      </c>
      <c r="Y82" s="96">
        <f t="shared" si="101"/>
        <v>785145.81</v>
      </c>
      <c r="Z82" s="98">
        <v>585892.81000000006</v>
      </c>
      <c r="AA82" s="98">
        <v>199253</v>
      </c>
      <c r="AB82" s="96">
        <f t="shared" si="102"/>
        <v>0</v>
      </c>
      <c r="AC82" s="98"/>
      <c r="AD82" s="98"/>
      <c r="AE82" s="107">
        <f t="shared" si="103"/>
        <v>4902217.0600000005</v>
      </c>
      <c r="AF82" s="96">
        <v>0</v>
      </c>
      <c r="AG82" s="96">
        <f t="shared" si="104"/>
        <v>4902217.0600000005</v>
      </c>
      <c r="AH82" s="108" t="s">
        <v>163</v>
      </c>
      <c r="AI82" s="105" t="s">
        <v>201</v>
      </c>
      <c r="AJ82" s="106">
        <v>1460741.83</v>
      </c>
      <c r="AK82" s="112">
        <v>0</v>
      </c>
      <c r="AL82" s="16"/>
    </row>
    <row r="83" spans="1:38" s="2" customFormat="1" ht="110.25" x14ac:dyDescent="0.25">
      <c r="A83" s="11">
        <v>42</v>
      </c>
      <c r="B83" s="139">
        <v>118964</v>
      </c>
      <c r="C83" s="71">
        <v>35</v>
      </c>
      <c r="D83" s="60" t="s">
        <v>177</v>
      </c>
      <c r="E83" s="12" t="s">
        <v>173</v>
      </c>
      <c r="F83" s="84" t="s">
        <v>188</v>
      </c>
      <c r="G83" s="18" t="s">
        <v>109</v>
      </c>
      <c r="H83" s="18" t="s">
        <v>108</v>
      </c>
      <c r="I83" s="86" t="s">
        <v>227</v>
      </c>
      <c r="J83" s="5" t="s">
        <v>110</v>
      </c>
      <c r="K83" s="6">
        <v>42670</v>
      </c>
      <c r="L83" s="6">
        <v>43308</v>
      </c>
      <c r="M83" s="7">
        <f t="shared" si="98"/>
        <v>83.983863323195678</v>
      </c>
      <c r="N83" s="8" t="s">
        <v>160</v>
      </c>
      <c r="O83" s="8" t="s">
        <v>161</v>
      </c>
      <c r="P83" s="8" t="s">
        <v>161</v>
      </c>
      <c r="Q83" s="14" t="s">
        <v>162</v>
      </c>
      <c r="R83" s="4" t="s">
        <v>36</v>
      </c>
      <c r="S83" s="96">
        <f t="shared" si="100"/>
        <v>1279634.31</v>
      </c>
      <c r="T83" s="98">
        <v>1031913.58</v>
      </c>
      <c r="U83" s="98">
        <v>247720.73</v>
      </c>
      <c r="V83" s="96">
        <f t="shared" si="99"/>
        <v>0</v>
      </c>
      <c r="W83" s="98">
        <v>0</v>
      </c>
      <c r="X83" s="98">
        <v>0</v>
      </c>
      <c r="Y83" s="96">
        <f t="shared" si="101"/>
        <v>244032.57</v>
      </c>
      <c r="Z83" s="98">
        <v>182102.39</v>
      </c>
      <c r="AA83" s="98">
        <v>61930.18</v>
      </c>
      <c r="AB83" s="96">
        <f t="shared" si="102"/>
        <v>0</v>
      </c>
      <c r="AC83" s="98"/>
      <c r="AD83" s="98"/>
      <c r="AE83" s="107">
        <f t="shared" si="103"/>
        <v>1523666.8800000001</v>
      </c>
      <c r="AF83" s="96">
        <v>0</v>
      </c>
      <c r="AG83" s="96">
        <f t="shared" si="104"/>
        <v>1523666.8800000001</v>
      </c>
      <c r="AH83" s="108" t="s">
        <v>163</v>
      </c>
      <c r="AI83" s="105" t="s">
        <v>208</v>
      </c>
      <c r="AJ83" s="106">
        <v>122689.41</v>
      </c>
      <c r="AK83" s="112">
        <v>0</v>
      </c>
      <c r="AL83" s="16"/>
    </row>
    <row r="84" spans="1:38" s="2" customFormat="1" ht="157.5" x14ac:dyDescent="0.25">
      <c r="A84" s="11">
        <v>43</v>
      </c>
      <c r="B84" s="139">
        <v>119981</v>
      </c>
      <c r="C84" s="71">
        <v>36</v>
      </c>
      <c r="D84" s="60" t="s">
        <v>176</v>
      </c>
      <c r="E84" s="12" t="s">
        <v>173</v>
      </c>
      <c r="F84" s="84" t="s">
        <v>188</v>
      </c>
      <c r="G84" s="18" t="s">
        <v>111</v>
      </c>
      <c r="H84" s="18" t="s">
        <v>85</v>
      </c>
      <c r="I84" s="86" t="s">
        <v>193</v>
      </c>
      <c r="J84" s="5" t="s">
        <v>112</v>
      </c>
      <c r="K84" s="6">
        <v>42579</v>
      </c>
      <c r="L84" s="6">
        <v>43462</v>
      </c>
      <c r="M84" s="7">
        <f t="shared" si="98"/>
        <v>83.983863111728837</v>
      </c>
      <c r="N84" s="8" t="s">
        <v>160</v>
      </c>
      <c r="O84" s="8" t="s">
        <v>161</v>
      </c>
      <c r="P84" s="8" t="s">
        <v>161</v>
      </c>
      <c r="Q84" s="14" t="s">
        <v>162</v>
      </c>
      <c r="R84" s="4" t="s">
        <v>36</v>
      </c>
      <c r="S84" s="96">
        <f t="shared" si="100"/>
        <v>1627939.8599999999</v>
      </c>
      <c r="T84" s="98">
        <v>1312791.6599999999</v>
      </c>
      <c r="U84" s="98">
        <v>315148.2</v>
      </c>
      <c r="V84" s="96">
        <f t="shared" si="99"/>
        <v>0</v>
      </c>
      <c r="W84" s="98">
        <v>0</v>
      </c>
      <c r="X84" s="98">
        <v>0</v>
      </c>
      <c r="Y84" s="96">
        <f t="shared" si="101"/>
        <v>310456.15999999997</v>
      </c>
      <c r="Z84" s="98">
        <v>231669.11</v>
      </c>
      <c r="AA84" s="98">
        <v>78787.05</v>
      </c>
      <c r="AB84" s="96">
        <f t="shared" si="102"/>
        <v>0</v>
      </c>
      <c r="AC84" s="98"/>
      <c r="AD84" s="98"/>
      <c r="AE84" s="107">
        <f t="shared" si="103"/>
        <v>1938396.0199999998</v>
      </c>
      <c r="AF84" s="96">
        <v>0</v>
      </c>
      <c r="AG84" s="96">
        <f t="shared" si="104"/>
        <v>1938396.0199999998</v>
      </c>
      <c r="AH84" s="108" t="s">
        <v>163</v>
      </c>
      <c r="AI84" s="105" t="s">
        <v>202</v>
      </c>
      <c r="AJ84" s="106">
        <v>559604.05999999994</v>
      </c>
      <c r="AK84" s="112">
        <v>0</v>
      </c>
      <c r="AL84" s="16"/>
    </row>
    <row r="85" spans="1:38" s="2" customFormat="1" ht="236.25" x14ac:dyDescent="0.25">
      <c r="A85" s="11">
        <v>44</v>
      </c>
      <c r="B85" s="139">
        <v>120414</v>
      </c>
      <c r="C85" s="71">
        <v>61</v>
      </c>
      <c r="D85" s="60" t="s">
        <v>180</v>
      </c>
      <c r="E85" s="12" t="s">
        <v>173</v>
      </c>
      <c r="F85" s="84" t="s">
        <v>152</v>
      </c>
      <c r="G85" s="18" t="s">
        <v>153</v>
      </c>
      <c r="H85" s="18" t="s">
        <v>400</v>
      </c>
      <c r="I85" s="86" t="s">
        <v>218</v>
      </c>
      <c r="J85" s="5" t="s">
        <v>154</v>
      </c>
      <c r="K85" s="6">
        <v>42893</v>
      </c>
      <c r="L85" s="6">
        <v>43562</v>
      </c>
      <c r="M85" s="7">
        <f t="shared" si="98"/>
        <v>83.395347070002629</v>
      </c>
      <c r="N85" s="8" t="s">
        <v>160</v>
      </c>
      <c r="O85" s="8" t="s">
        <v>161</v>
      </c>
      <c r="P85" s="8" t="s">
        <v>161</v>
      </c>
      <c r="Q85" s="14" t="s">
        <v>162</v>
      </c>
      <c r="R85" s="4" t="s">
        <v>36</v>
      </c>
      <c r="S85" s="96">
        <f t="shared" si="100"/>
        <v>9816719.1999999993</v>
      </c>
      <c r="T85" s="98">
        <v>7916328.7599999998</v>
      </c>
      <c r="U85" s="98">
        <v>1900390.44</v>
      </c>
      <c r="V85" s="96">
        <f t="shared" si="99"/>
        <v>647352.26</v>
      </c>
      <c r="W85" s="98">
        <v>483068.28</v>
      </c>
      <c r="X85" s="98">
        <v>164283.98000000001</v>
      </c>
      <c r="Y85" s="96">
        <f t="shared" si="101"/>
        <v>1307231.79</v>
      </c>
      <c r="Z85" s="98">
        <v>979654.51000000013</v>
      </c>
      <c r="AA85" s="98">
        <v>327577.27999999997</v>
      </c>
      <c r="AB85" s="96">
        <f t="shared" si="102"/>
        <v>0</v>
      </c>
      <c r="AC85" s="98"/>
      <c r="AD85" s="98"/>
      <c r="AE85" s="107">
        <f t="shared" si="103"/>
        <v>11771303.25</v>
      </c>
      <c r="AF85" s="96">
        <v>0</v>
      </c>
      <c r="AG85" s="96">
        <f t="shared" si="104"/>
        <v>11771303.25</v>
      </c>
      <c r="AH85" s="108" t="s">
        <v>163</v>
      </c>
      <c r="AI85" s="105" t="s">
        <v>369</v>
      </c>
      <c r="AJ85" s="106">
        <f>1634522.3-47130.14</f>
        <v>1587392.1600000001</v>
      </c>
      <c r="AK85" s="106">
        <f>69261.08+47130.14</f>
        <v>116391.22</v>
      </c>
      <c r="AL85" s="16"/>
    </row>
    <row r="86" spans="1:38" ht="126" x14ac:dyDescent="0.25">
      <c r="A86" s="11">
        <v>45</v>
      </c>
      <c r="B86" s="139">
        <v>119988</v>
      </c>
      <c r="C86" s="71">
        <v>62</v>
      </c>
      <c r="D86" s="60" t="s">
        <v>169</v>
      </c>
      <c r="E86" s="12" t="s">
        <v>173</v>
      </c>
      <c r="F86" s="84" t="s">
        <v>152</v>
      </c>
      <c r="G86" s="18" t="s">
        <v>155</v>
      </c>
      <c r="H86" s="18" t="s">
        <v>118</v>
      </c>
      <c r="I86" s="87" t="s">
        <v>228</v>
      </c>
      <c r="J86" s="5" t="s">
        <v>156</v>
      </c>
      <c r="K86" s="6">
        <v>43060</v>
      </c>
      <c r="L86" s="6">
        <v>43729</v>
      </c>
      <c r="M86" s="7">
        <f t="shared" si="98"/>
        <v>83.983862836233868</v>
      </c>
      <c r="N86" s="8" t="s">
        <v>160</v>
      </c>
      <c r="O86" s="8" t="s">
        <v>161</v>
      </c>
      <c r="P86" s="8" t="s">
        <v>161</v>
      </c>
      <c r="Q86" s="14" t="s">
        <v>162</v>
      </c>
      <c r="R86" s="8" t="s">
        <v>36</v>
      </c>
      <c r="S86" s="96">
        <f t="shared" si="100"/>
        <v>3950537.5</v>
      </c>
      <c r="T86" s="98">
        <v>3185764.3</v>
      </c>
      <c r="U86" s="98">
        <v>764773.2</v>
      </c>
      <c r="V86" s="96">
        <f t="shared" si="99"/>
        <v>0</v>
      </c>
      <c r="W86" s="98">
        <v>0</v>
      </c>
      <c r="X86" s="98">
        <v>0</v>
      </c>
      <c r="Y86" s="96">
        <f t="shared" si="101"/>
        <v>753387</v>
      </c>
      <c r="Z86" s="98">
        <v>562193.69999999995</v>
      </c>
      <c r="AA86" s="98">
        <v>191193.3</v>
      </c>
      <c r="AB86" s="96">
        <f t="shared" si="102"/>
        <v>0</v>
      </c>
      <c r="AC86" s="98"/>
      <c r="AD86" s="98"/>
      <c r="AE86" s="107">
        <f t="shared" si="103"/>
        <v>4703924.5</v>
      </c>
      <c r="AF86" s="96"/>
      <c r="AG86" s="96">
        <f t="shared" si="104"/>
        <v>4703924.5</v>
      </c>
      <c r="AH86" s="108" t="s">
        <v>163</v>
      </c>
      <c r="AI86" s="105" t="s">
        <v>193</v>
      </c>
      <c r="AJ86" s="106">
        <v>0</v>
      </c>
      <c r="AK86" s="106">
        <v>0</v>
      </c>
      <c r="AL86" s="10"/>
    </row>
    <row r="87" spans="1:38" ht="220.5" x14ac:dyDescent="0.25">
      <c r="A87" s="11">
        <v>46</v>
      </c>
      <c r="B87" s="139">
        <v>119741</v>
      </c>
      <c r="C87" s="71">
        <v>63</v>
      </c>
      <c r="D87" s="60" t="s">
        <v>183</v>
      </c>
      <c r="E87" s="12" t="s">
        <v>173</v>
      </c>
      <c r="F87" s="84" t="s">
        <v>152</v>
      </c>
      <c r="G87" s="18" t="s">
        <v>158</v>
      </c>
      <c r="H87" s="18" t="s">
        <v>157</v>
      </c>
      <c r="I87" s="86" t="s">
        <v>193</v>
      </c>
      <c r="J87" s="5" t="s">
        <v>159</v>
      </c>
      <c r="K87" s="6">
        <v>43063</v>
      </c>
      <c r="L87" s="6">
        <v>43609</v>
      </c>
      <c r="M87" s="7">
        <f t="shared" si="98"/>
        <v>83.983862837339956</v>
      </c>
      <c r="N87" s="8" t="s">
        <v>160</v>
      </c>
      <c r="O87" s="8" t="s">
        <v>161</v>
      </c>
      <c r="P87" s="8" t="s">
        <v>161</v>
      </c>
      <c r="Q87" s="14" t="s">
        <v>162</v>
      </c>
      <c r="R87" s="8" t="s">
        <v>36</v>
      </c>
      <c r="S87" s="96">
        <f t="shared" si="100"/>
        <v>2267315.5699999998</v>
      </c>
      <c r="T87" s="98">
        <v>1828392.47</v>
      </c>
      <c r="U87" s="98">
        <v>438923.1</v>
      </c>
      <c r="V87" s="96">
        <f t="shared" si="99"/>
        <v>0</v>
      </c>
      <c r="W87" s="98">
        <v>0</v>
      </c>
      <c r="X87" s="98">
        <v>0</v>
      </c>
      <c r="Y87" s="96">
        <f t="shared" si="101"/>
        <v>432388.27</v>
      </c>
      <c r="Z87" s="98">
        <v>322657.49</v>
      </c>
      <c r="AA87" s="98">
        <v>109730.78</v>
      </c>
      <c r="AB87" s="96">
        <f t="shared" si="102"/>
        <v>0</v>
      </c>
      <c r="AC87" s="98"/>
      <c r="AD87" s="98"/>
      <c r="AE87" s="107">
        <f t="shared" si="103"/>
        <v>2699703.84</v>
      </c>
      <c r="AF87" s="96">
        <v>0</v>
      </c>
      <c r="AG87" s="96">
        <f t="shared" si="104"/>
        <v>2699703.84</v>
      </c>
      <c r="AH87" s="108" t="s">
        <v>163</v>
      </c>
      <c r="AI87" s="129" t="s">
        <v>193</v>
      </c>
      <c r="AJ87" s="106">
        <v>13624.7</v>
      </c>
      <c r="AK87" s="106">
        <v>0</v>
      </c>
      <c r="AL87" s="10"/>
    </row>
    <row r="88" spans="1:38" ht="126" x14ac:dyDescent="0.25">
      <c r="A88" s="11">
        <v>47</v>
      </c>
      <c r="B88" s="139">
        <v>122485</v>
      </c>
      <c r="C88" s="71">
        <v>38</v>
      </c>
      <c r="D88" s="60" t="s">
        <v>169</v>
      </c>
      <c r="E88" s="13" t="s">
        <v>168</v>
      </c>
      <c r="F88" s="84" t="s">
        <v>25</v>
      </c>
      <c r="G88" s="18" t="s">
        <v>27</v>
      </c>
      <c r="H88" s="18" t="s">
        <v>399</v>
      </c>
      <c r="I88" s="86" t="s">
        <v>193</v>
      </c>
      <c r="J88" s="5" t="s">
        <v>28</v>
      </c>
      <c r="K88" s="6">
        <v>42488</v>
      </c>
      <c r="L88" s="6">
        <v>44314</v>
      </c>
      <c r="M88" s="7">
        <f t="shared" si="98"/>
        <v>84.695097599999997</v>
      </c>
      <c r="N88" s="8" t="s">
        <v>160</v>
      </c>
      <c r="O88" s="8" t="s">
        <v>161</v>
      </c>
      <c r="P88" s="8" t="s">
        <v>161</v>
      </c>
      <c r="Q88" s="14" t="s">
        <v>162</v>
      </c>
      <c r="R88" s="4" t="s">
        <v>26</v>
      </c>
      <c r="S88" s="96">
        <f t="shared" si="100"/>
        <v>16939019.52</v>
      </c>
      <c r="T88" s="98">
        <v>15963331.810000001</v>
      </c>
      <c r="U88" s="98">
        <v>975687.71</v>
      </c>
      <c r="V88" s="96">
        <f t="shared" si="99"/>
        <v>0</v>
      </c>
      <c r="W88" s="98">
        <v>0</v>
      </c>
      <c r="X88" s="98">
        <v>0</v>
      </c>
      <c r="Y88" s="96">
        <f t="shared" si="101"/>
        <v>3060980.48</v>
      </c>
      <c r="Z88" s="98">
        <v>2817058.55</v>
      </c>
      <c r="AA88" s="98">
        <v>243921.93</v>
      </c>
      <c r="AB88" s="96">
        <f t="shared" si="102"/>
        <v>0</v>
      </c>
      <c r="AC88" s="98"/>
      <c r="AD88" s="98"/>
      <c r="AE88" s="107">
        <f t="shared" si="103"/>
        <v>20000000</v>
      </c>
      <c r="AF88" s="96">
        <v>200000</v>
      </c>
      <c r="AG88" s="96">
        <f t="shared" si="104"/>
        <v>20200000</v>
      </c>
      <c r="AH88" s="108" t="s">
        <v>163</v>
      </c>
      <c r="AI88" s="105" t="s">
        <v>194</v>
      </c>
      <c r="AJ88" s="135">
        <v>367086.52</v>
      </c>
      <c r="AK88" s="136">
        <v>0</v>
      </c>
      <c r="AL88" s="10"/>
    </row>
    <row r="89" spans="1:38" ht="78.75" x14ac:dyDescent="0.25">
      <c r="A89" s="11">
        <v>48</v>
      </c>
      <c r="B89" s="139">
        <v>122484</v>
      </c>
      <c r="C89" s="71">
        <v>39</v>
      </c>
      <c r="D89" s="60" t="s">
        <v>169</v>
      </c>
      <c r="E89" s="13" t="s">
        <v>167</v>
      </c>
      <c r="F89" s="84" t="s">
        <v>25</v>
      </c>
      <c r="G89" s="18" t="s">
        <v>30</v>
      </c>
      <c r="H89" s="18" t="s">
        <v>399</v>
      </c>
      <c r="I89" s="86" t="s">
        <v>193</v>
      </c>
      <c r="J89" s="5" t="s">
        <v>31</v>
      </c>
      <c r="K89" s="6">
        <v>42488</v>
      </c>
      <c r="L89" s="6">
        <v>44314</v>
      </c>
      <c r="M89" s="7">
        <f t="shared" si="98"/>
        <v>84.695097596566526</v>
      </c>
      <c r="N89" s="8" t="s">
        <v>160</v>
      </c>
      <c r="O89" s="8" t="s">
        <v>161</v>
      </c>
      <c r="P89" s="8" t="s">
        <v>161</v>
      </c>
      <c r="Q89" s="14" t="s">
        <v>162</v>
      </c>
      <c r="R89" s="4" t="s">
        <v>29</v>
      </c>
      <c r="S89" s="96">
        <f t="shared" si="100"/>
        <v>59201873.219999999</v>
      </c>
      <c r="T89" s="98">
        <v>55791844.670000002</v>
      </c>
      <c r="U89" s="98">
        <v>3410028.55</v>
      </c>
      <c r="V89" s="96">
        <f t="shared" si="99"/>
        <v>0</v>
      </c>
      <c r="W89" s="98">
        <v>0</v>
      </c>
      <c r="X89" s="98">
        <v>0</v>
      </c>
      <c r="Y89" s="96">
        <f t="shared" si="101"/>
        <v>10698126.780000001</v>
      </c>
      <c r="Z89" s="98">
        <v>9845619.6400000006</v>
      </c>
      <c r="AA89" s="98">
        <v>852507.14</v>
      </c>
      <c r="AB89" s="96">
        <f t="shared" si="102"/>
        <v>0</v>
      </c>
      <c r="AC89" s="98"/>
      <c r="AD89" s="98"/>
      <c r="AE89" s="107">
        <f t="shared" si="103"/>
        <v>69900000</v>
      </c>
      <c r="AF89" s="96">
        <v>600000</v>
      </c>
      <c r="AG89" s="96">
        <f t="shared" si="104"/>
        <v>70500000</v>
      </c>
      <c r="AH89" s="108" t="s">
        <v>163</v>
      </c>
      <c r="AI89" s="105" t="s">
        <v>195</v>
      </c>
      <c r="AJ89" s="106">
        <f>1614958.09+116790.02</f>
        <v>1731748.11</v>
      </c>
      <c r="AK89" s="112">
        <v>0</v>
      </c>
      <c r="AL89" s="10"/>
    </row>
    <row r="90" spans="1:38" ht="63" x14ac:dyDescent="0.25">
      <c r="A90" s="11">
        <v>49</v>
      </c>
      <c r="B90" s="139">
        <v>112483</v>
      </c>
      <c r="C90" s="71">
        <v>40</v>
      </c>
      <c r="D90" s="60" t="s">
        <v>169</v>
      </c>
      <c r="E90" s="13" t="s">
        <v>167</v>
      </c>
      <c r="F90" s="84" t="s">
        <v>25</v>
      </c>
      <c r="G90" s="18" t="s">
        <v>33</v>
      </c>
      <c r="H90" s="18" t="s">
        <v>399</v>
      </c>
      <c r="I90" s="86" t="s">
        <v>193</v>
      </c>
      <c r="J90" s="5" t="s">
        <v>34</v>
      </c>
      <c r="K90" s="6">
        <v>42488</v>
      </c>
      <c r="L90" s="6">
        <v>44314</v>
      </c>
      <c r="M90" s="7">
        <f t="shared" si="98"/>
        <v>84.695097599999997</v>
      </c>
      <c r="N90" s="8" t="s">
        <v>160</v>
      </c>
      <c r="O90" s="8" t="s">
        <v>161</v>
      </c>
      <c r="P90" s="8" t="s">
        <v>161</v>
      </c>
      <c r="Q90" s="14" t="s">
        <v>162</v>
      </c>
      <c r="R90" s="4" t="s">
        <v>32</v>
      </c>
      <c r="S90" s="96">
        <f t="shared" si="100"/>
        <v>50817058.560000002</v>
      </c>
      <c r="T90" s="98">
        <v>47889995.43</v>
      </c>
      <c r="U90" s="98">
        <v>2927063.13</v>
      </c>
      <c r="V90" s="96">
        <f t="shared" si="99"/>
        <v>0</v>
      </c>
      <c r="W90" s="98">
        <v>0</v>
      </c>
      <c r="X90" s="98">
        <v>0</v>
      </c>
      <c r="Y90" s="96">
        <f t="shared" si="101"/>
        <v>9182941.4399999995</v>
      </c>
      <c r="Z90" s="98">
        <v>8451175.6600000001</v>
      </c>
      <c r="AA90" s="98">
        <v>731765.78</v>
      </c>
      <c r="AB90" s="96">
        <f t="shared" si="102"/>
        <v>0</v>
      </c>
      <c r="AC90" s="98"/>
      <c r="AD90" s="98"/>
      <c r="AE90" s="107">
        <f t="shared" si="103"/>
        <v>60000000</v>
      </c>
      <c r="AF90" s="96">
        <v>1936000</v>
      </c>
      <c r="AG90" s="96">
        <f t="shared" si="104"/>
        <v>61936000</v>
      </c>
      <c r="AH90" s="108" t="s">
        <v>163</v>
      </c>
      <c r="AI90" s="105" t="s">
        <v>232</v>
      </c>
      <c r="AJ90" s="106">
        <f>18028067.88+2522724.79</f>
        <v>20550792.669999998</v>
      </c>
      <c r="AK90" s="112">
        <v>0</v>
      </c>
      <c r="AL90" s="10"/>
    </row>
    <row r="91" spans="1:38" ht="165.75" customHeight="1" x14ac:dyDescent="0.25">
      <c r="A91" s="11">
        <v>50</v>
      </c>
      <c r="B91" s="139">
        <v>109937</v>
      </c>
      <c r="C91" s="71">
        <v>162</v>
      </c>
      <c r="D91" s="60" t="s">
        <v>182</v>
      </c>
      <c r="E91" s="41" t="s">
        <v>171</v>
      </c>
      <c r="F91" s="82" t="s">
        <v>388</v>
      </c>
      <c r="G91" s="233" t="s">
        <v>389</v>
      </c>
      <c r="H91" s="18" t="s">
        <v>390</v>
      </c>
      <c r="I91" s="86" t="s">
        <v>193</v>
      </c>
      <c r="J91" s="53" t="s">
        <v>391</v>
      </c>
      <c r="K91" s="6">
        <v>43173</v>
      </c>
      <c r="L91" s="6">
        <v>43660</v>
      </c>
      <c r="M91" s="7">
        <f t="shared" si="98"/>
        <v>82.304184778160604</v>
      </c>
      <c r="N91" s="8" t="s">
        <v>392</v>
      </c>
      <c r="O91" s="8" t="s">
        <v>377</v>
      </c>
      <c r="P91" s="8" t="s">
        <v>393</v>
      </c>
      <c r="Q91" s="15" t="s">
        <v>394</v>
      </c>
      <c r="R91" s="8" t="s">
        <v>36</v>
      </c>
      <c r="S91" s="96">
        <f t="shared" si="100"/>
        <v>762655.8600000001</v>
      </c>
      <c r="T91" s="98">
        <v>147617.44</v>
      </c>
      <c r="U91" s="98">
        <v>615038.42000000004</v>
      </c>
      <c r="V91" s="96">
        <f t="shared" si="99"/>
        <v>145442.25</v>
      </c>
      <c r="W91" s="98">
        <v>36906.06</v>
      </c>
      <c r="X91" s="98">
        <v>108536.19</v>
      </c>
      <c r="Y91" s="96">
        <f t="shared" si="101"/>
        <v>0</v>
      </c>
      <c r="Z91" s="98"/>
      <c r="AA91" s="98"/>
      <c r="AB91" s="96">
        <f t="shared" si="102"/>
        <v>18532.61</v>
      </c>
      <c r="AC91" s="98">
        <v>3765.78</v>
      </c>
      <c r="AD91" s="98">
        <v>14766.83</v>
      </c>
      <c r="AE91" s="107">
        <f t="shared" si="103"/>
        <v>926630.72000000009</v>
      </c>
      <c r="AF91" s="96">
        <v>0</v>
      </c>
      <c r="AG91" s="96">
        <f t="shared" si="104"/>
        <v>926630.72000000009</v>
      </c>
      <c r="AH91" s="108" t="s">
        <v>163</v>
      </c>
      <c r="AI91" s="105"/>
      <c r="AJ91" s="106">
        <v>92663.07</v>
      </c>
      <c r="AK91" s="106">
        <v>0</v>
      </c>
      <c r="AL91" s="10"/>
    </row>
    <row r="92" spans="1:38" ht="141.75" customHeight="1" x14ac:dyDescent="0.25">
      <c r="A92" s="11">
        <v>51</v>
      </c>
      <c r="B92" s="139">
        <v>120769</v>
      </c>
      <c r="C92" s="71">
        <v>96</v>
      </c>
      <c r="D92" s="60" t="s">
        <v>176</v>
      </c>
      <c r="E92" s="41" t="s">
        <v>251</v>
      </c>
      <c r="F92" s="82" t="s">
        <v>402</v>
      </c>
      <c r="G92" s="233" t="s">
        <v>415</v>
      </c>
      <c r="H92" s="18" t="s">
        <v>414</v>
      </c>
      <c r="I92" s="77" t="s">
        <v>416</v>
      </c>
      <c r="J92" s="53" t="s">
        <v>417</v>
      </c>
      <c r="K92" s="6">
        <v>43186</v>
      </c>
      <c r="L92" s="6">
        <v>43673</v>
      </c>
      <c r="M92" s="7">
        <f t="shared" si="98"/>
        <v>84.154097257132506</v>
      </c>
      <c r="N92" s="8" t="s">
        <v>160</v>
      </c>
      <c r="O92" s="8" t="s">
        <v>418</v>
      </c>
      <c r="P92" s="8" t="s">
        <v>418</v>
      </c>
      <c r="Q92" s="15" t="s">
        <v>233</v>
      </c>
      <c r="R92" s="4" t="s">
        <v>36</v>
      </c>
      <c r="S92" s="96">
        <f t="shared" si="100"/>
        <v>357519.4</v>
      </c>
      <c r="T92" s="98">
        <v>357519.4</v>
      </c>
      <c r="U92" s="98">
        <v>0</v>
      </c>
      <c r="V92" s="96">
        <f t="shared" si="99"/>
        <v>58822.79</v>
      </c>
      <c r="W92" s="98">
        <v>58822.79</v>
      </c>
      <c r="X92" s="98">
        <v>0</v>
      </c>
      <c r="Y92" s="96">
        <f t="shared" si="101"/>
        <v>8496.7800000000007</v>
      </c>
      <c r="Z92" s="98">
        <v>8496.7800000000007</v>
      </c>
      <c r="AA92" s="98">
        <v>0</v>
      </c>
      <c r="AB92" s="96">
        <f t="shared" si="102"/>
        <v>0</v>
      </c>
      <c r="AC92" s="98"/>
      <c r="AD92" s="98"/>
      <c r="AE92" s="107">
        <f t="shared" si="103"/>
        <v>424838.97000000003</v>
      </c>
      <c r="AF92" s="96">
        <v>0</v>
      </c>
      <c r="AG92" s="96">
        <f t="shared" si="104"/>
        <v>424838.97000000003</v>
      </c>
      <c r="AH92" s="131" t="s">
        <v>163</v>
      </c>
      <c r="AI92" s="105" t="s">
        <v>193</v>
      </c>
      <c r="AJ92" s="106">
        <v>0</v>
      </c>
      <c r="AK92" s="106">
        <v>0</v>
      </c>
      <c r="AL92" s="10"/>
    </row>
    <row r="93" spans="1:38" ht="141.75" customHeight="1" x14ac:dyDescent="0.25">
      <c r="A93" s="11">
        <v>52</v>
      </c>
      <c r="B93" s="139">
        <v>121622</v>
      </c>
      <c r="C93" s="71">
        <v>99</v>
      </c>
      <c r="D93" s="60" t="s">
        <v>176</v>
      </c>
      <c r="E93" s="41" t="s">
        <v>251</v>
      </c>
      <c r="F93" s="82" t="s">
        <v>402</v>
      </c>
      <c r="G93" s="233" t="s">
        <v>420</v>
      </c>
      <c r="H93" s="18" t="s">
        <v>425</v>
      </c>
      <c r="I93" s="77" t="s">
        <v>422</v>
      </c>
      <c r="J93" s="53" t="s">
        <v>419</v>
      </c>
      <c r="K93" s="6">
        <v>43188</v>
      </c>
      <c r="L93" s="6">
        <v>43553</v>
      </c>
      <c r="M93" s="7">
        <f t="shared" si="98"/>
        <v>84.999999426373932</v>
      </c>
      <c r="N93" s="8" t="s">
        <v>160</v>
      </c>
      <c r="O93" s="8" t="s">
        <v>427</v>
      </c>
      <c r="P93" s="8" t="s">
        <v>427</v>
      </c>
      <c r="Q93" s="15" t="s">
        <v>233</v>
      </c>
      <c r="R93" s="4" t="s">
        <v>36</v>
      </c>
      <c r="S93" s="96">
        <f t="shared" si="100"/>
        <v>444540.46</v>
      </c>
      <c r="T93" s="98">
        <v>444540.46</v>
      </c>
      <c r="U93" s="98">
        <v>0</v>
      </c>
      <c r="V93" s="96">
        <f t="shared" si="99"/>
        <v>67988.539999999994</v>
      </c>
      <c r="W93" s="98">
        <v>67988.539999999994</v>
      </c>
      <c r="X93" s="98">
        <v>0</v>
      </c>
      <c r="Y93" s="96">
        <f t="shared" si="101"/>
        <v>10459.780000000001</v>
      </c>
      <c r="Z93" s="100">
        <v>10459.780000000001</v>
      </c>
      <c r="AA93" s="98">
        <v>0</v>
      </c>
      <c r="AB93" s="96">
        <f t="shared" si="102"/>
        <v>0</v>
      </c>
      <c r="AC93" s="98"/>
      <c r="AD93" s="98"/>
      <c r="AE93" s="107">
        <f t="shared" si="103"/>
        <v>522988.78</v>
      </c>
      <c r="AF93" s="96">
        <v>0</v>
      </c>
      <c r="AG93" s="96">
        <f t="shared" si="104"/>
        <v>522988.78</v>
      </c>
      <c r="AH93" s="131" t="s">
        <v>163</v>
      </c>
      <c r="AI93" s="105" t="s">
        <v>193</v>
      </c>
      <c r="AJ93" s="106">
        <v>0</v>
      </c>
      <c r="AK93" s="106">
        <v>0</v>
      </c>
      <c r="AL93" s="10"/>
    </row>
    <row r="94" spans="1:38" ht="141.75" customHeight="1" x14ac:dyDescent="0.25">
      <c r="A94" s="11">
        <v>53</v>
      </c>
      <c r="B94" s="139">
        <v>121536</v>
      </c>
      <c r="C94" s="71">
        <v>102</v>
      </c>
      <c r="D94" s="60" t="s">
        <v>176</v>
      </c>
      <c r="E94" s="41" t="s">
        <v>251</v>
      </c>
      <c r="F94" s="82" t="s">
        <v>402</v>
      </c>
      <c r="G94" s="233" t="s">
        <v>424</v>
      </c>
      <c r="H94" s="18" t="s">
        <v>421</v>
      </c>
      <c r="I94" s="77" t="s">
        <v>422</v>
      </c>
      <c r="J94" s="53" t="s">
        <v>428</v>
      </c>
      <c r="K94" s="6">
        <v>43186</v>
      </c>
      <c r="L94" s="6">
        <v>43643</v>
      </c>
      <c r="M94" s="7">
        <f t="shared" si="98"/>
        <v>85.000000246407055</v>
      </c>
      <c r="N94" s="8" t="s">
        <v>160</v>
      </c>
      <c r="O94" s="8" t="s">
        <v>423</v>
      </c>
      <c r="P94" s="8" t="s">
        <v>423</v>
      </c>
      <c r="Q94" s="15" t="s">
        <v>233</v>
      </c>
      <c r="R94" s="4" t="s">
        <v>36</v>
      </c>
      <c r="S94" s="96">
        <f t="shared" si="100"/>
        <v>344957.66</v>
      </c>
      <c r="T94" s="98">
        <v>344957.66</v>
      </c>
      <c r="U94" s="98">
        <v>0</v>
      </c>
      <c r="V94" s="96">
        <f t="shared" si="99"/>
        <v>52758.23</v>
      </c>
      <c r="W94" s="98">
        <v>52758.23</v>
      </c>
      <c r="X94" s="98">
        <v>0</v>
      </c>
      <c r="Y94" s="96">
        <f t="shared" si="101"/>
        <v>8116.65</v>
      </c>
      <c r="Z94" s="98">
        <v>8116.65</v>
      </c>
      <c r="AA94" s="98">
        <v>0</v>
      </c>
      <c r="AB94" s="96">
        <f t="shared" si="102"/>
        <v>0</v>
      </c>
      <c r="AC94" s="98"/>
      <c r="AD94" s="98"/>
      <c r="AE94" s="107">
        <f t="shared" si="103"/>
        <v>405832.54</v>
      </c>
      <c r="AF94" s="96">
        <v>0</v>
      </c>
      <c r="AG94" s="96">
        <f t="shared" si="104"/>
        <v>405832.54</v>
      </c>
      <c r="AH94" s="131" t="s">
        <v>163</v>
      </c>
      <c r="AI94" s="105" t="s">
        <v>193</v>
      </c>
      <c r="AJ94" s="106">
        <v>0</v>
      </c>
      <c r="AK94" s="106">
        <v>0</v>
      </c>
      <c r="AL94" s="10"/>
    </row>
    <row r="95" spans="1:38" ht="207.75" customHeight="1" x14ac:dyDescent="0.25">
      <c r="A95" s="11">
        <v>54</v>
      </c>
      <c r="B95" s="139">
        <v>112093</v>
      </c>
      <c r="C95" s="71">
        <v>344</v>
      </c>
      <c r="D95" s="60" t="s">
        <v>183</v>
      </c>
      <c r="E95" s="41" t="s">
        <v>171</v>
      </c>
      <c r="F95" s="83" t="s">
        <v>388</v>
      </c>
      <c r="G95" s="237" t="s">
        <v>434</v>
      </c>
      <c r="H95" s="57" t="s">
        <v>435</v>
      </c>
      <c r="I95" s="77" t="s">
        <v>422</v>
      </c>
      <c r="J95" s="39" t="s">
        <v>438</v>
      </c>
      <c r="K95" s="6">
        <v>43188</v>
      </c>
      <c r="L95" s="6">
        <v>43553</v>
      </c>
      <c r="M95" s="7">
        <f t="shared" si="98"/>
        <v>82.304184346141142</v>
      </c>
      <c r="N95" s="8" t="s">
        <v>392</v>
      </c>
      <c r="O95" s="8" t="s">
        <v>436</v>
      </c>
      <c r="P95" s="8" t="s">
        <v>436</v>
      </c>
      <c r="Q95" s="15" t="s">
        <v>394</v>
      </c>
      <c r="R95" s="12" t="s">
        <v>36</v>
      </c>
      <c r="S95" s="96">
        <f t="shared" si="100"/>
        <v>624137.28</v>
      </c>
      <c r="T95" s="98">
        <v>503312.34</v>
      </c>
      <c r="U95" s="98">
        <v>120824.94</v>
      </c>
      <c r="V95" s="96">
        <f t="shared" si="99"/>
        <v>119026.06000000001</v>
      </c>
      <c r="W95" s="98">
        <v>88819.82</v>
      </c>
      <c r="X95" s="98">
        <v>30206.240000000002</v>
      </c>
      <c r="Y95" s="96">
        <f t="shared" si="101"/>
        <v>0</v>
      </c>
      <c r="Z95" s="98"/>
      <c r="AA95" s="98"/>
      <c r="AB95" s="96">
        <f t="shared" si="102"/>
        <v>15166.61</v>
      </c>
      <c r="AC95" s="98">
        <v>12084.34</v>
      </c>
      <c r="AD95" s="98">
        <v>3082.27</v>
      </c>
      <c r="AE95" s="107">
        <f t="shared" si="103"/>
        <v>758329.95000000007</v>
      </c>
      <c r="AF95" s="96">
        <v>0</v>
      </c>
      <c r="AG95" s="96">
        <f t="shared" si="104"/>
        <v>758329.95000000007</v>
      </c>
      <c r="AH95" s="108" t="s">
        <v>437</v>
      </c>
      <c r="AI95" s="105" t="s">
        <v>426</v>
      </c>
      <c r="AJ95" s="106">
        <v>62185</v>
      </c>
      <c r="AK95" s="106">
        <v>0</v>
      </c>
      <c r="AL95" s="10"/>
    </row>
    <row r="96" spans="1:38" ht="176.25" customHeight="1" x14ac:dyDescent="0.25">
      <c r="A96" s="11">
        <v>55</v>
      </c>
      <c r="B96" s="139">
        <v>110829</v>
      </c>
      <c r="C96" s="71">
        <v>345</v>
      </c>
      <c r="D96" s="60" t="s">
        <v>183</v>
      </c>
      <c r="E96" s="41" t="s">
        <v>171</v>
      </c>
      <c r="F96" s="83" t="s">
        <v>388</v>
      </c>
      <c r="G96" s="237" t="s">
        <v>439</v>
      </c>
      <c r="H96" s="57" t="s">
        <v>440</v>
      </c>
      <c r="I96" s="77" t="s">
        <v>193</v>
      </c>
      <c r="J96" s="39" t="s">
        <v>441</v>
      </c>
      <c r="K96" s="6">
        <v>43188</v>
      </c>
      <c r="L96" s="6">
        <v>43675</v>
      </c>
      <c r="M96" s="7">
        <f t="shared" si="98"/>
        <v>82.304186026137842</v>
      </c>
      <c r="N96" s="8" t="s">
        <v>392</v>
      </c>
      <c r="O96" s="8" t="s">
        <v>436</v>
      </c>
      <c r="P96" s="8" t="s">
        <v>436</v>
      </c>
      <c r="Q96" s="15" t="s">
        <v>394</v>
      </c>
      <c r="R96" s="12" t="s">
        <v>36</v>
      </c>
      <c r="S96" s="96">
        <f t="shared" si="100"/>
        <v>757586.23</v>
      </c>
      <c r="T96" s="98">
        <v>610927.28</v>
      </c>
      <c r="U96" s="98">
        <v>146658.95000000001</v>
      </c>
      <c r="V96" s="96">
        <f t="shared" si="99"/>
        <v>144475.43</v>
      </c>
      <c r="W96" s="98">
        <v>107810.7</v>
      </c>
      <c r="X96" s="98">
        <v>36664.730000000003</v>
      </c>
      <c r="Y96" s="96">
        <f t="shared" si="101"/>
        <v>0</v>
      </c>
      <c r="Z96" s="98"/>
      <c r="AA96" s="98"/>
      <c r="AB96" s="96">
        <f t="shared" si="102"/>
        <v>18409.420000000002</v>
      </c>
      <c r="AC96" s="98">
        <v>14668.12</v>
      </c>
      <c r="AD96" s="98">
        <v>3741.3</v>
      </c>
      <c r="AE96" s="107">
        <f t="shared" si="103"/>
        <v>920471.08</v>
      </c>
      <c r="AF96" s="96">
        <v>0</v>
      </c>
      <c r="AG96" s="96">
        <f t="shared" si="104"/>
        <v>920471.08</v>
      </c>
      <c r="AH96" s="108" t="s">
        <v>437</v>
      </c>
      <c r="AI96" s="105" t="s">
        <v>426</v>
      </c>
      <c r="AJ96" s="106">
        <v>89285.71</v>
      </c>
      <c r="AK96" s="106">
        <v>0</v>
      </c>
      <c r="AL96" s="10"/>
    </row>
    <row r="97" spans="1:38" ht="99" customHeight="1" x14ac:dyDescent="0.25">
      <c r="A97" s="11">
        <v>56</v>
      </c>
      <c r="B97" s="139">
        <v>111077</v>
      </c>
      <c r="C97" s="71">
        <v>352</v>
      </c>
      <c r="D97" s="60" t="s">
        <v>183</v>
      </c>
      <c r="E97" s="41" t="s">
        <v>171</v>
      </c>
      <c r="F97" s="83" t="s">
        <v>388</v>
      </c>
      <c r="G97" s="230" t="s">
        <v>442</v>
      </c>
      <c r="H97" s="57" t="s">
        <v>443</v>
      </c>
      <c r="I97" s="77" t="s">
        <v>193</v>
      </c>
      <c r="J97" s="39" t="s">
        <v>444</v>
      </c>
      <c r="K97" s="6">
        <v>43188</v>
      </c>
      <c r="L97" s="6">
        <v>43675</v>
      </c>
      <c r="M97" s="7">
        <f t="shared" si="98"/>
        <v>82.304186243592014</v>
      </c>
      <c r="N97" s="8" t="s">
        <v>392</v>
      </c>
      <c r="O97" s="8" t="s">
        <v>436</v>
      </c>
      <c r="P97" s="8" t="s">
        <v>436</v>
      </c>
      <c r="Q97" s="15" t="s">
        <v>394</v>
      </c>
      <c r="R97" s="12" t="s">
        <v>36</v>
      </c>
      <c r="S97" s="96">
        <f t="shared" si="100"/>
        <v>704316.51</v>
      </c>
      <c r="T97" s="98">
        <v>567969.9</v>
      </c>
      <c r="U97" s="98">
        <v>136346.60999999999</v>
      </c>
      <c r="V97" s="96">
        <f t="shared" si="99"/>
        <v>134316.63</v>
      </c>
      <c r="W97" s="100">
        <v>100229.98</v>
      </c>
      <c r="X97" s="100">
        <v>34086.65</v>
      </c>
      <c r="Y97" s="96">
        <f t="shared" si="101"/>
        <v>0</v>
      </c>
      <c r="Z97" s="98"/>
      <c r="AA97" s="98"/>
      <c r="AB97" s="96">
        <f t="shared" si="102"/>
        <v>17114.96</v>
      </c>
      <c r="AC97" s="98">
        <v>13636.73</v>
      </c>
      <c r="AD97" s="98">
        <v>3478.23</v>
      </c>
      <c r="AE97" s="107">
        <f t="shared" si="103"/>
        <v>855748.1</v>
      </c>
      <c r="AF97" s="96"/>
      <c r="AG97" s="96">
        <f t="shared" si="104"/>
        <v>855748.1</v>
      </c>
      <c r="AH97" s="108" t="s">
        <v>437</v>
      </c>
      <c r="AI97" s="105" t="s">
        <v>426</v>
      </c>
      <c r="AJ97" s="106">
        <v>85000</v>
      </c>
      <c r="AK97" s="106">
        <v>0</v>
      </c>
      <c r="AL97" s="10"/>
    </row>
    <row r="98" spans="1:38" ht="252" x14ac:dyDescent="0.25">
      <c r="A98" s="11">
        <v>57</v>
      </c>
      <c r="B98" s="139">
        <v>111631</v>
      </c>
      <c r="C98" s="71">
        <v>170</v>
      </c>
      <c r="D98" s="60" t="s">
        <v>178</v>
      </c>
      <c r="E98" s="41" t="s">
        <v>171</v>
      </c>
      <c r="F98" s="83" t="s">
        <v>388</v>
      </c>
      <c r="G98" s="230" t="s">
        <v>445</v>
      </c>
      <c r="H98" s="57" t="s">
        <v>446</v>
      </c>
      <c r="I98" s="88" t="s">
        <v>447</v>
      </c>
      <c r="J98" s="39" t="s">
        <v>448</v>
      </c>
      <c r="K98" s="6">
        <v>43189</v>
      </c>
      <c r="L98" s="6">
        <v>43676</v>
      </c>
      <c r="M98" s="7">
        <f t="shared" si="98"/>
        <v>82.304185177297953</v>
      </c>
      <c r="N98" s="8" t="s">
        <v>392</v>
      </c>
      <c r="O98" s="8" t="s">
        <v>436</v>
      </c>
      <c r="P98" s="8" t="s">
        <v>436</v>
      </c>
      <c r="Q98" s="15" t="s">
        <v>394</v>
      </c>
      <c r="R98" s="12" t="s">
        <v>36</v>
      </c>
      <c r="S98" s="96">
        <f t="shared" si="100"/>
        <v>822209.74</v>
      </c>
      <c r="T98" s="98">
        <v>663040.52</v>
      </c>
      <c r="U98" s="98">
        <v>159169.22</v>
      </c>
      <c r="V98" s="96">
        <f t="shared" si="99"/>
        <v>156799.45000000001</v>
      </c>
      <c r="W98" s="98">
        <v>39792.300000000003</v>
      </c>
      <c r="X98" s="98">
        <v>117007.15</v>
      </c>
      <c r="Y98" s="96">
        <f t="shared" si="101"/>
        <v>0</v>
      </c>
      <c r="Z98" s="98"/>
      <c r="AA98" s="98"/>
      <c r="AB98" s="96">
        <f t="shared" si="102"/>
        <v>19979.79</v>
      </c>
      <c r="AC98" s="98">
        <v>15919.35</v>
      </c>
      <c r="AD98" s="98">
        <v>4060.44</v>
      </c>
      <c r="AE98" s="107">
        <f t="shared" si="103"/>
        <v>998988.98</v>
      </c>
      <c r="AF98" s="96"/>
      <c r="AG98" s="96">
        <f t="shared" si="104"/>
        <v>998988.98</v>
      </c>
      <c r="AH98" s="108" t="s">
        <v>437</v>
      </c>
      <c r="AI98" s="105" t="s">
        <v>426</v>
      </c>
      <c r="AJ98" s="106">
        <v>99898.9</v>
      </c>
      <c r="AK98" s="106">
        <v>0</v>
      </c>
      <c r="AL98" s="10"/>
    </row>
    <row r="99" spans="1:38" ht="173.25" x14ac:dyDescent="0.25">
      <c r="A99" s="11">
        <v>58</v>
      </c>
      <c r="B99" s="139">
        <v>112405</v>
      </c>
      <c r="C99" s="71">
        <v>171</v>
      </c>
      <c r="D99" s="60" t="s">
        <v>178</v>
      </c>
      <c r="E99" s="41" t="s">
        <v>171</v>
      </c>
      <c r="F99" s="83" t="s">
        <v>388</v>
      </c>
      <c r="G99" s="230" t="s">
        <v>449</v>
      </c>
      <c r="H99" s="57" t="s">
        <v>450</v>
      </c>
      <c r="I99" s="88" t="s">
        <v>451</v>
      </c>
      <c r="J99" s="39" t="s">
        <v>477</v>
      </c>
      <c r="K99" s="6">
        <v>43186</v>
      </c>
      <c r="L99" s="6">
        <v>43673</v>
      </c>
      <c r="M99" s="7">
        <f t="shared" si="98"/>
        <v>82.304185365731513</v>
      </c>
      <c r="N99" s="8" t="s">
        <v>392</v>
      </c>
      <c r="O99" s="8" t="s">
        <v>436</v>
      </c>
      <c r="P99" s="8" t="s">
        <v>436</v>
      </c>
      <c r="Q99" s="15" t="s">
        <v>394</v>
      </c>
      <c r="R99" s="12" t="s">
        <v>36</v>
      </c>
      <c r="S99" s="96">
        <f t="shared" si="100"/>
        <v>723131.98</v>
      </c>
      <c r="T99" s="98">
        <v>583142.93999999994</v>
      </c>
      <c r="U99" s="98">
        <v>139989.04</v>
      </c>
      <c r="V99" s="96">
        <f t="shared" si="99"/>
        <v>137904.84</v>
      </c>
      <c r="W99" s="98">
        <v>102907.58</v>
      </c>
      <c r="X99" s="98">
        <v>34997.26</v>
      </c>
      <c r="Y99" s="96">
        <f t="shared" si="101"/>
        <v>0</v>
      </c>
      <c r="Z99" s="98"/>
      <c r="AA99" s="98"/>
      <c r="AB99" s="96">
        <f t="shared" si="102"/>
        <v>17572.18</v>
      </c>
      <c r="AC99" s="98">
        <v>14001.03</v>
      </c>
      <c r="AD99" s="98">
        <v>3571.15</v>
      </c>
      <c r="AE99" s="107">
        <f t="shared" si="103"/>
        <v>878609</v>
      </c>
      <c r="AF99" s="96"/>
      <c r="AG99" s="96">
        <f t="shared" si="104"/>
        <v>878609</v>
      </c>
      <c r="AH99" s="108"/>
      <c r="AI99" s="105"/>
      <c r="AJ99" s="106">
        <v>87860.9</v>
      </c>
      <c r="AK99" s="106">
        <v>0</v>
      </c>
      <c r="AL99" s="10"/>
    </row>
    <row r="100" spans="1:38" ht="178.5" customHeight="1" x14ac:dyDescent="0.25">
      <c r="A100" s="11">
        <v>59</v>
      </c>
      <c r="B100" s="139">
        <v>109810</v>
      </c>
      <c r="C100" s="71">
        <v>257</v>
      </c>
      <c r="D100" s="60" t="s">
        <v>181</v>
      </c>
      <c r="E100" s="41" t="s">
        <v>171</v>
      </c>
      <c r="F100" s="83" t="s">
        <v>388</v>
      </c>
      <c r="G100" s="230" t="s">
        <v>452</v>
      </c>
      <c r="H100" s="57" t="s">
        <v>453</v>
      </c>
      <c r="I100" s="77" t="s">
        <v>193</v>
      </c>
      <c r="J100" s="39" t="s">
        <v>460</v>
      </c>
      <c r="K100" s="6">
        <v>43192</v>
      </c>
      <c r="L100" s="6">
        <v>43679</v>
      </c>
      <c r="M100" s="7">
        <f t="shared" si="98"/>
        <v>82.304188283311021</v>
      </c>
      <c r="N100" s="8" t="s">
        <v>392</v>
      </c>
      <c r="O100" s="8" t="s">
        <v>436</v>
      </c>
      <c r="P100" s="8" t="s">
        <v>436</v>
      </c>
      <c r="Q100" s="15" t="s">
        <v>394</v>
      </c>
      <c r="R100" s="12" t="s">
        <v>36</v>
      </c>
      <c r="S100" s="96">
        <f t="shared" si="100"/>
        <v>821139.01</v>
      </c>
      <c r="T100" s="100">
        <v>662177.06999999995</v>
      </c>
      <c r="U100" s="100">
        <v>158961.94</v>
      </c>
      <c r="V100" s="96">
        <f t="shared" si="99"/>
        <v>156595.26</v>
      </c>
      <c r="W100" s="100">
        <v>116854.78</v>
      </c>
      <c r="X100" s="100">
        <v>39740.480000000003</v>
      </c>
      <c r="Y100" s="96">
        <f t="shared" si="101"/>
        <v>0</v>
      </c>
      <c r="Z100" s="98"/>
      <c r="AA100" s="98"/>
      <c r="AB100" s="96">
        <f t="shared" si="102"/>
        <v>19953.73</v>
      </c>
      <c r="AC100" s="98">
        <v>15898.58</v>
      </c>
      <c r="AD100" s="98">
        <v>4055.15</v>
      </c>
      <c r="AE100" s="107">
        <f t="shared" si="103"/>
        <v>997688</v>
      </c>
      <c r="AF100" s="96"/>
      <c r="AG100" s="96">
        <f t="shared" si="104"/>
        <v>997688</v>
      </c>
      <c r="AH100" s="108"/>
      <c r="AI100" s="105"/>
      <c r="AJ100" s="106">
        <v>99768</v>
      </c>
      <c r="AK100" s="106">
        <v>0</v>
      </c>
      <c r="AL100" s="10"/>
    </row>
    <row r="101" spans="1:38" ht="141.75" x14ac:dyDescent="0.25">
      <c r="A101" s="11">
        <v>60</v>
      </c>
      <c r="B101" s="139">
        <v>112956</v>
      </c>
      <c r="C101" s="71">
        <v>273</v>
      </c>
      <c r="D101" s="60" t="s">
        <v>180</v>
      </c>
      <c r="E101" s="41" t="s">
        <v>171</v>
      </c>
      <c r="F101" s="83" t="s">
        <v>388</v>
      </c>
      <c r="G101" s="57" t="s">
        <v>454</v>
      </c>
      <c r="H101" s="76" t="s">
        <v>455</v>
      </c>
      <c r="I101" s="88" t="s">
        <v>456</v>
      </c>
      <c r="J101" s="39" t="s">
        <v>461</v>
      </c>
      <c r="K101" s="6">
        <v>43192</v>
      </c>
      <c r="L101" s="6">
        <v>43679</v>
      </c>
      <c r="M101" s="7">
        <f t="shared" si="98"/>
        <v>82.3041866136534</v>
      </c>
      <c r="N101" s="8" t="s">
        <v>392</v>
      </c>
      <c r="O101" s="8" t="s">
        <v>436</v>
      </c>
      <c r="P101" s="8" t="s">
        <v>436</v>
      </c>
      <c r="Q101" s="15" t="s">
        <v>394</v>
      </c>
      <c r="R101" s="12" t="s">
        <v>36</v>
      </c>
      <c r="S101" s="96">
        <f t="shared" si="100"/>
        <v>710350.48</v>
      </c>
      <c r="T101" s="98">
        <v>572835.77</v>
      </c>
      <c r="U101" s="98">
        <v>137514.71</v>
      </c>
      <c r="V101" s="96">
        <f t="shared" si="99"/>
        <v>135467.34</v>
      </c>
      <c r="W101" s="98">
        <v>101088.67</v>
      </c>
      <c r="X101" s="98">
        <v>34378.67</v>
      </c>
      <c r="Y101" s="96">
        <f t="shared" si="101"/>
        <v>0</v>
      </c>
      <c r="Z101" s="98"/>
      <c r="AA101" s="98"/>
      <c r="AB101" s="96">
        <f t="shared" si="102"/>
        <v>17261.579999999998</v>
      </c>
      <c r="AC101" s="98">
        <v>13753.55</v>
      </c>
      <c r="AD101" s="98">
        <v>3508.03</v>
      </c>
      <c r="AE101" s="107">
        <f t="shared" si="103"/>
        <v>863079.39999999991</v>
      </c>
      <c r="AF101" s="96"/>
      <c r="AG101" s="96">
        <f t="shared" si="104"/>
        <v>863079.39999999991</v>
      </c>
      <c r="AH101" s="108" t="s">
        <v>163</v>
      </c>
      <c r="AI101" s="105" t="s">
        <v>193</v>
      </c>
      <c r="AJ101" s="106">
        <v>86307.94</v>
      </c>
      <c r="AK101" s="106">
        <v>0</v>
      </c>
      <c r="AL101" s="10"/>
    </row>
    <row r="102" spans="1:38" ht="236.25" x14ac:dyDescent="0.25">
      <c r="A102" s="11">
        <v>61</v>
      </c>
      <c r="B102" s="139">
        <v>112066</v>
      </c>
      <c r="C102" s="71">
        <v>262</v>
      </c>
      <c r="D102" s="60" t="s">
        <v>180</v>
      </c>
      <c r="E102" s="41" t="s">
        <v>171</v>
      </c>
      <c r="F102" s="83" t="s">
        <v>388</v>
      </c>
      <c r="G102" s="59" t="s">
        <v>457</v>
      </c>
      <c r="H102" s="57" t="s">
        <v>458</v>
      </c>
      <c r="I102" s="89" t="s">
        <v>459</v>
      </c>
      <c r="J102" s="39" t="s">
        <v>462</v>
      </c>
      <c r="K102" s="6">
        <v>43193</v>
      </c>
      <c r="L102" s="6">
        <v>43680</v>
      </c>
      <c r="M102" s="7">
        <f t="shared" si="98"/>
        <v>82.304184459884823</v>
      </c>
      <c r="N102" s="8" t="s">
        <v>392</v>
      </c>
      <c r="O102" s="8" t="s">
        <v>436</v>
      </c>
      <c r="P102" s="8" t="s">
        <v>436</v>
      </c>
      <c r="Q102" s="15" t="s">
        <v>394</v>
      </c>
      <c r="R102" s="12" t="s">
        <v>36</v>
      </c>
      <c r="S102" s="96">
        <f t="shared" si="100"/>
        <v>822673.27</v>
      </c>
      <c r="T102" s="98">
        <v>663414.31999999995</v>
      </c>
      <c r="U102" s="98">
        <v>159258.95000000001</v>
      </c>
      <c r="V102" s="96">
        <f t="shared" si="99"/>
        <v>156887.87</v>
      </c>
      <c r="W102" s="98">
        <v>117073.13</v>
      </c>
      <c r="X102" s="98">
        <v>39814.74</v>
      </c>
      <c r="Y102" s="96">
        <f t="shared" si="101"/>
        <v>0</v>
      </c>
      <c r="Z102" s="98"/>
      <c r="AA102" s="98"/>
      <c r="AB102" s="96">
        <f t="shared" si="102"/>
        <v>19991.04</v>
      </c>
      <c r="AC102" s="98">
        <v>15928.31</v>
      </c>
      <c r="AD102" s="98">
        <v>4062.73</v>
      </c>
      <c r="AE102" s="107">
        <f t="shared" si="103"/>
        <v>999552.18</v>
      </c>
      <c r="AF102" s="96"/>
      <c r="AG102" s="96">
        <f t="shared" si="104"/>
        <v>999552.18</v>
      </c>
      <c r="AH102" s="108" t="s">
        <v>163</v>
      </c>
      <c r="AI102" s="105" t="s">
        <v>193</v>
      </c>
      <c r="AJ102" s="106">
        <v>99955</v>
      </c>
      <c r="AK102" s="106">
        <v>0</v>
      </c>
      <c r="AL102" s="10"/>
    </row>
    <row r="103" spans="1:38" ht="125.25" customHeight="1" x14ac:dyDescent="0.25">
      <c r="A103" s="11">
        <v>62</v>
      </c>
      <c r="B103" s="139">
        <v>121460</v>
      </c>
      <c r="C103" s="71">
        <v>59</v>
      </c>
      <c r="D103" s="60" t="s">
        <v>183</v>
      </c>
      <c r="E103" s="12" t="s">
        <v>171</v>
      </c>
      <c r="F103" s="83" t="s">
        <v>130</v>
      </c>
      <c r="G103" s="230" t="s">
        <v>483</v>
      </c>
      <c r="H103" s="57" t="s">
        <v>485</v>
      </c>
      <c r="I103" s="77" t="s">
        <v>422</v>
      </c>
      <c r="J103" s="39" t="s">
        <v>484</v>
      </c>
      <c r="K103" s="6">
        <v>43207</v>
      </c>
      <c r="L103" s="6">
        <v>44121</v>
      </c>
      <c r="M103" s="7">
        <f t="shared" si="98"/>
        <v>83.983862848746611</v>
      </c>
      <c r="N103" s="4" t="s">
        <v>392</v>
      </c>
      <c r="O103" s="8" t="s">
        <v>436</v>
      </c>
      <c r="P103" s="8" t="s">
        <v>436</v>
      </c>
      <c r="Q103" s="15" t="s">
        <v>162</v>
      </c>
      <c r="R103" s="8" t="s">
        <v>36</v>
      </c>
      <c r="S103" s="96">
        <f t="shared" si="100"/>
        <v>6975407.25</v>
      </c>
      <c r="T103" s="98">
        <v>5625058.21</v>
      </c>
      <c r="U103" s="98">
        <v>1350349.04</v>
      </c>
      <c r="V103" s="96">
        <f t="shared" si="99"/>
        <v>0</v>
      </c>
      <c r="W103" s="98">
        <v>0</v>
      </c>
      <c r="X103" s="98">
        <v>0</v>
      </c>
      <c r="Y103" s="96">
        <f t="shared" si="101"/>
        <v>1330244.5899999999</v>
      </c>
      <c r="Z103" s="100">
        <v>992657.33</v>
      </c>
      <c r="AA103" s="98">
        <v>337587.26</v>
      </c>
      <c r="AB103" s="96">
        <f t="shared" si="102"/>
        <v>0</v>
      </c>
      <c r="AC103" s="98">
        <v>0</v>
      </c>
      <c r="AD103" s="98">
        <v>0</v>
      </c>
      <c r="AE103" s="107">
        <f t="shared" si="103"/>
        <v>8305651.8399999999</v>
      </c>
      <c r="AF103" s="96">
        <v>0</v>
      </c>
      <c r="AG103" s="96">
        <f t="shared" si="104"/>
        <v>8305651.8399999999</v>
      </c>
      <c r="AH103" s="104" t="s">
        <v>163</v>
      </c>
      <c r="AI103" s="105" t="s">
        <v>193</v>
      </c>
      <c r="AJ103" s="106">
        <v>0</v>
      </c>
      <c r="AK103" s="106">
        <v>0</v>
      </c>
      <c r="AL103" s="10"/>
    </row>
    <row r="104" spans="1:38" s="3" customFormat="1" ht="178.5" customHeight="1" x14ac:dyDescent="0.25">
      <c r="A104" s="11">
        <v>63</v>
      </c>
      <c r="B104" s="139">
        <v>109749</v>
      </c>
      <c r="C104" s="71">
        <v>253</v>
      </c>
      <c r="D104" s="60" t="s">
        <v>181</v>
      </c>
      <c r="E104" s="41" t="s">
        <v>171</v>
      </c>
      <c r="F104" s="83" t="s">
        <v>388</v>
      </c>
      <c r="G104" s="230" t="s">
        <v>467</v>
      </c>
      <c r="H104" s="62" t="s">
        <v>468</v>
      </c>
      <c r="I104" s="77" t="s">
        <v>193</v>
      </c>
      <c r="J104" s="39" t="s">
        <v>469</v>
      </c>
      <c r="K104" s="6">
        <v>43208</v>
      </c>
      <c r="L104" s="6">
        <v>43695</v>
      </c>
      <c r="M104" s="7">
        <f t="shared" si="98"/>
        <v>82.304185790916577</v>
      </c>
      <c r="N104" s="4" t="s">
        <v>392</v>
      </c>
      <c r="O104" s="4" t="s">
        <v>494</v>
      </c>
      <c r="P104" s="4" t="s">
        <v>494</v>
      </c>
      <c r="Q104" s="63" t="s">
        <v>394</v>
      </c>
      <c r="R104" s="41" t="s">
        <v>36</v>
      </c>
      <c r="S104" s="96">
        <f t="shared" si="100"/>
        <v>808649.72</v>
      </c>
      <c r="T104" s="100">
        <v>652105.54</v>
      </c>
      <c r="U104" s="100">
        <v>156544.18</v>
      </c>
      <c r="V104" s="96">
        <f t="shared" si="99"/>
        <v>154213.49</v>
      </c>
      <c r="W104" s="100">
        <v>115077.45</v>
      </c>
      <c r="X104" s="100">
        <v>39136.04</v>
      </c>
      <c r="Y104" s="96">
        <f t="shared" si="101"/>
        <v>0</v>
      </c>
      <c r="Z104" s="98">
        <v>0</v>
      </c>
      <c r="AA104" s="98">
        <v>0</v>
      </c>
      <c r="AB104" s="96">
        <f t="shared" si="102"/>
        <v>19650.27</v>
      </c>
      <c r="AC104" s="98">
        <v>15656.8</v>
      </c>
      <c r="AD104" s="98">
        <v>3993.47</v>
      </c>
      <c r="AE104" s="107">
        <f t="shared" si="103"/>
        <v>982513.48</v>
      </c>
      <c r="AF104" s="96"/>
      <c r="AG104" s="96">
        <f t="shared" si="104"/>
        <v>982513.48</v>
      </c>
      <c r="AH104" s="108"/>
      <c r="AI104" s="105"/>
      <c r="AJ104" s="106">
        <v>0</v>
      </c>
      <c r="AK104" s="106">
        <v>0</v>
      </c>
      <c r="AL104" s="52"/>
    </row>
    <row r="105" spans="1:38" ht="129.75" customHeight="1" x14ac:dyDescent="0.25">
      <c r="A105" s="11">
        <v>64</v>
      </c>
      <c r="B105" s="139">
        <v>109967</v>
      </c>
      <c r="C105" s="71">
        <v>177</v>
      </c>
      <c r="D105" s="60" t="s">
        <v>178</v>
      </c>
      <c r="E105" s="41" t="s">
        <v>171</v>
      </c>
      <c r="F105" s="83" t="s">
        <v>388</v>
      </c>
      <c r="G105" s="230" t="s">
        <v>474</v>
      </c>
      <c r="H105" s="57" t="s">
        <v>475</v>
      </c>
      <c r="I105" s="77" t="s">
        <v>193</v>
      </c>
      <c r="J105" s="39" t="s">
        <v>476</v>
      </c>
      <c r="K105" s="6">
        <v>43208</v>
      </c>
      <c r="L105" s="6">
        <v>43330</v>
      </c>
      <c r="M105" s="7">
        <f t="shared" si="98"/>
        <v>82.304185620299052</v>
      </c>
      <c r="N105" s="8" t="s">
        <v>392</v>
      </c>
      <c r="O105" s="8" t="s">
        <v>436</v>
      </c>
      <c r="P105" s="8" t="s">
        <v>436</v>
      </c>
      <c r="Q105" s="15" t="s">
        <v>394</v>
      </c>
      <c r="R105" s="12" t="s">
        <v>36</v>
      </c>
      <c r="S105" s="96">
        <f t="shared" si="100"/>
        <v>804452.46</v>
      </c>
      <c r="T105" s="98">
        <v>648720.81999999995</v>
      </c>
      <c r="U105" s="98">
        <v>155731.64000000001</v>
      </c>
      <c r="V105" s="96">
        <f t="shared" si="99"/>
        <v>153413.04999999999</v>
      </c>
      <c r="W105" s="98">
        <v>114480.14</v>
      </c>
      <c r="X105" s="98">
        <v>38932.910000000003</v>
      </c>
      <c r="Y105" s="96">
        <f t="shared" si="101"/>
        <v>0</v>
      </c>
      <c r="Z105" s="137"/>
      <c r="AA105" s="137"/>
      <c r="AB105" s="96">
        <f t="shared" si="102"/>
        <v>19548.28</v>
      </c>
      <c r="AC105" s="98">
        <v>15575.53</v>
      </c>
      <c r="AD105" s="98">
        <v>3972.75</v>
      </c>
      <c r="AE105" s="107">
        <f t="shared" si="103"/>
        <v>977413.79</v>
      </c>
      <c r="AF105" s="96"/>
      <c r="AG105" s="96">
        <f t="shared" si="104"/>
        <v>977413.79</v>
      </c>
      <c r="AH105" s="108"/>
      <c r="AI105" s="105"/>
      <c r="AJ105" s="106">
        <v>0</v>
      </c>
      <c r="AK105" s="106">
        <v>0</v>
      </c>
      <c r="AL105" s="10"/>
    </row>
    <row r="106" spans="1:38" ht="204.75" x14ac:dyDescent="0.25">
      <c r="A106" s="11">
        <v>65</v>
      </c>
      <c r="B106" s="139">
        <v>112811</v>
      </c>
      <c r="C106" s="78">
        <v>196</v>
      </c>
      <c r="D106" s="60" t="s">
        <v>178</v>
      </c>
      <c r="E106" s="41" t="s">
        <v>479</v>
      </c>
      <c r="F106" s="83" t="s">
        <v>388</v>
      </c>
      <c r="G106" s="230" t="s">
        <v>478</v>
      </c>
      <c r="H106" s="57" t="s">
        <v>481</v>
      </c>
      <c r="I106" s="77" t="s">
        <v>193</v>
      </c>
      <c r="J106" s="39" t="s">
        <v>482</v>
      </c>
      <c r="K106" s="6">
        <v>43208</v>
      </c>
      <c r="L106" s="6">
        <v>43573</v>
      </c>
      <c r="M106" s="7">
        <f t="shared" si="98"/>
        <v>82.304184666338784</v>
      </c>
      <c r="N106" s="8" t="s">
        <v>392</v>
      </c>
      <c r="O106" s="8" t="s">
        <v>436</v>
      </c>
      <c r="P106" s="8" t="s">
        <v>436</v>
      </c>
      <c r="Q106" s="15" t="s">
        <v>394</v>
      </c>
      <c r="R106" s="12" t="s">
        <v>480</v>
      </c>
      <c r="S106" s="96">
        <f t="shared" si="100"/>
        <v>760931.29</v>
      </c>
      <c r="T106" s="98">
        <v>613624.79</v>
      </c>
      <c r="U106" s="98">
        <v>147306.5</v>
      </c>
      <c r="V106" s="96">
        <f t="shared" si="99"/>
        <v>145113.35999999999</v>
      </c>
      <c r="W106" s="98">
        <v>108286.73</v>
      </c>
      <c r="X106" s="98">
        <v>36826.629999999997</v>
      </c>
      <c r="Y106" s="96">
        <f t="shared" si="101"/>
        <v>0</v>
      </c>
      <c r="Z106" s="98">
        <v>0</v>
      </c>
      <c r="AA106" s="98">
        <v>0</v>
      </c>
      <c r="AB106" s="96">
        <f t="shared" si="102"/>
        <v>18490.71</v>
      </c>
      <c r="AC106" s="98">
        <v>14732.89</v>
      </c>
      <c r="AD106" s="98">
        <v>3757.82</v>
      </c>
      <c r="AE106" s="107">
        <f t="shared" si="103"/>
        <v>924535.36</v>
      </c>
      <c r="AF106" s="96"/>
      <c r="AG106" s="96">
        <f t="shared" si="104"/>
        <v>924535.36</v>
      </c>
      <c r="AH106" s="108"/>
      <c r="AI106" s="105"/>
      <c r="AJ106" s="106">
        <v>0</v>
      </c>
      <c r="AK106" s="106">
        <v>0</v>
      </c>
      <c r="AL106" s="10"/>
    </row>
    <row r="107" spans="1:38" ht="154.5" customHeight="1" x14ac:dyDescent="0.25">
      <c r="A107" s="11">
        <v>66</v>
      </c>
      <c r="B107" s="139">
        <v>112080</v>
      </c>
      <c r="C107" s="71">
        <v>354</v>
      </c>
      <c r="D107" s="60" t="s">
        <v>183</v>
      </c>
      <c r="E107" s="41" t="s">
        <v>171</v>
      </c>
      <c r="F107" s="83" t="s">
        <v>388</v>
      </c>
      <c r="G107" s="230" t="s">
        <v>492</v>
      </c>
      <c r="H107" s="58" t="s">
        <v>491</v>
      </c>
      <c r="I107" s="77" t="s">
        <v>193</v>
      </c>
      <c r="J107" s="39" t="s">
        <v>493</v>
      </c>
      <c r="K107" s="6">
        <v>43214</v>
      </c>
      <c r="L107" s="6">
        <v>43701</v>
      </c>
      <c r="M107" s="7">
        <f t="shared" ref="M107:M127" si="105">S107/AE107*100</f>
        <v>82.304185109241828</v>
      </c>
      <c r="N107" s="8" t="s">
        <v>392</v>
      </c>
      <c r="O107" s="8" t="s">
        <v>436</v>
      </c>
      <c r="P107" s="8" t="s">
        <v>436</v>
      </c>
      <c r="Q107" s="15" t="s">
        <v>394</v>
      </c>
      <c r="R107" s="12" t="s">
        <v>36</v>
      </c>
      <c r="S107" s="96">
        <f t="shared" si="100"/>
        <v>570578.29</v>
      </c>
      <c r="T107" s="98">
        <v>460121.68</v>
      </c>
      <c r="U107" s="98">
        <v>110456.61</v>
      </c>
      <c r="V107" s="96">
        <f t="shared" ref="V107:V127" si="106">W107+X107</f>
        <v>108812.1</v>
      </c>
      <c r="W107" s="98">
        <v>81197.94</v>
      </c>
      <c r="X107" s="98">
        <v>27614.16</v>
      </c>
      <c r="Y107" s="96">
        <f t="shared" si="101"/>
        <v>0</v>
      </c>
      <c r="Z107" s="98">
        <v>0</v>
      </c>
      <c r="AA107" s="98">
        <v>0</v>
      </c>
      <c r="AB107" s="96">
        <f t="shared" ref="AB107:AB120" si="107">AC107+AD107</f>
        <v>13865.11</v>
      </c>
      <c r="AC107" s="98">
        <v>11047.34</v>
      </c>
      <c r="AD107" s="98">
        <v>2817.77</v>
      </c>
      <c r="AE107" s="107">
        <f t="shared" si="103"/>
        <v>693255.5</v>
      </c>
      <c r="AF107" s="96">
        <v>0</v>
      </c>
      <c r="AG107" s="96">
        <f t="shared" si="104"/>
        <v>693255.5</v>
      </c>
      <c r="AH107" s="104" t="s">
        <v>163</v>
      </c>
      <c r="AI107" s="105" t="s">
        <v>193</v>
      </c>
      <c r="AJ107" s="106">
        <v>0</v>
      </c>
      <c r="AK107" s="106">
        <v>0</v>
      </c>
      <c r="AL107" s="10"/>
    </row>
    <row r="108" spans="1:38" s="3" customFormat="1" ht="331.5" customHeight="1" x14ac:dyDescent="0.25">
      <c r="A108" s="11">
        <v>67</v>
      </c>
      <c r="B108" s="139">
        <v>111113</v>
      </c>
      <c r="C108" s="71">
        <v>252</v>
      </c>
      <c r="D108" s="60" t="s">
        <v>181</v>
      </c>
      <c r="E108" s="41" t="s">
        <v>171</v>
      </c>
      <c r="F108" s="83" t="s">
        <v>388</v>
      </c>
      <c r="G108" s="230" t="s">
        <v>495</v>
      </c>
      <c r="H108" s="58" t="s">
        <v>498</v>
      </c>
      <c r="I108" s="77" t="s">
        <v>520</v>
      </c>
      <c r="J108" s="39" t="s">
        <v>497</v>
      </c>
      <c r="K108" s="6">
        <v>43214</v>
      </c>
      <c r="L108" s="6">
        <v>43579</v>
      </c>
      <c r="M108" s="7">
        <f t="shared" si="105"/>
        <v>82.304185972255567</v>
      </c>
      <c r="N108" s="4" t="s">
        <v>392</v>
      </c>
      <c r="O108" s="4" t="s">
        <v>432</v>
      </c>
      <c r="P108" s="4" t="s">
        <v>496</v>
      </c>
      <c r="Q108" s="63" t="s">
        <v>394</v>
      </c>
      <c r="R108" s="41" t="s">
        <v>36</v>
      </c>
      <c r="S108" s="96">
        <f t="shared" ref="S108:S127" si="108">T108+U108</f>
        <v>793396.18</v>
      </c>
      <c r="T108" s="98">
        <v>639804.9</v>
      </c>
      <c r="U108" s="98">
        <v>153591.28</v>
      </c>
      <c r="V108" s="96">
        <f t="shared" si="106"/>
        <v>151304.57</v>
      </c>
      <c r="W108" s="98">
        <v>112906.75</v>
      </c>
      <c r="X108" s="98">
        <v>38397.82</v>
      </c>
      <c r="Y108" s="96">
        <f t="shared" ref="Y108:Y127" si="109">Z108+AA108</f>
        <v>0</v>
      </c>
      <c r="Z108" s="98">
        <v>0</v>
      </c>
      <c r="AA108" s="98">
        <v>0</v>
      </c>
      <c r="AB108" s="96">
        <f t="shared" si="107"/>
        <v>19279.599999999999</v>
      </c>
      <c r="AC108" s="98">
        <v>15361.46</v>
      </c>
      <c r="AD108" s="98">
        <v>3918.14</v>
      </c>
      <c r="AE108" s="107">
        <f t="shared" si="103"/>
        <v>963980.35</v>
      </c>
      <c r="AF108" s="96">
        <v>0</v>
      </c>
      <c r="AG108" s="96">
        <f t="shared" si="104"/>
        <v>963980.35</v>
      </c>
      <c r="AH108" s="104" t="s">
        <v>163</v>
      </c>
      <c r="AI108" s="105" t="s">
        <v>193</v>
      </c>
      <c r="AJ108" s="106">
        <v>0</v>
      </c>
      <c r="AK108" s="106">
        <v>0</v>
      </c>
      <c r="AL108" s="52"/>
    </row>
    <row r="109" spans="1:38" ht="135.75" customHeight="1" x14ac:dyDescent="0.25">
      <c r="A109" s="11">
        <v>68</v>
      </c>
      <c r="B109" s="139">
        <v>109880</v>
      </c>
      <c r="C109" s="71">
        <v>261</v>
      </c>
      <c r="D109" s="60" t="s">
        <v>180</v>
      </c>
      <c r="E109" s="41" t="s">
        <v>171</v>
      </c>
      <c r="F109" s="83" t="s">
        <v>388</v>
      </c>
      <c r="G109" s="230" t="s">
        <v>505</v>
      </c>
      <c r="H109" s="56" t="s">
        <v>503</v>
      </c>
      <c r="I109" s="222" t="s">
        <v>504</v>
      </c>
      <c r="J109" s="39" t="s">
        <v>508</v>
      </c>
      <c r="K109" s="6">
        <v>43214</v>
      </c>
      <c r="L109" s="6">
        <v>43640</v>
      </c>
      <c r="M109" s="7">
        <f t="shared" si="105"/>
        <v>82.304184374786118</v>
      </c>
      <c r="N109" s="8" t="s">
        <v>392</v>
      </c>
      <c r="O109" s="8" t="s">
        <v>325</v>
      </c>
      <c r="P109" s="8" t="s">
        <v>506</v>
      </c>
      <c r="Q109" s="15" t="s">
        <v>394</v>
      </c>
      <c r="R109" s="41" t="s">
        <v>36</v>
      </c>
      <c r="S109" s="96">
        <f t="shared" si="108"/>
        <v>782828.76</v>
      </c>
      <c r="T109" s="98">
        <v>631283.18999999994</v>
      </c>
      <c r="U109" s="98">
        <v>151545.57</v>
      </c>
      <c r="V109" s="96">
        <f t="shared" si="106"/>
        <v>149289.32</v>
      </c>
      <c r="W109" s="98">
        <v>111402.93</v>
      </c>
      <c r="X109" s="98">
        <v>37886.39</v>
      </c>
      <c r="Y109" s="96">
        <f t="shared" si="109"/>
        <v>0</v>
      </c>
      <c r="Z109" s="98"/>
      <c r="AA109" s="98"/>
      <c r="AB109" s="96">
        <f t="shared" si="107"/>
        <v>19022.82</v>
      </c>
      <c r="AC109" s="98">
        <v>15156.86</v>
      </c>
      <c r="AD109" s="98">
        <v>3865.96</v>
      </c>
      <c r="AE109" s="107">
        <f t="shared" si="103"/>
        <v>951140.9</v>
      </c>
      <c r="AF109" s="96"/>
      <c r="AG109" s="96">
        <f t="shared" si="104"/>
        <v>951140.9</v>
      </c>
      <c r="AH109" s="108" t="s">
        <v>163</v>
      </c>
      <c r="AI109" s="105" t="s">
        <v>507</v>
      </c>
      <c r="AJ109" s="106">
        <v>0</v>
      </c>
      <c r="AK109" s="106">
        <v>0</v>
      </c>
      <c r="AL109" s="10"/>
    </row>
    <row r="110" spans="1:38" ht="252" x14ac:dyDescent="0.25">
      <c r="A110" s="11">
        <v>69</v>
      </c>
      <c r="B110" s="139">
        <v>110309</v>
      </c>
      <c r="C110" s="71">
        <v>304</v>
      </c>
      <c r="D110" s="60" t="s">
        <v>176</v>
      </c>
      <c r="E110" s="41" t="s">
        <v>171</v>
      </c>
      <c r="F110" s="83" t="s">
        <v>388</v>
      </c>
      <c r="G110" s="18" t="s">
        <v>541</v>
      </c>
      <c r="H110" s="57" t="s">
        <v>542</v>
      </c>
      <c r="I110" s="77" t="s">
        <v>193</v>
      </c>
      <c r="J110" s="39" t="s">
        <v>543</v>
      </c>
      <c r="K110" s="6">
        <v>43217</v>
      </c>
      <c r="L110" s="6">
        <v>43704</v>
      </c>
      <c r="M110" s="7">
        <f t="shared" si="105"/>
        <v>82.304186243827388</v>
      </c>
      <c r="N110" s="4" t="s">
        <v>392</v>
      </c>
      <c r="O110" s="8" t="s">
        <v>512</v>
      </c>
      <c r="P110" s="8" t="s">
        <v>512</v>
      </c>
      <c r="Q110" s="15" t="s">
        <v>394</v>
      </c>
      <c r="R110" s="41" t="s">
        <v>36</v>
      </c>
      <c r="S110" s="96">
        <f t="shared" si="108"/>
        <v>822248.59</v>
      </c>
      <c r="T110" s="98">
        <v>663071.85</v>
      </c>
      <c r="U110" s="98">
        <v>159176.74</v>
      </c>
      <c r="V110" s="96">
        <f t="shared" si="106"/>
        <v>156806.85999999999</v>
      </c>
      <c r="W110" s="98">
        <v>117012.68</v>
      </c>
      <c r="X110" s="98">
        <v>39794.18</v>
      </c>
      <c r="Y110" s="96">
        <f t="shared" si="109"/>
        <v>0</v>
      </c>
      <c r="Z110" s="98">
        <v>0</v>
      </c>
      <c r="AA110" s="98">
        <v>0</v>
      </c>
      <c r="AB110" s="96">
        <f t="shared" si="107"/>
        <v>19980.72</v>
      </c>
      <c r="AC110" s="98">
        <v>15920.09</v>
      </c>
      <c r="AD110" s="98">
        <v>4060.63</v>
      </c>
      <c r="AE110" s="107">
        <f t="shared" si="103"/>
        <v>999036.16999999993</v>
      </c>
      <c r="AF110" s="96">
        <v>0</v>
      </c>
      <c r="AG110" s="96">
        <f t="shared" si="104"/>
        <v>999036.16999999993</v>
      </c>
      <c r="AH110" s="108" t="s">
        <v>163</v>
      </c>
      <c r="AI110" s="105" t="s">
        <v>193</v>
      </c>
      <c r="AJ110" s="106">
        <v>0</v>
      </c>
      <c r="AK110" s="106">
        <v>0</v>
      </c>
      <c r="AL110" s="10"/>
    </row>
    <row r="111" spans="1:38" ht="189" x14ac:dyDescent="0.25">
      <c r="A111" s="11">
        <v>70</v>
      </c>
      <c r="B111" s="139">
        <v>112122</v>
      </c>
      <c r="C111" s="71">
        <v>172</v>
      </c>
      <c r="D111" s="60" t="s">
        <v>178</v>
      </c>
      <c r="E111" s="41" t="s">
        <v>479</v>
      </c>
      <c r="F111" s="83" t="s">
        <v>388</v>
      </c>
      <c r="G111" s="238" t="s">
        <v>509</v>
      </c>
      <c r="H111" s="57" t="s">
        <v>510</v>
      </c>
      <c r="I111" s="77" t="s">
        <v>193</v>
      </c>
      <c r="J111" s="39" t="s">
        <v>511</v>
      </c>
      <c r="K111" s="6">
        <v>43217</v>
      </c>
      <c r="L111" s="6">
        <v>43278</v>
      </c>
      <c r="M111" s="7">
        <f t="shared" si="105"/>
        <v>82.304186567760425</v>
      </c>
      <c r="N111" s="4" t="s">
        <v>392</v>
      </c>
      <c r="O111" s="4" t="s">
        <v>325</v>
      </c>
      <c r="P111" s="4" t="s">
        <v>506</v>
      </c>
      <c r="Q111" s="63" t="s">
        <v>394</v>
      </c>
      <c r="R111" s="41" t="s">
        <v>36</v>
      </c>
      <c r="S111" s="96">
        <f t="shared" si="108"/>
        <v>773010.2699999999</v>
      </c>
      <c r="T111" s="98">
        <v>623365.43999999994</v>
      </c>
      <c r="U111" s="98">
        <v>149644.82999999999</v>
      </c>
      <c r="V111" s="96">
        <f t="shared" si="106"/>
        <v>147416.87</v>
      </c>
      <c r="W111" s="98">
        <v>110005.66</v>
      </c>
      <c r="X111" s="98">
        <v>37411.21</v>
      </c>
      <c r="Y111" s="96">
        <f t="shared" si="109"/>
        <v>0</v>
      </c>
      <c r="Z111" s="98">
        <v>0</v>
      </c>
      <c r="AA111" s="98">
        <v>0</v>
      </c>
      <c r="AB111" s="96">
        <f t="shared" si="107"/>
        <v>18784.22</v>
      </c>
      <c r="AC111" s="98">
        <v>14966.75</v>
      </c>
      <c r="AD111" s="98">
        <v>3817.47</v>
      </c>
      <c r="AE111" s="107">
        <f t="shared" si="103"/>
        <v>939211.35999999987</v>
      </c>
      <c r="AF111" s="96">
        <v>0</v>
      </c>
      <c r="AG111" s="96">
        <f t="shared" si="104"/>
        <v>939211.35999999987</v>
      </c>
      <c r="AH111" s="108" t="s">
        <v>163</v>
      </c>
      <c r="AI111" s="105" t="s">
        <v>193</v>
      </c>
      <c r="AJ111" s="106">
        <v>0</v>
      </c>
      <c r="AK111" s="106">
        <v>0</v>
      </c>
      <c r="AL111" s="10"/>
    </row>
    <row r="112" spans="1:38" ht="159.75" customHeight="1" x14ac:dyDescent="0.25">
      <c r="A112" s="11">
        <v>71</v>
      </c>
      <c r="B112" s="139">
        <v>111683</v>
      </c>
      <c r="C112" s="71">
        <v>339</v>
      </c>
      <c r="D112" s="60" t="s">
        <v>184</v>
      </c>
      <c r="E112" s="41" t="s">
        <v>479</v>
      </c>
      <c r="F112" s="83" t="s">
        <v>388</v>
      </c>
      <c r="G112" s="18" t="s">
        <v>521</v>
      </c>
      <c r="H112" s="18" t="s">
        <v>522</v>
      </c>
      <c r="I112" s="77" t="s">
        <v>193</v>
      </c>
      <c r="J112" s="39" t="s">
        <v>523</v>
      </c>
      <c r="K112" s="6">
        <v>43227</v>
      </c>
      <c r="L112" s="6">
        <v>43715</v>
      </c>
      <c r="M112" s="7">
        <f t="shared" si="105"/>
        <v>82.304184760647772</v>
      </c>
      <c r="N112" s="4" t="s">
        <v>392</v>
      </c>
      <c r="O112" s="4" t="s">
        <v>377</v>
      </c>
      <c r="P112" s="4" t="s">
        <v>377</v>
      </c>
      <c r="Q112" s="63" t="s">
        <v>394</v>
      </c>
      <c r="R112" s="41" t="s">
        <v>36</v>
      </c>
      <c r="S112" s="96">
        <f t="shared" si="108"/>
        <v>791387.51</v>
      </c>
      <c r="T112" s="98">
        <v>638185.07999999996</v>
      </c>
      <c r="U112" s="140">
        <v>153202.43</v>
      </c>
      <c r="V112" s="96">
        <f t="shared" si="106"/>
        <v>150921.51</v>
      </c>
      <c r="W112" s="141">
        <v>112620.9</v>
      </c>
      <c r="X112" s="98">
        <v>38300.61</v>
      </c>
      <c r="Y112" s="96">
        <f t="shared" si="109"/>
        <v>0</v>
      </c>
      <c r="Z112" s="98">
        <v>0</v>
      </c>
      <c r="AA112" s="98">
        <v>0</v>
      </c>
      <c r="AB112" s="96">
        <f t="shared" si="107"/>
        <v>19230.8</v>
      </c>
      <c r="AC112" s="98">
        <v>15322.57</v>
      </c>
      <c r="AD112" s="98">
        <v>3908.23</v>
      </c>
      <c r="AE112" s="107">
        <f t="shared" si="103"/>
        <v>961539.82000000007</v>
      </c>
      <c r="AF112" s="96"/>
      <c r="AG112" s="96">
        <f t="shared" si="104"/>
        <v>961539.82000000007</v>
      </c>
      <c r="AH112" s="108" t="s">
        <v>163</v>
      </c>
      <c r="AI112" s="105" t="s">
        <v>193</v>
      </c>
      <c r="AJ112" s="106">
        <v>0</v>
      </c>
      <c r="AK112" s="106">
        <v>0</v>
      </c>
      <c r="AL112" s="154"/>
    </row>
    <row r="113" spans="1:38" ht="409.5" x14ac:dyDescent="0.25">
      <c r="A113" s="11">
        <v>72</v>
      </c>
      <c r="B113" s="139">
        <v>112332</v>
      </c>
      <c r="C113" s="71">
        <v>351</v>
      </c>
      <c r="D113" s="60" t="s">
        <v>183</v>
      </c>
      <c r="E113" s="41" t="s">
        <v>479</v>
      </c>
      <c r="F113" s="83" t="s">
        <v>388</v>
      </c>
      <c r="G113" s="239" t="s">
        <v>524</v>
      </c>
      <c r="H113" s="143" t="s">
        <v>525</v>
      </c>
      <c r="I113" s="225" t="s">
        <v>526</v>
      </c>
      <c r="J113" s="39" t="s">
        <v>527</v>
      </c>
      <c r="K113" s="6">
        <v>43227</v>
      </c>
      <c r="L113" s="6">
        <v>43653</v>
      </c>
      <c r="M113" s="7">
        <f t="shared" si="105"/>
        <v>82.304185552831029</v>
      </c>
      <c r="N113" s="4" t="s">
        <v>392</v>
      </c>
      <c r="O113" s="8" t="s">
        <v>377</v>
      </c>
      <c r="P113" s="8" t="s">
        <v>377</v>
      </c>
      <c r="Q113" s="63" t="s">
        <v>394</v>
      </c>
      <c r="R113" s="41" t="s">
        <v>36</v>
      </c>
      <c r="S113" s="96">
        <f t="shared" si="108"/>
        <v>785144.49</v>
      </c>
      <c r="T113" s="98">
        <v>633150.63</v>
      </c>
      <c r="U113" s="98">
        <v>151993.85999999999</v>
      </c>
      <c r="V113" s="96">
        <f t="shared" si="106"/>
        <v>149730.93</v>
      </c>
      <c r="W113" s="98">
        <v>111732.46</v>
      </c>
      <c r="X113" s="98">
        <v>37998.47</v>
      </c>
      <c r="Y113" s="96">
        <f t="shared" si="109"/>
        <v>0</v>
      </c>
      <c r="Z113" s="98">
        <v>0</v>
      </c>
      <c r="AA113" s="98">
        <v>0</v>
      </c>
      <c r="AB113" s="96">
        <f t="shared" si="107"/>
        <v>19079.09</v>
      </c>
      <c r="AC113" s="98">
        <v>15201.7</v>
      </c>
      <c r="AD113" s="98">
        <v>3877.39</v>
      </c>
      <c r="AE113" s="107">
        <f t="shared" si="103"/>
        <v>953954.50999999989</v>
      </c>
      <c r="AF113" s="96">
        <v>0</v>
      </c>
      <c r="AG113" s="96">
        <f t="shared" si="104"/>
        <v>953954.50999999989</v>
      </c>
      <c r="AH113" s="108" t="s">
        <v>163</v>
      </c>
      <c r="AI113" s="105" t="s">
        <v>193</v>
      </c>
      <c r="AJ113" s="106">
        <v>0</v>
      </c>
      <c r="AK113" s="106">
        <v>0</v>
      </c>
      <c r="AL113" s="154"/>
    </row>
    <row r="114" spans="1:38" ht="69" customHeight="1" x14ac:dyDescent="0.25">
      <c r="A114" s="11">
        <v>73</v>
      </c>
      <c r="B114" s="139">
        <v>115657</v>
      </c>
      <c r="C114" s="71">
        <v>390</v>
      </c>
      <c r="D114" s="60" t="s">
        <v>180</v>
      </c>
      <c r="E114" s="12" t="s">
        <v>171</v>
      </c>
      <c r="F114" s="82" t="s">
        <v>529</v>
      </c>
      <c r="G114" s="18" t="s">
        <v>528</v>
      </c>
      <c r="H114" s="18" t="s">
        <v>42</v>
      </c>
      <c r="I114" s="86" t="s">
        <v>530</v>
      </c>
      <c r="J114" s="39" t="s">
        <v>531</v>
      </c>
      <c r="K114" s="6">
        <v>43223</v>
      </c>
      <c r="L114" s="6">
        <v>44015</v>
      </c>
      <c r="M114" s="7">
        <f t="shared" si="105"/>
        <v>83.983862859177265</v>
      </c>
      <c r="N114" s="8" t="s">
        <v>392</v>
      </c>
      <c r="O114" s="8" t="s">
        <v>436</v>
      </c>
      <c r="P114" s="8" t="s">
        <v>436</v>
      </c>
      <c r="Q114" s="15" t="s">
        <v>162</v>
      </c>
      <c r="R114" s="12" t="s">
        <v>36</v>
      </c>
      <c r="S114" s="96">
        <f t="shared" si="108"/>
        <v>5364996.5999999996</v>
      </c>
      <c r="T114" s="98">
        <v>4326402.33</v>
      </c>
      <c r="U114" s="98">
        <v>1038594.27</v>
      </c>
      <c r="V114" s="96">
        <f t="shared" si="106"/>
        <v>0</v>
      </c>
      <c r="W114" s="98">
        <v>0</v>
      </c>
      <c r="X114" s="98">
        <v>0</v>
      </c>
      <c r="Y114" s="96">
        <f t="shared" si="109"/>
        <v>1023131.3300000001</v>
      </c>
      <c r="Z114" s="98">
        <v>763482.76</v>
      </c>
      <c r="AA114" s="98">
        <v>259648.57</v>
      </c>
      <c r="AB114" s="96">
        <f t="shared" si="107"/>
        <v>0</v>
      </c>
      <c r="AC114" s="98">
        <v>0</v>
      </c>
      <c r="AD114" s="98">
        <v>0</v>
      </c>
      <c r="AE114" s="107">
        <f t="shared" si="103"/>
        <v>6388127.9299999997</v>
      </c>
      <c r="AF114" s="96">
        <v>0</v>
      </c>
      <c r="AG114" s="96">
        <f t="shared" si="104"/>
        <v>6388127.9299999997</v>
      </c>
      <c r="AH114" s="104" t="s">
        <v>163</v>
      </c>
      <c r="AI114" s="105" t="s">
        <v>193</v>
      </c>
      <c r="AJ114" s="106">
        <v>0</v>
      </c>
      <c r="AK114" s="106">
        <v>0</v>
      </c>
      <c r="AL114" s="154"/>
    </row>
    <row r="115" spans="1:38" ht="187.5" customHeight="1" x14ac:dyDescent="0.25">
      <c r="A115" s="11">
        <v>74</v>
      </c>
      <c r="B115" s="139">
        <v>121858</v>
      </c>
      <c r="C115" s="144">
        <v>50</v>
      </c>
      <c r="D115" s="60" t="s">
        <v>181</v>
      </c>
      <c r="E115" s="12" t="s">
        <v>171</v>
      </c>
      <c r="F115" s="83" t="s">
        <v>130</v>
      </c>
      <c r="G115" s="57" t="s">
        <v>532</v>
      </c>
      <c r="H115" s="57" t="s">
        <v>539</v>
      </c>
      <c r="I115" s="77" t="s">
        <v>422</v>
      </c>
      <c r="J115" s="39" t="s">
        <v>533</v>
      </c>
      <c r="K115" s="6">
        <v>43229</v>
      </c>
      <c r="L115" s="6">
        <v>44144</v>
      </c>
      <c r="M115" s="7">
        <v>83.983862830000007</v>
      </c>
      <c r="N115" s="4" t="s">
        <v>392</v>
      </c>
      <c r="O115" s="8" t="s">
        <v>436</v>
      </c>
      <c r="P115" s="8" t="s">
        <v>436</v>
      </c>
      <c r="Q115" s="15" t="s">
        <v>162</v>
      </c>
      <c r="R115" s="8" t="s">
        <v>36</v>
      </c>
      <c r="S115" s="96">
        <f t="shared" si="108"/>
        <v>9905083.2285711393</v>
      </c>
      <c r="T115" s="98">
        <v>7987586.6417093733</v>
      </c>
      <c r="U115" s="98">
        <v>1917496.5868617662</v>
      </c>
      <c r="V115" s="96">
        <f t="shared" si="106"/>
        <v>0</v>
      </c>
      <c r="W115" s="98">
        <v>0</v>
      </c>
      <c r="X115" s="98">
        <v>0</v>
      </c>
      <c r="Y115" s="96">
        <f t="shared" si="109"/>
        <v>1888948.2614288605</v>
      </c>
      <c r="Z115" s="100">
        <v>1409574.114471389</v>
      </c>
      <c r="AA115" s="98">
        <v>479374.14695747156</v>
      </c>
      <c r="AB115" s="96">
        <f t="shared" si="107"/>
        <v>0</v>
      </c>
      <c r="AC115" s="98">
        <v>0</v>
      </c>
      <c r="AD115" s="98">
        <v>0</v>
      </c>
      <c r="AE115" s="107">
        <f t="shared" ref="AE115:AE117" si="110">S115+V115+Y115+AB115</f>
        <v>11794031.49</v>
      </c>
      <c r="AF115" s="96">
        <v>0</v>
      </c>
      <c r="AG115" s="96">
        <f t="shared" ref="AG115" si="111">AE115+AF115</f>
        <v>11794031.49</v>
      </c>
      <c r="AH115" s="104" t="s">
        <v>163</v>
      </c>
      <c r="AI115" s="105" t="s">
        <v>193</v>
      </c>
      <c r="AJ115" s="106">
        <v>0</v>
      </c>
      <c r="AK115" s="106">
        <v>0</v>
      </c>
      <c r="AL115" s="154"/>
    </row>
    <row r="116" spans="1:38" ht="409.5" x14ac:dyDescent="0.25">
      <c r="A116" s="11">
        <v>75</v>
      </c>
      <c r="B116" s="139">
        <v>116172</v>
      </c>
      <c r="C116" s="71">
        <v>391</v>
      </c>
      <c r="D116" s="60" t="s">
        <v>177</v>
      </c>
      <c r="E116" s="12" t="s">
        <v>171</v>
      </c>
      <c r="F116" s="82" t="s">
        <v>529</v>
      </c>
      <c r="G116" s="233" t="s">
        <v>546</v>
      </c>
      <c r="H116" s="57" t="s">
        <v>547</v>
      </c>
      <c r="I116" s="225" t="s">
        <v>548</v>
      </c>
      <c r="J116" s="46" t="s">
        <v>549</v>
      </c>
      <c r="K116" s="6">
        <v>43230</v>
      </c>
      <c r="L116" s="6">
        <v>44022</v>
      </c>
      <c r="M116" s="7">
        <f t="shared" si="105"/>
        <v>83.983862830156468</v>
      </c>
      <c r="N116" s="4" t="s">
        <v>392</v>
      </c>
      <c r="O116" s="8" t="s">
        <v>436</v>
      </c>
      <c r="P116" s="8" t="s">
        <v>436</v>
      </c>
      <c r="Q116" s="15" t="s">
        <v>162</v>
      </c>
      <c r="R116" s="8" t="s">
        <v>36</v>
      </c>
      <c r="S116" s="96">
        <f>T116+U116</f>
        <v>6564977.1999999993</v>
      </c>
      <c r="T116" s="98">
        <v>5294082.1399999997</v>
      </c>
      <c r="U116" s="98">
        <v>1270895.06</v>
      </c>
      <c r="V116" s="96">
        <f t="shared" si="106"/>
        <v>0</v>
      </c>
      <c r="W116" s="98">
        <v>0</v>
      </c>
      <c r="X116" s="98">
        <v>0</v>
      </c>
      <c r="Y116" s="96">
        <f t="shared" si="109"/>
        <v>1251973.5555</v>
      </c>
      <c r="Z116" s="98">
        <v>934249.78949999996</v>
      </c>
      <c r="AA116" s="98">
        <v>317723.766</v>
      </c>
      <c r="AB116" s="96">
        <f t="shared" si="107"/>
        <v>0</v>
      </c>
      <c r="AC116" s="98">
        <v>0</v>
      </c>
      <c r="AD116" s="98"/>
      <c r="AE116" s="107">
        <f t="shared" si="110"/>
        <v>7816950.755499999</v>
      </c>
      <c r="AF116" s="96">
        <v>0</v>
      </c>
      <c r="AG116" s="96">
        <f t="shared" si="104"/>
        <v>7816950.755499999</v>
      </c>
      <c r="AH116" s="104" t="s">
        <v>163</v>
      </c>
      <c r="AI116" s="105" t="s">
        <v>193</v>
      </c>
      <c r="AJ116" s="106"/>
      <c r="AK116" s="106"/>
      <c r="AL116" s="10"/>
    </row>
    <row r="117" spans="1:38" ht="204.75" x14ac:dyDescent="0.25">
      <c r="A117" s="11">
        <v>76</v>
      </c>
      <c r="B117" s="139">
        <v>111701</v>
      </c>
      <c r="C117" s="155">
        <v>251</v>
      </c>
      <c r="D117" s="60" t="s">
        <v>181</v>
      </c>
      <c r="E117" s="41" t="s">
        <v>479</v>
      </c>
      <c r="F117" s="83" t="s">
        <v>388</v>
      </c>
      <c r="G117" s="239" t="s">
        <v>550</v>
      </c>
      <c r="H117" s="142" t="s">
        <v>551</v>
      </c>
      <c r="I117" s="226" t="s">
        <v>552</v>
      </c>
      <c r="J117" s="39" t="s">
        <v>553</v>
      </c>
      <c r="K117" s="6">
        <v>43231</v>
      </c>
      <c r="L117" s="6">
        <v>43780</v>
      </c>
      <c r="M117" s="7">
        <f t="shared" ref="M117" si="112">S117/AE117*100</f>
        <v>82.304186489514066</v>
      </c>
      <c r="N117" s="4" t="s">
        <v>392</v>
      </c>
      <c r="O117" s="8" t="s">
        <v>332</v>
      </c>
      <c r="P117" s="8" t="s">
        <v>332</v>
      </c>
      <c r="Q117" s="63" t="s">
        <v>394</v>
      </c>
      <c r="R117" s="41" t="s">
        <v>36</v>
      </c>
      <c r="S117" s="96">
        <f t="shared" ref="S117" si="113">T117+U117</f>
        <v>783324.89328936406</v>
      </c>
      <c r="T117" s="98">
        <v>631683.28391918715</v>
      </c>
      <c r="U117" s="98">
        <v>151641.60937017691</v>
      </c>
      <c r="V117" s="96">
        <f t="shared" ref="V117" si="114">W117+X117</f>
        <v>149383.92671063606</v>
      </c>
      <c r="W117" s="98">
        <v>111473.52186809185</v>
      </c>
      <c r="X117" s="98">
        <v>37910.404842544231</v>
      </c>
      <c r="Y117" s="96">
        <f t="shared" ref="Y117" si="115">Z117+AA117</f>
        <v>0</v>
      </c>
      <c r="Z117" s="98">
        <v>0</v>
      </c>
      <c r="AA117" s="98">
        <v>0</v>
      </c>
      <c r="AB117" s="96">
        <f t="shared" ref="AB117" si="116">AC117+AD117</f>
        <v>19034.860000000004</v>
      </c>
      <c r="AC117" s="98">
        <v>15166.450108916997</v>
      </c>
      <c r="AD117" s="98">
        <v>3868.4098910830062</v>
      </c>
      <c r="AE117" s="107">
        <f t="shared" si="110"/>
        <v>951743.68</v>
      </c>
      <c r="AF117" s="96">
        <v>4162.62</v>
      </c>
      <c r="AG117" s="96">
        <f t="shared" ref="AG117" si="117">AE117+AF117</f>
        <v>955906.3</v>
      </c>
      <c r="AH117" s="108" t="s">
        <v>163</v>
      </c>
      <c r="AI117" s="105" t="s">
        <v>193</v>
      </c>
      <c r="AJ117" s="106">
        <v>0</v>
      </c>
      <c r="AK117" s="106">
        <v>0</v>
      </c>
      <c r="AL117" s="154"/>
    </row>
    <row r="118" spans="1:38" ht="227.25" customHeight="1" x14ac:dyDescent="0.25">
      <c r="A118" s="11">
        <v>77</v>
      </c>
      <c r="B118" s="139">
        <v>111284</v>
      </c>
      <c r="C118" s="71">
        <v>182</v>
      </c>
      <c r="D118" s="60" t="s">
        <v>178</v>
      </c>
      <c r="E118" s="41" t="s">
        <v>479</v>
      </c>
      <c r="F118" s="83" t="s">
        <v>388</v>
      </c>
      <c r="G118" s="239" t="s">
        <v>559</v>
      </c>
      <c r="H118" s="4" t="s">
        <v>560</v>
      </c>
      <c r="I118" s="227"/>
      <c r="J118" s="53" t="s">
        <v>561</v>
      </c>
      <c r="K118" s="6">
        <v>43236</v>
      </c>
      <c r="L118" s="6">
        <v>43359</v>
      </c>
      <c r="M118" s="7">
        <f t="shared" si="105"/>
        <v>82.304186150868873</v>
      </c>
      <c r="N118" s="8" t="s">
        <v>392</v>
      </c>
      <c r="O118" s="8" t="s">
        <v>243</v>
      </c>
      <c r="P118" s="8" t="s">
        <v>562</v>
      </c>
      <c r="Q118" s="15" t="s">
        <v>394</v>
      </c>
      <c r="R118" s="41" t="s">
        <v>36</v>
      </c>
      <c r="S118" s="96">
        <f t="shared" si="108"/>
        <v>820224.26</v>
      </c>
      <c r="T118" s="98">
        <v>661439.4</v>
      </c>
      <c r="U118" s="98">
        <v>158784.85999999999</v>
      </c>
      <c r="V118" s="96">
        <f t="shared" si="106"/>
        <v>156420.81</v>
      </c>
      <c r="W118" s="98">
        <v>116724.6</v>
      </c>
      <c r="X118" s="98">
        <v>39696.21</v>
      </c>
      <c r="Y118" s="96">
        <f t="shared" si="109"/>
        <v>0</v>
      </c>
      <c r="Z118" s="98"/>
      <c r="AA118" s="98"/>
      <c r="AB118" s="96">
        <f t="shared" si="107"/>
        <v>19931.53</v>
      </c>
      <c r="AC118" s="98">
        <v>15880.9</v>
      </c>
      <c r="AD118" s="98">
        <v>4050.63</v>
      </c>
      <c r="AE118" s="107">
        <f t="shared" si="103"/>
        <v>996576.60000000009</v>
      </c>
      <c r="AF118" s="96"/>
      <c r="AG118" s="96">
        <f t="shared" si="104"/>
        <v>996576.60000000009</v>
      </c>
      <c r="AH118" s="108" t="s">
        <v>163</v>
      </c>
      <c r="AI118" s="105" t="s">
        <v>193</v>
      </c>
      <c r="AJ118" s="106">
        <v>0</v>
      </c>
      <c r="AK118" s="106">
        <v>0</v>
      </c>
      <c r="AL118" s="10"/>
    </row>
    <row r="119" spans="1:38" s="3" customFormat="1" ht="180" x14ac:dyDescent="0.25">
      <c r="A119" s="11">
        <v>78</v>
      </c>
      <c r="B119" s="139">
        <v>116994</v>
      </c>
      <c r="C119" s="158">
        <v>399</v>
      </c>
      <c r="D119" s="60" t="s">
        <v>176</v>
      </c>
      <c r="E119" s="41" t="s">
        <v>564</v>
      </c>
      <c r="F119" s="82" t="s">
        <v>529</v>
      </c>
      <c r="G119" s="240" t="s">
        <v>563</v>
      </c>
      <c r="H119" s="18" t="s">
        <v>88</v>
      </c>
      <c r="I119" s="228" t="s">
        <v>422</v>
      </c>
      <c r="J119" s="159" t="s">
        <v>565</v>
      </c>
      <c r="K119" s="6">
        <v>43236</v>
      </c>
      <c r="L119" s="6">
        <v>44028</v>
      </c>
      <c r="M119" s="7">
        <f t="shared" si="105"/>
        <v>83.983862868396045</v>
      </c>
      <c r="N119" s="4" t="s">
        <v>392</v>
      </c>
      <c r="O119" s="4"/>
      <c r="P119" s="4"/>
      <c r="Q119" s="63" t="s">
        <v>162</v>
      </c>
      <c r="R119" s="41" t="s">
        <v>36</v>
      </c>
      <c r="S119" s="96">
        <f>T119+U119</f>
        <v>6570135.6299999999</v>
      </c>
      <c r="T119" s="98">
        <v>5298241.96</v>
      </c>
      <c r="U119" s="98">
        <v>1271893.67</v>
      </c>
      <c r="V119" s="96">
        <f>W119+X119</f>
        <v>0</v>
      </c>
      <c r="W119" s="98">
        <v>0</v>
      </c>
      <c r="X119" s="98">
        <v>0</v>
      </c>
      <c r="Y119" s="96">
        <f>Z119+AA119</f>
        <v>1252957.29</v>
      </c>
      <c r="Z119" s="98">
        <v>934983.88</v>
      </c>
      <c r="AA119" s="98">
        <v>317973.40999999997</v>
      </c>
      <c r="AB119" s="96">
        <f t="shared" si="107"/>
        <v>0</v>
      </c>
      <c r="AC119" s="96">
        <v>0</v>
      </c>
      <c r="AD119" s="96">
        <v>0</v>
      </c>
      <c r="AE119" s="98">
        <f t="shared" si="103"/>
        <v>7823092.9199999999</v>
      </c>
      <c r="AF119" s="96">
        <v>0</v>
      </c>
      <c r="AG119" s="96">
        <f t="shared" si="104"/>
        <v>7823092.9199999999</v>
      </c>
      <c r="AH119" s="108" t="s">
        <v>163</v>
      </c>
      <c r="AI119" s="105"/>
      <c r="AJ119" s="106"/>
      <c r="AK119" s="106"/>
      <c r="AL119" s="52"/>
    </row>
    <row r="120" spans="1:38" ht="210" x14ac:dyDescent="0.25">
      <c r="A120" s="11">
        <v>79</v>
      </c>
      <c r="B120" s="139">
        <v>112921</v>
      </c>
      <c r="C120" s="71">
        <v>288</v>
      </c>
      <c r="D120" s="60" t="s">
        <v>176</v>
      </c>
      <c r="E120" s="41" t="s">
        <v>566</v>
      </c>
      <c r="F120" s="82" t="s">
        <v>388</v>
      </c>
      <c r="G120" s="233" t="s">
        <v>568</v>
      </c>
      <c r="H120" s="18" t="s">
        <v>567</v>
      </c>
      <c r="I120" s="77" t="s">
        <v>569</v>
      </c>
      <c r="J120" s="53" t="s">
        <v>570</v>
      </c>
      <c r="K120" s="6">
        <v>43236</v>
      </c>
      <c r="L120" s="6">
        <v>43724</v>
      </c>
      <c r="M120" s="7">
        <f t="shared" si="105"/>
        <v>82.304184477468439</v>
      </c>
      <c r="N120" s="8" t="s">
        <v>392</v>
      </c>
      <c r="O120" s="8"/>
      <c r="P120" s="8"/>
      <c r="Q120" s="15" t="s">
        <v>394</v>
      </c>
      <c r="R120" s="41" t="s">
        <v>36</v>
      </c>
      <c r="S120" s="96">
        <f>T120+U120</f>
        <v>692528.19000000006</v>
      </c>
      <c r="T120" s="98">
        <v>558463.65</v>
      </c>
      <c r="U120" s="98">
        <v>134064.54</v>
      </c>
      <c r="V120" s="96">
        <f>W120+X120</f>
        <v>132068.54999999999</v>
      </c>
      <c r="W120" s="98">
        <v>98552.41</v>
      </c>
      <c r="X120" s="98">
        <v>33516.14</v>
      </c>
      <c r="Y120" s="96">
        <f>Z120+AA120</f>
        <v>0</v>
      </c>
      <c r="Z120" s="98">
        <v>0</v>
      </c>
      <c r="AA120" s="98">
        <v>0</v>
      </c>
      <c r="AB120" s="96">
        <f t="shared" si="107"/>
        <v>16828.510000000002</v>
      </c>
      <c r="AC120" s="98">
        <v>13408.5</v>
      </c>
      <c r="AD120" s="98">
        <v>3420.01</v>
      </c>
      <c r="AE120" s="107">
        <f t="shared" ref="AE120:AE127" si="118">S120+V120+Y120+AB120</f>
        <v>841425.25</v>
      </c>
      <c r="AF120" s="96">
        <v>0</v>
      </c>
      <c r="AG120" s="96">
        <f t="shared" si="104"/>
        <v>841425.25</v>
      </c>
      <c r="AH120" s="108" t="s">
        <v>163</v>
      </c>
      <c r="AI120" s="105"/>
      <c r="AJ120" s="106"/>
      <c r="AK120" s="106"/>
      <c r="AL120" s="10"/>
    </row>
    <row r="121" spans="1:38" ht="95.25" customHeight="1" x14ac:dyDescent="0.25">
      <c r="A121" s="11">
        <v>80</v>
      </c>
      <c r="B121" s="139">
        <v>122235</v>
      </c>
      <c r="C121" s="156">
        <v>60</v>
      </c>
      <c r="D121" s="60" t="s">
        <v>174</v>
      </c>
      <c r="E121" s="41" t="s">
        <v>175</v>
      </c>
      <c r="F121" s="82" t="s">
        <v>146</v>
      </c>
      <c r="G121" s="233" t="s">
        <v>571</v>
      </c>
      <c r="H121" s="4" t="s">
        <v>572</v>
      </c>
      <c r="I121" s="77" t="s">
        <v>193</v>
      </c>
      <c r="J121" s="53" t="s">
        <v>573</v>
      </c>
      <c r="K121" s="6">
        <v>43236</v>
      </c>
      <c r="L121" s="6">
        <v>44302</v>
      </c>
      <c r="M121" s="7">
        <f>S121/AE121*100</f>
        <v>83.983862861012312</v>
      </c>
      <c r="N121" s="8" t="s">
        <v>392</v>
      </c>
      <c r="O121" s="8" t="s">
        <v>377</v>
      </c>
      <c r="P121" s="8" t="s">
        <v>377</v>
      </c>
      <c r="Q121" s="15" t="s">
        <v>162</v>
      </c>
      <c r="R121" s="4" t="s">
        <v>36</v>
      </c>
      <c r="S121" s="96">
        <f>T121+U121</f>
        <v>9422880.1500000004</v>
      </c>
      <c r="T121" s="98">
        <v>7598731.8700000001</v>
      </c>
      <c r="U121" s="98">
        <v>1824148.28</v>
      </c>
      <c r="V121" s="96">
        <f t="shared" si="106"/>
        <v>0</v>
      </c>
      <c r="W121" s="98"/>
      <c r="X121" s="98"/>
      <c r="Y121" s="96">
        <f t="shared" si="109"/>
        <v>1796989.75</v>
      </c>
      <c r="Z121" s="98">
        <v>1340952.68</v>
      </c>
      <c r="AA121" s="98">
        <v>456037.07</v>
      </c>
      <c r="AB121" s="96">
        <f>AC121+AD121</f>
        <v>0</v>
      </c>
      <c r="AC121" s="98"/>
      <c r="AD121" s="98"/>
      <c r="AE121" s="107">
        <f t="shared" si="118"/>
        <v>11219869.9</v>
      </c>
      <c r="AF121" s="96">
        <v>0</v>
      </c>
      <c r="AG121" s="96">
        <f>AE121+AF121</f>
        <v>11219869.9</v>
      </c>
      <c r="AH121" s="131" t="s">
        <v>163</v>
      </c>
      <c r="AI121" s="105" t="s">
        <v>193</v>
      </c>
      <c r="AJ121" s="106">
        <v>0</v>
      </c>
      <c r="AK121" s="106">
        <v>0</v>
      </c>
      <c r="AL121" s="10"/>
    </row>
    <row r="122" spans="1:38" ht="165" x14ac:dyDescent="0.25">
      <c r="A122" s="11">
        <v>81</v>
      </c>
      <c r="B122" s="139">
        <v>113205</v>
      </c>
      <c r="C122" s="156">
        <v>286</v>
      </c>
      <c r="D122" s="60" t="s">
        <v>176</v>
      </c>
      <c r="E122" s="41" t="s">
        <v>566</v>
      </c>
      <c r="F122" s="82" t="s">
        <v>388</v>
      </c>
      <c r="G122" s="233" t="s">
        <v>574</v>
      </c>
      <c r="H122" s="18" t="s">
        <v>575</v>
      </c>
      <c r="I122" s="77" t="s">
        <v>576</v>
      </c>
      <c r="J122" s="53" t="s">
        <v>577</v>
      </c>
      <c r="K122" s="6">
        <v>43243</v>
      </c>
      <c r="L122" s="6">
        <v>43669</v>
      </c>
      <c r="M122" s="7">
        <f t="shared" si="105"/>
        <v>82.304186006336266</v>
      </c>
      <c r="N122" s="8"/>
      <c r="O122" s="8"/>
      <c r="P122" s="8"/>
      <c r="Q122" s="15"/>
      <c r="R122" s="4"/>
      <c r="S122" s="96">
        <f t="shared" si="108"/>
        <v>750653.74</v>
      </c>
      <c r="T122" s="98">
        <v>605336.84</v>
      </c>
      <c r="U122" s="98">
        <v>145316.9</v>
      </c>
      <c r="V122" s="96">
        <f t="shared" si="106"/>
        <v>143153.37</v>
      </c>
      <c r="W122" s="98">
        <v>106824.15</v>
      </c>
      <c r="X122" s="98">
        <v>36329.22</v>
      </c>
      <c r="Y122" s="96">
        <f t="shared" si="109"/>
        <v>0</v>
      </c>
      <c r="Z122" s="98"/>
      <c r="AA122" s="98"/>
      <c r="AB122" s="96">
        <f t="shared" ref="AB122:AB127" si="119">AC122+AD122</f>
        <v>18240.96</v>
      </c>
      <c r="AC122" s="98">
        <v>14533.9</v>
      </c>
      <c r="AD122" s="98">
        <v>3707.06</v>
      </c>
      <c r="AE122" s="107">
        <f t="shared" si="118"/>
        <v>912048.07</v>
      </c>
      <c r="AF122" s="96">
        <v>0</v>
      </c>
      <c r="AG122" s="96">
        <f t="shared" si="104"/>
        <v>912048.07</v>
      </c>
      <c r="AH122" s="131"/>
      <c r="AI122" s="105"/>
      <c r="AJ122" s="106"/>
      <c r="AK122" s="106"/>
      <c r="AL122" s="10"/>
    </row>
    <row r="123" spans="1:38" ht="409.5" x14ac:dyDescent="0.25">
      <c r="A123" s="11">
        <v>82</v>
      </c>
      <c r="B123" s="139">
        <v>111084</v>
      </c>
      <c r="C123" s="156">
        <v>343</v>
      </c>
      <c r="D123" s="60" t="s">
        <v>184</v>
      </c>
      <c r="E123" s="41" t="s">
        <v>566</v>
      </c>
      <c r="F123" s="82" t="s">
        <v>388</v>
      </c>
      <c r="G123" s="241" t="s">
        <v>578</v>
      </c>
      <c r="H123" s="160" t="s">
        <v>579</v>
      </c>
      <c r="I123" s="77" t="s">
        <v>578</v>
      </c>
      <c r="J123" s="53" t="s">
        <v>580</v>
      </c>
      <c r="K123" s="6">
        <v>43243</v>
      </c>
      <c r="L123" s="6">
        <v>43669</v>
      </c>
      <c r="M123" s="7">
        <f t="shared" si="105"/>
        <v>82.304185103544512</v>
      </c>
      <c r="N123" s="8" t="s">
        <v>392</v>
      </c>
      <c r="O123" s="8" t="s">
        <v>161</v>
      </c>
      <c r="P123" s="8" t="s">
        <v>161</v>
      </c>
      <c r="Q123" s="15" t="s">
        <v>394</v>
      </c>
      <c r="R123" s="4" t="s">
        <v>36</v>
      </c>
      <c r="S123" s="96">
        <f t="shared" si="108"/>
        <v>698744.26</v>
      </c>
      <c r="T123" s="167">
        <v>563476.37</v>
      </c>
      <c r="U123" s="167">
        <v>135267.89000000001</v>
      </c>
      <c r="V123" s="96">
        <f t="shared" si="106"/>
        <v>133253.97999999998</v>
      </c>
      <c r="W123" s="167">
        <v>99437.01</v>
      </c>
      <c r="X123" s="168">
        <v>33816.97</v>
      </c>
      <c r="Y123" s="96">
        <f t="shared" si="109"/>
        <v>0</v>
      </c>
      <c r="Z123" s="98"/>
      <c r="AA123" s="98"/>
      <c r="AB123" s="96">
        <f t="shared" si="119"/>
        <v>16979.560000000001</v>
      </c>
      <c r="AC123" s="167">
        <v>13528.85</v>
      </c>
      <c r="AD123" s="161">
        <v>3450.71</v>
      </c>
      <c r="AE123" s="107">
        <f t="shared" si="118"/>
        <v>848977.8</v>
      </c>
      <c r="AF123" s="96"/>
      <c r="AG123" s="96">
        <f t="shared" si="104"/>
        <v>848977.8</v>
      </c>
      <c r="AH123" s="131"/>
      <c r="AI123" s="105"/>
      <c r="AJ123" s="106"/>
      <c r="AK123" s="106"/>
      <c r="AL123" s="10"/>
    </row>
    <row r="124" spans="1:38" ht="409.5" x14ac:dyDescent="0.25">
      <c r="A124" s="11">
        <v>83</v>
      </c>
      <c r="B124" s="139">
        <v>110679</v>
      </c>
      <c r="C124" s="71">
        <v>197</v>
      </c>
      <c r="D124" s="60" t="s">
        <v>178</v>
      </c>
      <c r="E124" s="41" t="s">
        <v>566</v>
      </c>
      <c r="F124" s="82" t="s">
        <v>388</v>
      </c>
      <c r="G124" s="242" t="s">
        <v>581</v>
      </c>
      <c r="H124" s="57" t="s">
        <v>585</v>
      </c>
      <c r="I124" s="77" t="s">
        <v>193</v>
      </c>
      <c r="J124" s="39" t="s">
        <v>582</v>
      </c>
      <c r="K124" s="6">
        <v>43243</v>
      </c>
      <c r="L124" s="6">
        <v>43304</v>
      </c>
      <c r="M124" s="7">
        <f t="shared" si="105"/>
        <v>82.304185789589326</v>
      </c>
      <c r="N124" s="8" t="s">
        <v>392</v>
      </c>
      <c r="O124" s="8" t="s">
        <v>583</v>
      </c>
      <c r="P124" s="8" t="s">
        <v>584</v>
      </c>
      <c r="Q124" s="15" t="s">
        <v>394</v>
      </c>
      <c r="R124" s="4" t="s">
        <v>36</v>
      </c>
      <c r="S124" s="96">
        <f t="shared" si="108"/>
        <v>763944.72</v>
      </c>
      <c r="T124" s="98">
        <v>616054.86</v>
      </c>
      <c r="U124" s="98">
        <v>147889.85999999999</v>
      </c>
      <c r="V124" s="96">
        <f t="shared" si="106"/>
        <v>145688.03</v>
      </c>
      <c r="W124" s="98">
        <v>108715.56</v>
      </c>
      <c r="X124" s="98">
        <v>36972.47</v>
      </c>
      <c r="Y124" s="96">
        <f t="shared" si="109"/>
        <v>0</v>
      </c>
      <c r="Z124" s="98"/>
      <c r="AA124" s="98"/>
      <c r="AB124" s="96">
        <f t="shared" si="119"/>
        <v>18563.93</v>
      </c>
      <c r="AC124" s="98">
        <v>14791.23</v>
      </c>
      <c r="AD124" s="98">
        <v>3772.7</v>
      </c>
      <c r="AE124" s="107">
        <f t="shared" si="118"/>
        <v>928196.68</v>
      </c>
      <c r="AF124" s="96">
        <v>0</v>
      </c>
      <c r="AG124" s="96">
        <f t="shared" si="104"/>
        <v>928196.68</v>
      </c>
      <c r="AH124" s="108" t="s">
        <v>163</v>
      </c>
      <c r="AI124" s="162" t="s">
        <v>193</v>
      </c>
      <c r="AJ124" s="106">
        <v>0</v>
      </c>
      <c r="AK124" s="106">
        <v>0</v>
      </c>
      <c r="AL124" s="10"/>
    </row>
    <row r="125" spans="1:38" ht="240" customHeight="1" x14ac:dyDescent="0.25">
      <c r="A125" s="11">
        <v>84</v>
      </c>
      <c r="B125" s="139">
        <v>112787</v>
      </c>
      <c r="C125" s="145">
        <v>276</v>
      </c>
      <c r="D125" s="60" t="s">
        <v>180</v>
      </c>
      <c r="E125" s="41" t="s">
        <v>566</v>
      </c>
      <c r="F125" s="82" t="s">
        <v>388</v>
      </c>
      <c r="G125" s="243" t="s">
        <v>586</v>
      </c>
      <c r="H125" s="163" t="s">
        <v>587</v>
      </c>
      <c r="I125" s="77" t="s">
        <v>589</v>
      </c>
      <c r="J125" s="39" t="s">
        <v>590</v>
      </c>
      <c r="K125" s="6">
        <v>43243</v>
      </c>
      <c r="L125" s="6">
        <v>43304</v>
      </c>
      <c r="M125" s="7">
        <f t="shared" si="105"/>
        <v>82.304187377441963</v>
      </c>
      <c r="N125" s="8" t="s">
        <v>392</v>
      </c>
      <c r="O125" s="8" t="s">
        <v>588</v>
      </c>
      <c r="P125" s="8" t="s">
        <v>588</v>
      </c>
      <c r="Q125" s="15" t="s">
        <v>394</v>
      </c>
      <c r="R125" s="4" t="s">
        <v>36</v>
      </c>
      <c r="S125" s="96">
        <f t="shared" si="108"/>
        <v>813947.08000000007</v>
      </c>
      <c r="T125" s="98">
        <v>656377.4</v>
      </c>
      <c r="U125" s="98">
        <v>157569.68</v>
      </c>
      <c r="V125" s="96">
        <f t="shared" si="106"/>
        <v>155223.71000000002</v>
      </c>
      <c r="W125" s="98">
        <v>115831.3</v>
      </c>
      <c r="X125" s="98">
        <v>39392.410000000003</v>
      </c>
      <c r="Y125" s="96">
        <f t="shared" si="109"/>
        <v>0</v>
      </c>
      <c r="Z125" s="98"/>
      <c r="AA125" s="98"/>
      <c r="AB125" s="96">
        <f t="shared" si="119"/>
        <v>19778.990000000002</v>
      </c>
      <c r="AC125" s="98">
        <v>15759.36</v>
      </c>
      <c r="AD125" s="98">
        <v>4019.63</v>
      </c>
      <c r="AE125" s="107">
        <f t="shared" si="118"/>
        <v>988949.78</v>
      </c>
      <c r="AF125" s="96">
        <v>0</v>
      </c>
      <c r="AG125" s="96">
        <f t="shared" si="104"/>
        <v>988949.78</v>
      </c>
      <c r="AH125" s="108" t="s">
        <v>163</v>
      </c>
      <c r="AI125" s="105" t="s">
        <v>193</v>
      </c>
      <c r="AJ125" s="106"/>
      <c r="AK125" s="106"/>
      <c r="AL125" s="10"/>
    </row>
    <row r="126" spans="1:38" ht="174" customHeight="1" x14ac:dyDescent="0.25">
      <c r="A126" s="11">
        <v>85</v>
      </c>
      <c r="B126" s="139">
        <v>110998</v>
      </c>
      <c r="C126" s="164">
        <v>333</v>
      </c>
      <c r="D126" s="60" t="s">
        <v>177</v>
      </c>
      <c r="E126" s="41" t="s">
        <v>566</v>
      </c>
      <c r="F126" s="82" t="s">
        <v>388</v>
      </c>
      <c r="G126" s="243" t="s">
        <v>591</v>
      </c>
      <c r="H126" s="163" t="s">
        <v>592</v>
      </c>
      <c r="I126" s="77" t="s">
        <v>426</v>
      </c>
      <c r="J126" s="39" t="s">
        <v>593</v>
      </c>
      <c r="K126" s="6">
        <v>43244</v>
      </c>
      <c r="L126" s="6">
        <v>43732</v>
      </c>
      <c r="M126" s="7">
        <f t="shared" si="105"/>
        <v>82.304186800362686</v>
      </c>
      <c r="N126" s="8" t="s">
        <v>392</v>
      </c>
      <c r="O126" s="8" t="s">
        <v>161</v>
      </c>
      <c r="P126" s="8" t="s">
        <v>161</v>
      </c>
      <c r="Q126" s="15" t="s">
        <v>394</v>
      </c>
      <c r="R126" s="4" t="s">
        <v>36</v>
      </c>
      <c r="S126" s="96">
        <f t="shared" si="108"/>
        <v>802303.17999999993</v>
      </c>
      <c r="T126" s="98">
        <v>646987.61</v>
      </c>
      <c r="U126" s="98">
        <v>155315.57</v>
      </c>
      <c r="V126" s="96">
        <f t="shared" si="106"/>
        <v>153003.18</v>
      </c>
      <c r="W126" s="98">
        <v>114174.29</v>
      </c>
      <c r="X126" s="98">
        <v>38828.89</v>
      </c>
      <c r="Y126" s="96">
        <f t="shared" si="109"/>
        <v>0</v>
      </c>
      <c r="Z126" s="169"/>
      <c r="AA126" s="169"/>
      <c r="AB126" s="96">
        <f t="shared" si="119"/>
        <v>19496.03</v>
      </c>
      <c r="AC126" s="98">
        <v>15533.9</v>
      </c>
      <c r="AD126" s="98">
        <v>3962.13</v>
      </c>
      <c r="AE126" s="107">
        <f t="shared" si="118"/>
        <v>974802.3899999999</v>
      </c>
      <c r="AF126" s="96">
        <v>0</v>
      </c>
      <c r="AG126" s="96">
        <f t="shared" si="104"/>
        <v>974802.3899999999</v>
      </c>
      <c r="AH126" s="108" t="s">
        <v>163</v>
      </c>
      <c r="AI126" s="105" t="s">
        <v>507</v>
      </c>
      <c r="AJ126" s="106"/>
      <c r="AK126" s="106"/>
      <c r="AL126" s="10"/>
    </row>
    <row r="127" spans="1:38" ht="160.5" customHeight="1" x14ac:dyDescent="0.25">
      <c r="A127" s="11">
        <v>86</v>
      </c>
      <c r="B127" s="139">
        <v>115539</v>
      </c>
      <c r="C127" s="166">
        <v>396</v>
      </c>
      <c r="D127" s="60" t="s">
        <v>169</v>
      </c>
      <c r="E127" s="12" t="s">
        <v>171</v>
      </c>
      <c r="F127" s="82" t="s">
        <v>529</v>
      </c>
      <c r="G127" s="18" t="s">
        <v>600</v>
      </c>
      <c r="H127" s="18" t="s">
        <v>601</v>
      </c>
      <c r="I127" s="77" t="s">
        <v>602</v>
      </c>
      <c r="J127" s="39" t="s">
        <v>603</v>
      </c>
      <c r="K127" s="6">
        <v>43249</v>
      </c>
      <c r="L127" s="6">
        <v>44041</v>
      </c>
      <c r="M127" s="7">
        <f t="shared" si="105"/>
        <v>83.983861240799271</v>
      </c>
      <c r="N127" s="8" t="s">
        <v>392</v>
      </c>
      <c r="O127" s="8" t="s">
        <v>161</v>
      </c>
      <c r="P127" s="8" t="s">
        <v>161</v>
      </c>
      <c r="Q127" s="15" t="s">
        <v>394</v>
      </c>
      <c r="R127" s="4" t="s">
        <v>36</v>
      </c>
      <c r="S127" s="96">
        <f t="shared" si="108"/>
        <v>2264152.09</v>
      </c>
      <c r="T127" s="98">
        <v>1825841.4</v>
      </c>
      <c r="U127" s="98">
        <v>438310.69</v>
      </c>
      <c r="V127" s="96">
        <f t="shared" si="106"/>
        <v>159763.60999999999</v>
      </c>
      <c r="W127" s="98">
        <v>118066.66</v>
      </c>
      <c r="X127" s="98">
        <v>41696.949999999997</v>
      </c>
      <c r="Y127" s="96">
        <f t="shared" si="109"/>
        <v>272021.42</v>
      </c>
      <c r="Z127" s="98">
        <v>204140.68</v>
      </c>
      <c r="AA127" s="98">
        <v>67880.740000000005</v>
      </c>
      <c r="AB127" s="96">
        <f t="shared" si="119"/>
        <v>0</v>
      </c>
      <c r="AC127" s="98">
        <v>0</v>
      </c>
      <c r="AD127" s="98">
        <v>0</v>
      </c>
      <c r="AE127" s="107">
        <f t="shared" si="118"/>
        <v>2695937.1199999996</v>
      </c>
      <c r="AF127" s="96">
        <v>0</v>
      </c>
      <c r="AG127" s="96">
        <f t="shared" si="104"/>
        <v>2695937.1199999996</v>
      </c>
      <c r="AH127" s="108"/>
      <c r="AI127" s="105"/>
      <c r="AJ127" s="106"/>
      <c r="AK127" s="106"/>
      <c r="AL127" s="10"/>
    </row>
  </sheetData>
  <protectedRanges>
    <protectedRange sqref="A1:B4 I1:I2 AE1:AK4 AE6:AK6 S1:AD6 AH118:XFD127 A6:R6 J1:R4 W18:X18 AH18:XFD18 A18:R18 A29:B29 A19:B19 W116:X127 T18:U18 AC18:AD18 AF18 C112:D114 AJ116:XFD116 Z18:AA18 AH114:AK114 AF112:AF114 T112:U114 W112:X114 Z113:AA114 AC112:AD114 G112:L113 AL12:XFD12 AF116:AF127 C127:D127 F127:L127 AL1:XFD6 R121:R127 T117:U127 C1:H3 C4:I4 Z116:AA125 C116:D118 G117:L118 C119:L126 AM117:XFD117 U116 AM112:XFD114 A128:XFD1048576 F114:L114 F116:L116 N118:P127 AC116:AD127" name="maria" securityDescriptor="O:WDG:WDD:(A;;CC;;;S-1-5-21-3048853270-2157241324-869001692-3245)(A;;CC;;;S-1-5-21-3048853270-2157241324-869001692-1007)"/>
    <protectedRange sqref="Q118:Q127 Q114" name="maria_1" securityDescriptor="O:WDG:WDD:(A;;CC;;;S-1-5-21-3048853270-2157241324-869001692-3245)(A;;CC;;;S-1-5-21-3048853270-2157241324-869001692-1007)"/>
    <protectedRange sqref="AJ7:XFD7 A7:P7" name="maria_2" securityDescriptor="O:WDG:WDD:(A;;CC;;;S-1-5-21-3048853270-2157241324-869001692-3245)(A;;CC;;;S-1-5-21-3048853270-2157241324-869001692-1007)"/>
    <protectedRange sqref="Q7:R7" name="maria_1_2" securityDescriptor="O:WDG:WDD:(A;;CC;;;S-1-5-21-3048853270-2157241324-869001692-3245)(A;;CC;;;S-1-5-21-3048853270-2157241324-869001692-1007)"/>
    <protectedRange sqref="S7:AI7 AB8" name="maria_1_1_1" securityDescriptor="O:WDG:WDD:(A;;CC;;;S-1-5-21-3048853270-2157241324-869001692-3245)(A;;CC;;;S-1-5-21-3048853270-2157241324-869001692-1007)"/>
    <protectedRange sqref="AF8 T8:U8 W8:X8 Z8:AA8 A8:P8 AC8:AD8 AH8:XFD8" name="maria_3" securityDescriptor="O:WDG:WDD:(A;;CC;;;S-1-5-21-3048853270-2157241324-869001692-3245)(A;;CC;;;S-1-5-21-3048853270-2157241324-869001692-1007)"/>
    <protectedRange sqref="Q8:R8" name="maria_1_3" securityDescriptor="O:WDG:WDD:(A;;CC;;;S-1-5-21-3048853270-2157241324-869001692-3245)(A;;CC;;;S-1-5-21-3048853270-2157241324-869001692-1007)"/>
    <protectedRange sqref="AE8 S8 V8 Y8 AG8" name="maria_1_1_2" securityDescriptor="O:WDG:WDD:(A;;CC;;;S-1-5-21-3048853270-2157241324-869001692-3245)(A;;CC;;;S-1-5-21-3048853270-2157241324-869001692-1007)"/>
    <protectedRange sqref="AJ9:XFD9 AF9 T9:U9 W9:X9 Z9:AD9 A9:P9" name="maria_4" securityDescriptor="O:WDG:WDD:(A;;CC;;;S-1-5-21-3048853270-2157241324-869001692-3245)(A;;CC;;;S-1-5-21-3048853270-2157241324-869001692-1007)"/>
    <protectedRange sqref="Q9:R9" name="maria_1_4" securityDescriptor="O:WDG:WDD:(A;;CC;;;S-1-5-21-3048853270-2157241324-869001692-3245)(A;;CC;;;S-1-5-21-3048853270-2157241324-869001692-1007)"/>
    <protectedRange sqref="AG9:AI9 S9 AE9 Y9 V9" name="maria_1_1_3" securityDescriptor="O:WDG:WDD:(A;;CC;;;S-1-5-21-3048853270-2157241324-869001692-3245)(A;;CC;;;S-1-5-21-3048853270-2157241324-869001692-1007)"/>
    <protectedRange sqref="A10:B11 C11:P11 F10 T11:U11 W11:X11 Z11:AA11 AC11:AD11 AH11:XFD11 AF11" name="maria_5" securityDescriptor="O:WDG:WDD:(A;;CC;;;S-1-5-21-3048853270-2157241324-869001692-3245)(A;;CC;;;S-1-5-21-3048853270-2157241324-869001692-1007)"/>
    <protectedRange sqref="Q11:R11 AE11" name="maria_1_5" securityDescriptor="O:WDG:WDD:(A;;CC;;;S-1-5-21-3048853270-2157241324-869001692-3245)(A;;CC;;;S-1-5-21-3048853270-2157241324-869001692-1007)"/>
    <protectedRange sqref="C10:E10 G10:H10 J10:XFD10 AB11 Y11 V11 S11 AG11" name="maria_1_1_4" securityDescriptor="O:WDG:WDD:(A;;CC;;;S-1-5-21-3048853270-2157241324-869001692-3245)(A;;CC;;;S-1-5-21-3048853270-2157241324-869001692-1007)"/>
    <protectedRange sqref="AJ13:XFD13 A13:P13 A12:L12 AJ12:AK12 M12:P12" name="maria_6" securityDescriptor="O:WDG:WDD:(A;;CC;;;S-1-5-21-3048853270-2157241324-869001692-3245)(A;;CC;;;S-1-5-21-3048853270-2157241324-869001692-1007)"/>
    <protectedRange sqref="Q13:R13 Q12:R12" name="maria_1_6" securityDescriptor="O:WDG:WDD:(A;;CC;;;S-1-5-21-3048853270-2157241324-869001692-3245)(A;;CC;;;S-1-5-21-3048853270-2157241324-869001692-1007)"/>
    <protectedRange sqref="S12:AI13" name="maria_1_1_5" securityDescriptor="O:WDG:WDD:(A;;CC;;;S-1-5-21-3048853270-2157241324-869001692-3245)(A;;CC;;;S-1-5-21-3048853270-2157241324-869001692-1007)"/>
    <protectedRange sqref="AJ15:XFD15 A15:P15 O16" name="maria_8" securityDescriptor="O:WDG:WDD:(A;;CC;;;S-1-5-21-3048853270-2157241324-869001692-3245)(A;;CC;;;S-1-5-21-3048853270-2157241324-869001692-1007)"/>
    <protectedRange sqref="Q15:R15" name="maria_1_8" securityDescriptor="O:WDG:WDD:(A;;CC;;;S-1-5-21-3048853270-2157241324-869001692-3245)(A;;CC;;;S-1-5-21-3048853270-2157241324-869001692-1007)"/>
    <protectedRange sqref="S15:U15 W15:AA15 AC15:AI15 AG16:AG127" name="maria_1_1_7" securityDescriptor="O:WDG:WDD:(A;;CC;;;S-1-5-21-3048853270-2157241324-869001692-3245)(A;;CC;;;S-1-5-21-3048853270-2157241324-869001692-1007)"/>
    <protectedRange sqref="AF16 T16:U16 W16:X16 Z16:AA16 A16:N16 AC16:AD16 P16 AH16:XFD16" name="maria_9" securityDescriptor="O:WDG:WDD:(A;;CC;;;S-1-5-21-3048853270-2157241324-869001692-3245)(A;;CC;;;S-1-5-21-3048853270-2157241324-869001692-1007)"/>
    <protectedRange sqref="Q16:R16" name="maria_1_9" securityDescriptor="O:WDG:WDD:(A;;CC;;;S-1-5-21-3048853270-2157241324-869001692-3245)(A;;CC;;;S-1-5-21-3048853270-2157241324-869001692-1007)"/>
    <protectedRange sqref="Y16 S16 AE16" name="maria_1_1_8" securityDescriptor="O:WDG:WDD:(A;;CC;;;S-1-5-21-3048853270-2157241324-869001692-3245)(A;;CC;;;S-1-5-21-3048853270-2157241324-869001692-1007)"/>
    <protectedRange sqref="AH17:XFD17 AF17 T17:U17 W17:X17 Z17:AA17 A17:P17 AC17:AD17" name="maria_10" securityDescriptor="O:WDG:WDD:(A;;CC;;;S-1-5-21-3048853270-2157241324-869001692-3245)(A;;CC;;;S-1-5-21-3048853270-2157241324-869001692-1007)"/>
    <protectedRange sqref="Q17:R17" name="maria_1_10" securityDescriptor="O:WDG:WDD:(A;;CC;;;S-1-5-21-3048853270-2157241324-869001692-3245)(A;;CC;;;S-1-5-21-3048853270-2157241324-869001692-1007)"/>
    <protectedRange sqref="Y17:Y18 AE17:AE18 S17:S18" name="maria_1_1_9" securityDescriptor="O:WDG:WDD:(A;;CC;;;S-1-5-21-3048853270-2157241324-869001692-3245)(A;;CC;;;S-1-5-21-3048853270-2157241324-869001692-1007)"/>
    <protectedRange sqref="AH19:XFD19 AF19 T19:U19 W19:X19 Z19:AA19 C19:P19 AC19:AD19" name="maria_11" securityDescriptor="O:WDG:WDD:(A;;CC;;;S-1-5-21-3048853270-2157241324-869001692-3245)(A;;CC;;;S-1-5-21-3048853270-2157241324-869001692-1007)"/>
    <protectedRange sqref="Q19:R19" name="maria_1_11" securityDescriptor="O:WDG:WDD:(A;;CC;;;S-1-5-21-3048853270-2157241324-869001692-3245)(A;;CC;;;S-1-5-21-3048853270-2157241324-869001692-1007)"/>
    <protectedRange sqref="Y19:Y20 S19:S22 AE19:AE22" name="maria_1_1_10" securityDescriptor="O:WDG:WDD:(A;;CC;;;S-1-5-21-3048853270-2157241324-869001692-3245)(A;;CC;;;S-1-5-21-3048853270-2157241324-869001692-1007)"/>
    <protectedRange sqref="A20:R20 W20:X20 AH20:XFD20 AC20:AD20 T20:U20 Z20:AA20 AF20" name="maria_12" securityDescriptor="O:WDG:WDD:(A;;CC;;;S-1-5-21-3048853270-2157241324-869001692-3245)(A;;CC;;;S-1-5-21-3048853270-2157241324-869001692-1007)"/>
    <protectedRange sqref="AH21:XFD21 AF21 T21:U21 W21:X21 Z21:AA21 A21:P21 AC21:AD21" name="maria_13" securityDescriptor="O:WDG:WDD:(A;;CC;;;S-1-5-21-3048853270-2157241324-869001692-3245)(A;;CC;;;S-1-5-21-3048853270-2157241324-869001692-1007)"/>
    <protectedRange sqref="Q21:R21" name="maria_1_12" securityDescriptor="O:WDG:WDD:(A;;CC;;;S-1-5-21-3048853270-2157241324-869001692-3245)(A;;CC;;;S-1-5-21-3048853270-2157241324-869001692-1007)"/>
    <protectedRange sqref="Y21" name="maria_1_1_11" securityDescriptor="O:WDG:WDD:(A;;CC;;;S-1-5-21-3048853270-2157241324-869001692-3245)(A;;CC;;;S-1-5-21-3048853270-2157241324-869001692-1007)"/>
    <protectedRange sqref="AF22 T22:U22 W22:X22 Z22:AA22 A22:P22 AC22:AD22 AI22:XFD22" name="maria_14" securityDescriptor="O:WDG:WDD:(A;;CC;;;S-1-5-21-3048853270-2157241324-869001692-3245)(A;;CC;;;S-1-5-21-3048853270-2157241324-869001692-1007)"/>
    <protectedRange sqref="Q22:R22" name="maria_1_13" securityDescriptor="O:WDG:WDD:(A;;CC;;;S-1-5-21-3048853270-2157241324-869001692-3245)(A;;CC;;;S-1-5-21-3048853270-2157241324-869001692-1007)"/>
    <protectedRange sqref="Y22 AH22" name="maria_1_1_12" securityDescriptor="O:WDG:WDD:(A;;CC;;;S-1-5-21-3048853270-2157241324-869001692-3245)(A;;CC;;;S-1-5-21-3048853270-2157241324-869001692-1007)"/>
    <protectedRange sqref="AH23:XFD23 AF23 T23:U23 W23:X23 Z23:AA23 A23:P23 AC23:AD23" name="maria_15" securityDescriptor="O:WDG:WDD:(A;;CC;;;S-1-5-21-3048853270-2157241324-869001692-3245)(A;;CC;;;S-1-5-21-3048853270-2157241324-869001692-1007)"/>
    <protectedRange sqref="Q23:R23" name="maria_1_14" securityDescriptor="O:WDG:WDD:(A;;CC;;;S-1-5-21-3048853270-2157241324-869001692-3245)(A;;CC;;;S-1-5-21-3048853270-2157241324-869001692-1007)"/>
    <protectedRange sqref="Y23 AE23 S23" name="maria_1_1_13" securityDescriptor="O:WDG:WDD:(A;;CC;;;S-1-5-21-3048853270-2157241324-869001692-3245)(A;;CC;;;S-1-5-21-3048853270-2157241324-869001692-1007)"/>
    <protectedRange sqref="AF24 A24:U24 W24:AA24 AH24:XFD24 AC24:AD24" name="maria_16" securityDescriptor="O:WDG:WDD:(A;;CC;;;S-1-5-21-3048853270-2157241324-869001692-3245)(A;;CC;;;S-1-5-21-3048853270-2157241324-869001692-1007)"/>
    <protectedRange sqref="AE24" name="maria_1_15" securityDescriptor="O:WDG:WDD:(A;;CC;;;S-1-5-21-3048853270-2157241324-869001692-3245)(A;;CC;;;S-1-5-21-3048853270-2157241324-869001692-1007)"/>
    <protectedRange sqref="A26:U26 W26:AA26 AH26:XFD26 AC26:AF26 AE27:AE127" name="maria_17" securityDescriptor="O:WDG:WDD:(A;;CC;;;S-1-5-21-3048853270-2157241324-869001692-3245)(A;;CC;;;S-1-5-21-3048853270-2157241324-869001692-1007)"/>
    <protectedRange sqref="AJ25:XFD25 A25:P25" name="maria_18" securityDescriptor="O:WDG:WDD:(A;;CC;;;S-1-5-21-3048853270-2157241324-869001692-3245)(A;;CC;;;S-1-5-21-3048853270-2157241324-869001692-1007)"/>
    <protectedRange sqref="Q25:R25" name="maria_1_16" securityDescriptor="O:WDG:WDD:(A;;CC;;;S-1-5-21-3048853270-2157241324-869001692-3245)(A;;CC;;;S-1-5-21-3048853270-2157241324-869001692-1007)"/>
    <protectedRange sqref="S25:U25 W25:AA25 AH25:AI25 AC25:AF25" name="maria_1_1_14" securityDescriptor="O:WDG:WDD:(A;;CC;;;S-1-5-21-3048853270-2157241324-869001692-3245)(A;;CC;;;S-1-5-21-3048853270-2157241324-869001692-1007)"/>
    <protectedRange sqref="AI28:XFD28 AF28 T28:U28 W28:X28 Z28:AA28 C28:P28 AC28:AD28 O29:P29" name="maria_19" securityDescriptor="O:WDG:WDD:(A;;CC;;;S-1-5-21-3048853270-2157241324-869001692-3245)(A;;CC;;;S-1-5-21-3048853270-2157241324-869001692-1007)"/>
    <protectedRange sqref="Q28:R28" name="maria_1_17" securityDescriptor="O:WDG:WDD:(A;;CC;;;S-1-5-21-3048853270-2157241324-869001692-3245)(A;;CC;;;S-1-5-21-3048853270-2157241324-869001692-1007)"/>
    <protectedRange sqref="AH28 Y28:Y29 S28:S29" name="maria_1_1_15" securityDescriptor="O:WDG:WDD:(A;;CC;;;S-1-5-21-3048853270-2157241324-869001692-3245)(A;;CC;;;S-1-5-21-3048853270-2157241324-869001692-1007)"/>
    <protectedRange sqref="AI27:XFD27 AF27 T27:U27 W27:X27 Z27:AA27 A27:P27 AC27:AD27 A28:B28" name="maria_20" securityDescriptor="O:WDG:WDD:(A;;CC;;;S-1-5-21-3048853270-2157241324-869001692-3245)(A;;CC;;;S-1-5-21-3048853270-2157241324-869001692-1007)"/>
    <protectedRange sqref="Q27:R27" name="maria_1_18" securityDescriptor="O:WDG:WDD:(A;;CC;;;S-1-5-21-3048853270-2157241324-869001692-3245)(A;;CC;;;S-1-5-21-3048853270-2157241324-869001692-1007)"/>
    <protectedRange sqref="AH27 Y27 S27" name="maria_1_1_16" securityDescriptor="O:WDG:WDD:(A;;CC;;;S-1-5-21-3048853270-2157241324-869001692-3245)(A;;CC;;;S-1-5-21-3048853270-2157241324-869001692-1007)"/>
    <protectedRange sqref="AJ31:XFD31 A31:P31 A32:B33 A34:B34" name="maria_21" securityDescriptor="O:WDG:WDD:(A;;CC;;;S-1-5-21-3048853270-2157241324-869001692-3245)(A;;CC;;;S-1-5-21-3048853270-2157241324-869001692-1007)"/>
    <protectedRange sqref="Q31:R31" name="maria_1_19" securityDescriptor="O:WDG:WDD:(A;;CC;;;S-1-5-21-3048853270-2157241324-869001692-3245)(A;;CC;;;S-1-5-21-3048853270-2157241324-869001692-1007)"/>
    <protectedRange sqref="S31:U31 W31:AA31 AF31 AH31:AI31 AC31:AD31" name="maria_1_1_17" securityDescriptor="O:WDG:WDD:(A;;CC;;;S-1-5-21-3048853270-2157241324-869001692-3245)(A;;CC;;;S-1-5-21-3048853270-2157241324-869001692-1007)"/>
    <protectedRange sqref="P30 AJ30:XFD30 A30:N30" name="maria_22" securityDescriptor="O:WDG:WDD:(A;;CC;;;S-1-5-21-3048853270-2157241324-869001692-3245)(A;;CC;;;S-1-5-21-3048853270-2157241324-869001692-1007)"/>
    <protectedRange sqref="Q30:R30" name="maria_1_20" securityDescriptor="O:WDG:WDD:(A;;CC;;;S-1-5-21-3048853270-2157241324-869001692-3245)(A;;CC;;;S-1-5-21-3048853270-2157241324-869001692-1007)"/>
    <protectedRange sqref="S30:U30 W30:AA30 AF30 AH30:AI30 AC30:AD30" name="maria_1_1_18" securityDescriptor="O:WDG:WDD:(A;;CC;;;S-1-5-21-3048853270-2157241324-869001692-3245)(A;;CC;;;S-1-5-21-3048853270-2157241324-869001692-1007)"/>
    <protectedRange sqref="AI32:XFD33 AF32:AF33 U32:U33 W32:X33 Z32:AA33 C32:P33 AC32:AD33" name="maria_23" securityDescriptor="O:WDG:WDD:(A;;CC;;;S-1-5-21-3048853270-2157241324-869001692-3245)(A;;CC;;;S-1-5-21-3048853270-2157241324-869001692-1007)"/>
    <protectedRange sqref="Q32:R33" name="maria_1_21" securityDescriptor="O:WDG:WDD:(A;;CC;;;S-1-5-21-3048853270-2157241324-869001692-3245)(A;;CC;;;S-1-5-21-3048853270-2157241324-869001692-1007)"/>
    <protectedRange sqref="S32:T33 Y32:Y33 AH32:AH33" name="maria_1_1_19" securityDescriptor="O:WDG:WDD:(A;;CC;;;S-1-5-21-3048853270-2157241324-869001692-3245)(A;;CC;;;S-1-5-21-3048853270-2157241324-869001692-1007)"/>
    <protectedRange sqref="AI34:XFD34 AF34 T34:U34 W34:X34 Z34:AA34 C34:P34 AC34:AD34" name="maria_24" securityDescriptor="O:WDG:WDD:(A;;CC;;;S-1-5-21-3048853270-2157241324-869001692-3245)(A;;CC;;;S-1-5-21-3048853270-2157241324-869001692-1007)"/>
    <protectedRange sqref="Q34:R34" name="maria_1_22" securityDescriptor="O:WDG:WDD:(A;;CC;;;S-1-5-21-3048853270-2157241324-869001692-3245)(A;;CC;;;S-1-5-21-3048853270-2157241324-869001692-1007)"/>
    <protectedRange sqref="AH34 Y34 S34" name="maria_1_1_20" securityDescriptor="O:WDG:WDD:(A;;CC;;;S-1-5-21-3048853270-2157241324-869001692-3245)(A;;CC;;;S-1-5-21-3048853270-2157241324-869001692-1007)"/>
    <protectedRange sqref="AH36:XFD36 AF36 T36:U36 W36:X36 Z36:AA36 A36:P36 AC36:AD36 A37:B38" name="maria_25" securityDescriptor="O:WDG:WDD:(A;;CC;;;S-1-5-21-3048853270-2157241324-869001692-3245)(A;;CC;;;S-1-5-21-3048853270-2157241324-869001692-1007)"/>
    <protectedRange sqref="Q36:R36" name="maria_1_23" securityDescriptor="O:WDG:WDD:(A;;CC;;;S-1-5-21-3048853270-2157241324-869001692-3245)(A;;CC;;;S-1-5-21-3048853270-2157241324-869001692-1007)"/>
    <protectedRange sqref="S36 Y36" name="maria_1_1_21" securityDescriptor="O:WDG:WDD:(A;;CC;;;S-1-5-21-3048853270-2157241324-869001692-3245)(A;;CC;;;S-1-5-21-3048853270-2157241324-869001692-1007)"/>
    <protectedRange sqref="R14 AI14:XFD14 AF14 T14:U14 W14:X14 Z14:AD14 A14:P14 AB42:AB50 AB15:AB41" name="maria_26" securityDescriptor="O:WDG:WDD:(A;;CC;;;S-1-5-21-3048853270-2157241324-869001692-3245)(A;;CC;;;S-1-5-21-3048853270-2157241324-869001692-1007)"/>
    <protectedRange sqref="Q14" name="maria_1_24" securityDescriptor="O:WDG:WDD:(A;;CC;;;S-1-5-21-3048853270-2157241324-869001692-3245)(A;;CC;;;S-1-5-21-3048853270-2157241324-869001692-1007)"/>
    <protectedRange sqref="AG14:AH14 Y14 AE14 S14 V14:V41" name="maria_1_1_22" securityDescriptor="O:WDG:WDD:(A;;CC;;;S-1-5-21-3048853270-2157241324-869001692-3245)(A;;CC;;;S-1-5-21-3048853270-2157241324-869001692-1007)"/>
    <protectedRange sqref="A39:U39 W39:AA39 AF39 AH39:XFD39 AC39:AD39 Y40:Y41 S40:S41" name="maria_28" securityDescriptor="O:WDG:WDD:(A;;CC;;;S-1-5-21-3048853270-2157241324-869001692-3245)(A;;CC;;;S-1-5-21-3048853270-2157241324-869001692-1007)"/>
    <protectedRange sqref="A40:P41 Z40:AA41 W40:X41 T40:U41 AF40:AF41 AI40:XFD41 AC40:AD41" name="maria_29" securityDescriptor="O:WDG:WDD:(A;;CC;;;S-1-5-21-3048853270-2157241324-869001692-3245)(A;;CC;;;S-1-5-21-3048853270-2157241324-869001692-1007)"/>
    <protectedRange sqref="Q40:R41" name="maria_1_25" securityDescriptor="O:WDG:WDD:(A;;CC;;;S-1-5-21-3048853270-2157241324-869001692-3245)(A;;CC;;;S-1-5-21-3048853270-2157241324-869001692-1007)"/>
    <protectedRange sqref="AH40:AH41" name="maria_1_1_23" securityDescriptor="O:WDG:WDD:(A;;CC;;;S-1-5-21-3048853270-2157241324-869001692-3245)(A;;CC;;;S-1-5-21-3048853270-2157241324-869001692-1007)"/>
    <protectedRange sqref="AH38:XFD38 AF38 T38:U38 W38:X38 Z38:AA38 C38:P38" name="maria_30" securityDescriptor="O:WDG:WDD:(A;;CC;;;S-1-5-21-3048853270-2157241324-869001692-3245)(A;;CC;;;S-1-5-21-3048853270-2157241324-869001692-1007)"/>
    <protectedRange sqref="Q38:R38" name="maria_1_26" securityDescriptor="O:WDG:WDD:(A;;CC;;;S-1-5-21-3048853270-2157241324-869001692-3245)(A;;CC;;;S-1-5-21-3048853270-2157241324-869001692-1007)"/>
    <protectedRange sqref="Y38 S38" name="maria_1_1_24" securityDescriptor="O:WDG:WDD:(A;;CC;;;S-1-5-21-3048853270-2157241324-869001692-3245)(A;;CC;;;S-1-5-21-3048853270-2157241324-869001692-1007)"/>
    <protectedRange sqref="AI37:XFD37 AF37 T37:U37 W37:X37 Z37:AA37 C37:P37 AC37:AD37" name="maria_31" securityDescriptor="O:WDG:WDD:(A;;CC;;;S-1-5-21-3048853270-2157241324-869001692-3245)(A;;CC;;;S-1-5-21-3048853270-2157241324-869001692-1007)"/>
    <protectedRange sqref="Q37:R37" name="maria_1_27" securityDescriptor="O:WDG:WDD:(A;;CC;;;S-1-5-21-3048853270-2157241324-869001692-3245)(A;;CC;;;S-1-5-21-3048853270-2157241324-869001692-1007)"/>
    <protectedRange sqref="AH37 Y37 S37" name="maria_1_1_25" securityDescriptor="O:WDG:WDD:(A;;CC;;;S-1-5-21-3048853270-2157241324-869001692-3245)(A;;CC;;;S-1-5-21-3048853270-2157241324-869001692-1007)"/>
    <protectedRange sqref="A35:B35 F35" name="maria_32" securityDescriptor="O:WDG:WDD:(A;;CC;;;S-1-5-21-3048853270-2157241324-869001692-3245)(A;;CC;;;S-1-5-21-3048853270-2157241324-869001692-1007)"/>
    <protectedRange sqref="C35:E35 G35:H35 J35:U35 W35:AA35 AF35 AH35:XFD35 AC35:AD35" name="maria_1_28" securityDescriptor="O:WDG:WDD:(A;;CC;;;S-1-5-21-3048853270-2157241324-869001692-3245)(A;;CC;;;S-1-5-21-3048853270-2157241324-869001692-1007)"/>
    <protectedRange sqref="C86:H86 C43:H78 C87:I90 J78:L78 C79:L85 J86:L90 T44:U90 A42:AA42 W60:X90 Z60:AA90 I43:L77 AF42:AF90 AH42:XFD90 AC42:AD90 W43:AA59 N44:R90 N43:U43 AB51:AB127 Y60:Y127 V43:V127 S44:S127 M43:M127 A43:B127" name="maria_33" securityDescriptor="O:WDG:WDD:(A;;CC;;;S-1-5-21-3048853270-2157241324-869001692-3245)(A;;CC;;;S-1-5-21-3048853270-2157241324-869001692-1007)"/>
    <protectedRange sqref="AH91:XFD91 AF91 T91:U91 W91:X91 Z91:AA91 C91:L91 AC91:AD91 N91:P91" name="maria_34" securityDescriptor="O:WDG:WDD:(A;;CC;;;S-1-5-21-3048853270-2157241324-869001692-3245)(A;;CC;;;S-1-5-21-3048853270-2157241324-869001692-1007)"/>
    <protectedRange sqref="Q91:R91" name="maria_1_29" securityDescriptor="O:WDG:WDD:(A;;CC;;;S-1-5-21-3048853270-2157241324-869001692-3245)(A;;CC;;;S-1-5-21-3048853270-2157241324-869001692-1007)"/>
    <protectedRange sqref="O92:P92 R92:R94 O94:P94 AH92:XFD94 AF92:AF94 T92:U94 W92:X94 Z92 AA92:AA93 C92:L94 Z94:AA94 AC92:AD94 N92:N94" name="maria_35" securityDescriptor="O:WDG:WDD:(A;;CC;;;S-1-5-21-3048853270-2157241324-869001692-3245)(A;;CC;;;S-1-5-21-3048853270-2157241324-869001692-1007)"/>
    <protectedRange sqref="Q92:Q94" name="maria_1_30" securityDescriptor="O:WDG:WDD:(A;;CC;;;S-1-5-21-3048853270-2157241324-869001692-3245)(A;;CC;;;S-1-5-21-3048853270-2157241324-869001692-1007)"/>
    <protectedRange sqref="Z93" name="maria_1_1_27" securityDescriptor="O:WDG:WDD:(A;;CC;;;S-1-5-21-3048853270-2157241324-869001692-3245)(A;;CC;;;S-1-5-21-3048853270-2157241324-869001692-1007)"/>
    <protectedRange sqref="AH95:XFD102 AF95:AF102 T95:U102 W95:X102 Z95:AA102 AC95:AD102 C95:L102 N95:P102" name="maria_36" securityDescriptor="O:WDG:WDD:(A;;CC;;;S-1-5-21-3048853270-2157241324-869001692-3245)(A;;CC;;;S-1-5-21-3048853270-2157241324-869001692-1007)"/>
    <protectedRange sqref="Q95:R102" name="maria_1_31" securityDescriptor="O:WDG:WDD:(A;;CC;;;S-1-5-21-3048853270-2157241324-869001692-3245)(A;;CC;;;S-1-5-21-3048853270-2157241324-869001692-1007)"/>
    <protectedRange sqref="AI103:XFD103 AH104:XFD104 AF103:AF104 T103:U104 W103:X104 Z104 AA103:AA104 C103:L104 AC103:AD104 N103:P104 AI115:AK115 AF115 T115:U115 W115:X115 AA115 C115:L115 AC115:AD115 AM115:XFD115 E114 E116 N115:P116 AI116 E127" name="maria_37" securityDescriptor="O:WDG:WDD:(A;;CC;;;S-1-5-21-3048853270-2157241324-869001692-3245)(A;;CC;;;S-1-5-21-3048853270-2157241324-869001692-1007)"/>
    <protectedRange sqref="Q103:R104 Q115:R116" name="maria_1_32" securityDescriptor="O:WDG:WDD:(A;;CC;;;S-1-5-21-3048853270-2157241324-869001692-3245)(A;;CC;;;S-1-5-21-3048853270-2157241324-869001692-1007)"/>
    <protectedRange sqref="AH103 Z103 Z115 AH115:AH116" name="maria_1_1_29" securityDescriptor="O:WDG:WDD:(A;;CC;;;S-1-5-21-3048853270-2157241324-869001692-3245)(A;;CC;;;S-1-5-21-3048853270-2157241324-869001692-1007)"/>
    <protectedRange sqref="AH105:XFD106 AF105:AF106 T105:U106 W105:X106 Z106:AA106 AC105:AD106 C105:L106 N105:P106" name="maria_38" securityDescriptor="O:WDG:WDD:(A;;CC;;;S-1-5-21-3048853270-2157241324-869001692-3245)(A;;CC;;;S-1-5-21-3048853270-2157241324-869001692-1007)"/>
    <protectedRange sqref="Q105:R106" name="maria_1_33" securityDescriptor="O:WDG:WDD:(A;;CC;;;S-1-5-21-3048853270-2157241324-869001692-3245)(A;;CC;;;S-1-5-21-3048853270-2157241324-869001692-1007)"/>
    <protectedRange sqref="AI107:XFD108 H109:I109 G107:I108 AH109:XFD109 AF107:AF109 C107:F109 T107:U109 W107:X109 Z107:AA109 J107:L109 AC107:AD109 N114:P114 N107:P109" name="maria_39" securityDescriptor="O:WDG:WDD:(A;;CC;;;S-1-5-21-3048853270-2157241324-869001692-3245)(A;;CC;;;S-1-5-21-3048853270-2157241324-869001692-1007)"/>
    <protectedRange sqref="Q107:R109 R114" name="maria_1_34" securityDescriptor="O:WDG:WDD:(A;;CC;;;S-1-5-21-3048853270-2157241324-869001692-3245)(A;;CC;;;S-1-5-21-3048853270-2157241324-869001692-1007)"/>
    <protectedRange sqref="AH107:AH108" name="maria_1_1_31" securityDescriptor="O:WDG:WDD:(A;;CC;;;S-1-5-21-3048853270-2157241324-869001692-3245)(A;;CC;;;S-1-5-21-3048853270-2157241324-869001692-1007)"/>
    <protectedRange sqref="AH110:XFD111 AF110:AF111 T110:U111 W110:X111 C110:L111 AC110:AD111 Z110:AA112 E112:F113 AH112:AK113 N110:P113 AH117:AK117 N117:P117 E117:F118" name="maria_40" securityDescriptor="O:WDG:WDD:(A;;CC;;;S-1-5-21-3048853270-2157241324-869001692-3245)(A;;CC;;;S-1-5-21-3048853270-2157241324-869001692-1007)"/>
    <protectedRange sqref="Q110:R113 Q117:R117 R118:R120" name="maria_1_35" securityDescriptor="O:WDG:WDD:(A;;CC;;;S-1-5-21-3048853270-2157241324-869001692-3245)(A;;CC;;;S-1-5-21-3048853270-2157241324-869001692-1007)"/>
    <protectedRange sqref="AF29 T29:U29 W29:X29 Z29:AA29 C29:N29 AC29:AD29 AI29:XFD29" name="maria_42" securityDescriptor="O:WDG:WDD:(A;;CC;;;S-1-5-21-3048853270-2157241324-869001692-3245)(A;;CC;;;S-1-5-21-3048853270-2157241324-869001692-1007)"/>
    <protectedRange sqref="Q29:R29" name="maria_1_37" securityDescriptor="O:WDG:WDD:(A;;CC;;;S-1-5-21-3048853270-2157241324-869001692-3245)(A;;CC;;;S-1-5-21-3048853270-2157241324-869001692-1007)"/>
    <protectedRange sqref="AH29" name="maria_1_1_34" securityDescriptor="O:WDG:WDD:(A;;CC;;;S-1-5-21-3048853270-2157241324-869001692-3245)(A;;CC;;;S-1-5-21-3048853270-2157241324-869001692-1007)"/>
  </protectedRanges>
  <sortState ref="A6:AK26">
    <sortCondition descending="1" ref="E7:E16"/>
    <sortCondition ref="C7:C16"/>
  </sortState>
  <customSheetViews>
    <customSheetView guid="{7C1B4D6D-D666-48DD-AB17-E00791B6F0B6}" scale="55" showPageBreaks="1" fitToPage="1" printArea="1" showAutoFilter="1" topLeftCell="L1">
      <pane ySplit="6" topLeftCell="A307" activePane="bottomLeft" state="frozen"/>
      <selection pane="bottomLeft" activeCell="N309" sqref="N309:R309"/>
      <pageMargins left="0.70866141732283472" right="0.70866141732283472" top="0.74803149606299213" bottom="0.74803149606299213" header="0.31496062992125984" footer="0.31496062992125984"/>
      <pageSetup paperSize="8" scale="21" fitToHeight="0" orientation="landscape" r:id="rId1"/>
      <headerFooter>
        <oddHeader>&amp;CLISTA PROIECTELOR CONTRACTATE - PROGRAMUL OPERATIONAl CAPACITATE ADMINISTRATIVĂ</oddHeader>
        <oddFooter>Page &amp;P of &amp;N</oddFooter>
      </headerFooter>
      <autoFilter ref="A6:DG321"/>
    </customSheetView>
    <customSheetView guid="{A5B1481C-EF26-486A-984F-85CDDC2FD94F}" scale="90" showPageBreaks="1" fitToPage="1" printArea="1" showAutoFilter="1">
      <pane xSplit="7" ySplit="4" topLeftCell="AH308" activePane="bottomRight" state="frozen"/>
      <selection pane="bottomRight" activeCell="AL308" sqref="AL308"/>
      <pageMargins left="0.70866141732283472" right="0.70866141732283472" top="0.74803149606299213" bottom="0.74803149606299213" header="0.31496062992125984" footer="0.31496062992125984"/>
      <pageSetup paperSize="8" scale="21" fitToHeight="0" orientation="landscape" horizontalDpi="4294967294" verticalDpi="4294967294" r:id="rId2"/>
      <headerFooter>
        <oddHeader>&amp;CLISTA PROIECTELOR CONTRACTATE - PROGRAMUL OPERATIONAl CAPACITATE ADMINISTRATIVĂ</oddHeader>
        <oddFooter>Page &amp;P of &amp;N</oddFooter>
      </headerFooter>
      <autoFilter ref="A6:AL328"/>
    </customSheetView>
    <customSheetView guid="{53ED3D47-B2C0-43A1-9A1E-F030D529F74C}" scale="70" showPageBreaks="1" fitToPage="1" printArea="1" showAutoFilter="1" topLeftCell="A306">
      <selection activeCell="T306" sqref="T306"/>
      <pageMargins left="0.70866141732283472" right="0.70866141732283472" top="0.74803149606299213" bottom="0.74803149606299213" header="0.31496062992125984" footer="0.31496062992125984"/>
      <pageSetup paperSize="8" scale="10" fitToHeight="0" orientation="landscape" horizontalDpi="4294967294" verticalDpi="4294967294" r:id="rId3"/>
      <headerFooter>
        <oddHeader>&amp;CLISTA PROIECTELOR CONTRACTATE - PROGRAMUL OPERATIONAl CAPACITATE ADMINISTRATIVĂ</oddHeader>
        <oddFooter>Page &amp;P of &amp;N</oddFooter>
      </headerFooter>
      <autoFilter ref="A6:AL327"/>
    </customSheetView>
    <customSheetView guid="{65C35D6D-934F-4431-BA92-90255FC17BA4}" scale="70" showPageBreaks="1" fitToPage="1" printArea="1" showAutoFilter="1">
      <pane xSplit="7" ySplit="4" topLeftCell="W304" activePane="bottomRight" state="frozen"/>
      <selection pane="bottomRight" activeCell="AC305" sqref="AC305:AD305"/>
      <pageMargins left="0.70866141732283472" right="0.70866141732283472" top="0.74803149606299213" bottom="0.74803149606299213" header="0.31496062992125984" footer="0.31496062992125984"/>
      <pageSetup paperSize="8" scale="21" fitToHeight="0" orientation="landscape" horizontalDpi="4294967294" verticalDpi="4294967294" r:id="rId4"/>
      <headerFooter>
        <oddHeader>&amp;CLISTA PROIECTELOR CONTRACTATE - PROGRAMUL OPERATIONAl CAPACITATE ADMINISTRATIVĂ</oddHeader>
        <oddFooter>Page &amp;P of &amp;N</oddFooter>
      </headerFooter>
      <autoFilter ref="A6:AL327"/>
    </customSheetView>
    <customSheetView guid="{EA64E7D7-BA48-4965-B650-778AE412FE0C}" scale="90" showPageBreaks="1" fitToPage="1" printArea="1">
      <pane xSplit="1" ySplit="7" topLeftCell="B303" activePane="bottomRight" state="frozen"/>
      <selection pane="bottomRight" activeCell="H303" sqref="H303"/>
      <pageMargins left="0.70866141732283472" right="0.70866141732283472" top="0.74803149606299213" bottom="0.74803149606299213" header="0.31496062992125984" footer="0.31496062992125984"/>
      <pageSetup paperSize="8" scale="21" fitToHeight="0" orientation="landscape" horizontalDpi="4294967294" verticalDpi="4294967294" r:id="rId5"/>
      <headerFooter>
        <oddHeader>&amp;CLISTA PROIECTELOR CONTRACTATE - PROGRAMUL OPERATIONAl CAPACITATE ADMINISTRATIVĂ</oddHeader>
        <oddFooter>Page &amp;P of &amp;N</oddFooter>
      </headerFooter>
    </customSheetView>
    <customSheetView guid="{EB0F2E6A-FA33-479E-9A47-8E3494FBB4DE}" scale="70" fitToPage="1" showAutoFilter="1" topLeftCell="N298">
      <selection activeCell="S316" sqref="S316"/>
      <pageMargins left="0.70866141732283472" right="0.70866141732283472" top="0.74803149606299213" bottom="0.74803149606299213" header="0.31496062992125984" footer="0.31496062992125984"/>
      <pageSetup paperSize="8" scale="21" fitToHeight="0" orientation="landscape" horizontalDpi="4294967294" verticalDpi="4294967294" r:id="rId6"/>
      <headerFooter>
        <oddHeader>&amp;CLISTA PROIECTELOR CONTRACTATE - PROGRAMUL OPERATIONAl CAPACITATE ADMINISTRATIVĂ</oddHeader>
        <oddFooter>Page &amp;P of &amp;N</oddFooter>
      </headerFooter>
      <autoFilter ref="A6:AL323"/>
    </customSheetView>
    <customSheetView guid="{A87F3E0E-3A8E-4B82-8170-33752259B7DB}" scale="70" showPageBreaks="1" fitToPage="1" printArea="1" showAutoFilter="1">
      <pane xSplit="7" ySplit="4" topLeftCell="AA5" activePane="bottomRight" state="frozen"/>
      <selection pane="bottomRight" activeCell="AJ322" sqref="AJ322:AK322"/>
      <pageMargins left="0.70866141732283472" right="0.70866141732283472" top="0.74803149606299213" bottom="0.74803149606299213" header="0.31496062992125984" footer="0.31496062992125984"/>
      <pageSetup paperSize="8" scale="22" fitToHeight="0" orientation="landscape" horizontalDpi="4294967294" verticalDpi="4294967294" r:id="rId7"/>
      <headerFooter>
        <oddHeader>&amp;CLISTA PROIECTELOR CONTRACTATE - PROGRAMUL OPERATIONAl CAPACITATE ADMINISTRATIVĂ</oddHeader>
        <oddFooter>Page &amp;P of &amp;N</oddFooter>
      </headerFooter>
      <autoFilter ref="A6:AL321"/>
    </customSheetView>
    <customSheetView guid="{901F9774-8BE7-424D-87C2-1026F3FA2E93}" scale="70" showPageBreaks="1" fitToPage="1" printArea="1" filter="1" showAutoFilter="1" topLeftCell="AA1">
      <selection activeCell="AN224" sqref="AN224"/>
      <pageMargins left="0.70866141732283472" right="0.70866141732283472" top="0.74803149606299213" bottom="0.74803149606299213" header="0.31496062992125984" footer="0.31496062992125984"/>
      <pageSetup paperSize="8" scale="22" fitToHeight="0" orientation="landscape" horizontalDpi="4294967294" verticalDpi="4294967294" r:id="rId8"/>
      <headerFooter>
        <oddHeader>&amp;CLISTA PROIECTELOR CONTRACTATE - PROGRAMUL OPERATIONAl CAPACITATE ADMINISTRATIVĂ</oddHeader>
        <oddFooter>Page &amp;P of &amp;N</oddFooter>
      </headerFooter>
      <autoFilter ref="C1:C327">
        <filterColumn colId="0">
          <filters>
            <filter val="16"/>
            <filter val="2"/>
            <filter val="3"/>
            <filter val="6"/>
          </filters>
        </filterColumn>
      </autoFilter>
    </customSheetView>
    <customSheetView guid="{5AAA4DFE-88B1-4674-95ED-5FCD7A50BC22}" scale="70" showPageBreaks="1" fitToPage="1" printArea="1" showAutoFilter="1">
      <pane ySplit="5" topLeftCell="A6" activePane="bottomLeft" state="frozen"/>
      <selection pane="bottomLeft" activeCell="G311" sqref="G311"/>
      <pageMargins left="0.70866141732283472" right="0.70866141732283472" top="0.74803149606299213" bottom="0.74803149606299213" header="0.31496062992125984" footer="0.31496062992125984"/>
      <pageSetup paperSize="8" scale="21" fitToHeight="0" orientation="landscape" horizontalDpi="4294967294" verticalDpi="4294967294" r:id="rId9"/>
      <headerFooter>
        <oddHeader>&amp;CLISTA PROIECTELOR CONTRACTATE - PROGRAMUL OPERATIONAl CAPACITATE ADMINISTRATIVĂ</oddHeader>
        <oddFooter>Page &amp;P of &amp;N</oddFooter>
      </headerFooter>
      <autoFilter ref="A6:AL321"/>
    </customSheetView>
    <customSheetView guid="{65B035E3-87FA-46C5-996E-864F2C8D0EBC}" scale="55" showPageBreaks="1" fitToPage="1" printArea="1" showAutoFilter="1" hiddenColumns="1">
      <pane ySplit="6" topLeftCell="A7" activePane="bottomLeft" state="frozen"/>
      <selection pane="bottomLeft" activeCell="AP23" sqref="AP23"/>
      <pageMargins left="0.70866141732283472" right="0.70866141732283472" top="0.74803149606299213" bottom="0.74803149606299213" header="0.31496062992125984" footer="0.31496062992125984"/>
      <pageSetup paperSize="8" scale="34" fitToHeight="0" orientation="landscape" r:id="rId10"/>
      <headerFooter>
        <oddHeader>&amp;CLISTA PROIECTELOR CONTRACTATE - PROGRAMUL OPERATIONAl CAPACITATE ADMINISTRATIVĂ</oddHeader>
        <oddFooter>Page &amp;P of &amp;N</oddFooter>
      </headerFooter>
      <autoFilter ref="A6:DF305"/>
    </customSheetView>
    <customSheetView guid="{C3502361-AD2C-4705-878B-D12169ED60B1}" scale="70" fitToPage="1" printArea="1" showAutoFilter="1">
      <pane xSplit="7" ySplit="4" topLeftCell="P52" activePane="bottomRight" state="frozen"/>
      <selection pane="bottomRight" activeCell="P75" sqref="P75"/>
      <pageMargins left="0.70866141732283472" right="0.70866141732283472" top="0.74803149606299213" bottom="0.74803149606299213" header="0.31496062992125984" footer="0.31496062992125984"/>
      <pageSetup paperSize="8" scale="49" fitToHeight="0" orientation="landscape" horizontalDpi="4294967294" verticalDpi="4294967294" r:id="rId11"/>
      <headerFooter>
        <oddHeader>&amp;CLISTA PROIECTELOR CONTRACTATE - PROGRAMUL OPERATIONAl CAPACITATE ADMINISTRATIVĂ</oddHeader>
        <oddFooter>Page &amp;P of &amp;N</oddFooter>
      </headerFooter>
      <autoFilter ref="A4:AH68"/>
    </customSheetView>
    <customSheetView guid="{FE50EAC0-52A5-4C33-B973-65E93D03D3EA}" scale="69" showPageBreaks="1" fitToPage="1" printArea="1" filter="1" showAutoFilter="1">
      <pane xSplit="2" ySplit="228" topLeftCell="X230" activePane="bottomRight" state="frozen"/>
      <selection pane="bottomRight" activeCell="AI230" sqref="AI230"/>
      <pageMargins left="0.70866141732283472" right="0.70866141732283472" top="0.74803149606299213" bottom="0.74803149606299213" header="0.31496062992125984" footer="0.31496062992125984"/>
      <pageSetup paperSize="8" scale="21" fitToHeight="0" orientation="landscape" horizontalDpi="4294967294" verticalDpi="4294967294" r:id="rId12"/>
      <headerFooter>
        <oddHeader>&amp;CLISTA PROIECTELOR CONTRACTATE - PROGRAMUL OPERATIONAl CAPACITATE ADMINISTRATIVĂ</oddHeader>
        <oddFooter>Page &amp;P of &amp;N</oddFooter>
      </headerFooter>
      <autoFilter ref="A6:AL322">
        <filterColumn colId="2">
          <filters>
            <filter val="8"/>
          </filters>
        </filterColumn>
      </autoFilter>
    </customSheetView>
    <customSheetView guid="{EF10298D-3F59-43F1-9A86-8C1CCA3B5D93}" scale="70" showPageBreaks="1" fitToPage="1" printArea="1" filter="1" showAutoFilter="1" topLeftCell="A242">
      <selection activeCell="AD46" sqref="AD46"/>
      <pageMargins left="0.70866141732283472" right="0.70866141732283472" top="0.74803149606299213" bottom="0.74803149606299213" header="0.31496062992125984" footer="0.31496062992125984"/>
      <pageSetup paperSize="8" scale="21" fitToHeight="0" orientation="landscape" horizontalDpi="4294967294" verticalDpi="4294967294" r:id="rId13"/>
      <headerFooter>
        <oddHeader>&amp;CLISTA PROIECTELOR CONTRACTATE - PROGRAMUL OPERATIONAl CAPACITATE ADMINISTRATIVĂ</oddHeader>
        <oddFooter>Page &amp;P of &amp;N</oddFooter>
      </headerFooter>
      <autoFilter ref="A6:AL322">
        <filterColumn colId="3">
          <filters>
            <filter val="MN"/>
          </filters>
        </filterColumn>
      </autoFilter>
    </customSheetView>
    <customSheetView guid="{3AFE79CE-CE75-447D-8C73-1AE63A224CBA}" scale="80" showPageBreaks="1" fitToPage="1" printArea="1" showAutoFilter="1" topLeftCell="W1">
      <pane ySplit="3" topLeftCell="A303" activePane="bottomLeft" state="frozen"/>
      <selection pane="bottomLeft" activeCell="AG304" sqref="AG304"/>
      <pageMargins left="0.70866141732283472" right="0.70866141732283472" top="0.74803149606299213" bottom="0.74803149606299213" header="0.31496062992125984" footer="0.31496062992125984"/>
      <pageSetup paperSize="8" scale="21" fitToHeight="0" orientation="landscape" horizontalDpi="4294967294" verticalDpi="4294967294" r:id="rId14"/>
      <headerFooter>
        <oddHeader>&amp;CLISTA PROIECTELOR CONTRACTATE - PROGRAMUL OPERATIONAl CAPACITATE ADMINISTRATIVĂ</oddHeader>
        <oddFooter>Page &amp;P of &amp;N</oddFooter>
      </headerFooter>
      <autoFilter ref="A6:AL327"/>
    </customSheetView>
    <customSheetView guid="{C408A2F1-296F-4EAD-B15B-336D73846FDD}" scale="69" showPageBreaks="1" fitToPage="1" printArea="1" showAutoFilter="1">
      <selection activeCell="A8" sqref="A8"/>
      <pageMargins left="0.70866141732283472" right="0.70866141732283472" top="0.74803149606299213" bottom="0.74803149606299213" header="0.31496062992125984" footer="0.31496062992125984"/>
      <pageSetup paperSize="8" scale="21" fitToHeight="0" orientation="landscape" horizontalDpi="4294967294" verticalDpi="4294967294" r:id="rId15"/>
      <headerFooter>
        <oddHeader>&amp;CLISTA PROIECTELOR CONTRACTATE - PROGRAMUL OPERATIONAl CAPACITATE ADMINISTRATIVĂ</oddHeader>
        <oddFooter>Page &amp;P of &amp;N</oddFooter>
      </headerFooter>
      <autoFilter ref="A6:AL327"/>
    </customSheetView>
    <customSheetView guid="{9980B309-0131-4577-BF29-212714399FDF}" scale="70" showPageBreaks="1" fitToPage="1" printArea="1" showAutoFilter="1">
      <pane xSplit="7" ySplit="4" topLeftCell="M25" activePane="bottomRight" state="frozen"/>
      <selection pane="bottomRight" activeCell="M31" sqref="M31"/>
      <pageMargins left="0.70866141732283472" right="0.70866141732283472" top="0.74803149606299213" bottom="0.74803149606299213" header="0.31496062992125984" footer="0.31496062992125984"/>
      <pageSetup paperSize="8" scale="21" fitToHeight="0" orientation="landscape" horizontalDpi="4294967294" verticalDpi="4294967294" r:id="rId16"/>
      <headerFooter>
        <oddHeader>&amp;CLISTA PROIECTELOR CONTRACTATE - PROGRAMUL OPERATIONAl CAPACITATE ADMINISTRATIVĂ</oddHeader>
        <oddFooter>Page &amp;P of &amp;N</oddFooter>
      </headerFooter>
      <autoFilter ref="A6:AL328"/>
    </customSheetView>
    <customSheetView guid="{107CF550-CA10-4664-8BEF-E9F604AC22BE}" scale="55" fitToPage="1" showAutoFilter="1" topLeftCell="K1">
      <pane ySplit="6" topLeftCell="A7" activePane="bottomLeft" state="frozen"/>
      <selection pane="bottomLeft" activeCell="Y311" sqref="Y311"/>
      <pageMargins left="0.70866141732283472" right="0.70866141732283472" top="0.74803149606299213" bottom="0.74803149606299213" header="0.31496062992125984" footer="0.31496062992125984"/>
      <pageSetup paperSize="8" scale="21" fitToHeight="0" orientation="landscape" r:id="rId17"/>
      <headerFooter>
        <oddHeader>&amp;CLISTA PROIECTELOR CONTRACTATE - PROGRAMUL OPERATIONAl CAPACITATE ADMINISTRATIVĂ</oddHeader>
        <oddFooter>Page &amp;P of &amp;N</oddFooter>
      </headerFooter>
      <autoFilter ref="A6:DG321"/>
    </customSheetView>
  </customSheetViews>
  <mergeCells count="57">
    <mergeCell ref="AL1:AL2"/>
    <mergeCell ref="AJ1:AK1"/>
    <mergeCell ref="AJ2:AJ3"/>
    <mergeCell ref="AK2:AK3"/>
    <mergeCell ref="AB2:AB3"/>
    <mergeCell ref="AG1:AG3"/>
    <mergeCell ref="AH1:AH3"/>
    <mergeCell ref="AI1:AI3"/>
    <mergeCell ref="AF2:AF3"/>
    <mergeCell ref="AE1:AE3"/>
    <mergeCell ref="Y2:Y3"/>
    <mergeCell ref="P1:P3"/>
    <mergeCell ref="Q1:Q3"/>
    <mergeCell ref="R1:R3"/>
    <mergeCell ref="S1:AB1"/>
    <mergeCell ref="S2:X2"/>
    <mergeCell ref="A1:A3"/>
    <mergeCell ref="G1:G3"/>
    <mergeCell ref="H1:H3"/>
    <mergeCell ref="N1:N3"/>
    <mergeCell ref="O1:O3"/>
    <mergeCell ref="C1:C3"/>
    <mergeCell ref="D1:D3"/>
    <mergeCell ref="F1:F3"/>
    <mergeCell ref="E1:E3"/>
    <mergeCell ref="J1:J3"/>
    <mergeCell ref="K1:K3"/>
    <mergeCell ref="L1:L3"/>
    <mergeCell ref="M1:M3"/>
    <mergeCell ref="I1:I3"/>
    <mergeCell ref="B1:B3"/>
    <mergeCell ref="L4:L5"/>
    <mergeCell ref="M4:M5"/>
    <mergeCell ref="N4:N5"/>
    <mergeCell ref="O4:O5"/>
    <mergeCell ref="P4:P5"/>
    <mergeCell ref="G4:G5"/>
    <mergeCell ref="H4:H5"/>
    <mergeCell ref="I4:I5"/>
    <mergeCell ref="J4:J5"/>
    <mergeCell ref="K4:K5"/>
    <mergeCell ref="A4:A5"/>
    <mergeCell ref="C4:C5"/>
    <mergeCell ref="D4:D5"/>
    <mergeCell ref="E4:E5"/>
    <mergeCell ref="F4:F5"/>
    <mergeCell ref="B4:B5"/>
    <mergeCell ref="AH4:AH5"/>
    <mergeCell ref="AI4:AI5"/>
    <mergeCell ref="AJ4:AJ5"/>
    <mergeCell ref="AK4:AK5"/>
    <mergeCell ref="Q4:Q5"/>
    <mergeCell ref="R4:R5"/>
    <mergeCell ref="AE4:AE5"/>
    <mergeCell ref="AF4:AF5"/>
    <mergeCell ref="AG4:AG5"/>
    <mergeCell ref="S4:AB4"/>
  </mergeCells>
  <pageMargins left="0.70866141732283472" right="0.70866141732283472" top="0.74803149606299213" bottom="0.74803149606299213" header="0.31496062992125984" footer="0.31496062992125984"/>
  <pageSetup paperSize="8" scale="21" fitToHeight="0" orientation="landscape" r:id="rId18"/>
  <headerFooter>
    <oddHeader>&amp;CLISTA PROIECTELOR CONTRACTATE - PROGRAMUL OPERATIONAl CAPACITATE ADMINISTRATIVĂ</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Viorela Coman</dc:creator>
  <cp:lastModifiedBy>corina.chibzuloiu</cp:lastModifiedBy>
  <cp:lastPrinted>2018-05-25T09:31:58Z</cp:lastPrinted>
  <dcterms:created xsi:type="dcterms:W3CDTF">2016-07-18T10:59:34Z</dcterms:created>
  <dcterms:modified xsi:type="dcterms:W3CDTF">2018-05-30T09:41:49Z</dcterms:modified>
</cp:coreProperties>
</file>