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 Buget an 2022\Lucrari\adrese\publicare site\30.06.2022 publicare site\"/>
    </mc:Choice>
  </mc:AlternateContent>
  <xr:revisionPtr revIDLastSave="0" documentId="13_ncr:1_{01F1D701-02FE-4BF4-B493-C08CED085BE7}" xr6:coauthVersionLast="36" xr6:coauthVersionMax="36" xr10:uidLastSave="{00000000-0000-0000-0000-000000000000}"/>
  <bookViews>
    <workbookView xWindow="0" yWindow="0" windowWidth="28800" windowHeight="12225" xr2:uid="{152D9351-BAD8-47F8-B55A-F3443423DA8E}"/>
  </bookViews>
  <sheets>
    <sheet name="Total" sheetId="1" r:id="rId1"/>
  </sheets>
  <definedNames>
    <definedName name="_xlnm.Print_Titles" localSheetId="0">Total!$9:$10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9" i="1"/>
  <c r="D30" i="1"/>
  <c r="D31" i="1"/>
  <c r="E23" i="1"/>
  <c r="A19" i="1"/>
  <c r="A20" i="1" s="1"/>
  <c r="A21" i="1" s="1"/>
  <c r="A22" i="1" s="1"/>
  <c r="D16" i="1"/>
  <c r="A13" i="1"/>
  <c r="A14" i="1" s="1"/>
  <c r="A15" i="1" s="1"/>
  <c r="E30" i="1" l="1"/>
  <c r="E31" i="1"/>
  <c r="E38" i="1"/>
  <c r="E39" i="1"/>
  <c r="D23" i="1"/>
  <c r="E16" i="1"/>
  <c r="E26" i="1" s="1"/>
  <c r="D25" i="1" l="1"/>
  <c r="D26" i="1"/>
  <c r="E25" i="1"/>
  <c r="E34" i="1" s="1"/>
  <c r="D33" i="1" l="1"/>
  <c r="E33" i="1"/>
  <c r="E42" i="1" s="1"/>
  <c r="D34" i="1"/>
  <c r="E46" i="1" l="1"/>
  <c r="D42" i="1"/>
  <c r="E41" i="1"/>
  <c r="D41" i="1"/>
  <c r="D46" i="1" l="1"/>
  <c r="D45" i="1"/>
  <c r="E45" i="1"/>
</calcChain>
</file>

<file path=xl/sharedStrings.xml><?xml version="1.0" encoding="utf-8"?>
<sst xmlns="http://schemas.openxmlformats.org/spreadsheetml/2006/main" count="77" uniqueCount="77">
  <si>
    <t>MINISTERUL  JUSTITIEI</t>
  </si>
  <si>
    <t>CENTRALIZAT</t>
  </si>
  <si>
    <t>Cod 02</t>
  </si>
  <si>
    <t>CONTUL DE REZULTAT PATRIMONIAL</t>
  </si>
  <si>
    <t>la data de 30.06.2022</t>
  </si>
  <si>
    <t>lei</t>
  </si>
  <si>
    <t>Nr. Crt.</t>
  </si>
  <si>
    <t>DENUMIREA INDICATORULUI</t>
  </si>
  <si>
    <t>Cod rand</t>
  </si>
  <si>
    <t>An precedent</t>
  </si>
  <si>
    <t>An curent</t>
  </si>
  <si>
    <t>A</t>
  </si>
  <si>
    <t>B</t>
  </si>
  <si>
    <t>C</t>
  </si>
  <si>
    <t>30.06.2021</t>
  </si>
  <si>
    <t>30.06.2022</t>
  </si>
  <si>
    <t>I.</t>
  </si>
  <si>
    <t xml:space="preserve">VENITURI OPERATIONALE </t>
  </si>
  <si>
    <t>01</t>
  </si>
  <si>
    <r>
      <t xml:space="preserve">Venituri din impozite, taxe, contribuţii de asigurări şi alte venituri ale bugetelor </t>
    </r>
    <r>
      <rPr>
        <sz val="10"/>
        <color indexed="8"/>
        <rFont val="Arial"/>
        <family val="2"/>
      </rPr>
      <t>(ct.     7300100+7300200+7300201+7300202+7300203+7310100+7310200+7320100+7330000+7340000+7350100+7350200+7350300+7350400+7350500+7350600+7350601+7350602+7360100+7390000+7450100+7450200+7450300+7450400+7450500+7450700+7450900+7460100+7460200+7460300+7460900)</t>
    </r>
  </si>
  <si>
    <t>02</t>
  </si>
  <si>
    <r>
      <t xml:space="preserve">Venituri din activităţi economice                                              </t>
    </r>
    <r>
      <rPr>
        <sz val="10"/>
        <rFont val="Arial"/>
        <family val="2"/>
      </rPr>
      <t>(ct.7210000+7220000+7510100+7510200+/-7090000)</t>
    </r>
  </si>
  <si>
    <t>03</t>
  </si>
  <si>
    <r>
      <t xml:space="preserve">Finantări, subvenţii, transferuri                                                                                                                               </t>
    </r>
    <r>
      <rPr>
        <sz val="10"/>
        <rFont val="Arial"/>
        <family val="2"/>
      </rPr>
      <t>(ct.7510500+7710000+7720100+7720200+7740100+ 7740200+7750000+7760000+7780000+7790101+7790109)</t>
    </r>
  </si>
  <si>
    <t>04</t>
  </si>
  <si>
    <r>
      <t xml:space="preserve">Alte venituri operaţionale </t>
    </r>
    <r>
      <rPr>
        <sz val="10"/>
        <rFont val="Arial"/>
        <family val="2"/>
      </rPr>
      <t>(ct. 7140000+7180000+</t>
    </r>
    <r>
      <rPr>
        <sz val="10"/>
        <color indexed="8"/>
        <rFont val="Arial"/>
        <family val="2"/>
      </rPr>
      <t>7500000</t>
    </r>
    <r>
      <rPr>
        <sz val="10"/>
        <rFont val="Arial"/>
        <family val="2"/>
      </rPr>
      <t>+7500100+7500200+7510300+7510400+7810200+7810300+7810401+7810402+7770000)</t>
    </r>
  </si>
  <si>
    <t>05</t>
  </si>
  <si>
    <t>TOTAL VENITURI OPERAŢIONALE                         (rd.02+03+04+05)</t>
  </si>
  <si>
    <t>06</t>
  </si>
  <si>
    <t>II.</t>
  </si>
  <si>
    <t>CHELTUIELI  OPERAŢIONALE</t>
  </si>
  <si>
    <t>07</t>
  </si>
  <si>
    <r>
      <t xml:space="preserve">Salariile şi contribuţiile sociale aferente angajaţilor </t>
    </r>
    <r>
      <rPr>
        <sz val="10"/>
        <rFont val="Arial"/>
        <family val="2"/>
      </rPr>
      <t>(ct. 6410000+6420000+6450100+6450200+6450300+6450400+ 6450500+6450600+6450700+6450800+6460000+6470000)</t>
    </r>
  </si>
  <si>
    <t>08</t>
  </si>
  <si>
    <r>
      <t xml:space="preserve">Subventii şi transferuri  </t>
    </r>
    <r>
      <rPr>
        <sz val="10"/>
        <rFont val="Arial"/>
        <family val="2"/>
      </rPr>
      <t>(ct. 6700000+6710000+6720000+6730000+6740000+6750000+6760000+6770000+6780000+6790000)</t>
    </r>
  </si>
  <si>
    <t>09</t>
  </si>
  <si>
    <r>
      <t xml:space="preserve">Stocuri, consumabile, lucrări şi servicii executate de terţi </t>
    </r>
    <r>
      <rPr>
        <sz val="10"/>
        <rFont val="Arial"/>
        <family val="2"/>
      </rPr>
      <t>(ct.  6010000+6020100+6020200+6020300+6020400+ 6020500+6020600+6020700+6020800+6020900+6030000+6060000+6070000+6080000+6090000+6100000+6110000+6120000+6130000+6140000+6220000+6230000+6240100+6240200+6260000+6270000+6280000+6290100)</t>
    </r>
  </si>
  <si>
    <r>
      <t xml:space="preserve">Cheltuieli de capital, amortizări şi provizioane      </t>
    </r>
    <r>
      <rPr>
        <sz val="10"/>
        <rFont val="Arial"/>
        <family val="2"/>
      </rPr>
      <t>(ct. 6810100+6810200+6810300+6810401+6810402+6820101+6820109+6820200+6890100+6890200)</t>
    </r>
  </si>
  <si>
    <r>
      <t>Alte cheltuieli operaţionale                                                                  (</t>
    </r>
    <r>
      <rPr>
        <sz val="11"/>
        <rFont val="Arial"/>
        <family val="2"/>
      </rPr>
      <t>6350100+6540000+6580101+ 6580109)</t>
    </r>
  </si>
  <si>
    <t>TOTAL CHELTUIELI OPERAŢIONALE                                                (rd.08+09+10+11+12)</t>
  </si>
  <si>
    <t>III.</t>
  </si>
  <si>
    <t xml:space="preserve">REZULTATUL DIN ACTIVITATEA OPERAŢIONALĂ </t>
  </si>
  <si>
    <t>- EXCEDENT (rd.06- rd.13)</t>
  </si>
  <si>
    <t>- DEFICIT (rd.13- rd.06)</t>
  </si>
  <si>
    <t>IV.</t>
  </si>
  <si>
    <r>
      <t xml:space="preserve">VENITURI FINANCIARE </t>
    </r>
    <r>
      <rPr>
        <sz val="10"/>
        <rFont val="Arial"/>
        <family val="2"/>
      </rPr>
      <t>(ct. 7630000+7640000+7650100+7650200+7660000+7670000+7680000+7690000+7860300+7860400)</t>
    </r>
  </si>
  <si>
    <t>V.</t>
  </si>
  <si>
    <r>
      <t xml:space="preserve">CHELTUIELI FINANCIARE </t>
    </r>
    <r>
      <rPr>
        <sz val="10"/>
        <rFont val="Arial"/>
        <family val="2"/>
      </rPr>
      <t>(ct. 6630000+6640000+6650100+6650200+6660000+6670000+ 6680000+6690000+6860300+6860400+6860800)</t>
    </r>
  </si>
  <si>
    <t>VI.</t>
  </si>
  <si>
    <t>REZULTATUL DIN ACTIVITATEA FINANCIARĂ</t>
  </si>
  <si>
    <t xml:space="preserve">- EXCEDENT (rd.17- rd.18) </t>
  </si>
  <si>
    <t>- DEFICIT (rd.18- rd.17)</t>
  </si>
  <si>
    <t>VII.</t>
  </si>
  <si>
    <t xml:space="preserve">REZULTATUL DIN ACTIVITATEA CURENTĂ </t>
  </si>
  <si>
    <t xml:space="preserve"> - EXCEDENT (rd.15+20-16-21)</t>
  </si>
  <si>
    <t xml:space="preserve"> - DEFICIT  (rd.16+21-15-20)</t>
  </si>
  <si>
    <t>VIII.</t>
  </si>
  <si>
    <r>
      <t xml:space="preserve">VENITURI EXTRAORDINARE                                           </t>
    </r>
    <r>
      <rPr>
        <sz val="10"/>
        <rFont val="Arial"/>
        <family val="2"/>
      </rPr>
      <t>(ct.7910000)</t>
    </r>
  </si>
  <si>
    <t>IX.</t>
  </si>
  <si>
    <r>
      <t xml:space="preserve">CHELTUIELI  EXTRAORDINARE                </t>
    </r>
    <r>
      <rPr>
        <sz val="10"/>
        <rFont val="Arial"/>
        <family val="2"/>
      </rPr>
      <t>(ct.6900000+6910000)</t>
    </r>
  </si>
  <si>
    <t>X.</t>
  </si>
  <si>
    <t xml:space="preserve">REZULTATUL DIN ACTIVITATEA EXTRAORDINARĂ </t>
  </si>
  <si>
    <t>- EXCEDENT (rd.25-rd.26)</t>
  </si>
  <si>
    <t>- DEFICIT  (rd.26-rd.25)</t>
  </si>
  <si>
    <t>XI.</t>
  </si>
  <si>
    <t xml:space="preserve">REZULTATUL PATRIMONIAL AL EXERCIŢIULUI (BRUT) </t>
  </si>
  <si>
    <t>29.1</t>
  </si>
  <si>
    <t xml:space="preserve"> - EXCEDENT (rd. 23+28-24-29)</t>
  </si>
  <si>
    <t>29.2</t>
  </si>
  <si>
    <t xml:space="preserve"> - DEFICIT (rd. 24+29-23-28)</t>
  </si>
  <si>
    <t>29.3</t>
  </si>
  <si>
    <t>Cheltuieli cu impozitul pe profit (din ct. 6350200)</t>
  </si>
  <si>
    <t>29.4</t>
  </si>
  <si>
    <t>XII.</t>
  </si>
  <si>
    <t>REZULTATUL PATRIMONIAL AL EXERCIŢIULUI (NET)</t>
  </si>
  <si>
    <t xml:space="preserve"> - EXCEDENT (rd. 29.2 - rd.29.4)</t>
  </si>
  <si>
    <t xml:space="preserve"> - DEFICIT (rd. 29.3 + rd.29.4)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</si>
</sst>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1"/>
      <name val="Trebuchet MS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2"/>
      <name val="Trebuchet MS"/>
      <family val="2"/>
    </font>
    <font>
      <sz val="10"/>
      <name val="Arial"/>
      <family val="2"/>
    </font>
    <font>
      <b/>
      <sz val="12"/>
      <name val="Trebuchet MS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3" fontId="1" fillId="0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4" fillId="0" borderId="1" xfId="0" quotePrefix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top" wrapText="1"/>
    </xf>
    <xf numFmtId="0" fontId="1" fillId="0" borderId="1" xfId="0" quotePrefix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3" fontId="0" fillId="0" borderId="0" xfId="0" applyNumberFormat="1"/>
    <xf numFmtId="0" fontId="5" fillId="0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9" fillId="0" borderId="0" xfId="0" applyFont="1"/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center"/>
    </xf>
    <xf numFmtId="3" fontId="1" fillId="0" borderId="0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EB533-69B3-4FA9-81DF-11DF586B164C}">
  <dimension ref="A1:V60"/>
  <sheetViews>
    <sheetView tabSelected="1" zoomScale="80" zoomScaleNormal="80" workbookViewId="0">
      <selection activeCell="AA12" sqref="AA12"/>
    </sheetView>
  </sheetViews>
  <sheetFormatPr defaultRowHeight="16.5" x14ac:dyDescent="0.2"/>
  <cols>
    <col min="1" max="1" width="4.85546875" style="1" customWidth="1"/>
    <col min="2" max="2" width="53.42578125" style="2" customWidth="1"/>
    <col min="3" max="3" width="9.5703125" style="1" customWidth="1"/>
    <col min="4" max="4" width="20.7109375" style="3" customWidth="1"/>
    <col min="5" max="5" width="23.5703125" style="3" customWidth="1"/>
    <col min="6" max="10" width="15.42578125" hidden="1" customWidth="1"/>
    <col min="11" max="11" width="6.42578125" hidden="1" customWidth="1"/>
    <col min="12" max="12" width="8.5703125" hidden="1" customWidth="1"/>
    <col min="13" max="22" width="15.42578125" hidden="1" customWidth="1"/>
  </cols>
  <sheetData>
    <row r="1" spans="1:12" ht="6.75" customHeight="1" x14ac:dyDescent="0.2"/>
    <row r="2" spans="1:12" ht="18.75" customHeight="1" x14ac:dyDescent="0.2">
      <c r="B2" s="4" t="s">
        <v>0</v>
      </c>
    </row>
    <row r="3" spans="1:12" ht="20.25" customHeight="1" x14ac:dyDescent="0.2">
      <c r="B3" s="4" t="s">
        <v>1</v>
      </c>
      <c r="E3" s="3" t="s">
        <v>2</v>
      </c>
    </row>
    <row r="4" spans="1:12" ht="21.2" customHeight="1" x14ac:dyDescent="0.2"/>
    <row r="5" spans="1:12" ht="21.2" customHeight="1" x14ac:dyDescent="0.2">
      <c r="B5" s="33" t="s">
        <v>3</v>
      </c>
      <c r="C5" s="33"/>
      <c r="D5" s="33"/>
      <c r="E5" s="33"/>
    </row>
    <row r="6" spans="1:12" ht="21.2" customHeight="1" x14ac:dyDescent="0.2">
      <c r="B6" s="33" t="s">
        <v>4</v>
      </c>
      <c r="C6" s="33"/>
      <c r="D6" s="33"/>
      <c r="E6" s="33"/>
    </row>
    <row r="7" spans="1:12" ht="21.2" customHeight="1" x14ac:dyDescent="0.2"/>
    <row r="8" spans="1:12" ht="21.2" customHeight="1" x14ac:dyDescent="0.2">
      <c r="E8" s="3" t="s">
        <v>5</v>
      </c>
    </row>
    <row r="9" spans="1:12" ht="29.25" customHeight="1" x14ac:dyDescent="0.2">
      <c r="A9" s="5" t="s">
        <v>6</v>
      </c>
      <c r="B9" s="6" t="s">
        <v>7</v>
      </c>
      <c r="C9" s="5" t="s">
        <v>8</v>
      </c>
      <c r="D9" s="7" t="s">
        <v>9</v>
      </c>
      <c r="E9" s="7" t="s">
        <v>10</v>
      </c>
    </row>
    <row r="10" spans="1:12" ht="18.75" customHeight="1" x14ac:dyDescent="0.2">
      <c r="A10" s="5" t="s">
        <v>11</v>
      </c>
      <c r="B10" s="6" t="s">
        <v>12</v>
      </c>
      <c r="C10" s="5" t="s">
        <v>13</v>
      </c>
      <c r="D10" s="8" t="s">
        <v>14</v>
      </c>
      <c r="E10" s="8" t="s">
        <v>15</v>
      </c>
    </row>
    <row r="11" spans="1:12" ht="19.5" customHeight="1" x14ac:dyDescent="0.2">
      <c r="A11" s="9" t="s">
        <v>16</v>
      </c>
      <c r="B11" s="10" t="s">
        <v>17</v>
      </c>
      <c r="C11" s="11" t="s">
        <v>18</v>
      </c>
      <c r="D11" s="12"/>
      <c r="E11" s="12"/>
    </row>
    <row r="12" spans="1:12" ht="104.45" customHeight="1" x14ac:dyDescent="0.2">
      <c r="A12" s="5">
        <v>1</v>
      </c>
      <c r="B12" s="13" t="s">
        <v>19</v>
      </c>
      <c r="C12" s="14" t="s">
        <v>20</v>
      </c>
      <c r="D12" s="15">
        <v>5076357</v>
      </c>
      <c r="E12" s="15">
        <v>4041793</v>
      </c>
      <c r="G12" s="16">
        <v>1034564</v>
      </c>
      <c r="K12" s="17">
        <v>0</v>
      </c>
      <c r="L12" s="17">
        <v>0</v>
      </c>
    </row>
    <row r="13" spans="1:12" ht="43.5" customHeight="1" x14ac:dyDescent="0.2">
      <c r="A13" s="5">
        <f>A12+1</f>
        <v>2</v>
      </c>
      <c r="B13" s="18" t="s">
        <v>21</v>
      </c>
      <c r="C13" s="14" t="s">
        <v>22</v>
      </c>
      <c r="D13" s="15">
        <v>53568564</v>
      </c>
      <c r="E13" s="15">
        <v>81361808</v>
      </c>
      <c r="F13" s="17"/>
      <c r="G13" s="16">
        <v>-27793244</v>
      </c>
      <c r="K13" s="17">
        <v>0</v>
      </c>
      <c r="L13" s="17">
        <v>0</v>
      </c>
    </row>
    <row r="14" spans="1:12" ht="51" customHeight="1" x14ac:dyDescent="0.2">
      <c r="A14" s="5">
        <f t="shared" ref="A14:A22" si="0">A13+1</f>
        <v>3</v>
      </c>
      <c r="B14" s="18" t="s">
        <v>23</v>
      </c>
      <c r="C14" s="14" t="s">
        <v>24</v>
      </c>
      <c r="D14" s="15">
        <v>782402449</v>
      </c>
      <c r="E14" s="15">
        <v>877449149</v>
      </c>
      <c r="G14" s="16">
        <v>-95046700</v>
      </c>
      <c r="K14" s="17">
        <v>0</v>
      </c>
      <c r="L14" s="17">
        <v>0</v>
      </c>
    </row>
    <row r="15" spans="1:12" ht="47.25" customHeight="1" x14ac:dyDescent="0.2">
      <c r="A15" s="5">
        <f t="shared" si="0"/>
        <v>4</v>
      </c>
      <c r="B15" s="18" t="s">
        <v>25</v>
      </c>
      <c r="C15" s="14" t="s">
        <v>26</v>
      </c>
      <c r="D15" s="15">
        <v>20964613</v>
      </c>
      <c r="E15" s="15">
        <v>68304033</v>
      </c>
      <c r="F15" s="17"/>
      <c r="G15" s="16">
        <v>-47339420</v>
      </c>
      <c r="K15" s="17">
        <v>0</v>
      </c>
      <c r="L15" s="17">
        <v>0</v>
      </c>
    </row>
    <row r="16" spans="1:12" ht="32.450000000000003" customHeight="1" x14ac:dyDescent="0.2">
      <c r="A16" s="9"/>
      <c r="B16" s="19" t="s">
        <v>27</v>
      </c>
      <c r="C16" s="11" t="s">
        <v>28</v>
      </c>
      <c r="D16" s="20">
        <f>D12+D13+D14+D15</f>
        <v>862011983</v>
      </c>
      <c r="E16" s="20">
        <f>E12+E13+E14+E15</f>
        <v>1031156783</v>
      </c>
      <c r="G16" s="16">
        <v>-169144800</v>
      </c>
      <c r="K16" s="17">
        <v>0</v>
      </c>
      <c r="L16" s="17">
        <v>0</v>
      </c>
    </row>
    <row r="17" spans="1:12" ht="32.450000000000003" customHeight="1" x14ac:dyDescent="0.2">
      <c r="A17" s="9" t="s">
        <v>29</v>
      </c>
      <c r="B17" s="19" t="s">
        <v>30</v>
      </c>
      <c r="C17" s="11" t="s">
        <v>31</v>
      </c>
      <c r="D17" s="15"/>
      <c r="E17" s="15"/>
      <c r="G17" s="16">
        <v>0</v>
      </c>
      <c r="K17" s="17">
        <v>0</v>
      </c>
      <c r="L17" s="17">
        <v>0</v>
      </c>
    </row>
    <row r="18" spans="1:12" ht="57.75" customHeight="1" x14ac:dyDescent="0.2">
      <c r="A18" s="5">
        <v>1</v>
      </c>
      <c r="B18" s="18" t="s">
        <v>32</v>
      </c>
      <c r="C18" s="14" t="s">
        <v>33</v>
      </c>
      <c r="D18" s="15">
        <v>1989470659</v>
      </c>
      <c r="E18" s="15">
        <v>2104987184</v>
      </c>
      <c r="G18" s="16">
        <v>-115516525</v>
      </c>
      <c r="K18" s="17">
        <v>0</v>
      </c>
      <c r="L18" s="17">
        <v>0</v>
      </c>
    </row>
    <row r="19" spans="1:12" ht="45.75" customHeight="1" x14ac:dyDescent="0.2">
      <c r="A19" s="5">
        <f t="shared" si="0"/>
        <v>2</v>
      </c>
      <c r="B19" s="18" t="s">
        <v>34</v>
      </c>
      <c r="C19" s="14" t="s">
        <v>35</v>
      </c>
      <c r="D19" s="15">
        <v>765617012</v>
      </c>
      <c r="E19" s="15">
        <v>861547598</v>
      </c>
      <c r="G19" s="16">
        <v>-95930586</v>
      </c>
      <c r="K19" s="17">
        <v>0</v>
      </c>
      <c r="L19" s="17">
        <v>0</v>
      </c>
    </row>
    <row r="20" spans="1:12" ht="98.45" customHeight="1" x14ac:dyDescent="0.2">
      <c r="A20" s="5">
        <f t="shared" si="0"/>
        <v>3</v>
      </c>
      <c r="B20" s="18" t="s">
        <v>36</v>
      </c>
      <c r="C20" s="5">
        <v>10</v>
      </c>
      <c r="D20" s="15">
        <v>255564272</v>
      </c>
      <c r="E20" s="15">
        <v>314217609</v>
      </c>
      <c r="G20" s="16">
        <v>-58653337</v>
      </c>
      <c r="K20" s="17">
        <v>0</v>
      </c>
      <c r="L20" s="17">
        <v>0</v>
      </c>
    </row>
    <row r="21" spans="1:12" ht="42" customHeight="1" x14ac:dyDescent="0.2">
      <c r="A21" s="5">
        <f t="shared" si="0"/>
        <v>4</v>
      </c>
      <c r="B21" s="18" t="s">
        <v>37</v>
      </c>
      <c r="C21" s="5">
        <v>11</v>
      </c>
      <c r="D21" s="15">
        <v>415192467</v>
      </c>
      <c r="E21" s="15">
        <v>441391916</v>
      </c>
      <c r="G21" s="16">
        <v>-26199449</v>
      </c>
      <c r="K21" s="17">
        <v>0</v>
      </c>
      <c r="L21" s="17">
        <v>0</v>
      </c>
    </row>
    <row r="22" spans="1:12" ht="32.450000000000003" customHeight="1" x14ac:dyDescent="0.2">
      <c r="A22" s="5">
        <f t="shared" si="0"/>
        <v>5</v>
      </c>
      <c r="B22" s="21" t="s">
        <v>38</v>
      </c>
      <c r="C22" s="5">
        <v>12</v>
      </c>
      <c r="D22" s="15">
        <v>32360338</v>
      </c>
      <c r="E22" s="15">
        <v>25659340</v>
      </c>
      <c r="G22" s="16">
        <v>6700998</v>
      </c>
      <c r="K22" s="17">
        <v>0</v>
      </c>
      <c r="L22" s="17">
        <v>0</v>
      </c>
    </row>
    <row r="23" spans="1:12" ht="31.35" customHeight="1" x14ac:dyDescent="0.2">
      <c r="A23" s="5"/>
      <c r="B23" s="18" t="s">
        <v>39</v>
      </c>
      <c r="C23" s="9">
        <v>13</v>
      </c>
      <c r="D23" s="20">
        <f>D18+D19+D20+D21+D22</f>
        <v>3458204748</v>
      </c>
      <c r="E23" s="20">
        <f>E18+E19+E20+E21+E22</f>
        <v>3747803647</v>
      </c>
      <c r="G23" s="16">
        <v>-289598899</v>
      </c>
      <c r="K23" s="17">
        <v>3458204748</v>
      </c>
      <c r="L23" s="17">
        <v>0</v>
      </c>
    </row>
    <row r="24" spans="1:12" ht="32.450000000000003" customHeight="1" x14ac:dyDescent="0.2">
      <c r="A24" s="9" t="s">
        <v>40</v>
      </c>
      <c r="B24" s="19" t="s">
        <v>41</v>
      </c>
      <c r="C24" s="9">
        <v>14</v>
      </c>
      <c r="D24" s="15"/>
      <c r="E24" s="15"/>
      <c r="G24" s="16">
        <v>0</v>
      </c>
      <c r="K24" s="17">
        <v>0</v>
      </c>
      <c r="L24" s="17">
        <v>0</v>
      </c>
    </row>
    <row r="25" spans="1:12" ht="32.450000000000003" customHeight="1" x14ac:dyDescent="0.2">
      <c r="A25" s="5"/>
      <c r="B25" s="19" t="s">
        <v>42</v>
      </c>
      <c r="C25" s="5">
        <v>15</v>
      </c>
      <c r="D25" s="20">
        <f>IF(D16-D23&gt;0,D16-D23,0)</f>
        <v>0</v>
      </c>
      <c r="E25" s="20">
        <f>IF(E16-E23&gt;0,E16-E23,0)</f>
        <v>0</v>
      </c>
      <c r="G25" s="16">
        <v>0</v>
      </c>
      <c r="K25" s="17">
        <v>-862011983</v>
      </c>
      <c r="L25" s="17">
        <v>0</v>
      </c>
    </row>
    <row r="26" spans="1:12" ht="32.450000000000003" customHeight="1" x14ac:dyDescent="0.2">
      <c r="A26" s="5"/>
      <c r="B26" s="19" t="s">
        <v>43</v>
      </c>
      <c r="C26" s="5">
        <v>16</v>
      </c>
      <c r="D26" s="20">
        <f>IF(D23-D16&gt;0,D23-D16,0)</f>
        <v>2596192765</v>
      </c>
      <c r="E26" s="20">
        <f>IF(E23-E16&gt;0,E23-E16,0)</f>
        <v>2716646864</v>
      </c>
      <c r="G26" s="16">
        <v>-120454099</v>
      </c>
      <c r="K26" s="17">
        <v>2596192765</v>
      </c>
      <c r="L26" s="17">
        <v>0</v>
      </c>
    </row>
    <row r="27" spans="1:12" ht="52.5" customHeight="1" x14ac:dyDescent="0.2">
      <c r="A27" s="5" t="s">
        <v>44</v>
      </c>
      <c r="B27" s="18" t="s">
        <v>45</v>
      </c>
      <c r="C27" s="5">
        <v>17</v>
      </c>
      <c r="D27" s="15">
        <v>124249</v>
      </c>
      <c r="E27" s="15">
        <v>38081</v>
      </c>
      <c r="G27" s="16">
        <v>86168</v>
      </c>
      <c r="K27" s="17">
        <v>0</v>
      </c>
      <c r="L27" s="17">
        <v>0</v>
      </c>
    </row>
    <row r="28" spans="1:12" ht="45.75" customHeight="1" x14ac:dyDescent="0.2">
      <c r="A28" s="5" t="s">
        <v>46</v>
      </c>
      <c r="B28" s="18" t="s">
        <v>47</v>
      </c>
      <c r="C28" s="5">
        <v>18</v>
      </c>
      <c r="D28" s="15">
        <v>146623</v>
      </c>
      <c r="E28" s="15">
        <v>69061</v>
      </c>
      <c r="G28" s="16">
        <v>77562</v>
      </c>
      <c r="K28" s="17">
        <v>0</v>
      </c>
      <c r="L28" s="17">
        <v>0</v>
      </c>
    </row>
    <row r="29" spans="1:12" ht="32.450000000000003" customHeight="1" x14ac:dyDescent="0.2">
      <c r="A29" s="5" t="s">
        <v>48</v>
      </c>
      <c r="B29" s="19" t="s">
        <v>49</v>
      </c>
      <c r="C29" s="9">
        <v>19</v>
      </c>
      <c r="D29" s="15"/>
      <c r="E29" s="15"/>
      <c r="G29" s="16">
        <v>0</v>
      </c>
      <c r="K29" s="17">
        <v>0</v>
      </c>
      <c r="L29" s="17">
        <v>0</v>
      </c>
    </row>
    <row r="30" spans="1:12" ht="32.450000000000003" customHeight="1" x14ac:dyDescent="0.2">
      <c r="A30" s="5"/>
      <c r="B30" s="19" t="s">
        <v>50</v>
      </c>
      <c r="C30" s="5">
        <v>20</v>
      </c>
      <c r="D30" s="20">
        <f>IF(D27-D28&gt;0,D27-D28,0)</f>
        <v>0</v>
      </c>
      <c r="E30" s="20">
        <f>IF(E27-E28&gt;0,E27-E28,0)</f>
        <v>0</v>
      </c>
      <c r="G30" s="16">
        <v>0</v>
      </c>
      <c r="K30" s="17">
        <v>0</v>
      </c>
      <c r="L30" s="17">
        <v>0</v>
      </c>
    </row>
    <row r="31" spans="1:12" ht="32.450000000000003" customHeight="1" x14ac:dyDescent="0.2">
      <c r="A31" s="5"/>
      <c r="B31" s="19" t="s">
        <v>51</v>
      </c>
      <c r="C31" s="5">
        <v>21</v>
      </c>
      <c r="D31" s="20">
        <f>IF(D28-D27&gt;0,D28-D27,0)</f>
        <v>22374</v>
      </c>
      <c r="E31" s="20">
        <f>IF(E28-E27&gt;0,E28-E27,0)</f>
        <v>30980</v>
      </c>
      <c r="G31" s="16">
        <v>-8606</v>
      </c>
      <c r="K31" s="17">
        <v>0</v>
      </c>
      <c r="L31" s="17">
        <v>0</v>
      </c>
    </row>
    <row r="32" spans="1:12" ht="32.450000000000003" customHeight="1" x14ac:dyDescent="0.2">
      <c r="A32" s="5" t="s">
        <v>52</v>
      </c>
      <c r="B32" s="19" t="s">
        <v>53</v>
      </c>
      <c r="C32" s="9">
        <v>22</v>
      </c>
      <c r="D32" s="20"/>
      <c r="E32" s="20"/>
      <c r="G32" s="16">
        <v>0</v>
      </c>
      <c r="K32" s="17">
        <v>0</v>
      </c>
      <c r="L32" s="17">
        <v>0</v>
      </c>
    </row>
    <row r="33" spans="1:15" ht="32.450000000000003" customHeight="1" x14ac:dyDescent="0.2">
      <c r="A33" s="5"/>
      <c r="B33" s="19" t="s">
        <v>54</v>
      </c>
      <c r="C33" s="5">
        <v>23</v>
      </c>
      <c r="D33" s="20">
        <f>IF(D25+D30-D26-D31&gt;0,D25+D30-D26-D31,0)</f>
        <v>0</v>
      </c>
      <c r="E33" s="20">
        <f>IF(E25+E30-E26-E31&gt;0,E25+E30-E26-E31,0)</f>
        <v>0</v>
      </c>
      <c r="G33" s="16">
        <v>0</v>
      </c>
      <c r="K33" s="17">
        <v>-861989609</v>
      </c>
      <c r="L33" s="17">
        <v>0</v>
      </c>
    </row>
    <row r="34" spans="1:15" ht="32.450000000000003" customHeight="1" x14ac:dyDescent="0.2">
      <c r="A34" s="5"/>
      <c r="B34" s="19" t="s">
        <v>55</v>
      </c>
      <c r="C34" s="5">
        <v>24</v>
      </c>
      <c r="D34" s="20">
        <f>IF(D26+D31-D25-D30&gt;0,D26+D31-D25-D30,0)</f>
        <v>2596215139</v>
      </c>
      <c r="E34" s="20">
        <f>IF(E26+E31-E25-E30&gt;0,E26+E31-E25-E30,0)</f>
        <v>2716677844</v>
      </c>
      <c r="G34" s="16">
        <v>-120462705</v>
      </c>
      <c r="K34" s="17">
        <v>2596215139</v>
      </c>
      <c r="L34" s="17">
        <v>0</v>
      </c>
    </row>
    <row r="35" spans="1:15" ht="32.450000000000003" customHeight="1" x14ac:dyDescent="0.2">
      <c r="A35" s="5" t="s">
        <v>56</v>
      </c>
      <c r="B35" s="19" t="s">
        <v>57</v>
      </c>
      <c r="C35" s="5">
        <v>25</v>
      </c>
      <c r="D35" s="15">
        <v>37352</v>
      </c>
      <c r="E35" s="15">
        <v>99865</v>
      </c>
      <c r="G35" s="16">
        <v>-62513</v>
      </c>
      <c r="K35" s="17">
        <v>0</v>
      </c>
      <c r="L35" s="17">
        <v>0</v>
      </c>
    </row>
    <row r="36" spans="1:15" ht="32.450000000000003" customHeight="1" x14ac:dyDescent="0.2">
      <c r="A36" s="5" t="s">
        <v>58</v>
      </c>
      <c r="B36" s="19" t="s">
        <v>59</v>
      </c>
      <c r="C36" s="5">
        <v>26</v>
      </c>
      <c r="D36" s="15">
        <v>119651</v>
      </c>
      <c r="E36" s="15">
        <v>209941</v>
      </c>
      <c r="G36" s="16">
        <v>-90290</v>
      </c>
      <c r="K36" s="17">
        <v>0</v>
      </c>
      <c r="L36" s="17">
        <v>0</v>
      </c>
    </row>
    <row r="37" spans="1:15" ht="32.450000000000003" customHeight="1" x14ac:dyDescent="0.2">
      <c r="A37" s="5" t="s">
        <v>60</v>
      </c>
      <c r="B37" s="19" t="s">
        <v>61</v>
      </c>
      <c r="C37" s="9">
        <v>27</v>
      </c>
      <c r="D37" s="15"/>
      <c r="E37" s="15"/>
      <c r="G37" s="16">
        <v>0</v>
      </c>
      <c r="K37" s="17">
        <v>0</v>
      </c>
      <c r="L37" s="17">
        <v>0</v>
      </c>
    </row>
    <row r="38" spans="1:15" ht="32.450000000000003" customHeight="1" x14ac:dyDescent="0.2">
      <c r="A38" s="5"/>
      <c r="B38" s="19" t="s">
        <v>62</v>
      </c>
      <c r="C38" s="5">
        <v>28</v>
      </c>
      <c r="D38" s="20">
        <f>IF(D35-D36&gt;0,D35-D36,0)</f>
        <v>0</v>
      </c>
      <c r="E38" s="20">
        <f>IF(E35-E36&gt;0,E35-E36,0)</f>
        <v>0</v>
      </c>
      <c r="G38" s="16">
        <v>0</v>
      </c>
      <c r="K38" s="17">
        <v>0</v>
      </c>
      <c r="L38" s="17">
        <v>0</v>
      </c>
    </row>
    <row r="39" spans="1:15" ht="32.450000000000003" customHeight="1" x14ac:dyDescent="0.2">
      <c r="A39" s="5"/>
      <c r="B39" s="19" t="s">
        <v>63</v>
      </c>
      <c r="C39" s="5">
        <v>29</v>
      </c>
      <c r="D39" s="20">
        <f>IF(D36-D35&gt;0,D36-D35,0)</f>
        <v>82299</v>
      </c>
      <c r="E39" s="20">
        <f>IF(E36-E35&gt;0,E36-E35,0)</f>
        <v>110076</v>
      </c>
      <c r="G39" s="16">
        <v>-27777</v>
      </c>
      <c r="K39" s="17">
        <v>0</v>
      </c>
      <c r="L39" s="17">
        <v>0</v>
      </c>
    </row>
    <row r="40" spans="1:15" ht="32.450000000000003" customHeight="1" x14ac:dyDescent="0.2">
      <c r="A40" s="22" t="s">
        <v>64</v>
      </c>
      <c r="B40" s="19" t="s">
        <v>65</v>
      </c>
      <c r="C40" s="23" t="s">
        <v>66</v>
      </c>
      <c r="D40" s="15"/>
      <c r="E40" s="15"/>
      <c r="G40" s="16">
        <v>0</v>
      </c>
      <c r="K40" s="17">
        <v>0</v>
      </c>
      <c r="L40" s="17">
        <v>0</v>
      </c>
    </row>
    <row r="41" spans="1:15" ht="32.450000000000003" customHeight="1" x14ac:dyDescent="0.2">
      <c r="A41" s="22"/>
      <c r="B41" s="19" t="s">
        <v>67</v>
      </c>
      <c r="C41" s="23" t="s">
        <v>68</v>
      </c>
      <c r="D41" s="20">
        <f>IF(D33+D38-D34-D39&gt;0,D33+D38-D34-D39,0)</f>
        <v>0</v>
      </c>
      <c r="E41" s="20">
        <f>IF(E33+E38-E34-E39&gt;0,E33+E38-E34-E39,0)</f>
        <v>0</v>
      </c>
      <c r="G41" s="16">
        <v>0</v>
      </c>
      <c r="K41" s="17">
        <v>-861907310</v>
      </c>
      <c r="L41" s="17">
        <v>0</v>
      </c>
    </row>
    <row r="42" spans="1:15" ht="32.450000000000003" customHeight="1" x14ac:dyDescent="0.2">
      <c r="A42" s="22"/>
      <c r="B42" s="19" t="s">
        <v>69</v>
      </c>
      <c r="C42" s="23" t="s">
        <v>70</v>
      </c>
      <c r="D42" s="20">
        <f>IF(D34+D39-D33-D38&gt;0,D34+D39-D33-D38,0)</f>
        <v>2596297438</v>
      </c>
      <c r="E42" s="20">
        <f>IF(E34+E39-E33-E38&gt;0,E34+E39-E33-E38,0)</f>
        <v>2716787920</v>
      </c>
      <c r="G42" s="16">
        <v>-120490482</v>
      </c>
      <c r="K42" s="17">
        <v>2596297438</v>
      </c>
      <c r="L42" s="17">
        <v>0</v>
      </c>
    </row>
    <row r="43" spans="1:15" ht="32.450000000000003" customHeight="1" x14ac:dyDescent="0.2">
      <c r="A43" s="22"/>
      <c r="B43" s="19" t="s">
        <v>71</v>
      </c>
      <c r="C43" s="23" t="s">
        <v>72</v>
      </c>
      <c r="D43" s="15">
        <v>3939</v>
      </c>
      <c r="E43" s="15">
        <v>4651</v>
      </c>
      <c r="G43" s="16">
        <v>-712</v>
      </c>
      <c r="K43" s="17">
        <v>0</v>
      </c>
      <c r="L43" s="17">
        <v>0</v>
      </c>
    </row>
    <row r="44" spans="1:15" ht="32.450000000000003" customHeight="1" x14ac:dyDescent="0.2">
      <c r="A44" s="22" t="s">
        <v>73</v>
      </c>
      <c r="B44" s="19" t="s">
        <v>74</v>
      </c>
      <c r="C44" s="24">
        <v>30</v>
      </c>
      <c r="D44" s="15"/>
      <c r="E44" s="15"/>
      <c r="G44" s="16">
        <v>0</v>
      </c>
      <c r="K44" s="17">
        <v>0</v>
      </c>
      <c r="L44" s="17">
        <v>0</v>
      </c>
    </row>
    <row r="45" spans="1:15" ht="27.75" customHeight="1" x14ac:dyDescent="0.2">
      <c r="A45" s="22"/>
      <c r="B45" s="19" t="s">
        <v>75</v>
      </c>
      <c r="C45" s="24">
        <v>31</v>
      </c>
      <c r="D45" s="20">
        <f>IF(D41-D43&gt;0,D41-D43,0)</f>
        <v>0</v>
      </c>
      <c r="E45" s="20">
        <f>IF(E41-E43&gt;0,E41-E43,0)</f>
        <v>0</v>
      </c>
      <c r="G45" s="16">
        <v>0</v>
      </c>
      <c r="K45" s="17">
        <v>-861903371</v>
      </c>
      <c r="L45" s="17">
        <v>0</v>
      </c>
    </row>
    <row r="46" spans="1:15" ht="32.450000000000003" customHeight="1" x14ac:dyDescent="0.2">
      <c r="A46" s="22"/>
      <c r="B46" s="19" t="s">
        <v>76</v>
      </c>
      <c r="C46" s="24">
        <v>32</v>
      </c>
      <c r="D46" s="20">
        <f>IF(D42+D43&gt;0,D42+D43,0)</f>
        <v>2596301377</v>
      </c>
      <c r="E46" s="20">
        <f>IF(E42+E43&gt;0,E42+E43,0)</f>
        <v>2716792571</v>
      </c>
      <c r="G46" s="16">
        <v>-120491194</v>
      </c>
      <c r="K46" s="17">
        <v>2596297438</v>
      </c>
      <c r="L46" s="17">
        <v>0</v>
      </c>
    </row>
    <row r="47" spans="1:15" ht="19.5" customHeight="1" x14ac:dyDescent="0.2">
      <c r="B47" s="1"/>
      <c r="C47" s="27"/>
      <c r="D47" s="27"/>
      <c r="E47" s="25"/>
      <c r="F47" s="26"/>
      <c r="O47" s="17"/>
    </row>
    <row r="48" spans="1:15" ht="19.5" customHeight="1" x14ac:dyDescent="0.2">
      <c r="B48" s="1"/>
      <c r="C48" s="27"/>
      <c r="D48" s="27"/>
      <c r="E48" s="25"/>
      <c r="F48" s="26"/>
      <c r="O48" s="17"/>
    </row>
    <row r="49" spans="2:15" ht="19.5" customHeight="1" x14ac:dyDescent="0.2">
      <c r="B49" s="1"/>
      <c r="C49" s="27"/>
      <c r="D49" s="27"/>
      <c r="E49" s="25"/>
      <c r="F49" s="26"/>
      <c r="O49" s="17"/>
    </row>
    <row r="50" spans="2:15" ht="19.5" customHeight="1" x14ac:dyDescent="0.3">
      <c r="B50" s="1"/>
      <c r="C50" s="28"/>
      <c r="D50" s="29"/>
      <c r="E50" s="29"/>
      <c r="O50" s="17"/>
    </row>
    <row r="51" spans="2:15" ht="19.5" customHeight="1" x14ac:dyDescent="0.3">
      <c r="D51" s="30"/>
      <c r="E51" s="29"/>
      <c r="O51" s="17"/>
    </row>
    <row r="52" spans="2:15" ht="19.5" customHeight="1" x14ac:dyDescent="0.2">
      <c r="D52" s="28"/>
      <c r="E52" s="31"/>
      <c r="O52" s="17"/>
    </row>
    <row r="53" spans="2:15" ht="19.5" customHeight="1" x14ac:dyDescent="0.3">
      <c r="D53" s="30"/>
      <c r="E53" s="29"/>
      <c r="O53" s="17"/>
    </row>
    <row r="54" spans="2:15" ht="19.5" customHeight="1" x14ac:dyDescent="0.3">
      <c r="D54" s="29"/>
      <c r="E54" s="29"/>
      <c r="O54" s="17"/>
    </row>
    <row r="55" spans="2:15" ht="19.5" customHeight="1" x14ac:dyDescent="0.2">
      <c r="O55" s="17"/>
    </row>
    <row r="56" spans="2:15" ht="19.5" customHeight="1" x14ac:dyDescent="0.2">
      <c r="O56" s="17"/>
    </row>
    <row r="57" spans="2:15" ht="18" customHeight="1" x14ac:dyDescent="0.3">
      <c r="D57" s="29"/>
      <c r="E57" s="29"/>
      <c r="O57" s="17"/>
    </row>
    <row r="58" spans="2:15" ht="18" customHeight="1" x14ac:dyDescent="0.3">
      <c r="D58" s="29"/>
      <c r="E58" s="29"/>
      <c r="O58" s="17"/>
    </row>
    <row r="59" spans="2:15" hidden="1" x14ac:dyDescent="0.3">
      <c r="B59" s="32"/>
      <c r="D59" s="29"/>
      <c r="E59" s="29"/>
    </row>
    <row r="60" spans="2:15" hidden="1" x14ac:dyDescent="0.3">
      <c r="D60" s="29"/>
      <c r="E60" s="29"/>
    </row>
  </sheetData>
  <mergeCells count="2">
    <mergeCell ref="B5:E5"/>
    <mergeCell ref="B6:E6"/>
  </mergeCells>
  <pageMargins left="0.74803149606299213" right="0.55118110236220474" top="0.51181102362204722" bottom="0.51181102362204722" header="0.51181102362204722" footer="0.51181102362204722"/>
  <pageSetup paperSize="9" scale="80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Total!Print_Titles</vt:lpstr>
    </vt:vector>
  </TitlesOfParts>
  <Company>Ministerul Justiției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Lenuta Eteu</dc:creator>
  <cp:lastModifiedBy>Lenuta Eteu</cp:lastModifiedBy>
  <dcterms:created xsi:type="dcterms:W3CDTF">2022-08-25T13:16:34Z</dcterms:created>
  <dcterms:modified xsi:type="dcterms:W3CDTF">2022-08-25T13:21:50Z</dcterms:modified>
</cp:coreProperties>
</file>