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hosu\Desktop\"/>
    </mc:Choice>
  </mc:AlternateContent>
  <bookViews>
    <workbookView xWindow="0" yWindow="0" windowWidth="17970" windowHeight="5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77" i="1"/>
  <c r="D81" i="1" s="1"/>
  <c r="A77" i="1"/>
  <c r="A78" i="1" s="1"/>
  <c r="A79" i="1" s="1"/>
  <c r="A80" i="1" s="1"/>
  <c r="D72" i="1"/>
  <c r="A66" i="1"/>
  <c r="A67" i="1" s="1"/>
  <c r="A68" i="1" s="1"/>
  <c r="A70" i="1" s="1"/>
  <c r="A71" i="1" s="1"/>
  <c r="E63" i="1"/>
  <c r="E59" i="1"/>
  <c r="E57" i="1"/>
  <c r="E55" i="1"/>
  <c r="E53" i="1"/>
  <c r="D53" i="1"/>
  <c r="A49" i="1"/>
  <c r="A51" i="1" s="1"/>
  <c r="A52" i="1" s="1"/>
  <c r="D41" i="1"/>
  <c r="E38" i="1"/>
  <c r="E41" i="1" s="1"/>
  <c r="A34" i="1"/>
  <c r="E29" i="1"/>
  <c r="D27" i="1"/>
  <c r="E23" i="1"/>
  <c r="D23" i="1"/>
  <c r="A21" i="1"/>
  <c r="A22" i="1" s="1"/>
  <c r="E19" i="1"/>
  <c r="D19" i="1"/>
  <c r="A12" i="1"/>
  <c r="A13" i="1" s="1"/>
  <c r="A14" i="1" s="1"/>
  <c r="A15" i="1" s="1"/>
  <c r="A17" i="1" s="1"/>
  <c r="A19" i="1" s="1"/>
  <c r="E72" i="1" l="1"/>
  <c r="D32" i="1"/>
  <c r="D45" i="1" s="1"/>
  <c r="D46" i="1" s="1"/>
  <c r="E32" i="1"/>
  <c r="E45" i="1" s="1"/>
  <c r="E46" i="1" s="1"/>
  <c r="D73" i="1"/>
  <c r="E73" i="1"/>
  <c r="E74" i="1" l="1"/>
  <c r="D74" i="1"/>
</calcChain>
</file>

<file path=xl/comments1.xml><?xml version="1.0" encoding="utf-8"?>
<comments xmlns="http://schemas.openxmlformats.org/spreadsheetml/2006/main">
  <authors>
    <author>LILI</author>
  </authors>
  <commentList>
    <comment ref="B67" authorId="0" shapeId="0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<sst xmlns="http://schemas.openxmlformats.org/spreadsheetml/2006/main" count="137" uniqueCount="111">
  <si>
    <t>Ministerul Justitiei</t>
  </si>
  <si>
    <t>MJ-Aparat propriu + DIPFIE</t>
  </si>
  <si>
    <t>Cod 01</t>
  </si>
  <si>
    <t xml:space="preserve">BILANT </t>
  </si>
  <si>
    <t>Incheiat la data de 31.12.2015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</si>
  <si>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</si>
  <si>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</si>
  <si>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</si>
  <si>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</si>
  <si>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</si>
  <si>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</si>
  <si>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</si>
  <si>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01.01.2015</t>
  </si>
  <si>
    <t>31.12.2015</t>
  </si>
  <si>
    <t>A.</t>
  </si>
  <si>
    <t>ACTIVE</t>
  </si>
  <si>
    <t>01</t>
  </si>
  <si>
    <t>x</t>
  </si>
  <si>
    <t>I.</t>
  </si>
  <si>
    <t>ACTIVE NECURENTE</t>
  </si>
  <si>
    <t>02</t>
  </si>
  <si>
    <t>Active fixe necorporale (ct.2030000+2050000+2060000+2080100+2080200+ 2330000 -2800300-2800500-2800800-2900400-2900500-2900800-2930100*)</t>
  </si>
  <si>
    <t>03</t>
  </si>
  <si>
    <t>Instalatii tehnice, mijloace de trasport, animale, plantatii, mobilier, aparatura birotica si alte active corporale (ct.2130100+2130200+2130300+2130400+2140000+2310000 -2810300-2810400-2910300-2910400-2930200*)</t>
  </si>
  <si>
    <t>04</t>
  </si>
  <si>
    <t>Terenuri si caldiri    (ct.2110100+2110200+2120000+2310000-2810100-2810200-2910100-2910200-2930200)</t>
  </si>
  <si>
    <t>05</t>
  </si>
  <si>
    <t xml:space="preserve">Alte active nefinanciare (ct.2150000) </t>
  </si>
  <si>
    <t>06</t>
  </si>
  <si>
    <t>Active financiare necurente (investitii pe termen lung) - peste un an (ct.2600100+2600200+2600300+2650000+ 2670201+ 2670202+ 2670203+2670204+2670205+2670208 -2960101-2960102 -2960103 -2960200), din care:</t>
  </si>
  <si>
    <t>07</t>
  </si>
  <si>
    <t xml:space="preserve">    '-Titluri de participare (ct.2600100+2600200+2600300-2960101-2960102-2960103)</t>
  </si>
  <si>
    <t>08</t>
  </si>
  <si>
    <t>Creante necurente - sume ce urmeaza a fi incasate dupa o perioada mai mare de un an (ct.4110201+4110208+4130200+4280202+4610201+ 4610209 - 4910200 - 4960200), din care:</t>
  </si>
  <si>
    <t>09</t>
  </si>
  <si>
    <t>-Creante comerciale necurente - sume ce urmeaza a fi incasate dupa o perioada mai mare de un an (ct.4110201+4110208+4130200+4610201-4910200-4960200)</t>
  </si>
  <si>
    <t>10</t>
  </si>
  <si>
    <t>TOTAL ACTIVE NECURENTE (rd.03+04+05+06+07+09)</t>
  </si>
  <si>
    <t>ACTIVE CURENTE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</si>
  <si>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3510100+ 3510200+3540100+ 3540500+3540600+ 3560000+ 3570000+ 3580000+ 3590000+3610000+ 3710000+ 3810000+/-3480000+/-3780000-3910000 -3920100-3920200 -3930000-3940100-3940500-3940600-3950100-3950200-3950300-3950400-3950600-3950700-3950800-3960000-3970000-3980000)</t>
  </si>
  <si>
    <t xml:space="preserve">Creante curente - sume ce urmeaza a fi incasate intr-o perioada mai mica de un an </t>
  </si>
  <si>
    <t>Creante din operatiuni comerciale, avansuri si alte decontari (ct.2320000+2340000+4090101+4090102+4110101+ 4110108+ 4130100+ 4180000+4250000+4280102+ 4610101+  4610109 +4730109**+4810101+ 4810102+ 4810103+4810200+ 4810300+4810900+ 4820000+ 4830000 + 4890000 - 4910100- 4960100+5120800), din care :</t>
  </si>
  <si>
    <t xml:space="preserve">               -decontări privind încheierea execuţiei bugetului de stat din anul curent  (ct.4890000)</t>
  </si>
  <si>
    <t>.21.1</t>
  </si>
  <si>
    <t>-creante comerciale si avansuri              (ct.2320000+2340000+4090101+4090102+ 4110101+ 4110108+ 4130100 +4180000+4610101 - 4910100 - 4960100) : din care</t>
  </si>
  <si>
    <t xml:space="preserve">Avansuri acordate </t>
  </si>
  <si>
    <t>22.1</t>
  </si>
  <si>
    <t>Creante bugetare (ct.4310100**+4310200**+4310300**+4310400**+ 4310500**+ 4310700**+4370100**+4370200**+ 4370300**+ 4420400+ 4420800**+ 4440000**+ 4460000** 4480200+ 4610102+ 4630000+ 4640000 + 4650100+4650200+4660401+ 4660402+ 4660500+ 4660900+ 4810101**+ 4810102**+ 4810103**+ 4810900**+ 4820000** - 4970000) din care:</t>
  </si>
  <si>
    <t>- creantele bugetului general consolidat                    (ct.4630000+4640000+4650100+4650200+4660401+4660402+ 4660500+ 4660900 - 4970000)</t>
  </si>
  <si>
    <t xml:space="preserve">Creante din operatiuni cu fonduri externe nerambursabile si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  din care: </t>
  </si>
  <si>
    <t>-sume de primit de la Comisia Europeana  / alti donatori (ct.4500100+4500300+4500501+4500502+4500503+ 4500504+ 4500505+4500700)</t>
  </si>
  <si>
    <t>Imprumuturi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</si>
  <si>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Total creante curente (rd.21+23+25+27)</t>
  </si>
  <si>
    <t>Investitii pe termen scurt  (ct.5050000-5950000)</t>
  </si>
  <si>
    <t>Conturi la trezorerii si institutii de credit :</t>
  </si>
  <si>
    <t>Dobanda de incasat, alte valori, avansuri de trezorerie (ct.5180701+5320100+5320200+5320300+5320400+ 5320500+ 5320600+ 5320800+5420100)</t>
  </si>
  <si>
    <t>33.1</t>
  </si>
  <si>
    <t xml:space="preserve">- depozite </t>
  </si>
  <si>
    <t xml:space="preserve">Conturi la instituţii de credit, BNR, casă în valută                        (ct.                         5110101+5110102+5120102+5120402+5120502+5130102+ 5130202+5140102+5140202+5150102+5150202+5150302+ 5160102+5160202+5170102+5170202+5290102+5290202+ 5290302+5290902+5310402+5410102+5410202+5500102+ 5550102+5550202+5570202+5580102+5580202+5580302+ 5580303+5590102+5590202+5600102+5600103+5600402+ 5620102+5620103+5620402)  </t>
  </si>
  <si>
    <t>Dobanda de incasat, avansuri de trezorerie (ct.5180702+5420200)</t>
  </si>
  <si>
    <t>35.1</t>
  </si>
  <si>
    <t xml:space="preserve"> ' - depozite </t>
  </si>
  <si>
    <t>Total disponibilitati si alte valori (rd.33+33.1+35+35.1)</t>
  </si>
  <si>
    <t xml:space="preserve">Conturi de disponibilităţi ale Trezoreriei Centrale şi ale trezoreriilor teritoriale (ct. 5120600+5120700+5120901+5120902+5121000+5240100+5240200+5240300+5550101+5550102+5550103 -7700000) </t>
  </si>
  <si>
    <t>Dobândă de încasat, alte valori, avansuri de trezorerie     (ct.5320400+5180701+5180702)</t>
  </si>
  <si>
    <t>41.1</t>
  </si>
  <si>
    <t>Cheltuieli in avans (ct. 4710000)</t>
  </si>
  <si>
    <t>TOTAL ACTIVE CURENTE (rd.19+30+31+40+41+41.1+42)</t>
  </si>
  <si>
    <t>TOTAL ACTIVE (rd.15+rd.45)</t>
  </si>
  <si>
    <t>B.</t>
  </si>
  <si>
    <t>DATORII</t>
  </si>
  <si>
    <t>DATORII NECURENTE                                                                                  - sume ce urmeaza a fi platite dupa o perioada mai mare de un an</t>
  </si>
  <si>
    <t>Sume necurente - sume ce urmeaza a fi platite dupa o perioada mai mare de un an (ct.2690200+4010200+4030200+4040200+4050200+4280201+ 4620201+ 4620209 + 5090000), din care:</t>
  </si>
  <si>
    <t xml:space="preserve">    '- datorii comerciale (ct.4010200+4030200+ 4040200+4050200+ 4620201)</t>
  </si>
  <si>
    <t>Imprumuturi pe termen lung (ct.1610200+1620200+1630200+1640200+1650200 +1660201+ 1660202+1660203+ 1660204+1670201+ 1670202+1670203 +1670208 +1670209-1690200)</t>
  </si>
  <si>
    <t>Provizioane (ct. 1510201+1510202+1510203+1510204+1510208)</t>
  </si>
  <si>
    <t>TOTAL DATORII NECURENTE (rd.52+54+55)</t>
  </si>
  <si>
    <t>DATORII CURENTE                                                                                   - sume ce urmeaza a fi platite intr-o perioada de pana la un an</t>
  </si>
  <si>
    <t>Datorii comerciale, avansuri si alte decontari (ct.2690100+4010100+4030100+4040100+4050100+ 4080000+ 4190000+ 4620101+4620109 +4730109+ 4810101+4810102+ 4810103+4810200+ 4810300+ 4810900+4820000+ 4830000+ 4890000+ 5090000+ 5120800), din care:</t>
  </si>
  <si>
    <t xml:space="preserve">                -decontări privind încheierea execuţiei bugetului de stat din anul (ct.4890000)curent  </t>
  </si>
  <si>
    <t>.60.1</t>
  </si>
  <si>
    <t>- datorii comerciale si avansuri (ct.4010100+4030100+4040100+4050100+ 4080000+ 4190000+ 4620101), din care:</t>
  </si>
  <si>
    <t xml:space="preserve">Avansuri primite </t>
  </si>
  <si>
    <t>61.1</t>
  </si>
  <si>
    <t>Datorii catre bugete (ct. 4310100+4310200 + 4310300 + 4310400 + 4310500+ 4310700+ 4370100 + 4370200 + 4370300 + 4400000+4410000+ 4420300 + 4420800+ 4440000+ 4460000+ 4480100 +4550501+ 4550502+ 4550503+ 4620109+4670100+ 4670200+ 4670300+ 4670400+ 4670500+ 4670900+ 4730109+4810900+ 4820000), din care:</t>
  </si>
  <si>
    <t xml:space="preserve"> - datoriile institutiilor publice catre bugete, din care:</t>
  </si>
  <si>
    <t>Contributii sociale (ct.4310100+4310200+4310300+4310400+ 4310500+ 4310700+ 4370100+ 4370200+4370300)</t>
  </si>
  <si>
    <t>63.1</t>
  </si>
  <si>
    <t>- sume datorate bugetului din Fonduri externe nerambursabile (ct.4550501+4550502+4550503)</t>
  </si>
  <si>
    <t>Datorii din operaţiuni cu Fonduri externe nerambursabile şi fonduri de la buget, alte datorii către alte organisme internaţionale      (ct.                                       4500200+4500400+4500600+4510200+4510401+4540402+ 4540409+4510601+4510602+4510603+4510605+4510606+ 4510609+4520100+4520200+4530200+4540200+4540401+4540402+4540601+4540602+4540603+4550200+4550401+ 4550402+4550403+4550404+4560400+4580401+4580402+ 4580501+4580502+4590000+4620103+4730103+4760000)</t>
  </si>
  <si>
    <t>din care: sume datorate Comisiei Europene / alti donatori (ct.4500200+4500400+4500600+4590000+ 4620103)</t>
  </si>
  <si>
    <t>Imprumuturi pe termen scurt - sume ce urmeaza a fi platite intr-o perioada de pana la un an (ct.5180601+5180603+5180604+5180605+5180606 + 5180608+ 5180609+5180800+5190101+5190102 + 5190103+ 5190104+ 5190105+ 5190106+ 5190107+ 5190108+5190109+5190110+ 5190180+ 5190190)</t>
  </si>
  <si>
    <t>Imprumuturi pe termen lung - sume ce urmeza a fi platite in cursul exercitiului curent (ct.1610100+1620100+1630100+1640100+1650100+ 1660101+ 1660102 +1660103+1660104+1670101+ 1670102+1670103+ 1670108+1670109+ 1680100 + 1680200+1680300 +1680400+ 1680500+1680701+ 1680702+ 1680703+1680708+1680709 -1690100)</t>
  </si>
  <si>
    <t>Salariile angajatorilor (ct.4210000+4230000+4260000+4270100+  4270300+ 4280101)</t>
  </si>
  <si>
    <t>Alte drepturi cuvenite altor categorii de persoane (pensii, indemnizatii de somaj, burse) (ct.4220100+4220200+4240000+4260000+4270200+ 4270300+ 4290000+ 4380000), din care:</t>
  </si>
  <si>
    <t xml:space="preserve">Pensii, indemnizatii de somaj, burse </t>
  </si>
  <si>
    <t>73.1</t>
  </si>
  <si>
    <t>Venituri in avans (ct.4720000)</t>
  </si>
  <si>
    <t>Provizioane (ct.1510101+1510102+1510103+1510104+ 1510108)</t>
  </si>
  <si>
    <t>TOTAL DATORII CURENTE (rd.60+62+65+70+71+72+73+74+75)</t>
  </si>
  <si>
    <t>TOTAL DATORII (rd.58+rd.78)</t>
  </si>
  <si>
    <t>ACTIVE NETE = TOTAL ACTIVE - TOTAL DATORII = CAPITALURI PROPRII   (rd.80=rd.46-rd.79 = rd.90)</t>
  </si>
  <si>
    <t>C.</t>
  </si>
  <si>
    <t>CAPITALURI PROPRII</t>
  </si>
  <si>
    <t>Rezultatul reportat (ct.1170000 - sold creditor)</t>
  </si>
  <si>
    <t>Rezultatul reportat (ct.1170000 - sold debitor)</t>
  </si>
  <si>
    <t>Rezultatul patrimonial al exercitiului (ct.1210000 - sold creditor)</t>
  </si>
  <si>
    <t>Rezultatul patrimonial al exercitiului (ct.1210000 - sold debitor)</t>
  </si>
  <si>
    <t>TOTAL CAPITALURI PROPRII (rd.84+85-86+87-88)</t>
  </si>
  <si>
    <r>
      <t>Conturi la trezorerie, casa în lei (ct.  5100000+5120101+5120501+5130101+5130301+5130302+5140101+5140301+5140302+5150101+5150103+5150301+5150500+5150600+5160101+5160301+5160302+5170101+5170301+5170302+5200100+5210100+5210300+5230000+5250101+5250102+5250301+5250302+5250400+5260000+5270000+5280000+5290101+5290201+5290301+5290400+5290901+5310101+5500101+5520000+5550101+5550400+5570101+5580101+5580201+5590101+5600101+5600300+5600401+5610100+5610300+</t>
    </r>
    <r>
      <rPr>
        <strike/>
        <sz val="10"/>
        <rFont val="Trebuchet MS"/>
        <family val="2"/>
      </rPr>
      <t>5620100</t>
    </r>
    <r>
      <rPr>
        <sz val="10"/>
        <rFont val="Trebuchet MS"/>
        <family val="2"/>
      </rPr>
      <t xml:space="preserve">+5620101+5620300+5620401+5710100+5710300+5710400+5740101+5740102+5740301+5740302+5740400+5750100+5750300+5750400-7700000) </t>
    </r>
  </si>
  <si>
    <r>
      <t>Rezerve, fonduri                                                                       (ct.1000000+1010000+</t>
    </r>
    <r>
      <rPr>
        <strike/>
        <sz val="10"/>
        <rFont val="Trebuchet MS"/>
        <family val="2"/>
      </rPr>
      <t>1020000</t>
    </r>
    <r>
      <rPr>
        <sz val="10"/>
        <rFont val="Trebuchet MS"/>
        <family val="2"/>
      </rPr>
      <t xml:space="preserve">+1020101+1020102+1030000+ </t>
    </r>
    <r>
      <rPr>
        <strike/>
        <sz val="10"/>
        <rFont val="Trebuchet MS"/>
        <family val="2"/>
      </rPr>
      <t>1040000</t>
    </r>
    <r>
      <rPr>
        <sz val="10"/>
        <rFont val="Trebuchet MS"/>
        <family val="2"/>
      </rPr>
      <t xml:space="preserve">+ 1040101+1040102+1050100+1050200+1050300 +1050400+1050500+1060000+ 1320000+ 1330000+1390100)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</si>
</sst>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name val="Trebuchet MS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trike/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 wrapText="1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0" quotePrefix="1" applyNumberFormat="1" applyFont="1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6"/>
  <sheetViews>
    <sheetView tabSelected="1" topLeftCell="A73" workbookViewId="0">
      <selection activeCell="J79" sqref="J79"/>
    </sheetView>
  </sheetViews>
  <sheetFormatPr defaultRowHeight="15" x14ac:dyDescent="0.25"/>
  <cols>
    <col min="2" max="2" width="36.5703125" customWidth="1"/>
    <col min="3" max="3" width="15.42578125" customWidth="1"/>
    <col min="4" max="4" width="21.28515625" style="22" customWidth="1"/>
    <col min="5" max="5" width="20.85546875" style="22" customWidth="1"/>
  </cols>
  <sheetData>
    <row r="1" spans="1:5" ht="16.5" x14ac:dyDescent="0.3">
      <c r="A1" s="1"/>
      <c r="B1" s="2" t="s">
        <v>0</v>
      </c>
      <c r="C1" s="3"/>
      <c r="D1" s="4"/>
      <c r="E1" s="4"/>
    </row>
    <row r="2" spans="1:5" ht="16.5" x14ac:dyDescent="0.3">
      <c r="A2" s="1"/>
      <c r="B2" s="2" t="s">
        <v>1</v>
      </c>
      <c r="C2" s="3"/>
      <c r="D2" s="4"/>
      <c r="E2" s="4"/>
    </row>
    <row r="3" spans="1:5" ht="16.5" x14ac:dyDescent="0.3">
      <c r="A3" s="1"/>
      <c r="B3" s="2"/>
      <c r="C3" s="3"/>
      <c r="D3" s="4"/>
      <c r="E3" s="4" t="s">
        <v>2</v>
      </c>
    </row>
    <row r="4" spans="1:5" ht="16.5" x14ac:dyDescent="0.3">
      <c r="A4" s="1"/>
      <c r="B4" s="29" t="s">
        <v>3</v>
      </c>
      <c r="C4" s="29"/>
      <c r="D4" s="29"/>
      <c r="E4" s="21"/>
    </row>
    <row r="5" spans="1:5" ht="16.5" x14ac:dyDescent="0.3">
      <c r="A5" s="1"/>
      <c r="B5" s="29" t="s">
        <v>4</v>
      </c>
      <c r="C5" s="29"/>
      <c r="D5" s="29"/>
      <c r="E5" s="21"/>
    </row>
    <row r="6" spans="1:5" ht="16.5" x14ac:dyDescent="0.3">
      <c r="A6" s="1"/>
      <c r="B6" s="2"/>
      <c r="C6" s="3"/>
      <c r="D6" s="4"/>
      <c r="E6" s="4"/>
    </row>
    <row r="7" spans="1:5" ht="47.25" customHeight="1" x14ac:dyDescent="0.25">
      <c r="A7" s="24" t="s">
        <v>5</v>
      </c>
      <c r="B7" s="24" t="s">
        <v>6</v>
      </c>
      <c r="C7" s="24" t="s">
        <v>7</v>
      </c>
      <c r="D7" s="28" t="s">
        <v>8</v>
      </c>
      <c r="E7" s="28" t="s">
        <v>8</v>
      </c>
    </row>
    <row r="8" spans="1:5" x14ac:dyDescent="0.25">
      <c r="A8" s="24" t="s">
        <v>9</v>
      </c>
      <c r="B8" s="23" t="s">
        <v>10</v>
      </c>
      <c r="C8" s="24" t="s">
        <v>11</v>
      </c>
      <c r="D8" s="26" t="s">
        <v>12</v>
      </c>
      <c r="E8" s="26" t="s">
        <v>13</v>
      </c>
    </row>
    <row r="9" spans="1:5" x14ac:dyDescent="0.25">
      <c r="A9" s="24" t="s">
        <v>14</v>
      </c>
      <c r="B9" s="23" t="s">
        <v>15</v>
      </c>
      <c r="C9" s="27" t="s">
        <v>16</v>
      </c>
      <c r="D9" s="25" t="s">
        <v>17</v>
      </c>
      <c r="E9" s="25" t="s">
        <v>17</v>
      </c>
    </row>
    <row r="10" spans="1:5" ht="26.25" customHeight="1" x14ac:dyDescent="0.25">
      <c r="A10" s="24" t="s">
        <v>18</v>
      </c>
      <c r="B10" s="23" t="s">
        <v>19</v>
      </c>
      <c r="C10" s="27" t="s">
        <v>20</v>
      </c>
      <c r="D10" s="25" t="s">
        <v>17</v>
      </c>
      <c r="E10" s="25" t="s">
        <v>17</v>
      </c>
    </row>
    <row r="11" spans="1:5" ht="75" x14ac:dyDescent="0.25">
      <c r="A11" s="24">
        <v>1</v>
      </c>
      <c r="B11" s="23" t="s">
        <v>21</v>
      </c>
      <c r="C11" s="27" t="s">
        <v>22</v>
      </c>
      <c r="D11" s="25">
        <v>15768940</v>
      </c>
      <c r="E11" s="25">
        <v>8068000</v>
      </c>
    </row>
    <row r="12" spans="1:5" ht="90" x14ac:dyDescent="0.25">
      <c r="A12" s="24">
        <f>A11+1</f>
        <v>2</v>
      </c>
      <c r="B12" s="23" t="s">
        <v>23</v>
      </c>
      <c r="C12" s="27" t="s">
        <v>24</v>
      </c>
      <c r="D12" s="25">
        <v>25791102</v>
      </c>
      <c r="E12" s="25">
        <v>20425570</v>
      </c>
    </row>
    <row r="13" spans="1:5" ht="60" x14ac:dyDescent="0.25">
      <c r="A13" s="24">
        <f>A12+1</f>
        <v>3</v>
      </c>
      <c r="B13" s="23" t="s">
        <v>25</v>
      </c>
      <c r="C13" s="27" t="s">
        <v>26</v>
      </c>
      <c r="D13" s="25">
        <v>577412381</v>
      </c>
      <c r="E13" s="25">
        <v>580224482</v>
      </c>
    </row>
    <row r="14" spans="1:5" x14ac:dyDescent="0.25">
      <c r="A14" s="24">
        <f>A13+1</f>
        <v>4</v>
      </c>
      <c r="B14" s="23" t="s">
        <v>27</v>
      </c>
      <c r="C14" s="27" t="s">
        <v>28</v>
      </c>
      <c r="D14" s="25"/>
      <c r="E14" s="25"/>
    </row>
    <row r="15" spans="1:5" ht="105" x14ac:dyDescent="0.25">
      <c r="A15" s="24">
        <f>A14+1</f>
        <v>5</v>
      </c>
      <c r="B15" s="23" t="s">
        <v>29</v>
      </c>
      <c r="C15" s="27" t="s">
        <v>30</v>
      </c>
      <c r="D15" s="25"/>
      <c r="E15" s="25"/>
    </row>
    <row r="16" spans="1:5" ht="45" x14ac:dyDescent="0.25">
      <c r="A16" s="24"/>
      <c r="B16" s="23" t="s">
        <v>31</v>
      </c>
      <c r="C16" s="27" t="s">
        <v>32</v>
      </c>
      <c r="D16" s="25"/>
      <c r="E16" s="25"/>
    </row>
    <row r="17" spans="1:5" ht="90" x14ac:dyDescent="0.25">
      <c r="A17" s="24">
        <f>A15+1</f>
        <v>6</v>
      </c>
      <c r="B17" s="23" t="s">
        <v>33</v>
      </c>
      <c r="C17" s="27" t="s">
        <v>34</v>
      </c>
      <c r="D17" s="25">
        <v>234639</v>
      </c>
      <c r="E17" s="25">
        <v>251239</v>
      </c>
    </row>
    <row r="18" spans="1:5" ht="75" x14ac:dyDescent="0.25">
      <c r="A18" s="24"/>
      <c r="B18" s="23" t="s">
        <v>35</v>
      </c>
      <c r="C18" s="27" t="s">
        <v>36</v>
      </c>
      <c r="D18" s="25">
        <v>234639</v>
      </c>
      <c r="E18" s="25">
        <v>251239</v>
      </c>
    </row>
    <row r="19" spans="1:5" ht="30" x14ac:dyDescent="0.25">
      <c r="A19" s="24">
        <f>A17+1</f>
        <v>7</v>
      </c>
      <c r="B19" s="23" t="s">
        <v>37</v>
      </c>
      <c r="C19" s="27">
        <v>15</v>
      </c>
      <c r="D19" s="25">
        <f>D11+D12+D13+D14+D15+D17</f>
        <v>619207062</v>
      </c>
      <c r="E19" s="25">
        <f>E11+E12+E13+E14+E15+E17</f>
        <v>608969291</v>
      </c>
    </row>
    <row r="20" spans="1:5" x14ac:dyDescent="0.25">
      <c r="A20" s="24"/>
      <c r="B20" s="23" t="s">
        <v>38</v>
      </c>
      <c r="C20" s="27">
        <v>18</v>
      </c>
      <c r="D20" s="25" t="s">
        <v>17</v>
      </c>
      <c r="E20" s="25" t="s">
        <v>17</v>
      </c>
    </row>
    <row r="21" spans="1:5" ht="255" x14ac:dyDescent="0.25">
      <c r="A21" s="24">
        <f>A20+1</f>
        <v>1</v>
      </c>
      <c r="B21" s="23" t="s">
        <v>39</v>
      </c>
      <c r="C21" s="27">
        <v>19</v>
      </c>
      <c r="D21" s="25">
        <v>1971374</v>
      </c>
      <c r="E21" s="25">
        <v>2680883</v>
      </c>
    </row>
    <row r="22" spans="1:5" ht="45" x14ac:dyDescent="0.25">
      <c r="A22" s="24">
        <f>A21+1</f>
        <v>2</v>
      </c>
      <c r="B22" s="23" t="s">
        <v>40</v>
      </c>
      <c r="C22" s="27">
        <v>20</v>
      </c>
      <c r="D22" s="25" t="s">
        <v>17</v>
      </c>
      <c r="E22" s="25" t="s">
        <v>17</v>
      </c>
    </row>
    <row r="23" spans="1:5" ht="135" x14ac:dyDescent="0.25">
      <c r="A23" s="24"/>
      <c r="B23" s="23" t="s">
        <v>41</v>
      </c>
      <c r="C23" s="27">
        <v>21</v>
      </c>
      <c r="D23" s="25">
        <f>97563711+1873</f>
        <v>97565584</v>
      </c>
      <c r="E23" s="25">
        <f>6797024+112431399+596469+13992840+444073</f>
        <v>134261805</v>
      </c>
    </row>
    <row r="24" spans="1:5" ht="45" x14ac:dyDescent="0.25">
      <c r="A24" s="24"/>
      <c r="B24" s="23" t="s">
        <v>42</v>
      </c>
      <c r="C24" s="27" t="s">
        <v>43</v>
      </c>
      <c r="D24" s="25" t="s">
        <v>17</v>
      </c>
      <c r="E24" s="25"/>
    </row>
    <row r="25" spans="1:5" ht="75" x14ac:dyDescent="0.25">
      <c r="A25" s="24"/>
      <c r="B25" s="23" t="s">
        <v>44</v>
      </c>
      <c r="C25" s="27">
        <v>22</v>
      </c>
      <c r="D25" s="25">
        <v>7388266</v>
      </c>
      <c r="E25" s="25">
        <v>7393493</v>
      </c>
    </row>
    <row r="26" spans="1:5" x14ac:dyDescent="0.25">
      <c r="A26" s="24"/>
      <c r="B26" s="23" t="s">
        <v>45</v>
      </c>
      <c r="C26" s="27" t="s">
        <v>46</v>
      </c>
      <c r="D26" s="25"/>
      <c r="E26" s="25">
        <v>6797024</v>
      </c>
    </row>
    <row r="27" spans="1:5" ht="165" x14ac:dyDescent="0.25">
      <c r="A27" s="24"/>
      <c r="B27" s="23" t="s">
        <v>47</v>
      </c>
      <c r="C27" s="27">
        <v>23</v>
      </c>
      <c r="D27" s="25">
        <f>12000</f>
        <v>12000</v>
      </c>
      <c r="E27" s="25">
        <v>12000</v>
      </c>
    </row>
    <row r="28" spans="1:5" ht="60" x14ac:dyDescent="0.25">
      <c r="A28" s="24"/>
      <c r="B28" s="23" t="s">
        <v>48</v>
      </c>
      <c r="C28" s="27">
        <v>24</v>
      </c>
      <c r="D28" s="25"/>
      <c r="E28" s="25"/>
    </row>
    <row r="29" spans="1:5" ht="300.75" customHeight="1" x14ac:dyDescent="0.25">
      <c r="A29" s="24"/>
      <c r="B29" s="23" t="s">
        <v>49</v>
      </c>
      <c r="C29" s="27">
        <v>25</v>
      </c>
      <c r="D29" s="25">
        <v>23546491</v>
      </c>
      <c r="E29" s="25">
        <f>38773+50236759+1174352</f>
        <v>51449884</v>
      </c>
    </row>
    <row r="30" spans="1:5" ht="60" x14ac:dyDescent="0.25">
      <c r="A30" s="24"/>
      <c r="B30" s="23" t="s">
        <v>50</v>
      </c>
      <c r="C30" s="27">
        <v>26</v>
      </c>
      <c r="D30" s="25">
        <v>2111405</v>
      </c>
      <c r="E30" s="25">
        <v>38773</v>
      </c>
    </row>
    <row r="31" spans="1:5" ht="120" x14ac:dyDescent="0.25">
      <c r="A31" s="24"/>
      <c r="B31" s="23" t="s">
        <v>51</v>
      </c>
      <c r="C31" s="27">
        <v>27</v>
      </c>
      <c r="D31" s="25"/>
      <c r="E31" s="25"/>
    </row>
    <row r="32" spans="1:5" x14ac:dyDescent="0.25">
      <c r="A32" s="24"/>
      <c r="B32" s="23" t="s">
        <v>52</v>
      </c>
      <c r="C32" s="27">
        <v>30</v>
      </c>
      <c r="D32" s="25">
        <f>D23+D27+D29+D31</f>
        <v>121124075</v>
      </c>
      <c r="E32" s="25">
        <f>E23+E27+E29+E31</f>
        <v>185723689</v>
      </c>
    </row>
    <row r="33" spans="1:5" ht="30" x14ac:dyDescent="0.25">
      <c r="A33" s="24">
        <v>3</v>
      </c>
      <c r="B33" s="23" t="s">
        <v>53</v>
      </c>
      <c r="C33" s="27">
        <v>31</v>
      </c>
      <c r="D33" s="25"/>
      <c r="E33" s="25"/>
    </row>
    <row r="34" spans="1:5" ht="30" x14ac:dyDescent="0.25">
      <c r="A34" s="24">
        <f>A33+1</f>
        <v>4</v>
      </c>
      <c r="B34" s="23" t="s">
        <v>54</v>
      </c>
      <c r="C34" s="27">
        <v>32</v>
      </c>
      <c r="D34" s="25" t="s">
        <v>17</v>
      </c>
      <c r="E34" s="25" t="s">
        <v>17</v>
      </c>
    </row>
    <row r="35" spans="1:5" ht="255" x14ac:dyDescent="0.25">
      <c r="A35" s="24"/>
      <c r="B35" s="23" t="s">
        <v>109</v>
      </c>
      <c r="C35" s="27">
        <v>33</v>
      </c>
      <c r="D35" s="25">
        <v>10950015</v>
      </c>
      <c r="E35" s="25">
        <v>21785903</v>
      </c>
    </row>
    <row r="36" spans="1:5" ht="75" x14ac:dyDescent="0.25">
      <c r="A36" s="24"/>
      <c r="B36" s="23" t="s">
        <v>55</v>
      </c>
      <c r="C36" s="27" t="s">
        <v>56</v>
      </c>
      <c r="D36" s="25"/>
      <c r="E36" s="25"/>
    </row>
    <row r="37" spans="1:5" x14ac:dyDescent="0.25">
      <c r="A37" s="24"/>
      <c r="B37" s="23" t="s">
        <v>57</v>
      </c>
      <c r="C37" s="27">
        <v>34</v>
      </c>
      <c r="D37" s="25" t="s">
        <v>17</v>
      </c>
      <c r="E37" s="25" t="s">
        <v>17</v>
      </c>
    </row>
    <row r="38" spans="1:5" ht="225" x14ac:dyDescent="0.25">
      <c r="A38" s="24"/>
      <c r="B38" s="23" t="s">
        <v>58</v>
      </c>
      <c r="C38" s="27">
        <v>35</v>
      </c>
      <c r="D38" s="25">
        <v>13494202</v>
      </c>
      <c r="E38" s="25">
        <f>9090442+3722</f>
        <v>9094164</v>
      </c>
    </row>
    <row r="39" spans="1:5" ht="30" x14ac:dyDescent="0.25">
      <c r="A39" s="24"/>
      <c r="B39" s="23" t="s">
        <v>59</v>
      </c>
      <c r="C39" s="27" t="s">
        <v>60</v>
      </c>
      <c r="D39" s="25"/>
      <c r="E39" s="25"/>
    </row>
    <row r="40" spans="1:5" x14ac:dyDescent="0.25">
      <c r="A40" s="24"/>
      <c r="B40" s="23" t="s">
        <v>61</v>
      </c>
      <c r="C40" s="27">
        <v>36</v>
      </c>
      <c r="D40" s="25" t="s">
        <v>17</v>
      </c>
      <c r="E40" s="25" t="s">
        <v>17</v>
      </c>
    </row>
    <row r="41" spans="1:5" ht="30" x14ac:dyDescent="0.25">
      <c r="A41" s="24"/>
      <c r="B41" s="23" t="s">
        <v>62</v>
      </c>
      <c r="C41" s="27">
        <v>40</v>
      </c>
      <c r="D41" s="25">
        <f>D35+D38+D36+D39</f>
        <v>24444217</v>
      </c>
      <c r="E41" s="25">
        <f>E35+E38+E36+E39</f>
        <v>30880067</v>
      </c>
    </row>
    <row r="42" spans="1:5" ht="90" x14ac:dyDescent="0.25">
      <c r="A42" s="24">
        <v>5</v>
      </c>
      <c r="B42" s="23" t="s">
        <v>63</v>
      </c>
      <c r="C42" s="27">
        <v>41</v>
      </c>
      <c r="D42" s="25"/>
      <c r="E42" s="25"/>
    </row>
    <row r="43" spans="1:5" ht="45" x14ac:dyDescent="0.25">
      <c r="A43" s="24"/>
      <c r="B43" s="23" t="s">
        <v>64</v>
      </c>
      <c r="C43" s="27" t="s">
        <v>65</v>
      </c>
      <c r="D43" s="25"/>
      <c r="E43" s="25"/>
    </row>
    <row r="44" spans="1:5" x14ac:dyDescent="0.25">
      <c r="A44" s="24">
        <v>6</v>
      </c>
      <c r="B44" s="23" t="s">
        <v>66</v>
      </c>
      <c r="C44" s="27">
        <v>42</v>
      </c>
      <c r="D44" s="25">
        <v>14195</v>
      </c>
      <c r="E44" s="25">
        <v>13106</v>
      </c>
    </row>
    <row r="45" spans="1:5" ht="30" x14ac:dyDescent="0.25">
      <c r="A45" s="24">
        <v>7</v>
      </c>
      <c r="B45" s="23" t="s">
        <v>67</v>
      </c>
      <c r="C45" s="27">
        <v>45</v>
      </c>
      <c r="D45" s="25">
        <f>D21+D32+D33+D41+D42+D44+D43</f>
        <v>147553861</v>
      </c>
      <c r="E45" s="25">
        <f>E21+E32+E33+E41+E42+E44+E43</f>
        <v>219297745</v>
      </c>
    </row>
    <row r="46" spans="1:5" x14ac:dyDescent="0.25">
      <c r="A46" s="24">
        <v>8</v>
      </c>
      <c r="B46" s="23" t="s">
        <v>68</v>
      </c>
      <c r="C46" s="27">
        <v>46</v>
      </c>
      <c r="D46" s="25">
        <f>D19+D45</f>
        <v>766760923</v>
      </c>
      <c r="E46" s="25">
        <f>E19+E45</f>
        <v>828267036</v>
      </c>
    </row>
    <row r="47" spans="1:5" x14ac:dyDescent="0.25">
      <c r="A47" s="24" t="s">
        <v>69</v>
      </c>
      <c r="B47" s="23" t="s">
        <v>70</v>
      </c>
      <c r="C47" s="27">
        <v>50</v>
      </c>
      <c r="D47" s="25" t="s">
        <v>17</v>
      </c>
      <c r="E47" s="25" t="s">
        <v>17</v>
      </c>
    </row>
    <row r="48" spans="1:5" ht="45" x14ac:dyDescent="0.25">
      <c r="A48" s="24"/>
      <c r="B48" s="23" t="s">
        <v>71</v>
      </c>
      <c r="C48" s="27">
        <v>51</v>
      </c>
      <c r="D48" s="25" t="s">
        <v>17</v>
      </c>
      <c r="E48" s="25" t="s">
        <v>17</v>
      </c>
    </row>
    <row r="49" spans="1:5" ht="90" x14ac:dyDescent="0.25">
      <c r="A49" s="24">
        <f>A48+1</f>
        <v>1</v>
      </c>
      <c r="B49" s="23" t="s">
        <v>72</v>
      </c>
      <c r="C49" s="27">
        <v>52</v>
      </c>
      <c r="D49" s="25">
        <v>17119939</v>
      </c>
      <c r="E49" s="25">
        <v>10760593</v>
      </c>
    </row>
    <row r="50" spans="1:5" ht="45" x14ac:dyDescent="0.25">
      <c r="A50" s="24"/>
      <c r="B50" s="23" t="s">
        <v>73</v>
      </c>
      <c r="C50" s="27">
        <v>53</v>
      </c>
      <c r="D50" s="25">
        <v>17119939</v>
      </c>
      <c r="E50" s="25">
        <v>10760593</v>
      </c>
    </row>
    <row r="51" spans="1:5" ht="75" x14ac:dyDescent="0.25">
      <c r="A51" s="24">
        <f>A49+1</f>
        <v>2</v>
      </c>
      <c r="B51" s="23" t="s">
        <v>74</v>
      </c>
      <c r="C51" s="27">
        <v>54</v>
      </c>
      <c r="D51" s="25"/>
      <c r="E51" s="25"/>
    </row>
    <row r="52" spans="1:5" ht="45" x14ac:dyDescent="0.25">
      <c r="A52" s="24">
        <f>A51+1</f>
        <v>3</v>
      </c>
      <c r="B52" s="23" t="s">
        <v>75</v>
      </c>
      <c r="C52" s="27">
        <v>55</v>
      </c>
      <c r="D52" s="25">
        <v>12667514</v>
      </c>
      <c r="E52" s="25">
        <v>325938</v>
      </c>
    </row>
    <row r="53" spans="1:5" ht="30" x14ac:dyDescent="0.25">
      <c r="A53" s="24"/>
      <c r="B53" s="23" t="s">
        <v>76</v>
      </c>
      <c r="C53" s="27">
        <v>58</v>
      </c>
      <c r="D53" s="25">
        <f>D49+D51+D52</f>
        <v>29787453</v>
      </c>
      <c r="E53" s="25">
        <f>E49+E51+E52</f>
        <v>11086531</v>
      </c>
    </row>
    <row r="54" spans="1:5" ht="45" x14ac:dyDescent="0.25">
      <c r="A54" s="24"/>
      <c r="B54" s="23" t="s">
        <v>77</v>
      </c>
      <c r="C54" s="27">
        <v>59</v>
      </c>
      <c r="D54" s="25" t="s">
        <v>17</v>
      </c>
      <c r="E54" s="25" t="s">
        <v>17</v>
      </c>
    </row>
    <row r="55" spans="1:5" ht="120" x14ac:dyDescent="0.25">
      <c r="A55" s="24">
        <v>1</v>
      </c>
      <c r="B55" s="23" t="s">
        <v>78</v>
      </c>
      <c r="C55" s="27">
        <v>60</v>
      </c>
      <c r="D55" s="25">
        <v>1142048294</v>
      </c>
      <c r="E55" s="25">
        <f>1604169+11353+14809+1208784656</f>
        <v>1210414987</v>
      </c>
    </row>
    <row r="56" spans="1:5" ht="45" x14ac:dyDescent="0.25">
      <c r="A56" s="24"/>
      <c r="B56" s="23" t="s">
        <v>79</v>
      </c>
      <c r="C56" s="27" t="s">
        <v>80</v>
      </c>
      <c r="D56" s="25" t="s">
        <v>17</v>
      </c>
      <c r="E56" s="25">
        <v>1208784656</v>
      </c>
    </row>
    <row r="57" spans="1:5" ht="60" x14ac:dyDescent="0.25">
      <c r="A57" s="24"/>
      <c r="B57" s="23" t="s">
        <v>81</v>
      </c>
      <c r="C57" s="27">
        <v>61</v>
      </c>
      <c r="D57" s="25">
        <v>1434461</v>
      </c>
      <c r="E57" s="25">
        <f>1604169+11353+14809</f>
        <v>1630331</v>
      </c>
    </row>
    <row r="58" spans="1:5" x14ac:dyDescent="0.25">
      <c r="A58" s="24"/>
      <c r="B58" s="23" t="s">
        <v>82</v>
      </c>
      <c r="C58" s="27" t="s">
        <v>83</v>
      </c>
      <c r="D58" s="25"/>
      <c r="E58" s="25"/>
    </row>
    <row r="59" spans="1:5" ht="135" x14ac:dyDescent="0.25">
      <c r="A59" s="24">
        <v>2</v>
      </c>
      <c r="B59" s="23" t="s">
        <v>84</v>
      </c>
      <c r="C59" s="27">
        <v>62</v>
      </c>
      <c r="D59" s="25">
        <v>1861795</v>
      </c>
      <c r="E59" s="25">
        <f>1036131+959166+12000+38773</f>
        <v>2046070</v>
      </c>
    </row>
    <row r="60" spans="1:5" ht="30" x14ac:dyDescent="0.25">
      <c r="A60" s="24"/>
      <c r="B60" s="23" t="s">
        <v>85</v>
      </c>
      <c r="C60" s="27">
        <v>63</v>
      </c>
      <c r="D60" s="25"/>
      <c r="E60" s="25">
        <v>2007297</v>
      </c>
    </row>
    <row r="61" spans="1:5" ht="60" x14ac:dyDescent="0.25">
      <c r="A61" s="24"/>
      <c r="B61" s="23" t="s">
        <v>86</v>
      </c>
      <c r="C61" s="27" t="s">
        <v>87</v>
      </c>
      <c r="D61" s="25">
        <v>819827</v>
      </c>
      <c r="E61" s="25">
        <v>1036131</v>
      </c>
    </row>
    <row r="62" spans="1:5" ht="45" x14ac:dyDescent="0.25">
      <c r="A62" s="24"/>
      <c r="B62" s="23" t="s">
        <v>88</v>
      </c>
      <c r="C62" s="27">
        <v>64</v>
      </c>
      <c r="D62" s="25">
        <v>42376</v>
      </c>
      <c r="E62" s="25">
        <v>38773</v>
      </c>
    </row>
    <row r="63" spans="1:5" ht="225" x14ac:dyDescent="0.25">
      <c r="A63" s="24">
        <v>3</v>
      </c>
      <c r="B63" s="23" t="s">
        <v>89</v>
      </c>
      <c r="C63" s="27">
        <v>65</v>
      </c>
      <c r="D63" s="25">
        <v>39408321</v>
      </c>
      <c r="E63" s="25">
        <f>551+2024947+67456+17523460+3744966+37679470</f>
        <v>61040850</v>
      </c>
    </row>
    <row r="64" spans="1:5" ht="60" x14ac:dyDescent="0.25">
      <c r="A64" s="24"/>
      <c r="B64" s="23" t="s">
        <v>90</v>
      </c>
      <c r="C64" s="27">
        <v>66</v>
      </c>
      <c r="D64" s="25">
        <v>3882417</v>
      </c>
      <c r="E64" s="25">
        <v>2092954</v>
      </c>
    </row>
    <row r="65" spans="1:5" ht="135" x14ac:dyDescent="0.25">
      <c r="A65" s="24">
        <v>4</v>
      </c>
      <c r="B65" s="23" t="s">
        <v>91</v>
      </c>
      <c r="C65" s="27">
        <v>70</v>
      </c>
      <c r="D65" s="25"/>
      <c r="E65" s="25"/>
    </row>
    <row r="66" spans="1:5" ht="150" x14ac:dyDescent="0.25">
      <c r="A66" s="24">
        <f>A65+1</f>
        <v>5</v>
      </c>
      <c r="B66" s="23" t="s">
        <v>92</v>
      </c>
      <c r="C66" s="27">
        <v>71</v>
      </c>
      <c r="D66" s="25"/>
      <c r="E66" s="25"/>
    </row>
    <row r="67" spans="1:5" ht="45" x14ac:dyDescent="0.25">
      <c r="A67" s="24">
        <f>A66+1</f>
        <v>6</v>
      </c>
      <c r="B67" s="23" t="s">
        <v>93</v>
      </c>
      <c r="C67" s="27">
        <v>72</v>
      </c>
      <c r="D67" s="25">
        <v>2013141</v>
      </c>
      <c r="E67" s="25">
        <v>2131588</v>
      </c>
    </row>
    <row r="68" spans="1:5" ht="90" x14ac:dyDescent="0.25">
      <c r="A68" s="24">
        <f>A67+1</f>
        <v>7</v>
      </c>
      <c r="B68" s="23" t="s">
        <v>94</v>
      </c>
      <c r="C68" s="27">
        <v>73</v>
      </c>
      <c r="D68" s="25"/>
      <c r="E68" s="25"/>
    </row>
    <row r="69" spans="1:5" x14ac:dyDescent="0.25">
      <c r="A69" s="24"/>
      <c r="B69" s="23" t="s">
        <v>95</v>
      </c>
      <c r="C69" s="27" t="s">
        <v>96</v>
      </c>
      <c r="D69" s="25" t="s">
        <v>17</v>
      </c>
      <c r="E69" s="25" t="s">
        <v>17</v>
      </c>
    </row>
    <row r="70" spans="1:5" x14ac:dyDescent="0.25">
      <c r="A70" s="24">
        <f>A68+1</f>
        <v>8</v>
      </c>
      <c r="B70" s="23" t="s">
        <v>97</v>
      </c>
      <c r="C70" s="27">
        <v>74</v>
      </c>
      <c r="D70" s="25"/>
      <c r="E70" s="25"/>
    </row>
    <row r="71" spans="1:5" ht="45" x14ac:dyDescent="0.25">
      <c r="A71" s="24">
        <f>A70+1</f>
        <v>9</v>
      </c>
      <c r="B71" s="23" t="s">
        <v>98</v>
      </c>
      <c r="C71" s="27">
        <v>75</v>
      </c>
      <c r="D71" s="25"/>
      <c r="E71" s="25"/>
    </row>
    <row r="72" spans="1:5" ht="30" x14ac:dyDescent="0.25">
      <c r="A72" s="24">
        <v>10</v>
      </c>
      <c r="B72" s="23" t="s">
        <v>99</v>
      </c>
      <c r="C72" s="27">
        <v>78</v>
      </c>
      <c r="D72" s="25">
        <f>D55+D59+D63+D65+D66+D67+D68+D70+D71</f>
        <v>1185331551</v>
      </c>
      <c r="E72" s="25">
        <f>E55+E59+E63+E65+E66+E67+E68+E70+E71</f>
        <v>1275633495</v>
      </c>
    </row>
    <row r="73" spans="1:5" x14ac:dyDescent="0.25">
      <c r="A73" s="24">
        <v>11</v>
      </c>
      <c r="B73" s="23" t="s">
        <v>100</v>
      </c>
      <c r="C73" s="27">
        <v>79</v>
      </c>
      <c r="D73" s="25">
        <f>D53+D72</f>
        <v>1215119004</v>
      </c>
      <c r="E73" s="25">
        <f>E53+E72</f>
        <v>1286720026</v>
      </c>
    </row>
    <row r="74" spans="1:5" ht="45" x14ac:dyDescent="0.25">
      <c r="A74" s="24">
        <v>12</v>
      </c>
      <c r="B74" s="23" t="s">
        <v>101</v>
      </c>
      <c r="C74" s="27">
        <v>80</v>
      </c>
      <c r="D74" s="25">
        <f>D46-D73</f>
        <v>-448358081</v>
      </c>
      <c r="E74" s="25">
        <f>E46-E73</f>
        <v>-458452990</v>
      </c>
    </row>
    <row r="75" spans="1:5" x14ac:dyDescent="0.25">
      <c r="A75" s="24" t="s">
        <v>102</v>
      </c>
      <c r="B75" s="23" t="s">
        <v>103</v>
      </c>
      <c r="C75" s="27">
        <v>83</v>
      </c>
      <c r="D75" s="25" t="s">
        <v>17</v>
      </c>
      <c r="E75" s="25" t="s">
        <v>17</v>
      </c>
    </row>
    <row r="76" spans="1:5" ht="90" x14ac:dyDescent="0.25">
      <c r="A76" s="24">
        <v>1</v>
      </c>
      <c r="B76" s="23" t="s">
        <v>110</v>
      </c>
      <c r="C76" s="27">
        <v>84</v>
      </c>
      <c r="D76" s="25">
        <v>341475577</v>
      </c>
      <c r="E76" s="25">
        <v>339390052</v>
      </c>
    </row>
    <row r="77" spans="1:5" ht="30" x14ac:dyDescent="0.25">
      <c r="A77" s="24">
        <f>A76+1</f>
        <v>2</v>
      </c>
      <c r="B77" s="23" t="s">
        <v>104</v>
      </c>
      <c r="C77" s="27">
        <v>85</v>
      </c>
      <c r="D77" s="25">
        <f>252169582+1873</f>
        <v>252171455</v>
      </c>
      <c r="E77" s="25">
        <v>349905848</v>
      </c>
    </row>
    <row r="78" spans="1:5" ht="30" x14ac:dyDescent="0.25">
      <c r="A78" s="24">
        <f>A77+1</f>
        <v>3</v>
      </c>
      <c r="B78" s="23" t="s">
        <v>105</v>
      </c>
      <c r="C78" s="27">
        <v>86</v>
      </c>
      <c r="D78" s="25"/>
      <c r="E78" s="25"/>
    </row>
    <row r="79" spans="1:5" ht="30" x14ac:dyDescent="0.25">
      <c r="A79" s="24">
        <f>A78+1</f>
        <v>4</v>
      </c>
      <c r="B79" s="23" t="s">
        <v>106</v>
      </c>
      <c r="C79" s="27">
        <v>87</v>
      </c>
      <c r="D79" s="25"/>
      <c r="E79" s="25"/>
    </row>
    <row r="80" spans="1:5" ht="30" x14ac:dyDescent="0.25">
      <c r="A80" s="24">
        <f>A79+1</f>
        <v>5</v>
      </c>
      <c r="B80" s="23" t="s">
        <v>107</v>
      </c>
      <c r="C80" s="27">
        <v>88</v>
      </c>
      <c r="D80" s="25">
        <v>1042005113</v>
      </c>
      <c r="E80" s="25">
        <v>1147748890</v>
      </c>
    </row>
    <row r="81" spans="1:5" ht="30" x14ac:dyDescent="0.25">
      <c r="A81" s="24"/>
      <c r="B81" s="23" t="s">
        <v>108</v>
      </c>
      <c r="C81" s="27">
        <v>90</v>
      </c>
      <c r="D81" s="25">
        <f>D76+D77-D78+D79-D80</f>
        <v>-448358081</v>
      </c>
      <c r="E81" s="25">
        <f>E76+E77-E78+E79-E80</f>
        <v>-458452990</v>
      </c>
    </row>
    <row r="82" spans="1:5" ht="16.5" x14ac:dyDescent="0.25">
      <c r="A82" s="5"/>
      <c r="B82" s="7"/>
      <c r="C82" s="6"/>
      <c r="D82" s="8"/>
      <c r="E82" s="8"/>
    </row>
    <row r="83" spans="1:5" x14ac:dyDescent="0.25">
      <c r="A83" s="9"/>
      <c r="B83" s="10"/>
      <c r="C83" s="11"/>
      <c r="D83" s="12"/>
      <c r="E83" s="12"/>
    </row>
    <row r="84" spans="1:5" x14ac:dyDescent="0.25">
      <c r="A84" s="9"/>
      <c r="B84" s="13"/>
      <c r="C84" s="9"/>
      <c r="D84" s="14"/>
      <c r="E84" s="14"/>
    </row>
    <row r="85" spans="1:5" x14ac:dyDescent="0.25">
      <c r="A85" s="9"/>
      <c r="B85" s="13"/>
      <c r="C85" s="9"/>
      <c r="D85" s="14"/>
      <c r="E85" s="14"/>
    </row>
    <row r="86" spans="1:5" x14ac:dyDescent="0.25">
      <c r="A86" s="9"/>
      <c r="B86" s="13"/>
      <c r="C86" s="15"/>
      <c r="D86" s="14"/>
      <c r="E86" s="14"/>
    </row>
    <row r="87" spans="1:5" x14ac:dyDescent="0.25">
      <c r="A87" s="9"/>
      <c r="B87" s="13"/>
      <c r="C87" s="9"/>
      <c r="D87" s="14"/>
      <c r="E87" s="14"/>
    </row>
    <row r="88" spans="1:5" x14ac:dyDescent="0.25">
      <c r="A88" s="9"/>
      <c r="B88" s="13"/>
      <c r="C88" s="9"/>
      <c r="D88" s="14"/>
      <c r="E88" s="14"/>
    </row>
    <row r="89" spans="1:5" x14ac:dyDescent="0.25">
      <c r="A89" s="9"/>
      <c r="B89" s="13"/>
      <c r="C89" s="9"/>
      <c r="D89" s="16"/>
      <c r="E89" s="16"/>
    </row>
    <row r="90" spans="1:5" x14ac:dyDescent="0.25">
      <c r="A90" s="9"/>
      <c r="B90" s="13"/>
      <c r="C90" s="9"/>
      <c r="D90" s="16"/>
      <c r="E90" s="16"/>
    </row>
    <row r="91" spans="1:5" x14ac:dyDescent="0.25">
      <c r="A91" s="9"/>
      <c r="B91" s="13"/>
      <c r="C91" s="9"/>
      <c r="D91" s="17"/>
      <c r="E91" s="17"/>
    </row>
    <row r="92" spans="1:5" x14ac:dyDescent="0.25">
      <c r="A92" s="9"/>
      <c r="B92" s="13"/>
      <c r="C92" s="9"/>
      <c r="D92" s="17"/>
      <c r="E92" s="17"/>
    </row>
    <row r="93" spans="1:5" x14ac:dyDescent="0.25">
      <c r="A93" s="9"/>
      <c r="B93" s="13"/>
      <c r="C93" s="9"/>
      <c r="D93" s="17"/>
      <c r="E93" s="17"/>
    </row>
    <row r="94" spans="1:5" x14ac:dyDescent="0.25">
      <c r="A94" s="9"/>
      <c r="B94" s="13"/>
      <c r="C94" s="9"/>
      <c r="D94" s="17"/>
      <c r="E94" s="17"/>
    </row>
    <row r="95" spans="1:5" x14ac:dyDescent="0.25">
      <c r="A95" s="9"/>
      <c r="B95" s="18"/>
      <c r="C95" s="9"/>
      <c r="D95" s="17"/>
      <c r="E95" s="17"/>
    </row>
    <row r="96" spans="1:5" x14ac:dyDescent="0.25">
      <c r="A96" s="9"/>
      <c r="B96" s="13"/>
      <c r="C96" s="9"/>
      <c r="D96" s="17"/>
      <c r="E96" s="17"/>
    </row>
    <row r="97" spans="1:5" x14ac:dyDescent="0.25">
      <c r="A97" s="9"/>
      <c r="B97" s="13"/>
      <c r="C97" s="9"/>
      <c r="D97" s="17"/>
      <c r="E97" s="17"/>
    </row>
    <row r="98" spans="1:5" x14ac:dyDescent="0.25">
      <c r="A98" s="9"/>
      <c r="B98" s="13"/>
      <c r="C98" s="9"/>
      <c r="D98" s="17"/>
      <c r="E98" s="17"/>
    </row>
    <row r="99" spans="1:5" x14ac:dyDescent="0.25">
      <c r="A99" s="9"/>
      <c r="B99" s="13"/>
      <c r="C99" s="9"/>
      <c r="D99" s="17"/>
      <c r="E99" s="17"/>
    </row>
    <row r="100" spans="1:5" x14ac:dyDescent="0.25">
      <c r="A100" s="9"/>
      <c r="B100" s="13"/>
      <c r="C100" s="9"/>
      <c r="D100" s="17"/>
      <c r="E100" s="17"/>
    </row>
    <row r="101" spans="1:5" x14ac:dyDescent="0.25">
      <c r="A101" s="9"/>
      <c r="B101" s="13"/>
      <c r="C101" s="9"/>
      <c r="D101" s="17"/>
      <c r="E101" s="17"/>
    </row>
    <row r="102" spans="1:5" x14ac:dyDescent="0.25">
      <c r="A102" s="9"/>
      <c r="B102" s="13"/>
      <c r="C102" s="9"/>
      <c r="D102" s="17"/>
      <c r="E102" s="17"/>
    </row>
    <row r="103" spans="1:5" x14ac:dyDescent="0.25">
      <c r="A103" s="9"/>
      <c r="B103" s="13"/>
      <c r="C103" s="9"/>
      <c r="D103" s="17"/>
      <c r="E103" s="17"/>
    </row>
    <row r="104" spans="1:5" x14ac:dyDescent="0.25">
      <c r="A104" s="9"/>
      <c r="B104" s="13"/>
      <c r="C104" s="9"/>
      <c r="D104" s="17"/>
      <c r="E104" s="17"/>
    </row>
    <row r="105" spans="1:5" x14ac:dyDescent="0.25">
      <c r="A105" s="9"/>
      <c r="B105" s="13"/>
      <c r="C105" s="9"/>
      <c r="D105" s="17"/>
      <c r="E105" s="17"/>
    </row>
    <row r="106" spans="1:5" x14ac:dyDescent="0.25">
      <c r="A106" s="9"/>
      <c r="B106" s="13"/>
      <c r="C106" s="9"/>
      <c r="D106" s="17"/>
      <c r="E106" s="17"/>
    </row>
    <row r="107" spans="1:5" x14ac:dyDescent="0.25">
      <c r="A107" s="9"/>
      <c r="B107" s="13"/>
      <c r="C107" s="9"/>
      <c r="D107" s="17"/>
      <c r="E107" s="17"/>
    </row>
    <row r="108" spans="1:5" x14ac:dyDescent="0.25">
      <c r="A108" s="9"/>
      <c r="B108" s="13"/>
      <c r="C108" s="9"/>
      <c r="D108" s="17"/>
      <c r="E108" s="17"/>
    </row>
    <row r="109" spans="1:5" x14ac:dyDescent="0.25">
      <c r="A109" s="9"/>
      <c r="B109" s="13"/>
      <c r="C109" s="9"/>
      <c r="D109" s="17"/>
      <c r="E109" s="17"/>
    </row>
    <row r="110" spans="1:5" x14ac:dyDescent="0.25">
      <c r="A110" s="9"/>
      <c r="B110" s="13"/>
      <c r="C110" s="9"/>
      <c r="D110" s="17"/>
      <c r="E110" s="17"/>
    </row>
    <row r="111" spans="1:5" x14ac:dyDescent="0.25">
      <c r="A111" s="9"/>
      <c r="B111" s="13"/>
      <c r="C111" s="9"/>
      <c r="D111" s="17"/>
      <c r="E111" s="17"/>
    </row>
    <row r="112" spans="1:5" x14ac:dyDescent="0.25">
      <c r="A112" s="9"/>
      <c r="B112" s="13"/>
      <c r="C112" s="9"/>
      <c r="D112" s="17"/>
      <c r="E112" s="17"/>
    </row>
    <row r="113" spans="1:5" x14ac:dyDescent="0.25">
      <c r="A113" s="9"/>
      <c r="B113" s="13"/>
      <c r="C113" s="9"/>
      <c r="D113" s="17"/>
      <c r="E113" s="17"/>
    </row>
    <row r="114" spans="1:5" x14ac:dyDescent="0.25">
      <c r="A114" s="9"/>
      <c r="B114" s="13"/>
      <c r="C114" s="9"/>
      <c r="D114" s="17"/>
      <c r="E114" s="17"/>
    </row>
    <row r="115" spans="1:5" x14ac:dyDescent="0.25">
      <c r="A115" s="9"/>
      <c r="B115" s="13"/>
      <c r="C115" s="9"/>
      <c r="D115" s="17"/>
      <c r="E115" s="17"/>
    </row>
    <row r="116" spans="1:5" x14ac:dyDescent="0.25">
      <c r="A116" s="9"/>
      <c r="B116" s="13"/>
      <c r="C116" s="9"/>
      <c r="D116" s="17"/>
      <c r="E116" s="17"/>
    </row>
    <row r="117" spans="1:5" x14ac:dyDescent="0.25">
      <c r="A117" s="9"/>
      <c r="B117" s="13"/>
      <c r="C117" s="9"/>
      <c r="D117" s="17"/>
      <c r="E117" s="17"/>
    </row>
    <row r="118" spans="1:5" x14ac:dyDescent="0.25">
      <c r="A118" s="9"/>
      <c r="B118" s="13"/>
      <c r="C118" s="9"/>
      <c r="D118" s="17"/>
      <c r="E118" s="17"/>
    </row>
    <row r="119" spans="1:5" x14ac:dyDescent="0.25">
      <c r="A119" s="9"/>
      <c r="B119" s="13"/>
      <c r="C119" s="9"/>
      <c r="D119" s="17"/>
      <c r="E119" s="17"/>
    </row>
    <row r="120" spans="1:5" x14ac:dyDescent="0.25">
      <c r="A120" s="9"/>
      <c r="B120" s="13"/>
      <c r="C120" s="9"/>
      <c r="D120" s="17"/>
      <c r="E120" s="17"/>
    </row>
    <row r="121" spans="1:5" x14ac:dyDescent="0.25">
      <c r="A121" s="9"/>
      <c r="B121" s="13"/>
      <c r="C121" s="9"/>
      <c r="D121" s="17"/>
      <c r="E121" s="17"/>
    </row>
    <row r="122" spans="1:5" x14ac:dyDescent="0.25">
      <c r="A122" s="9"/>
      <c r="B122" s="13"/>
      <c r="C122" s="9"/>
      <c r="D122" s="17"/>
      <c r="E122" s="17"/>
    </row>
    <row r="123" spans="1:5" x14ac:dyDescent="0.25">
      <c r="A123" s="9"/>
      <c r="B123" s="13"/>
      <c r="C123" s="9"/>
      <c r="D123" s="17"/>
      <c r="E123" s="17"/>
    </row>
    <row r="124" spans="1:5" x14ac:dyDescent="0.25">
      <c r="A124" s="9"/>
      <c r="B124" s="13"/>
      <c r="C124" s="9"/>
      <c r="D124" s="17"/>
      <c r="E124" s="17"/>
    </row>
    <row r="125" spans="1:5" x14ac:dyDescent="0.25">
      <c r="A125" s="9"/>
      <c r="B125" s="13"/>
      <c r="C125" s="9"/>
      <c r="D125" s="17"/>
      <c r="E125" s="17"/>
    </row>
    <row r="126" spans="1:5" x14ac:dyDescent="0.25">
      <c r="A126" s="9"/>
      <c r="B126" s="13"/>
      <c r="C126" s="9"/>
      <c r="D126" s="17"/>
      <c r="E126" s="17"/>
    </row>
    <row r="127" spans="1:5" x14ac:dyDescent="0.25">
      <c r="A127" s="9"/>
      <c r="B127" s="13"/>
      <c r="C127" s="9"/>
      <c r="D127" s="17"/>
      <c r="E127" s="17"/>
    </row>
    <row r="128" spans="1:5" x14ac:dyDescent="0.25">
      <c r="A128" s="9"/>
      <c r="B128" s="13"/>
      <c r="C128" s="9"/>
      <c r="D128" s="17"/>
      <c r="E128" s="17"/>
    </row>
    <row r="129" spans="1:5" x14ac:dyDescent="0.25">
      <c r="A129" s="9"/>
      <c r="B129" s="13"/>
      <c r="C129" s="9"/>
      <c r="D129" s="17"/>
      <c r="E129" s="17"/>
    </row>
    <row r="130" spans="1:5" x14ac:dyDescent="0.25">
      <c r="A130" s="9"/>
      <c r="B130" s="13"/>
      <c r="C130" s="9"/>
      <c r="D130" s="17"/>
      <c r="E130" s="17"/>
    </row>
    <row r="131" spans="1:5" x14ac:dyDescent="0.25">
      <c r="A131" s="9"/>
      <c r="B131" s="13"/>
      <c r="C131" s="9"/>
      <c r="D131" s="17"/>
      <c r="E131" s="17"/>
    </row>
    <row r="132" spans="1:5" x14ac:dyDescent="0.25">
      <c r="A132" s="9"/>
      <c r="B132" s="13"/>
      <c r="C132" s="9"/>
      <c r="D132" s="17"/>
      <c r="E132" s="17"/>
    </row>
    <row r="133" spans="1:5" x14ac:dyDescent="0.25">
      <c r="A133" s="9"/>
      <c r="B133" s="13"/>
      <c r="C133" s="9"/>
      <c r="D133" s="17"/>
      <c r="E133" s="17"/>
    </row>
    <row r="134" spans="1:5" x14ac:dyDescent="0.25">
      <c r="A134" s="9"/>
      <c r="B134" s="13"/>
      <c r="C134" s="9"/>
      <c r="D134" s="17"/>
      <c r="E134" s="17"/>
    </row>
    <row r="135" spans="1:5" x14ac:dyDescent="0.25">
      <c r="A135" s="9"/>
      <c r="B135" s="13"/>
      <c r="C135" s="9"/>
      <c r="D135" s="17"/>
      <c r="E135" s="17"/>
    </row>
    <row r="136" spans="1:5" x14ac:dyDescent="0.25">
      <c r="A136" s="9"/>
      <c r="B136" s="13"/>
      <c r="C136" s="9"/>
      <c r="D136" s="17"/>
      <c r="E136" s="17"/>
    </row>
    <row r="137" spans="1:5" x14ac:dyDescent="0.25">
      <c r="A137" s="9"/>
      <c r="B137" s="13"/>
      <c r="C137" s="9"/>
      <c r="D137" s="17"/>
      <c r="E137" s="17"/>
    </row>
    <row r="138" spans="1:5" x14ac:dyDescent="0.25">
      <c r="A138" s="9"/>
      <c r="B138" s="13"/>
      <c r="C138" s="9"/>
      <c r="D138" s="17"/>
      <c r="E138" s="17"/>
    </row>
    <row r="139" spans="1:5" x14ac:dyDescent="0.25">
      <c r="A139" s="9"/>
      <c r="B139" s="13"/>
      <c r="C139" s="9"/>
      <c r="D139" s="17"/>
      <c r="E139" s="17"/>
    </row>
    <row r="140" spans="1:5" x14ac:dyDescent="0.25">
      <c r="A140" s="9"/>
      <c r="B140" s="13"/>
      <c r="C140" s="9"/>
      <c r="D140" s="17"/>
      <c r="E140" s="17"/>
    </row>
    <row r="141" spans="1:5" x14ac:dyDescent="0.25">
      <c r="A141" s="9"/>
      <c r="B141" s="13"/>
      <c r="C141" s="9"/>
      <c r="D141" s="17"/>
      <c r="E141" s="17"/>
    </row>
    <row r="142" spans="1:5" x14ac:dyDescent="0.25">
      <c r="A142" s="9"/>
      <c r="B142" s="13"/>
      <c r="C142" s="9"/>
      <c r="D142" s="17"/>
      <c r="E142" s="17"/>
    </row>
    <row r="143" spans="1:5" x14ac:dyDescent="0.25">
      <c r="A143" s="9"/>
      <c r="B143" s="13"/>
      <c r="C143" s="9"/>
      <c r="D143" s="17"/>
      <c r="E143" s="17"/>
    </row>
    <row r="144" spans="1:5" x14ac:dyDescent="0.25">
      <c r="A144" s="9"/>
      <c r="B144" s="13"/>
      <c r="C144" s="9"/>
      <c r="D144" s="17"/>
      <c r="E144" s="17"/>
    </row>
    <row r="145" spans="1:5" x14ac:dyDescent="0.25">
      <c r="A145" s="9"/>
      <c r="B145" s="13"/>
      <c r="C145" s="9"/>
      <c r="D145" s="17"/>
      <c r="E145" s="17"/>
    </row>
    <row r="146" spans="1:5" x14ac:dyDescent="0.25">
      <c r="A146" s="9"/>
      <c r="B146" s="13"/>
      <c r="C146" s="9"/>
      <c r="D146" s="17"/>
      <c r="E146" s="17"/>
    </row>
    <row r="147" spans="1:5" x14ac:dyDescent="0.25">
      <c r="A147" s="9"/>
      <c r="B147" s="13"/>
      <c r="C147" s="9"/>
      <c r="D147" s="17"/>
      <c r="E147" s="17"/>
    </row>
    <row r="148" spans="1:5" x14ac:dyDescent="0.25">
      <c r="A148" s="9"/>
      <c r="B148" s="13"/>
      <c r="C148" s="9"/>
      <c r="D148" s="17"/>
      <c r="E148" s="17"/>
    </row>
    <row r="149" spans="1:5" x14ac:dyDescent="0.25">
      <c r="A149" s="9"/>
      <c r="B149" s="13"/>
      <c r="C149" s="9"/>
      <c r="D149" s="17"/>
      <c r="E149" s="17"/>
    </row>
    <row r="150" spans="1:5" x14ac:dyDescent="0.25">
      <c r="A150" s="9"/>
      <c r="B150" s="13"/>
      <c r="C150" s="9"/>
      <c r="D150" s="17"/>
      <c r="E150" s="17"/>
    </row>
    <row r="151" spans="1:5" x14ac:dyDescent="0.25">
      <c r="A151" s="9"/>
      <c r="B151" s="13"/>
      <c r="C151" s="9"/>
      <c r="D151" s="17"/>
      <c r="E151" s="17"/>
    </row>
    <row r="152" spans="1:5" x14ac:dyDescent="0.25">
      <c r="A152" s="9"/>
      <c r="B152" s="13"/>
      <c r="C152" s="9"/>
      <c r="D152" s="17"/>
      <c r="E152" s="17"/>
    </row>
    <row r="153" spans="1:5" x14ac:dyDescent="0.25">
      <c r="A153" s="9"/>
      <c r="B153" s="13"/>
      <c r="C153" s="9"/>
      <c r="D153" s="17"/>
      <c r="E153" s="17"/>
    </row>
    <row r="154" spans="1:5" x14ac:dyDescent="0.25">
      <c r="A154" s="9"/>
      <c r="B154" s="13"/>
      <c r="C154" s="9"/>
      <c r="D154" s="17"/>
      <c r="E154" s="17"/>
    </row>
    <row r="155" spans="1:5" x14ac:dyDescent="0.25">
      <c r="A155" s="9"/>
      <c r="B155" s="13"/>
      <c r="C155" s="9"/>
      <c r="D155" s="17"/>
      <c r="E155" s="17"/>
    </row>
    <row r="156" spans="1:5" x14ac:dyDescent="0.25">
      <c r="A156" s="9"/>
      <c r="B156" s="13"/>
      <c r="C156" s="9"/>
      <c r="D156" s="17"/>
      <c r="E156" s="17"/>
    </row>
    <row r="157" spans="1:5" x14ac:dyDescent="0.25">
      <c r="A157" s="9"/>
      <c r="B157" s="13"/>
      <c r="C157" s="9"/>
      <c r="D157" s="17"/>
      <c r="E157" s="17"/>
    </row>
    <row r="158" spans="1:5" x14ac:dyDescent="0.25">
      <c r="A158" s="9"/>
      <c r="B158" s="13"/>
      <c r="C158" s="9"/>
      <c r="D158" s="17"/>
      <c r="E158" s="17"/>
    </row>
    <row r="159" spans="1:5" x14ac:dyDescent="0.25">
      <c r="A159" s="9"/>
      <c r="B159" s="13"/>
      <c r="C159" s="9"/>
      <c r="D159" s="17"/>
      <c r="E159" s="17"/>
    </row>
    <row r="160" spans="1:5" x14ac:dyDescent="0.25">
      <c r="A160" s="9"/>
      <c r="B160" s="13"/>
      <c r="C160" s="9"/>
      <c r="D160" s="17"/>
      <c r="E160" s="17"/>
    </row>
    <row r="161" spans="1:5" x14ac:dyDescent="0.25">
      <c r="A161" s="9"/>
      <c r="B161" s="13"/>
      <c r="C161" s="9"/>
      <c r="D161" s="17"/>
      <c r="E161" s="17"/>
    </row>
    <row r="162" spans="1:5" x14ac:dyDescent="0.25">
      <c r="A162" s="9"/>
      <c r="B162" s="13"/>
      <c r="C162" s="9"/>
      <c r="D162" s="17"/>
      <c r="E162" s="17"/>
    </row>
    <row r="163" spans="1:5" x14ac:dyDescent="0.25">
      <c r="A163" s="9"/>
      <c r="B163" s="13"/>
      <c r="C163" s="9"/>
      <c r="D163" s="17"/>
      <c r="E163" s="17"/>
    </row>
    <row r="164" spans="1:5" x14ac:dyDescent="0.25">
      <c r="A164" s="9"/>
      <c r="B164" s="13"/>
      <c r="C164" s="9"/>
      <c r="D164" s="17"/>
      <c r="E164" s="17"/>
    </row>
    <row r="165" spans="1:5" x14ac:dyDescent="0.25">
      <c r="A165" s="9"/>
      <c r="B165" s="13"/>
      <c r="C165" s="9"/>
      <c r="D165" s="17"/>
      <c r="E165" s="17"/>
    </row>
    <row r="166" spans="1:5" x14ac:dyDescent="0.25">
      <c r="A166" s="9"/>
      <c r="B166" s="13"/>
      <c r="C166" s="9"/>
      <c r="D166" s="17"/>
      <c r="E166" s="17"/>
    </row>
    <row r="167" spans="1:5" x14ac:dyDescent="0.25">
      <c r="A167" s="9"/>
      <c r="B167" s="13"/>
      <c r="C167" s="9"/>
      <c r="D167" s="17"/>
      <c r="E167" s="17"/>
    </row>
    <row r="168" spans="1:5" x14ac:dyDescent="0.25">
      <c r="A168" s="9"/>
      <c r="B168" s="13"/>
      <c r="C168" s="9"/>
      <c r="D168" s="17"/>
      <c r="E168" s="17"/>
    </row>
    <row r="169" spans="1:5" x14ac:dyDescent="0.25">
      <c r="A169" s="9"/>
      <c r="B169" s="13"/>
      <c r="C169" s="9"/>
      <c r="D169" s="17"/>
      <c r="E169" s="17"/>
    </row>
    <row r="170" spans="1:5" x14ac:dyDescent="0.25">
      <c r="A170" s="9"/>
      <c r="B170" s="13"/>
      <c r="C170" s="9"/>
      <c r="D170" s="17"/>
      <c r="E170" s="17"/>
    </row>
    <row r="171" spans="1:5" x14ac:dyDescent="0.25">
      <c r="A171" s="9"/>
      <c r="B171" s="13"/>
      <c r="C171" s="9"/>
      <c r="D171" s="17"/>
      <c r="E171" s="17"/>
    </row>
    <row r="172" spans="1:5" x14ac:dyDescent="0.25">
      <c r="A172" s="9"/>
      <c r="B172" s="13"/>
      <c r="C172" s="9"/>
      <c r="D172" s="17"/>
      <c r="E172" s="17"/>
    </row>
    <row r="173" spans="1:5" x14ac:dyDescent="0.25">
      <c r="A173" s="9"/>
      <c r="B173" s="13"/>
      <c r="C173" s="9"/>
      <c r="D173" s="17"/>
      <c r="E173" s="17"/>
    </row>
    <row r="174" spans="1:5" x14ac:dyDescent="0.25">
      <c r="A174" s="9"/>
      <c r="B174" s="13"/>
      <c r="C174" s="9"/>
      <c r="D174" s="17"/>
      <c r="E174" s="17"/>
    </row>
    <row r="175" spans="1:5" x14ac:dyDescent="0.25">
      <c r="A175" s="9"/>
      <c r="B175" s="13"/>
      <c r="C175" s="9"/>
      <c r="D175" s="17"/>
      <c r="E175" s="17"/>
    </row>
    <row r="176" spans="1:5" x14ac:dyDescent="0.25">
      <c r="A176" s="9"/>
      <c r="B176" s="13"/>
      <c r="C176" s="9"/>
      <c r="D176" s="17"/>
      <c r="E176" s="17"/>
    </row>
    <row r="177" spans="1:5" x14ac:dyDescent="0.25">
      <c r="A177" s="9"/>
      <c r="B177" s="13"/>
      <c r="C177" s="9"/>
      <c r="D177" s="17"/>
      <c r="E177" s="17"/>
    </row>
    <row r="178" spans="1:5" x14ac:dyDescent="0.25">
      <c r="A178" s="9"/>
      <c r="B178" s="13"/>
      <c r="C178" s="9"/>
      <c r="D178" s="17"/>
      <c r="E178" s="17"/>
    </row>
    <row r="179" spans="1:5" x14ac:dyDescent="0.25">
      <c r="A179" s="9"/>
      <c r="B179" s="13"/>
      <c r="C179" s="9"/>
      <c r="D179" s="17"/>
      <c r="E179" s="17"/>
    </row>
    <row r="180" spans="1:5" x14ac:dyDescent="0.25">
      <c r="A180" s="9"/>
      <c r="B180" s="13"/>
      <c r="C180" s="9"/>
      <c r="D180" s="17"/>
      <c r="E180" s="17"/>
    </row>
    <row r="181" spans="1:5" x14ac:dyDescent="0.25">
      <c r="A181" s="9"/>
      <c r="B181" s="13"/>
      <c r="C181" s="9"/>
      <c r="D181" s="17"/>
      <c r="E181" s="17"/>
    </row>
    <row r="182" spans="1:5" x14ac:dyDescent="0.25">
      <c r="A182" s="9"/>
      <c r="B182" s="13"/>
      <c r="C182" s="9"/>
      <c r="D182" s="17"/>
      <c r="E182" s="17"/>
    </row>
    <row r="183" spans="1:5" x14ac:dyDescent="0.25">
      <c r="A183" s="9"/>
      <c r="B183" s="13"/>
      <c r="C183" s="9"/>
      <c r="D183" s="17"/>
      <c r="E183" s="17"/>
    </row>
    <row r="184" spans="1:5" x14ac:dyDescent="0.25">
      <c r="A184" s="9"/>
      <c r="B184" s="13"/>
      <c r="C184" s="9"/>
      <c r="D184" s="17"/>
      <c r="E184" s="17"/>
    </row>
    <row r="185" spans="1:5" x14ac:dyDescent="0.25">
      <c r="A185" s="9"/>
      <c r="B185" s="13"/>
      <c r="C185" s="9"/>
      <c r="D185" s="17"/>
      <c r="E185" s="17"/>
    </row>
    <row r="186" spans="1:5" x14ac:dyDescent="0.25">
      <c r="A186" s="9"/>
      <c r="B186" s="13"/>
      <c r="C186" s="9"/>
      <c r="D186" s="17"/>
      <c r="E186" s="17"/>
    </row>
    <row r="187" spans="1:5" x14ac:dyDescent="0.25">
      <c r="A187" s="9"/>
      <c r="B187" s="13"/>
      <c r="C187" s="9"/>
      <c r="D187" s="17"/>
      <c r="E187" s="17"/>
    </row>
    <row r="188" spans="1:5" x14ac:dyDescent="0.25">
      <c r="A188" s="9"/>
      <c r="B188" s="13"/>
      <c r="C188" s="9"/>
      <c r="D188" s="17"/>
      <c r="E188" s="17"/>
    </row>
    <row r="189" spans="1:5" x14ac:dyDescent="0.25">
      <c r="A189" s="9"/>
      <c r="B189" s="13"/>
      <c r="C189" s="9"/>
      <c r="D189" s="17"/>
      <c r="E189" s="17"/>
    </row>
    <row r="190" spans="1:5" x14ac:dyDescent="0.25">
      <c r="A190" s="9"/>
      <c r="B190" s="13"/>
      <c r="C190" s="9"/>
      <c r="D190" s="17"/>
      <c r="E190" s="17"/>
    </row>
    <row r="191" spans="1:5" x14ac:dyDescent="0.25">
      <c r="A191" s="9"/>
      <c r="B191" s="13"/>
      <c r="C191" s="9"/>
      <c r="D191" s="17"/>
      <c r="E191" s="17"/>
    </row>
    <row r="192" spans="1:5" x14ac:dyDescent="0.25">
      <c r="A192" s="9"/>
      <c r="B192" s="13"/>
      <c r="C192" s="9"/>
      <c r="D192" s="17"/>
      <c r="E192" s="17"/>
    </row>
    <row r="193" spans="1:5" x14ac:dyDescent="0.25">
      <c r="A193" s="9"/>
      <c r="B193" s="13"/>
      <c r="C193" s="9"/>
      <c r="D193" s="17"/>
      <c r="E193" s="17"/>
    </row>
    <row r="194" spans="1:5" x14ac:dyDescent="0.25">
      <c r="A194" s="9"/>
      <c r="B194" s="13"/>
      <c r="C194" s="9"/>
      <c r="D194" s="17"/>
      <c r="E194" s="17"/>
    </row>
    <row r="195" spans="1:5" x14ac:dyDescent="0.25">
      <c r="A195" s="9"/>
      <c r="B195" s="13"/>
      <c r="C195" s="9"/>
      <c r="D195" s="17"/>
      <c r="E195" s="17"/>
    </row>
    <row r="196" spans="1:5" x14ac:dyDescent="0.25">
      <c r="A196" s="9"/>
      <c r="B196" s="13"/>
      <c r="C196" s="9"/>
      <c r="D196" s="17"/>
      <c r="E196" s="17"/>
    </row>
    <row r="197" spans="1:5" x14ac:dyDescent="0.25">
      <c r="A197" s="9"/>
      <c r="B197" s="13"/>
      <c r="C197" s="9"/>
      <c r="D197" s="17"/>
      <c r="E197" s="17"/>
    </row>
    <row r="198" spans="1:5" x14ac:dyDescent="0.25">
      <c r="A198" s="9"/>
      <c r="B198" s="13"/>
      <c r="C198" s="9"/>
      <c r="D198" s="17"/>
      <c r="E198" s="17"/>
    </row>
    <row r="199" spans="1:5" x14ac:dyDescent="0.25">
      <c r="A199" s="9"/>
      <c r="B199" s="13"/>
      <c r="C199" s="9"/>
      <c r="D199" s="17"/>
      <c r="E199" s="17"/>
    </row>
    <row r="200" spans="1:5" x14ac:dyDescent="0.25">
      <c r="A200" s="9"/>
      <c r="B200" s="13"/>
      <c r="C200" s="9"/>
      <c r="D200" s="17"/>
      <c r="E200" s="17"/>
    </row>
    <row r="201" spans="1:5" x14ac:dyDescent="0.25">
      <c r="A201" s="9"/>
      <c r="B201" s="13"/>
      <c r="C201" s="9"/>
      <c r="D201" s="17"/>
      <c r="E201" s="17"/>
    </row>
    <row r="202" spans="1:5" x14ac:dyDescent="0.25">
      <c r="A202" s="9"/>
      <c r="B202" s="13"/>
      <c r="C202" s="9"/>
      <c r="D202" s="17"/>
      <c r="E202" s="17"/>
    </row>
    <row r="203" spans="1:5" x14ac:dyDescent="0.25">
      <c r="A203" s="9"/>
      <c r="B203" s="13"/>
      <c r="C203" s="9"/>
      <c r="D203" s="17"/>
      <c r="E203" s="17"/>
    </row>
    <row r="204" spans="1:5" x14ac:dyDescent="0.25">
      <c r="A204" s="9"/>
      <c r="B204" s="13"/>
      <c r="C204" s="9"/>
      <c r="D204" s="17"/>
      <c r="E204" s="17"/>
    </row>
    <row r="205" spans="1:5" x14ac:dyDescent="0.25">
      <c r="A205" s="19"/>
      <c r="B205" s="13"/>
      <c r="C205" s="19"/>
      <c r="D205" s="20"/>
      <c r="E205" s="20"/>
    </row>
    <row r="206" spans="1:5" x14ac:dyDescent="0.25">
      <c r="A206" s="19"/>
      <c r="B206" s="13"/>
      <c r="C206" s="19"/>
      <c r="D206" s="20"/>
      <c r="E206" s="20"/>
    </row>
    <row r="207" spans="1:5" x14ac:dyDescent="0.25">
      <c r="A207" s="19"/>
      <c r="B207" s="13"/>
      <c r="C207" s="19"/>
      <c r="D207" s="20"/>
      <c r="E207" s="20"/>
    </row>
    <row r="208" spans="1:5" x14ac:dyDescent="0.25">
      <c r="A208" s="19"/>
      <c r="B208" s="13"/>
      <c r="C208" s="19"/>
      <c r="D208" s="20"/>
      <c r="E208" s="20"/>
    </row>
    <row r="209" spans="1:5" x14ac:dyDescent="0.25">
      <c r="A209" s="19"/>
      <c r="B209" s="13"/>
      <c r="C209" s="19"/>
      <c r="D209" s="20"/>
      <c r="E209" s="20"/>
    </row>
    <row r="210" spans="1:5" x14ac:dyDescent="0.25">
      <c r="A210" s="19"/>
      <c r="B210" s="13"/>
      <c r="C210" s="19"/>
      <c r="D210" s="20"/>
      <c r="E210" s="20"/>
    </row>
    <row r="211" spans="1:5" x14ac:dyDescent="0.25">
      <c r="A211" s="19"/>
      <c r="B211" s="13"/>
      <c r="C211" s="19"/>
      <c r="D211" s="20"/>
      <c r="E211" s="20"/>
    </row>
    <row r="212" spans="1:5" x14ac:dyDescent="0.25">
      <c r="A212" s="19"/>
      <c r="B212" s="13"/>
      <c r="C212" s="19"/>
      <c r="D212" s="20"/>
      <c r="E212" s="20"/>
    </row>
    <row r="213" spans="1:5" x14ac:dyDescent="0.25">
      <c r="A213" s="19"/>
      <c r="B213" s="13"/>
      <c r="C213" s="19"/>
      <c r="D213" s="20"/>
      <c r="E213" s="20"/>
    </row>
    <row r="214" spans="1:5" x14ac:dyDescent="0.25">
      <c r="A214" s="19"/>
      <c r="B214" s="13"/>
      <c r="C214" s="19"/>
      <c r="D214" s="20"/>
      <c r="E214" s="20"/>
    </row>
    <row r="215" spans="1:5" x14ac:dyDescent="0.25">
      <c r="A215" s="19"/>
      <c r="B215" s="13"/>
      <c r="C215" s="19"/>
      <c r="D215" s="20"/>
      <c r="E215" s="20"/>
    </row>
    <row r="216" spans="1:5" x14ac:dyDescent="0.25">
      <c r="A216" s="19"/>
      <c r="B216" s="13"/>
      <c r="C216" s="19"/>
      <c r="D216" s="20"/>
      <c r="E216" s="20"/>
    </row>
    <row r="217" spans="1:5" x14ac:dyDescent="0.25">
      <c r="A217" s="19"/>
      <c r="B217" s="13"/>
      <c r="C217" s="19"/>
      <c r="D217" s="20"/>
      <c r="E217" s="20"/>
    </row>
    <row r="218" spans="1:5" x14ac:dyDescent="0.25">
      <c r="A218" s="19"/>
      <c r="B218" s="13"/>
      <c r="C218" s="19"/>
      <c r="D218" s="20"/>
      <c r="E218" s="20"/>
    </row>
    <row r="219" spans="1:5" x14ac:dyDescent="0.25">
      <c r="A219" s="19"/>
      <c r="B219" s="13"/>
      <c r="C219" s="19"/>
      <c r="D219" s="20"/>
      <c r="E219" s="20"/>
    </row>
    <row r="220" spans="1:5" x14ac:dyDescent="0.25">
      <c r="A220" s="19"/>
      <c r="B220" s="13"/>
      <c r="C220" s="19"/>
      <c r="D220" s="20"/>
      <c r="E220" s="20"/>
    </row>
    <row r="221" spans="1:5" x14ac:dyDescent="0.25">
      <c r="A221" s="19"/>
      <c r="B221" s="13"/>
      <c r="C221" s="19"/>
      <c r="D221" s="20"/>
      <c r="E221" s="20"/>
    </row>
    <row r="222" spans="1:5" x14ac:dyDescent="0.25">
      <c r="A222" s="19"/>
      <c r="B222" s="13"/>
      <c r="C222" s="19"/>
      <c r="D222" s="20"/>
      <c r="E222" s="20"/>
    </row>
    <row r="223" spans="1:5" x14ac:dyDescent="0.25">
      <c r="A223" s="19"/>
      <c r="B223" s="13"/>
      <c r="C223" s="19"/>
      <c r="D223" s="20"/>
      <c r="E223" s="20"/>
    </row>
    <row r="224" spans="1:5" x14ac:dyDescent="0.25">
      <c r="A224" s="19"/>
      <c r="B224" s="13"/>
      <c r="C224" s="19"/>
      <c r="D224" s="20"/>
      <c r="E224" s="20"/>
    </row>
    <row r="225" spans="1:5" x14ac:dyDescent="0.25">
      <c r="A225" s="19"/>
      <c r="B225" s="13"/>
      <c r="C225" s="19"/>
      <c r="D225" s="20"/>
      <c r="E225" s="20"/>
    </row>
    <row r="226" spans="1:5" x14ac:dyDescent="0.25">
      <c r="A226" s="19"/>
      <c r="B226" s="13"/>
      <c r="C226" s="19"/>
      <c r="D226" s="20"/>
      <c r="E226" s="20"/>
    </row>
    <row r="227" spans="1:5" x14ac:dyDescent="0.25">
      <c r="A227" s="19"/>
      <c r="B227" s="13"/>
      <c r="C227" s="19"/>
      <c r="D227" s="20"/>
      <c r="E227" s="20"/>
    </row>
    <row r="228" spans="1:5" x14ac:dyDescent="0.25">
      <c r="A228" s="19"/>
      <c r="B228" s="13"/>
      <c r="C228" s="19"/>
      <c r="D228" s="20"/>
      <c r="E228" s="20"/>
    </row>
    <row r="229" spans="1:5" x14ac:dyDescent="0.25">
      <c r="A229" s="19"/>
      <c r="B229" s="13"/>
      <c r="C229" s="19"/>
      <c r="D229" s="20"/>
      <c r="E229" s="20"/>
    </row>
    <row r="230" spans="1:5" x14ac:dyDescent="0.25">
      <c r="A230" s="19"/>
      <c r="B230" s="13"/>
      <c r="C230" s="19"/>
      <c r="D230" s="20"/>
      <c r="E230" s="20"/>
    </row>
    <row r="231" spans="1:5" x14ac:dyDescent="0.25">
      <c r="A231" s="19"/>
      <c r="B231" s="13"/>
      <c r="C231" s="19"/>
      <c r="D231" s="20"/>
      <c r="E231" s="20"/>
    </row>
    <row r="232" spans="1:5" x14ac:dyDescent="0.25">
      <c r="A232" s="19"/>
      <c r="B232" s="13"/>
      <c r="C232" s="19"/>
      <c r="D232" s="20"/>
      <c r="E232" s="20"/>
    </row>
    <row r="233" spans="1:5" x14ac:dyDescent="0.25">
      <c r="A233" s="19"/>
      <c r="B233" s="13"/>
      <c r="C233" s="19"/>
      <c r="D233" s="20"/>
      <c r="E233" s="20"/>
    </row>
    <row r="234" spans="1:5" x14ac:dyDescent="0.25">
      <c r="A234" s="19"/>
      <c r="B234" s="13"/>
      <c r="C234" s="19"/>
      <c r="D234" s="20"/>
      <c r="E234" s="20"/>
    </row>
    <row r="235" spans="1:5" x14ac:dyDescent="0.25">
      <c r="A235" s="19"/>
      <c r="B235" s="13"/>
      <c r="C235" s="19"/>
      <c r="D235" s="20"/>
      <c r="E235" s="20"/>
    </row>
    <row r="236" spans="1:5" x14ac:dyDescent="0.25">
      <c r="A236" s="19"/>
      <c r="B236" s="13"/>
      <c r="C236" s="19"/>
      <c r="D236" s="20"/>
      <c r="E236" s="20"/>
    </row>
    <row r="237" spans="1:5" x14ac:dyDescent="0.25">
      <c r="A237" s="19"/>
      <c r="B237" s="13"/>
      <c r="C237" s="19"/>
      <c r="D237" s="20"/>
      <c r="E237" s="20"/>
    </row>
    <row r="238" spans="1:5" x14ac:dyDescent="0.25">
      <c r="A238" s="19"/>
      <c r="B238" s="13"/>
      <c r="C238" s="19"/>
      <c r="D238" s="20"/>
      <c r="E238" s="20"/>
    </row>
    <row r="239" spans="1:5" x14ac:dyDescent="0.25">
      <c r="A239" s="19"/>
      <c r="B239" s="13"/>
      <c r="C239" s="19"/>
      <c r="D239" s="20"/>
      <c r="E239" s="20"/>
    </row>
    <row r="240" spans="1:5" x14ac:dyDescent="0.25">
      <c r="A240" s="19"/>
      <c r="B240" s="13"/>
      <c r="C240" s="19"/>
      <c r="D240" s="20"/>
      <c r="E240" s="20"/>
    </row>
    <row r="241" spans="1:5" x14ac:dyDescent="0.25">
      <c r="A241" s="19"/>
      <c r="B241" s="13"/>
      <c r="C241" s="19"/>
      <c r="D241" s="20"/>
      <c r="E241" s="20"/>
    </row>
    <row r="242" spans="1:5" x14ac:dyDescent="0.25">
      <c r="A242" s="19"/>
      <c r="B242" s="13"/>
      <c r="C242" s="19"/>
      <c r="D242" s="20"/>
      <c r="E242" s="20"/>
    </row>
    <row r="243" spans="1:5" x14ac:dyDescent="0.25">
      <c r="A243" s="19"/>
      <c r="B243" s="13"/>
      <c r="C243" s="19"/>
      <c r="D243" s="20"/>
      <c r="E243" s="20"/>
    </row>
    <row r="244" spans="1:5" x14ac:dyDescent="0.25">
      <c r="A244" s="19"/>
      <c r="B244" s="13"/>
      <c r="C244" s="19"/>
      <c r="D244" s="20"/>
      <c r="E244" s="20"/>
    </row>
    <row r="245" spans="1:5" x14ac:dyDescent="0.25">
      <c r="A245" s="19"/>
      <c r="B245" s="13"/>
      <c r="C245" s="19"/>
      <c r="D245" s="20"/>
      <c r="E245" s="20"/>
    </row>
    <row r="246" spans="1:5" x14ac:dyDescent="0.25">
      <c r="A246" s="19"/>
      <c r="B246" s="13"/>
      <c r="C246" s="19"/>
      <c r="D246" s="20"/>
      <c r="E246" s="20"/>
    </row>
  </sheetData>
  <mergeCells count="2">
    <mergeCell ref="B4:D4"/>
    <mergeCell ref="B5:D5"/>
  </mergeCells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Ministerul Justitiei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mj</cp:lastModifiedBy>
  <dcterms:created xsi:type="dcterms:W3CDTF">2016-03-14T13:20:37Z</dcterms:created>
  <dcterms:modified xsi:type="dcterms:W3CDTF">2016-04-13T08:41:50Z</dcterms:modified>
</cp:coreProperties>
</file>