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5\05_Mai_2025\29.05.2025\"/>
    </mc:Choice>
  </mc:AlternateContent>
  <xr:revisionPtr revIDLastSave="0" documentId="13_ncr:1_{CB16E3C6-4F10-481B-ADE0-3B9B42E7383A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29.05.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61" i="1" l="1"/>
  <c r="B62" i="1"/>
  <c r="B26" i="1" l="1"/>
  <c r="B105" i="1" l="1"/>
  <c r="B33" i="1"/>
  <c r="B60" i="1" l="1"/>
  <c r="B20" i="1"/>
  <c r="B59" i="1" l="1"/>
  <c r="B58" i="1"/>
  <c r="B57" i="1" l="1"/>
  <c r="B56" i="1"/>
  <c r="B55" i="1"/>
  <c r="B54" i="1" l="1"/>
  <c r="B52" i="1" l="1"/>
  <c r="B50" i="1"/>
  <c r="B51" i="1"/>
  <c r="B49" i="1"/>
  <c r="B48" i="1"/>
  <c r="B43" i="1" l="1"/>
  <c r="B42" i="1"/>
  <c r="B41" i="1"/>
  <c r="B47" i="1" l="1"/>
  <c r="B46" i="1"/>
  <c r="B45" i="1"/>
  <c r="B39" i="1"/>
  <c r="B38" i="1"/>
  <c r="B44" i="1" l="1"/>
</calcChain>
</file>

<file path=xl/sharedStrings.xml><?xml version="1.0" encoding="utf-8"?>
<sst xmlns="http://schemas.openxmlformats.org/spreadsheetml/2006/main" count="223" uniqueCount="110">
  <si>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</si>
  <si>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</si>
  <si>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</si>
  <si>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</si>
  <si>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</si>
  <si>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</si>
  <si>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BUNURI SI SERVICII</t>
  </si>
  <si>
    <t>PROIECTE CU FINANTARE DIN FONDURI EXTERNE NERAMBURSABILE</t>
  </si>
  <si>
    <t>Nr. crt.</t>
  </si>
  <si>
    <t>Nr. Crt.</t>
  </si>
  <si>
    <t>TRANSFERURI</t>
  </si>
  <si>
    <t>PERSONAL MDLPA</t>
  </si>
  <si>
    <t>Deplasari interne</t>
  </si>
  <si>
    <t>VENITURI  PROPRII</t>
  </si>
  <si>
    <t>CHELTUIELI PERSONAL</t>
  </si>
  <si>
    <t>Personal MDRAP</t>
  </si>
  <si>
    <t>Buget de stat</t>
  </si>
  <si>
    <t>Impozit salarii, contributii etc.</t>
  </si>
  <si>
    <t>Servicii telefonie</t>
  </si>
  <si>
    <t>Servicii mentenanta</t>
  </si>
  <si>
    <t>ORANGE</t>
  </si>
  <si>
    <t>MAAT ELECTRONIC</t>
  </si>
  <si>
    <t>OMV PETROM</t>
  </si>
  <si>
    <t>Achizitie rovinieta</t>
  </si>
  <si>
    <t>Servicii arhivare</t>
  </si>
  <si>
    <t>DIGI ROMANIA</t>
  </si>
  <si>
    <t>Servicii furnizare cablu</t>
  </si>
  <si>
    <t>VODAFONE ROMANIA</t>
  </si>
  <si>
    <t>OLIMPIC INTERNATIONAL</t>
  </si>
  <si>
    <t>Cheltuieli transport</t>
  </si>
  <si>
    <t>CAMPION BROKER</t>
  </si>
  <si>
    <t>WECO TMC</t>
  </si>
  <si>
    <t>TRAVEL TIME</t>
  </si>
  <si>
    <t>S.T.S.</t>
  </si>
  <si>
    <t>HOLISUN</t>
  </si>
  <si>
    <t>SDA SERVICII ARHIVARE</t>
  </si>
  <si>
    <t>Drepturi salariale aprilie 2025</t>
  </si>
  <si>
    <t>I.N.A.</t>
  </si>
  <si>
    <t>Transfer subventie I.N.A.</t>
  </si>
  <si>
    <t>MONITORUL OFICIAL</t>
  </si>
  <si>
    <t>Servicii publicare ordin</t>
  </si>
  <si>
    <t>KONSCHAFT</t>
  </si>
  <si>
    <t>Cota parte utilitati</t>
  </si>
  <si>
    <t>DIGITAL ARCHIVE</t>
  </si>
  <si>
    <t>Servicii prelucrare date</t>
  </si>
  <si>
    <t>Achizitie polita RCA</t>
  </si>
  <si>
    <t>VODAFONE</t>
  </si>
  <si>
    <t>PARLAMENTUL ROMANIEI</t>
  </si>
  <si>
    <t>ASCENSORUL</t>
  </si>
  <si>
    <t>OLIMPIC INTERNATIONAL TURISM</t>
  </si>
  <si>
    <t>Servicii intretinere ascensoare</t>
  </si>
  <si>
    <t>PROSOFT</t>
  </si>
  <si>
    <t>ADVANCED TECHNOLOGY</t>
  </si>
  <si>
    <t>BUGETUL DE STAT</t>
  </si>
  <si>
    <t>Cota handicap aprilie 2025</t>
  </si>
  <si>
    <t>CURTEA DE ARGES</t>
  </si>
  <si>
    <t>BISTRITA</t>
  </si>
  <si>
    <t>POMARLA</t>
  </si>
  <si>
    <t>SAVENI</t>
  </si>
  <si>
    <t>RESITA</t>
  </si>
  <si>
    <t>CALARASI</t>
  </si>
  <si>
    <t>DEVA</t>
  </si>
  <si>
    <t>ORSOVA</t>
  </si>
  <si>
    <t>BALDOVINESTI</t>
  </si>
  <si>
    <t>VITOMIRESTI</t>
  </si>
  <si>
    <t>GOTTLOB</t>
  </si>
  <si>
    <t>BABADAG</t>
  </si>
  <si>
    <t>ODOBESTI</t>
  </si>
  <si>
    <t xml:space="preserve">Transfer L. 114/1996 - locuinte sociale </t>
  </si>
  <si>
    <t>CONSTANTA</t>
  </si>
  <si>
    <t>MEDGIDIA</t>
  </si>
  <si>
    <t>TARGOVISTE</t>
  </si>
  <si>
    <t>TECUCI</t>
  </si>
  <si>
    <t>SOPARLITA</t>
  </si>
  <si>
    <t>CARLOGANI</t>
  </si>
  <si>
    <t>OSICA DE JOS</t>
  </si>
  <si>
    <t xml:space="preserve">Transfer L. 212/2022 - risc seismic </t>
  </si>
  <si>
    <t>RASOVA</t>
  </si>
  <si>
    <t>ADUNATII COPACENI</t>
  </si>
  <si>
    <t>IASI</t>
  </si>
  <si>
    <t>LISA</t>
  </si>
  <si>
    <t>JUPANESTI</t>
  </si>
  <si>
    <t>DOICESTI</t>
  </si>
  <si>
    <t>C.N.I.</t>
  </si>
  <si>
    <t>Transfer subventie C.N.I.</t>
  </si>
  <si>
    <t>A.N.L.</t>
  </si>
  <si>
    <t>Transfer subventie A.N.L.</t>
  </si>
  <si>
    <t>Transfer OUG. 212/2022 - scoli sigure</t>
  </si>
  <si>
    <t>EXPERT COPY SERVICE</t>
  </si>
  <si>
    <t>POSTA ROMNA</t>
  </si>
  <si>
    <t>FABI TOTALE GRUP</t>
  </si>
  <si>
    <t>Achizitie carburant</t>
  </si>
  <si>
    <t>Servicii postale</t>
  </si>
  <si>
    <t>Servicii intretinere spatii</t>
  </si>
  <si>
    <t>CALIMANESTI</t>
  </si>
  <si>
    <t>PRIMARIA SECTOR 4</t>
  </si>
  <si>
    <t>BUFTEA</t>
  </si>
  <si>
    <t>PRIMARIA SECTOR 6</t>
  </si>
  <si>
    <r>
      <rPr>
        <sz val="1"/>
        <color theme="0"/>
        <rFont val="Calibri"/>
        <family val="2"/>
        <charset val="238"/>
        <scheme val="minor"/>
      </rPr>
      <t>CL</t>
    </r>
    <r>
      <rPr>
        <sz val="11"/>
        <color theme="1"/>
        <rFont val="Calibri"/>
        <family val="2"/>
        <charset val="238"/>
        <scheme val="minor"/>
      </rPr>
      <t>1 DECEMBRIE</t>
    </r>
  </si>
  <si>
    <t>Transfer OUG. 18/2009 - reabilitare</t>
  </si>
  <si>
    <t>ORADEA</t>
  </si>
  <si>
    <t>PRIMARIA MUNICIPIULUI BUCURESTI</t>
  </si>
  <si>
    <t>Transfer OUG. 53/2019 - termoficare</t>
  </si>
  <si>
    <t>plăților efectuate in perioada 05-29.05.2025</t>
  </si>
  <si>
    <t>NESTY AUTO</t>
  </si>
  <si>
    <t>Service autoturisme</t>
  </si>
  <si>
    <t>CENTRUL TERITORIAL DE CALCUL</t>
  </si>
  <si>
    <t>Servicii furnizare date</t>
  </si>
  <si>
    <t>OLYMEL FLAMINGO</t>
  </si>
  <si>
    <t>Servicii protocol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</si>
</sst>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</font>
    <font>
      <sz val="11"/>
      <color theme="1"/>
      <name val="Calibri"/>
      <family val="2"/>
      <charset val="238"/>
    </font>
    <font>
      <sz val="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14" fontId="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0" fillId="2" borderId="1" xfId="0" applyFill="1" applyBorder="1"/>
    <xf numFmtId="4" fontId="11" fillId="0" borderId="1" xfId="0" applyNumberFormat="1" applyFont="1" applyBorder="1"/>
    <xf numFmtId="0" fontId="12" fillId="2" borderId="1" xfId="0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0" fillId="0" borderId="1" xfId="0" applyNumberFormat="1" applyFont="1" applyBorder="1"/>
    <xf numFmtId="0" fontId="8" fillId="2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0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4" fontId="4" fillId="0" borderId="3" xfId="0" applyNumberFormat="1" applyFont="1" applyBorder="1"/>
    <xf numFmtId="0" fontId="0" fillId="0" borderId="1" xfId="0" applyFill="1" applyBorder="1"/>
    <xf numFmtId="0" fontId="0" fillId="0" borderId="1" xfId="0" applyBorder="1"/>
    <xf numFmtId="14" fontId="14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4" fontId="11" fillId="0" borderId="0" xfId="0" applyNumberFormat="1" applyFont="1" applyBorder="1"/>
    <xf numFmtId="0" fontId="0" fillId="0" borderId="0" xfId="0" applyFont="1" applyBorder="1"/>
    <xf numFmtId="0" fontId="0" fillId="2" borderId="0" xfId="0" applyFill="1" applyBorder="1"/>
    <xf numFmtId="14" fontId="4" fillId="2" borderId="0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/>
    <xf numFmtId="0" fontId="0" fillId="2" borderId="3" xfId="0" applyFill="1" applyBorder="1"/>
    <xf numFmtId="0" fontId="0" fillId="2" borderId="1" xfId="0" applyFont="1" applyFill="1" applyBorder="1"/>
    <xf numFmtId="4" fontId="0" fillId="2" borderId="1" xfId="0" applyNumberFormat="1" applyFont="1" applyFill="1" applyBorder="1"/>
    <xf numFmtId="3" fontId="0" fillId="0" borderId="1" xfId="0" applyNumberFormat="1" applyBorder="1"/>
    <xf numFmtId="0" fontId="0" fillId="0" borderId="1" xfId="0" applyNumberFormat="1" applyFill="1" applyBorder="1"/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topLeftCell="A34" zoomScaleNormal="100" workbookViewId="0">
      <selection activeCell="B64" sqref="B64"/>
    </sheetView>
  </sheetViews>
  <sheetFormatPr defaultRowHeight="12.75" x14ac:dyDescent="0.25"/>
  <cols>
    <col min="1" max="1" width="5" style="2" customWidth="1"/>
    <col min="2" max="2" width="13.85546875" style="4" customWidth="1"/>
    <col min="3" max="3" width="37.5703125" style="4" customWidth="1"/>
    <col min="4" max="4" width="36.42578125" style="4" customWidth="1"/>
    <col min="5" max="5" width="11.5703125" style="4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5" x14ac:dyDescent="0.25">
      <c r="A1" s="58" t="s">
        <v>5</v>
      </c>
      <c r="B1" s="58"/>
      <c r="C1" s="58"/>
      <c r="D1" s="58"/>
      <c r="E1" s="3"/>
    </row>
    <row r="2" spans="1:5" x14ac:dyDescent="0.25">
      <c r="A2" s="5"/>
      <c r="B2" s="6"/>
      <c r="E2" s="3"/>
    </row>
    <row r="3" spans="1:5" ht="15" x14ac:dyDescent="0.25">
      <c r="A3" s="59" t="s">
        <v>0</v>
      </c>
      <c r="B3" s="59"/>
      <c r="C3" s="59"/>
      <c r="D3" s="59"/>
      <c r="E3" s="3"/>
    </row>
    <row r="4" spans="1:5" ht="12" customHeight="1" x14ac:dyDescent="0.25">
      <c r="A4" s="59" t="s">
        <v>103</v>
      </c>
      <c r="B4" s="59"/>
      <c r="C4" s="59"/>
      <c r="D4" s="59"/>
      <c r="E4" s="3"/>
    </row>
    <row r="5" spans="1:5" ht="15" x14ac:dyDescent="0.25">
      <c r="A5" s="38"/>
      <c r="B5" s="38"/>
      <c r="C5" s="38"/>
      <c r="D5" s="38"/>
      <c r="E5" s="3"/>
    </row>
    <row r="6" spans="1:5" ht="15" x14ac:dyDescent="0.25">
      <c r="A6" s="60" t="s">
        <v>14</v>
      </c>
      <c r="B6" s="60"/>
      <c r="C6" s="39"/>
      <c r="D6" s="39"/>
      <c r="E6" s="3"/>
    </row>
    <row r="7" spans="1:5" ht="30" x14ac:dyDescent="0.25">
      <c r="A7" s="9" t="s">
        <v>8</v>
      </c>
      <c r="B7" s="10" t="s">
        <v>1</v>
      </c>
      <c r="C7" s="11" t="s">
        <v>2</v>
      </c>
      <c r="D7" s="11" t="s">
        <v>3</v>
      </c>
      <c r="E7" s="11" t="s">
        <v>4</v>
      </c>
    </row>
    <row r="8" spans="1:5" ht="15" x14ac:dyDescent="0.25">
      <c r="A8" s="40">
        <v>1</v>
      </c>
      <c r="B8" s="54">
        <v>5214298</v>
      </c>
      <c r="C8" s="36" t="s">
        <v>15</v>
      </c>
      <c r="D8" s="36" t="s">
        <v>36</v>
      </c>
      <c r="E8" s="13">
        <v>45791</v>
      </c>
    </row>
    <row r="9" spans="1:5" ht="15" x14ac:dyDescent="0.25">
      <c r="A9" s="40">
        <v>2</v>
      </c>
      <c r="B9" s="54">
        <v>4028834</v>
      </c>
      <c r="C9" s="36" t="s">
        <v>16</v>
      </c>
      <c r="D9" s="36" t="s">
        <v>17</v>
      </c>
      <c r="E9" s="13">
        <v>45791</v>
      </c>
    </row>
    <row r="10" spans="1:5" ht="15" x14ac:dyDescent="0.25">
      <c r="A10" s="22"/>
      <c r="B10" s="22"/>
      <c r="C10" s="22"/>
      <c r="D10" s="22"/>
      <c r="E10" s="3"/>
    </row>
    <row r="11" spans="1:5" ht="15" x14ac:dyDescent="0.25">
      <c r="A11" s="57" t="s">
        <v>6</v>
      </c>
      <c r="B11" s="57"/>
      <c r="C11" s="57"/>
      <c r="D11" s="57"/>
      <c r="E11" s="15"/>
    </row>
    <row r="12" spans="1:5" ht="30" x14ac:dyDescent="0.25">
      <c r="A12" s="9" t="s">
        <v>9</v>
      </c>
      <c r="B12" s="10" t="s">
        <v>1</v>
      </c>
      <c r="C12" s="11" t="s">
        <v>2</v>
      </c>
      <c r="D12" s="12" t="s">
        <v>3</v>
      </c>
      <c r="E12" s="11" t="s">
        <v>4</v>
      </c>
    </row>
    <row r="13" spans="1:5" ht="15" x14ac:dyDescent="0.25">
      <c r="A13" s="18">
        <v>1</v>
      </c>
      <c r="B13" s="50">
        <v>139.36000000000001</v>
      </c>
      <c r="C13" s="16" t="s">
        <v>22</v>
      </c>
      <c r="D13" s="16" t="s">
        <v>23</v>
      </c>
      <c r="E13" s="44">
        <v>45783</v>
      </c>
    </row>
    <row r="14" spans="1:5" ht="15" x14ac:dyDescent="0.25">
      <c r="A14" s="18">
        <v>2</v>
      </c>
      <c r="B14" s="50">
        <v>598</v>
      </c>
      <c r="C14" s="51" t="s">
        <v>25</v>
      </c>
      <c r="D14" s="16" t="s">
        <v>26</v>
      </c>
      <c r="E14" s="44">
        <v>45784</v>
      </c>
    </row>
    <row r="15" spans="1:5" ht="15" x14ac:dyDescent="0.25">
      <c r="A15" s="18">
        <v>3</v>
      </c>
      <c r="B15" s="50">
        <v>2422.02</v>
      </c>
      <c r="C15" s="51" t="s">
        <v>30</v>
      </c>
      <c r="D15" s="16" t="s">
        <v>45</v>
      </c>
      <c r="E15" s="44">
        <v>45785</v>
      </c>
    </row>
    <row r="16" spans="1:5" ht="15" x14ac:dyDescent="0.25">
      <c r="A16" s="18">
        <v>4</v>
      </c>
      <c r="B16" s="50">
        <v>72.84</v>
      </c>
      <c r="C16" s="51" t="s">
        <v>47</v>
      </c>
      <c r="D16" s="16" t="s">
        <v>42</v>
      </c>
      <c r="E16" s="44">
        <v>45797</v>
      </c>
    </row>
    <row r="17" spans="1:5" ht="15" x14ac:dyDescent="0.25">
      <c r="A17" s="18">
        <v>5</v>
      </c>
      <c r="B17" s="50">
        <v>470.56</v>
      </c>
      <c r="C17" s="51" t="s">
        <v>46</v>
      </c>
      <c r="D17" s="16" t="s">
        <v>18</v>
      </c>
      <c r="E17" s="44">
        <v>45797</v>
      </c>
    </row>
    <row r="18" spans="1:5" ht="15" x14ac:dyDescent="0.25">
      <c r="A18" s="18">
        <v>6</v>
      </c>
      <c r="B18" s="50">
        <v>1061</v>
      </c>
      <c r="C18" s="51" t="s">
        <v>46</v>
      </c>
      <c r="D18" s="16" t="s">
        <v>18</v>
      </c>
      <c r="E18" s="44">
        <v>45798</v>
      </c>
    </row>
    <row r="19" spans="1:5" ht="15" x14ac:dyDescent="0.25">
      <c r="A19" s="18">
        <v>7</v>
      </c>
      <c r="B19" s="50">
        <v>261.8</v>
      </c>
      <c r="C19" s="51" t="s">
        <v>48</v>
      </c>
      <c r="D19" s="16" t="s">
        <v>50</v>
      </c>
      <c r="E19" s="44">
        <v>45799</v>
      </c>
    </row>
    <row r="20" spans="1:5" ht="15" x14ac:dyDescent="0.25">
      <c r="A20" s="18">
        <v>8</v>
      </c>
      <c r="B20" s="50">
        <f>2839.89+4039.26</f>
        <v>6879.15</v>
      </c>
      <c r="C20" s="51" t="s">
        <v>32</v>
      </c>
      <c r="D20" s="16" t="s">
        <v>29</v>
      </c>
      <c r="E20" s="44">
        <v>45799</v>
      </c>
    </row>
    <row r="21" spans="1:5" ht="15" x14ac:dyDescent="0.25">
      <c r="A21" s="18">
        <v>9</v>
      </c>
      <c r="B21" s="50">
        <v>2055.66</v>
      </c>
      <c r="C21" s="51" t="s">
        <v>49</v>
      </c>
      <c r="D21" s="16" t="s">
        <v>29</v>
      </c>
      <c r="E21" s="44">
        <v>45799</v>
      </c>
    </row>
    <row r="22" spans="1:5" ht="15" x14ac:dyDescent="0.25">
      <c r="A22" s="18">
        <v>10</v>
      </c>
      <c r="B22" s="50">
        <v>9596.76</v>
      </c>
      <c r="C22" s="51" t="s">
        <v>52</v>
      </c>
      <c r="D22" s="16" t="s">
        <v>19</v>
      </c>
      <c r="E22" s="44">
        <v>45800</v>
      </c>
    </row>
    <row r="23" spans="1:5" ht="15" x14ac:dyDescent="0.25">
      <c r="A23" s="18">
        <v>11</v>
      </c>
      <c r="B23" s="50">
        <v>549.91</v>
      </c>
      <c r="C23" s="51" t="s">
        <v>31</v>
      </c>
      <c r="D23" s="16" t="s">
        <v>29</v>
      </c>
      <c r="E23" s="44">
        <v>45800</v>
      </c>
    </row>
    <row r="24" spans="1:5" ht="15" x14ac:dyDescent="0.25">
      <c r="A24" s="18">
        <v>12</v>
      </c>
      <c r="B24" s="50">
        <v>83754</v>
      </c>
      <c r="C24" s="51" t="s">
        <v>53</v>
      </c>
      <c r="D24" s="16" t="s">
        <v>54</v>
      </c>
      <c r="E24" s="44">
        <v>45800</v>
      </c>
    </row>
    <row r="25" spans="1:5" ht="15" x14ac:dyDescent="0.25">
      <c r="A25" s="18">
        <v>13</v>
      </c>
      <c r="B25" s="50">
        <v>61532.82</v>
      </c>
      <c r="C25" s="51" t="s">
        <v>22</v>
      </c>
      <c r="D25" s="16" t="s">
        <v>91</v>
      </c>
      <c r="E25" s="44">
        <v>45803</v>
      </c>
    </row>
    <row r="26" spans="1:5" ht="15" x14ac:dyDescent="0.25">
      <c r="A26" s="18">
        <v>14</v>
      </c>
      <c r="B26" s="50">
        <f>10473.98+792.54</f>
        <v>11266.52</v>
      </c>
      <c r="C26" s="51" t="s">
        <v>88</v>
      </c>
      <c r="D26" s="16" t="s">
        <v>19</v>
      </c>
      <c r="E26" s="44">
        <v>45803</v>
      </c>
    </row>
    <row r="27" spans="1:5" ht="15" x14ac:dyDescent="0.25">
      <c r="A27" s="18">
        <v>15</v>
      </c>
      <c r="B27" s="50">
        <v>1507</v>
      </c>
      <c r="C27" s="51" t="s">
        <v>89</v>
      </c>
      <c r="D27" s="16" t="s">
        <v>92</v>
      </c>
      <c r="E27" s="44">
        <v>45803</v>
      </c>
    </row>
    <row r="28" spans="1:5" ht="15" x14ac:dyDescent="0.25">
      <c r="A28" s="18">
        <v>16</v>
      </c>
      <c r="B28" s="50">
        <v>65048.14</v>
      </c>
      <c r="C28" s="51" t="s">
        <v>90</v>
      </c>
      <c r="D28" s="16" t="s">
        <v>93</v>
      </c>
      <c r="E28" s="44">
        <v>45803</v>
      </c>
    </row>
    <row r="29" spans="1:5" ht="15" x14ac:dyDescent="0.25">
      <c r="A29" s="18">
        <v>17</v>
      </c>
      <c r="B29" s="50">
        <v>162</v>
      </c>
      <c r="C29" s="51" t="s">
        <v>39</v>
      </c>
      <c r="D29" s="16" t="s">
        <v>40</v>
      </c>
      <c r="E29" s="44">
        <v>45803</v>
      </c>
    </row>
    <row r="30" spans="1:5" ht="15" x14ac:dyDescent="0.25">
      <c r="A30" s="18">
        <v>18</v>
      </c>
      <c r="B30" s="50">
        <f>4589.38+5328.69</f>
        <v>9918.07</v>
      </c>
      <c r="C30" s="51" t="s">
        <v>104</v>
      </c>
      <c r="D30" s="16" t="s">
        <v>105</v>
      </c>
      <c r="E30" s="44">
        <v>45806</v>
      </c>
    </row>
    <row r="31" spans="1:5" ht="15" x14ac:dyDescent="0.25">
      <c r="A31" s="18">
        <v>19</v>
      </c>
      <c r="B31" s="50">
        <v>1071</v>
      </c>
      <c r="C31" s="51" t="s">
        <v>106</v>
      </c>
      <c r="D31" s="16" t="s">
        <v>107</v>
      </c>
      <c r="E31" s="44">
        <v>45806</v>
      </c>
    </row>
    <row r="32" spans="1:5" ht="15" x14ac:dyDescent="0.25">
      <c r="A32" s="18">
        <v>20</v>
      </c>
      <c r="B32" s="50">
        <v>2868.65</v>
      </c>
      <c r="C32" s="51" t="s">
        <v>108</v>
      </c>
      <c r="D32" s="16" t="s">
        <v>109</v>
      </c>
      <c r="E32" s="44">
        <v>45806</v>
      </c>
    </row>
    <row r="33" spans="1:5" s="2" customFormat="1" ht="15" x14ac:dyDescent="0.25">
      <c r="A33" s="18">
        <v>21</v>
      </c>
      <c r="B33" s="17">
        <f>1636.54+101.77+5599.81+5072.64+6447.14+1728+1927.55</f>
        <v>22513.45</v>
      </c>
      <c r="C33" s="41" t="s">
        <v>11</v>
      </c>
      <c r="D33" s="14" t="s">
        <v>12</v>
      </c>
      <c r="E33" s="44"/>
    </row>
    <row r="34" spans="1:5" ht="15" x14ac:dyDescent="0.25">
      <c r="A34" s="37"/>
      <c r="B34" s="19"/>
      <c r="C34" s="20"/>
      <c r="D34" s="21"/>
      <c r="E34" s="7"/>
    </row>
    <row r="35" spans="1:5" ht="15" x14ac:dyDescent="0.25">
      <c r="A35" s="57" t="s">
        <v>7</v>
      </c>
      <c r="B35" s="57"/>
      <c r="C35" s="57"/>
      <c r="D35" s="57"/>
      <c r="E35" s="8"/>
    </row>
    <row r="36" spans="1:5" ht="15" x14ac:dyDescent="0.25">
      <c r="A36" s="23"/>
      <c r="B36" s="23"/>
      <c r="C36" s="23"/>
      <c r="D36" s="23"/>
      <c r="E36" s="8"/>
    </row>
    <row r="37" spans="1:5" ht="30" x14ac:dyDescent="0.25">
      <c r="A37" s="9" t="s">
        <v>9</v>
      </c>
      <c r="B37" s="10" t="s">
        <v>1</v>
      </c>
      <c r="C37" s="11" t="s">
        <v>2</v>
      </c>
      <c r="D37" s="12" t="s">
        <v>3</v>
      </c>
      <c r="E37" s="11" t="s">
        <v>4</v>
      </c>
    </row>
    <row r="38" spans="1:5" ht="15" x14ac:dyDescent="0.25">
      <c r="A38" s="18">
        <v>1</v>
      </c>
      <c r="B38" s="50">
        <f>33.32+133.28</f>
        <v>166.6</v>
      </c>
      <c r="C38" s="52" t="s">
        <v>20</v>
      </c>
      <c r="D38" s="16" t="s">
        <v>18</v>
      </c>
      <c r="E38" s="44">
        <v>45782</v>
      </c>
    </row>
    <row r="39" spans="1:5" ht="15" x14ac:dyDescent="0.25">
      <c r="A39" s="18">
        <v>2</v>
      </c>
      <c r="B39" s="50">
        <f>22.31+66.94</f>
        <v>89.25</v>
      </c>
      <c r="C39" s="16" t="s">
        <v>21</v>
      </c>
      <c r="D39" s="16" t="s">
        <v>19</v>
      </c>
      <c r="E39" s="44">
        <v>45782</v>
      </c>
    </row>
    <row r="40" spans="1:5" ht="15" x14ac:dyDescent="0.25">
      <c r="A40" s="18">
        <v>3</v>
      </c>
      <c r="B40" s="50">
        <v>252.33</v>
      </c>
      <c r="C40" s="16" t="s">
        <v>35</v>
      </c>
      <c r="D40" s="16" t="s">
        <v>24</v>
      </c>
      <c r="E40" s="44">
        <v>45783</v>
      </c>
    </row>
    <row r="41" spans="1:5" ht="15" x14ac:dyDescent="0.25">
      <c r="A41" s="18">
        <v>4</v>
      </c>
      <c r="B41" s="50">
        <f>186.56+346.48</f>
        <v>533.04</v>
      </c>
      <c r="C41" s="53" t="s">
        <v>27</v>
      </c>
      <c r="D41" s="16" t="s">
        <v>18</v>
      </c>
      <c r="E41" s="44">
        <v>45784</v>
      </c>
    </row>
    <row r="42" spans="1:5" ht="15" x14ac:dyDescent="0.25">
      <c r="A42" s="18">
        <v>5</v>
      </c>
      <c r="B42" s="50">
        <f>1741.98+1741.95</f>
        <v>3483.9300000000003</v>
      </c>
      <c r="C42" s="53" t="s">
        <v>28</v>
      </c>
      <c r="D42" s="16" t="s">
        <v>29</v>
      </c>
      <c r="E42" s="44">
        <v>45784</v>
      </c>
    </row>
    <row r="43" spans="1:5" ht="15" x14ac:dyDescent="0.25">
      <c r="A43" s="18">
        <v>6</v>
      </c>
      <c r="B43" s="50">
        <f>1511.17+6044.66</f>
        <v>7555.83</v>
      </c>
      <c r="C43" s="53" t="s">
        <v>28</v>
      </c>
      <c r="D43" s="16" t="s">
        <v>29</v>
      </c>
      <c r="E43" s="44">
        <v>45785</v>
      </c>
    </row>
    <row r="44" spans="1:5" ht="15" x14ac:dyDescent="0.25">
      <c r="A44" s="18">
        <v>7</v>
      </c>
      <c r="B44" s="50">
        <f>424.89+1699.56+175.15+1576.36</f>
        <v>3875.96</v>
      </c>
      <c r="C44" s="53" t="s">
        <v>31</v>
      </c>
      <c r="D44" s="16" t="s">
        <v>29</v>
      </c>
      <c r="E44" s="44">
        <v>45785</v>
      </c>
    </row>
    <row r="45" spans="1:5" ht="15" x14ac:dyDescent="0.25">
      <c r="A45" s="18">
        <v>8</v>
      </c>
      <c r="B45" s="50">
        <f>516.54+2927.04</f>
        <v>3443.58</v>
      </c>
      <c r="C45" s="52" t="s">
        <v>32</v>
      </c>
      <c r="D45" s="16" t="s">
        <v>29</v>
      </c>
      <c r="E45" s="44">
        <v>45786</v>
      </c>
    </row>
    <row r="46" spans="1:5" ht="15" x14ac:dyDescent="0.25">
      <c r="A46" s="18">
        <v>9</v>
      </c>
      <c r="B46" s="17">
        <f>228.33+624.2+1293.9+1154.2+845.19</f>
        <v>4145.82</v>
      </c>
      <c r="C46" s="42" t="s">
        <v>33</v>
      </c>
      <c r="D46" s="16" t="s">
        <v>42</v>
      </c>
      <c r="E46" s="44">
        <v>45786</v>
      </c>
    </row>
    <row r="47" spans="1:5" ht="15" x14ac:dyDescent="0.25">
      <c r="A47" s="18">
        <v>10</v>
      </c>
      <c r="B47" s="17">
        <f>4284</f>
        <v>4284</v>
      </c>
      <c r="C47" s="42" t="s">
        <v>34</v>
      </c>
      <c r="D47" s="43" t="s">
        <v>19</v>
      </c>
      <c r="E47" s="44">
        <v>45786</v>
      </c>
    </row>
    <row r="48" spans="1:5" ht="15" x14ac:dyDescent="0.25">
      <c r="A48" s="18">
        <v>11</v>
      </c>
      <c r="B48" s="17">
        <f>74.99+74.99+600</f>
        <v>749.98</v>
      </c>
      <c r="C48" s="42" t="s">
        <v>41</v>
      </c>
      <c r="D48" s="16" t="s">
        <v>44</v>
      </c>
      <c r="E48" s="44">
        <v>45791</v>
      </c>
    </row>
    <row r="49" spans="1:5" ht="15" x14ac:dyDescent="0.25">
      <c r="A49" s="18">
        <v>12</v>
      </c>
      <c r="B49" s="17">
        <f>962.63+3850.52</f>
        <v>4813.1499999999996</v>
      </c>
      <c r="C49" s="52" t="s">
        <v>32</v>
      </c>
      <c r="D49" s="16" t="s">
        <v>29</v>
      </c>
      <c r="E49" s="44">
        <v>45791</v>
      </c>
    </row>
    <row r="50" spans="1:5" ht="15" x14ac:dyDescent="0.25">
      <c r="A50" s="18">
        <v>13</v>
      </c>
      <c r="B50" s="17">
        <f>8.42+25.27</f>
        <v>33.69</v>
      </c>
      <c r="C50" s="53" t="s">
        <v>27</v>
      </c>
      <c r="D50" s="16" t="s">
        <v>18</v>
      </c>
      <c r="E50" s="44">
        <v>45791</v>
      </c>
    </row>
    <row r="51" spans="1:5" ht="15" x14ac:dyDescent="0.25">
      <c r="A51" s="18">
        <v>14</v>
      </c>
      <c r="B51" s="17">
        <f>540.59+71.13+1003.94+640.19</f>
        <v>2255.8500000000004</v>
      </c>
      <c r="C51" s="42" t="s">
        <v>33</v>
      </c>
      <c r="D51" s="16" t="s">
        <v>42</v>
      </c>
      <c r="E51" s="44">
        <v>45791</v>
      </c>
    </row>
    <row r="52" spans="1:5" ht="15" x14ac:dyDescent="0.25">
      <c r="A52" s="18">
        <v>15</v>
      </c>
      <c r="B52" s="17">
        <f>350.79+1987.8</f>
        <v>2338.59</v>
      </c>
      <c r="C52" s="53" t="s">
        <v>31</v>
      </c>
      <c r="D52" s="16" t="s">
        <v>29</v>
      </c>
      <c r="E52" s="44">
        <v>45791</v>
      </c>
    </row>
    <row r="53" spans="1:5" ht="15" x14ac:dyDescent="0.25">
      <c r="A53" s="18">
        <v>16</v>
      </c>
      <c r="B53" s="17">
        <v>403.08</v>
      </c>
      <c r="C53" s="53" t="s">
        <v>43</v>
      </c>
      <c r="D53" s="16" t="s">
        <v>24</v>
      </c>
      <c r="E53" s="44">
        <v>45791</v>
      </c>
    </row>
    <row r="54" spans="1:5" ht="15" x14ac:dyDescent="0.25">
      <c r="A54" s="18">
        <v>17</v>
      </c>
      <c r="B54" s="17">
        <f>21.9+191.21+124.09</f>
        <v>337.20000000000005</v>
      </c>
      <c r="C54" s="53" t="s">
        <v>27</v>
      </c>
      <c r="D54" s="16" t="s">
        <v>18</v>
      </c>
      <c r="E54" s="44">
        <v>45792</v>
      </c>
    </row>
    <row r="55" spans="1:5" ht="15" x14ac:dyDescent="0.25">
      <c r="A55" s="18">
        <v>18</v>
      </c>
      <c r="B55" s="17">
        <f>47.17+87.59</f>
        <v>134.76</v>
      </c>
      <c r="C55" s="53" t="s">
        <v>27</v>
      </c>
      <c r="D55" s="16" t="s">
        <v>18</v>
      </c>
      <c r="E55" s="44">
        <v>45793</v>
      </c>
    </row>
    <row r="56" spans="1:5" ht="15" x14ac:dyDescent="0.25">
      <c r="A56" s="18">
        <v>19</v>
      </c>
      <c r="B56" s="17">
        <f>238+263.48</f>
        <v>501.48</v>
      </c>
      <c r="C56" s="52" t="s">
        <v>20</v>
      </c>
      <c r="D56" s="16" t="s">
        <v>18</v>
      </c>
      <c r="E56" s="44">
        <v>45793</v>
      </c>
    </row>
    <row r="57" spans="1:5" ht="15" x14ac:dyDescent="0.25">
      <c r="A57" s="18">
        <v>20</v>
      </c>
      <c r="B57" s="17">
        <f>396.97+2735.54</f>
        <v>3132.51</v>
      </c>
      <c r="C57" s="42" t="s">
        <v>33</v>
      </c>
      <c r="D57" s="16" t="s">
        <v>42</v>
      </c>
      <c r="E57" s="44">
        <v>45796</v>
      </c>
    </row>
    <row r="58" spans="1:5" ht="15" x14ac:dyDescent="0.25">
      <c r="A58" s="18">
        <v>21</v>
      </c>
      <c r="B58" s="17">
        <f>33.32+133.28</f>
        <v>166.6</v>
      </c>
      <c r="C58" s="52" t="s">
        <v>20</v>
      </c>
      <c r="D58" s="16" t="s">
        <v>18</v>
      </c>
      <c r="E58" s="44">
        <v>45798</v>
      </c>
    </row>
    <row r="59" spans="1:5" ht="15" x14ac:dyDescent="0.25">
      <c r="A59" s="18">
        <v>22</v>
      </c>
      <c r="B59" s="17">
        <f>36.21+325.88</f>
        <v>362.09</v>
      </c>
      <c r="C59" s="42" t="s">
        <v>33</v>
      </c>
      <c r="D59" s="16" t="s">
        <v>42</v>
      </c>
      <c r="E59" s="44">
        <v>45798</v>
      </c>
    </row>
    <row r="60" spans="1:5" ht="15" x14ac:dyDescent="0.25">
      <c r="A60" s="18">
        <v>23</v>
      </c>
      <c r="B60" s="17">
        <f>476.01+4283.99</f>
        <v>4760</v>
      </c>
      <c r="C60" s="42" t="s">
        <v>51</v>
      </c>
      <c r="D60" s="43" t="s">
        <v>19</v>
      </c>
      <c r="E60" s="44">
        <v>45799</v>
      </c>
    </row>
    <row r="61" spans="1:5" ht="15" x14ac:dyDescent="0.25">
      <c r="A61" s="18">
        <v>24</v>
      </c>
      <c r="B61" s="17">
        <f>791.35+1469.65</f>
        <v>2261</v>
      </c>
      <c r="C61" s="42" t="s">
        <v>34</v>
      </c>
      <c r="D61" s="43" t="s">
        <v>19</v>
      </c>
      <c r="E61" s="44">
        <v>45805</v>
      </c>
    </row>
    <row r="62" spans="1:5" ht="15" x14ac:dyDescent="0.25">
      <c r="A62" s="18">
        <v>25</v>
      </c>
      <c r="B62" s="17">
        <f>475.89+1903.6+189.44+1705</f>
        <v>4273.93</v>
      </c>
      <c r="C62" s="53" t="s">
        <v>31</v>
      </c>
      <c r="D62" s="16" t="s">
        <v>29</v>
      </c>
      <c r="E62" s="44">
        <v>45805</v>
      </c>
    </row>
    <row r="63" spans="1:5" ht="15" x14ac:dyDescent="0.25">
      <c r="A63" s="18">
        <v>26</v>
      </c>
      <c r="B63" s="17">
        <v>51.67</v>
      </c>
      <c r="C63" s="51" t="s">
        <v>108</v>
      </c>
      <c r="D63" s="16" t="s">
        <v>109</v>
      </c>
      <c r="E63" s="44">
        <v>45806</v>
      </c>
    </row>
    <row r="64" spans="1:5" ht="15" x14ac:dyDescent="0.25">
      <c r="A64" s="45"/>
      <c r="B64" s="46"/>
      <c r="C64" s="47"/>
      <c r="D64" s="48"/>
      <c r="E64" s="49"/>
    </row>
    <row r="65" spans="1:5" ht="15" x14ac:dyDescent="0.25">
      <c r="A65" s="56" t="s">
        <v>13</v>
      </c>
      <c r="B65" s="56"/>
      <c r="C65" s="56"/>
      <c r="D65" s="56"/>
      <c r="E65" s="32"/>
    </row>
    <row r="66" spans="1:5" x14ac:dyDescent="0.25">
      <c r="A66" s="33"/>
      <c r="B66" s="33"/>
      <c r="C66" s="33"/>
      <c r="D66" s="33"/>
      <c r="E66" s="32"/>
    </row>
    <row r="67" spans="1:5" ht="30" x14ac:dyDescent="0.25">
      <c r="A67" s="34" t="s">
        <v>9</v>
      </c>
      <c r="B67" s="10" t="s">
        <v>1</v>
      </c>
      <c r="C67" s="11" t="s">
        <v>2</v>
      </c>
      <c r="D67" s="12" t="s">
        <v>3</v>
      </c>
      <c r="E67" s="11" t="s">
        <v>4</v>
      </c>
    </row>
    <row r="68" spans="1:5" ht="15" x14ac:dyDescent="0.25">
      <c r="A68" s="35">
        <v>1</v>
      </c>
      <c r="B68" s="17">
        <v>324</v>
      </c>
      <c r="C68" s="25" t="s">
        <v>39</v>
      </c>
      <c r="D68" s="16" t="s">
        <v>40</v>
      </c>
      <c r="E68" s="44">
        <v>45790</v>
      </c>
    </row>
    <row r="70" spans="1:5" ht="15" x14ac:dyDescent="0.25">
      <c r="A70" s="26" t="s">
        <v>10</v>
      </c>
      <c r="B70" s="27"/>
      <c r="C70" s="24"/>
      <c r="D70" s="28"/>
      <c r="E70" s="29"/>
    </row>
    <row r="71" spans="1:5" ht="30" x14ac:dyDescent="0.25">
      <c r="A71" s="9" t="s">
        <v>8</v>
      </c>
      <c r="B71" s="30" t="s">
        <v>1</v>
      </c>
      <c r="C71" s="31" t="s">
        <v>2</v>
      </c>
      <c r="D71" s="31" t="s">
        <v>3</v>
      </c>
      <c r="E71" s="11" t="s">
        <v>4</v>
      </c>
    </row>
    <row r="72" spans="1:5" ht="15" x14ac:dyDescent="0.25">
      <c r="A72" s="18">
        <v>1</v>
      </c>
      <c r="B72" s="17">
        <v>864000</v>
      </c>
      <c r="C72" s="52" t="s">
        <v>37</v>
      </c>
      <c r="D72" s="16" t="s">
        <v>38</v>
      </c>
      <c r="E72" s="44">
        <v>45790</v>
      </c>
    </row>
    <row r="73" spans="1:5" ht="15" x14ac:dyDescent="0.25">
      <c r="A73" s="18">
        <v>2</v>
      </c>
      <c r="B73" s="17">
        <v>991937.71</v>
      </c>
      <c r="C73" s="42" t="s">
        <v>55</v>
      </c>
      <c r="D73" s="16" t="s">
        <v>68</v>
      </c>
      <c r="E73" s="44">
        <v>45800</v>
      </c>
    </row>
    <row r="74" spans="1:5" ht="15" x14ac:dyDescent="0.25">
      <c r="A74" s="18">
        <v>3</v>
      </c>
      <c r="B74" s="17">
        <v>2831434.82</v>
      </c>
      <c r="C74" s="52" t="s">
        <v>56</v>
      </c>
      <c r="D74" s="16" t="s">
        <v>68</v>
      </c>
      <c r="E74" s="44">
        <v>45800</v>
      </c>
    </row>
    <row r="75" spans="1:5" ht="15" x14ac:dyDescent="0.25">
      <c r="A75" s="18">
        <v>4</v>
      </c>
      <c r="B75" s="17">
        <v>258203.44</v>
      </c>
      <c r="C75" s="42" t="s">
        <v>57</v>
      </c>
      <c r="D75" s="16" t="s">
        <v>68</v>
      </c>
      <c r="E75" s="44">
        <v>45800</v>
      </c>
    </row>
    <row r="76" spans="1:5" ht="15" x14ac:dyDescent="0.25">
      <c r="A76" s="18">
        <v>5</v>
      </c>
      <c r="B76" s="17">
        <v>49548.43</v>
      </c>
      <c r="C76" s="52" t="s">
        <v>58</v>
      </c>
      <c r="D76" s="16" t="s">
        <v>68</v>
      </c>
      <c r="E76" s="44">
        <v>45800</v>
      </c>
    </row>
    <row r="77" spans="1:5" ht="15" x14ac:dyDescent="0.25">
      <c r="A77" s="18">
        <v>6</v>
      </c>
      <c r="B77" s="17">
        <v>610833.24</v>
      </c>
      <c r="C77" s="42" t="s">
        <v>59</v>
      </c>
      <c r="D77" s="16" t="s">
        <v>68</v>
      </c>
      <c r="E77" s="44">
        <v>45800</v>
      </c>
    </row>
    <row r="78" spans="1:5" ht="15" x14ac:dyDescent="0.25">
      <c r="A78" s="18">
        <v>7</v>
      </c>
      <c r="B78" s="17">
        <v>331629.46999999997</v>
      </c>
      <c r="C78" s="52" t="s">
        <v>60</v>
      </c>
      <c r="D78" s="16" t="s">
        <v>68</v>
      </c>
      <c r="E78" s="44">
        <v>45800</v>
      </c>
    </row>
    <row r="79" spans="1:5" ht="15" x14ac:dyDescent="0.25">
      <c r="A79" s="18">
        <v>8</v>
      </c>
      <c r="B79" s="17">
        <v>5237427.74</v>
      </c>
      <c r="C79" s="42" t="s">
        <v>61</v>
      </c>
      <c r="D79" s="16" t="s">
        <v>68</v>
      </c>
      <c r="E79" s="44">
        <v>45800</v>
      </c>
    </row>
    <row r="80" spans="1:5" ht="15" x14ac:dyDescent="0.25">
      <c r="A80" s="18">
        <v>9</v>
      </c>
      <c r="B80" s="17">
        <v>1169367.3999999999</v>
      </c>
      <c r="C80" s="52" t="s">
        <v>62</v>
      </c>
      <c r="D80" s="16" t="s">
        <v>68</v>
      </c>
      <c r="E80" s="44">
        <v>45800</v>
      </c>
    </row>
    <row r="81" spans="1:5" ht="15" x14ac:dyDescent="0.25">
      <c r="A81" s="18">
        <v>10</v>
      </c>
      <c r="B81" s="17">
        <v>3127024.59</v>
      </c>
      <c r="C81" s="42" t="s">
        <v>63</v>
      </c>
      <c r="D81" s="16" t="s">
        <v>68</v>
      </c>
      <c r="E81" s="44">
        <v>45800</v>
      </c>
    </row>
    <row r="82" spans="1:5" ht="15" x14ac:dyDescent="0.25">
      <c r="A82" s="18">
        <v>11</v>
      </c>
      <c r="B82" s="17">
        <v>844008.81</v>
      </c>
      <c r="C82" s="52" t="s">
        <v>64</v>
      </c>
      <c r="D82" s="16" t="s">
        <v>68</v>
      </c>
      <c r="E82" s="44">
        <v>45800</v>
      </c>
    </row>
    <row r="83" spans="1:5" ht="15" x14ac:dyDescent="0.25">
      <c r="A83" s="18">
        <v>12</v>
      </c>
      <c r="B83" s="17">
        <v>809210.44</v>
      </c>
      <c r="C83" s="42" t="s">
        <v>65</v>
      </c>
      <c r="D83" s="16" t="s">
        <v>68</v>
      </c>
      <c r="E83" s="44">
        <v>45800</v>
      </c>
    </row>
    <row r="84" spans="1:5" ht="15" x14ac:dyDescent="0.25">
      <c r="A84" s="18">
        <v>13</v>
      </c>
      <c r="B84" s="17">
        <v>2409289.58</v>
      </c>
      <c r="C84" s="52" t="s">
        <v>66</v>
      </c>
      <c r="D84" s="16" t="s">
        <v>68</v>
      </c>
      <c r="E84" s="44">
        <v>45800</v>
      </c>
    </row>
    <row r="85" spans="1:5" ht="15" x14ac:dyDescent="0.25">
      <c r="A85" s="18">
        <v>14</v>
      </c>
      <c r="B85" s="17">
        <v>423709.17</v>
      </c>
      <c r="C85" s="42" t="s">
        <v>67</v>
      </c>
      <c r="D85" s="16" t="s">
        <v>68</v>
      </c>
      <c r="E85" s="44">
        <v>45800</v>
      </c>
    </row>
    <row r="86" spans="1:5" ht="15" x14ac:dyDescent="0.25">
      <c r="A86" s="18">
        <v>15</v>
      </c>
      <c r="B86" s="17">
        <v>16893.330000000002</v>
      </c>
      <c r="C86" s="52" t="s">
        <v>69</v>
      </c>
      <c r="D86" s="16" t="s">
        <v>76</v>
      </c>
      <c r="E86" s="44">
        <v>45800</v>
      </c>
    </row>
    <row r="87" spans="1:5" ht="15" x14ac:dyDescent="0.25">
      <c r="A87" s="18">
        <v>16</v>
      </c>
      <c r="B87" s="17">
        <v>3002.94</v>
      </c>
      <c r="C87" s="42" t="s">
        <v>69</v>
      </c>
      <c r="D87" s="16" t="s">
        <v>76</v>
      </c>
      <c r="E87" s="44">
        <v>45800</v>
      </c>
    </row>
    <row r="88" spans="1:5" ht="15" x14ac:dyDescent="0.25">
      <c r="A88" s="18">
        <v>17</v>
      </c>
      <c r="B88" s="17">
        <v>3772.84</v>
      </c>
      <c r="C88" s="52" t="s">
        <v>69</v>
      </c>
      <c r="D88" s="16" t="s">
        <v>76</v>
      </c>
      <c r="E88" s="44">
        <v>45800</v>
      </c>
    </row>
    <row r="89" spans="1:5" ht="15" x14ac:dyDescent="0.25">
      <c r="A89" s="18">
        <v>18</v>
      </c>
      <c r="B89" s="17">
        <v>582647.61</v>
      </c>
      <c r="C89" s="52" t="s">
        <v>70</v>
      </c>
      <c r="D89" s="16" t="s">
        <v>76</v>
      </c>
      <c r="E89" s="44">
        <v>45800</v>
      </c>
    </row>
    <row r="90" spans="1:5" ht="15" x14ac:dyDescent="0.25">
      <c r="A90" s="18">
        <v>19</v>
      </c>
      <c r="B90" s="17">
        <v>2496617.46</v>
      </c>
      <c r="C90" s="42" t="s">
        <v>71</v>
      </c>
      <c r="D90" s="16" t="s">
        <v>76</v>
      </c>
      <c r="E90" s="44">
        <v>45800</v>
      </c>
    </row>
    <row r="91" spans="1:5" ht="15" x14ac:dyDescent="0.25">
      <c r="A91" s="18">
        <v>20</v>
      </c>
      <c r="B91" s="17">
        <v>70686</v>
      </c>
      <c r="C91" s="52" t="s">
        <v>72</v>
      </c>
      <c r="D91" s="16" t="s">
        <v>76</v>
      </c>
      <c r="E91" s="44">
        <v>45800</v>
      </c>
    </row>
    <row r="92" spans="1:5" ht="15" x14ac:dyDescent="0.25">
      <c r="A92" s="18">
        <v>21</v>
      </c>
      <c r="B92" s="17">
        <v>74031.100000000006</v>
      </c>
      <c r="C92" s="52" t="s">
        <v>72</v>
      </c>
      <c r="D92" s="16" t="s">
        <v>76</v>
      </c>
      <c r="E92" s="44">
        <v>45800</v>
      </c>
    </row>
    <row r="93" spans="1:5" ht="15" x14ac:dyDescent="0.25">
      <c r="A93" s="18">
        <v>22</v>
      </c>
      <c r="B93" s="17">
        <v>563430.13</v>
      </c>
      <c r="C93" s="42" t="s">
        <v>73</v>
      </c>
      <c r="D93" s="16" t="s">
        <v>76</v>
      </c>
      <c r="E93" s="44">
        <v>45800</v>
      </c>
    </row>
    <row r="94" spans="1:5" ht="15" x14ac:dyDescent="0.25">
      <c r="A94" s="18">
        <v>23</v>
      </c>
      <c r="B94" s="17">
        <v>379448.57</v>
      </c>
      <c r="C94" s="52" t="s">
        <v>74</v>
      </c>
      <c r="D94" s="16" t="s">
        <v>76</v>
      </c>
      <c r="E94" s="44">
        <v>45800</v>
      </c>
    </row>
    <row r="95" spans="1:5" ht="15" x14ac:dyDescent="0.25">
      <c r="A95" s="18">
        <v>24</v>
      </c>
      <c r="B95" s="17">
        <v>12000</v>
      </c>
      <c r="C95" s="52" t="s">
        <v>75</v>
      </c>
      <c r="D95" s="16" t="s">
        <v>76</v>
      </c>
      <c r="E95" s="44">
        <v>45800</v>
      </c>
    </row>
    <row r="96" spans="1:5" ht="15" x14ac:dyDescent="0.25">
      <c r="A96" s="18">
        <v>25</v>
      </c>
      <c r="B96" s="17">
        <v>400181</v>
      </c>
      <c r="C96" s="42" t="s">
        <v>75</v>
      </c>
      <c r="D96" s="16" t="s">
        <v>76</v>
      </c>
      <c r="E96" s="44">
        <v>45800</v>
      </c>
    </row>
    <row r="97" spans="1:5" ht="15" x14ac:dyDescent="0.25">
      <c r="A97" s="18">
        <v>26</v>
      </c>
      <c r="B97" s="17">
        <v>752474.63</v>
      </c>
      <c r="C97" s="52" t="s">
        <v>77</v>
      </c>
      <c r="D97" s="16" t="s">
        <v>87</v>
      </c>
      <c r="E97" s="44">
        <v>45800</v>
      </c>
    </row>
    <row r="98" spans="1:5" ht="15" x14ac:dyDescent="0.25">
      <c r="A98" s="18">
        <v>27</v>
      </c>
      <c r="B98" s="17">
        <v>776392.9</v>
      </c>
      <c r="C98" s="52" t="s">
        <v>78</v>
      </c>
      <c r="D98" s="16" t="s">
        <v>87</v>
      </c>
      <c r="E98" s="44">
        <v>45800</v>
      </c>
    </row>
    <row r="99" spans="1:5" ht="15" x14ac:dyDescent="0.25">
      <c r="A99" s="18">
        <v>28</v>
      </c>
      <c r="B99" s="17">
        <v>600291.85</v>
      </c>
      <c r="C99" s="52" t="s">
        <v>79</v>
      </c>
      <c r="D99" s="16" t="s">
        <v>87</v>
      </c>
      <c r="E99" s="44">
        <v>45800</v>
      </c>
    </row>
    <row r="100" spans="1:5" ht="15" x14ac:dyDescent="0.25">
      <c r="A100" s="18">
        <v>29</v>
      </c>
      <c r="B100" s="17">
        <v>2139063.0299999998</v>
      </c>
      <c r="C100" s="52" t="s">
        <v>80</v>
      </c>
      <c r="D100" s="16" t="s">
        <v>87</v>
      </c>
      <c r="E100" s="44">
        <v>45800</v>
      </c>
    </row>
    <row r="101" spans="1:5" ht="15" x14ac:dyDescent="0.25">
      <c r="A101" s="18">
        <v>30</v>
      </c>
      <c r="B101" s="17">
        <v>112737.2</v>
      </c>
      <c r="C101" s="52" t="s">
        <v>81</v>
      </c>
      <c r="D101" s="16" t="s">
        <v>87</v>
      </c>
      <c r="E101" s="44">
        <v>45800</v>
      </c>
    </row>
    <row r="102" spans="1:5" ht="15" x14ac:dyDescent="0.25">
      <c r="A102" s="18">
        <v>31</v>
      </c>
      <c r="B102" s="17">
        <v>938434.13</v>
      </c>
      <c r="C102" s="52" t="s">
        <v>78</v>
      </c>
      <c r="D102" s="16" t="s">
        <v>87</v>
      </c>
      <c r="E102" s="44">
        <v>45800</v>
      </c>
    </row>
    <row r="103" spans="1:5" ht="15" x14ac:dyDescent="0.25">
      <c r="A103" s="18">
        <v>32</v>
      </c>
      <c r="B103" s="17">
        <v>1659838.41</v>
      </c>
      <c r="C103" s="52" t="s">
        <v>82</v>
      </c>
      <c r="D103" s="16" t="s">
        <v>87</v>
      </c>
      <c r="E103" s="44">
        <v>45800</v>
      </c>
    </row>
    <row r="104" spans="1:5" ht="15" x14ac:dyDescent="0.25">
      <c r="A104" s="18">
        <v>33</v>
      </c>
      <c r="B104" s="17">
        <v>100000000</v>
      </c>
      <c r="C104" s="52" t="s">
        <v>83</v>
      </c>
      <c r="D104" s="16" t="s">
        <v>84</v>
      </c>
      <c r="E104" s="44">
        <v>45800</v>
      </c>
    </row>
    <row r="105" spans="1:5" ht="15" x14ac:dyDescent="0.25">
      <c r="A105" s="18">
        <v>34</v>
      </c>
      <c r="B105" s="17">
        <f>2141923+13000000</f>
        <v>15141923</v>
      </c>
      <c r="C105" s="52" t="s">
        <v>85</v>
      </c>
      <c r="D105" s="16" t="s">
        <v>86</v>
      </c>
      <c r="E105" s="44">
        <v>45800</v>
      </c>
    </row>
    <row r="106" spans="1:5" ht="15" x14ac:dyDescent="0.25">
      <c r="A106" s="18">
        <v>35</v>
      </c>
      <c r="B106" s="17">
        <v>160555</v>
      </c>
      <c r="C106" s="52" t="s">
        <v>37</v>
      </c>
      <c r="D106" s="16" t="s">
        <v>38</v>
      </c>
      <c r="E106" s="44">
        <v>45803</v>
      </c>
    </row>
    <row r="107" spans="1:5" ht="15" x14ac:dyDescent="0.25">
      <c r="A107" s="18">
        <v>36</v>
      </c>
      <c r="B107" s="17">
        <v>289364.87</v>
      </c>
      <c r="C107" s="52" t="s">
        <v>94</v>
      </c>
      <c r="D107" s="16" t="s">
        <v>99</v>
      </c>
      <c r="E107" s="44">
        <v>45804</v>
      </c>
    </row>
    <row r="108" spans="1:5" ht="15" x14ac:dyDescent="0.25">
      <c r="A108" s="18">
        <v>37</v>
      </c>
      <c r="B108" s="17">
        <v>6513853.5899999999</v>
      </c>
      <c r="C108" s="52" t="s">
        <v>95</v>
      </c>
      <c r="D108" s="16" t="s">
        <v>99</v>
      </c>
      <c r="E108" s="44">
        <v>45804</v>
      </c>
    </row>
    <row r="109" spans="1:5" ht="15" x14ac:dyDescent="0.25">
      <c r="A109" s="18">
        <v>38</v>
      </c>
      <c r="B109" s="17">
        <v>340589.93</v>
      </c>
      <c r="C109" s="55" t="s">
        <v>98</v>
      </c>
      <c r="D109" s="16" t="s">
        <v>99</v>
      </c>
      <c r="E109" s="44">
        <v>45804</v>
      </c>
    </row>
    <row r="110" spans="1:5" ht="15" x14ac:dyDescent="0.25">
      <c r="A110" s="18">
        <v>39</v>
      </c>
      <c r="B110" s="17">
        <v>36212572.259999998</v>
      </c>
      <c r="C110" s="52" t="s">
        <v>95</v>
      </c>
      <c r="D110" s="16" t="s">
        <v>99</v>
      </c>
      <c r="E110" s="44">
        <v>45804</v>
      </c>
    </row>
    <row r="111" spans="1:5" ht="15" x14ac:dyDescent="0.25">
      <c r="A111" s="18">
        <v>40</v>
      </c>
      <c r="B111" s="17">
        <v>9569399</v>
      </c>
      <c r="C111" s="52" t="s">
        <v>95</v>
      </c>
      <c r="D111" s="16" t="s">
        <v>99</v>
      </c>
      <c r="E111" s="44">
        <v>45804</v>
      </c>
    </row>
    <row r="112" spans="1:5" ht="15" x14ac:dyDescent="0.25">
      <c r="A112" s="18">
        <v>41</v>
      </c>
      <c r="B112" s="17">
        <v>486781.34</v>
      </c>
      <c r="C112" s="42" t="s">
        <v>96</v>
      </c>
      <c r="D112" s="16" t="s">
        <v>99</v>
      </c>
      <c r="E112" s="44">
        <v>45804</v>
      </c>
    </row>
    <row r="113" spans="1:5" ht="15" x14ac:dyDescent="0.25">
      <c r="A113" s="18">
        <v>42</v>
      </c>
      <c r="B113" s="17">
        <v>17035271.309999999</v>
      </c>
      <c r="C113" s="52" t="s">
        <v>97</v>
      </c>
      <c r="D113" s="16" t="s">
        <v>99</v>
      </c>
      <c r="E113" s="44">
        <v>45804</v>
      </c>
    </row>
    <row r="114" spans="1:5" ht="15" x14ac:dyDescent="0.25">
      <c r="A114" s="18">
        <v>43</v>
      </c>
      <c r="B114" s="17">
        <v>4212636.74</v>
      </c>
      <c r="C114" s="52" t="s">
        <v>97</v>
      </c>
      <c r="D114" s="16" t="s">
        <v>99</v>
      </c>
      <c r="E114" s="44">
        <v>45804</v>
      </c>
    </row>
    <row r="115" spans="1:5" ht="15" x14ac:dyDescent="0.25">
      <c r="A115" s="18">
        <v>44</v>
      </c>
      <c r="B115" s="17">
        <v>18145778.66</v>
      </c>
      <c r="C115" s="42" t="s">
        <v>100</v>
      </c>
      <c r="D115" s="16" t="s">
        <v>102</v>
      </c>
      <c r="E115" s="44">
        <v>45805</v>
      </c>
    </row>
    <row r="116" spans="1:5" ht="15" x14ac:dyDescent="0.25">
      <c r="A116" s="18">
        <v>45</v>
      </c>
      <c r="B116" s="17">
        <v>6881835.9500000002</v>
      </c>
      <c r="C116" s="52" t="s">
        <v>101</v>
      </c>
      <c r="D116" s="16" t="s">
        <v>102</v>
      </c>
      <c r="E116" s="44">
        <v>45805</v>
      </c>
    </row>
  </sheetData>
  <mergeCells count="7">
    <mergeCell ref="A65:D65"/>
    <mergeCell ref="A35:D35"/>
    <mergeCell ref="A1:D1"/>
    <mergeCell ref="A3:D3"/>
    <mergeCell ref="A4:D4"/>
    <mergeCell ref="A11:D11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2025-05-30T08:24:54Z</dcterms:modified>
</cp:coreProperties>
</file>