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oncologie medicamen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Y54" i="1"/>
  <c r="U54" i="1"/>
  <c r="Y53" i="1"/>
  <c r="Q53" i="1"/>
  <c r="P53" i="1"/>
  <c r="X54" i="1" s="1"/>
  <c r="O53" i="1"/>
  <c r="W53" i="1" s="1"/>
  <c r="N53" i="1"/>
  <c r="V54" i="1" s="1"/>
  <c r="M53" i="1"/>
  <c r="U53" i="1" s="1"/>
  <c r="L53" i="1"/>
  <c r="T53" i="1" s="1"/>
  <c r="K53" i="1"/>
  <c r="S53" i="1" s="1"/>
  <c r="J53" i="1"/>
  <c r="R54" i="1" s="1"/>
  <c r="Y52" i="1"/>
  <c r="W52" i="1"/>
  <c r="V52" i="1"/>
  <c r="U52" i="1"/>
  <c r="T52" i="1"/>
  <c r="S52" i="1"/>
  <c r="R52" i="1"/>
  <c r="Y51" i="1"/>
  <c r="W51" i="1"/>
  <c r="V51" i="1"/>
  <c r="U51" i="1"/>
  <c r="T51" i="1"/>
  <c r="S51" i="1"/>
  <c r="R51" i="1"/>
  <c r="Y50" i="1"/>
  <c r="X50" i="1"/>
  <c r="W50" i="1"/>
  <c r="V50" i="1"/>
  <c r="U50" i="1"/>
  <c r="T50" i="1"/>
  <c r="S50" i="1"/>
  <c r="R50" i="1"/>
  <c r="Y49" i="1"/>
  <c r="W49" i="1"/>
  <c r="V49" i="1"/>
  <c r="U49" i="1"/>
  <c r="T49" i="1"/>
  <c r="S49" i="1"/>
  <c r="R49" i="1"/>
  <c r="Y48" i="1"/>
  <c r="W48" i="1"/>
  <c r="V48" i="1"/>
  <c r="U48" i="1"/>
  <c r="T48" i="1"/>
  <c r="S48" i="1"/>
  <c r="R48" i="1"/>
  <c r="Y47" i="1"/>
  <c r="W47" i="1"/>
  <c r="V47" i="1"/>
  <c r="U47" i="1"/>
  <c r="T47" i="1"/>
  <c r="S47" i="1"/>
  <c r="R47" i="1"/>
  <c r="Y46" i="1"/>
  <c r="W46" i="1"/>
  <c r="V46" i="1"/>
  <c r="U46" i="1"/>
  <c r="T46" i="1"/>
  <c r="S46" i="1"/>
  <c r="R46" i="1"/>
  <c r="Y45" i="1"/>
  <c r="W45" i="1"/>
  <c r="V45" i="1"/>
  <c r="U45" i="1"/>
  <c r="T45" i="1"/>
  <c r="S45" i="1"/>
  <c r="R45" i="1"/>
  <c r="Y44" i="1"/>
  <c r="W44" i="1"/>
  <c r="V44" i="1"/>
  <c r="U44" i="1"/>
  <c r="T44" i="1"/>
  <c r="S44" i="1"/>
  <c r="R44" i="1"/>
  <c r="Y43" i="1"/>
  <c r="W43" i="1"/>
  <c r="V43" i="1"/>
  <c r="U43" i="1"/>
  <c r="T43" i="1"/>
  <c r="S43" i="1"/>
  <c r="R43" i="1"/>
  <c r="Y42" i="1"/>
  <c r="W42" i="1"/>
  <c r="V42" i="1"/>
  <c r="U42" i="1"/>
  <c r="T42" i="1"/>
  <c r="S42" i="1"/>
  <c r="R42" i="1"/>
  <c r="Y41" i="1"/>
  <c r="W41" i="1"/>
  <c r="V41" i="1"/>
  <c r="U41" i="1"/>
  <c r="T41" i="1"/>
  <c r="S41" i="1"/>
  <c r="R41" i="1"/>
  <c r="Y40" i="1"/>
  <c r="W40" i="1"/>
  <c r="V40" i="1"/>
  <c r="U40" i="1"/>
  <c r="T40" i="1"/>
  <c r="S40" i="1"/>
  <c r="R40" i="1"/>
  <c r="Y39" i="1"/>
  <c r="W39" i="1"/>
  <c r="V39" i="1"/>
  <c r="U39" i="1"/>
  <c r="T39" i="1"/>
  <c r="S39" i="1"/>
  <c r="R39" i="1"/>
  <c r="Y38" i="1"/>
  <c r="W38" i="1"/>
  <c r="V38" i="1"/>
  <c r="U38" i="1"/>
  <c r="T38" i="1"/>
  <c r="S38" i="1"/>
  <c r="R38" i="1"/>
  <c r="Y37" i="1"/>
  <c r="W37" i="1"/>
  <c r="V37" i="1"/>
  <c r="U37" i="1"/>
  <c r="T37" i="1"/>
  <c r="S37" i="1"/>
  <c r="R37" i="1"/>
  <c r="Y36" i="1"/>
  <c r="W36" i="1"/>
  <c r="V36" i="1"/>
  <c r="U36" i="1"/>
  <c r="T36" i="1"/>
  <c r="S36" i="1"/>
  <c r="R36" i="1"/>
  <c r="Y35" i="1"/>
  <c r="W35" i="1"/>
  <c r="V35" i="1"/>
  <c r="U35" i="1"/>
  <c r="T35" i="1"/>
  <c r="S35" i="1"/>
  <c r="R35" i="1"/>
  <c r="Y34" i="1"/>
  <c r="W34" i="1"/>
  <c r="V34" i="1"/>
  <c r="U34" i="1"/>
  <c r="T34" i="1"/>
  <c r="S34" i="1"/>
  <c r="R34" i="1"/>
  <c r="Y33" i="1"/>
  <c r="W33" i="1"/>
  <c r="V33" i="1"/>
  <c r="U33" i="1"/>
  <c r="T33" i="1"/>
  <c r="S33" i="1"/>
  <c r="R33" i="1"/>
  <c r="Y32" i="1"/>
  <c r="W32" i="1"/>
  <c r="V32" i="1"/>
  <c r="U32" i="1"/>
  <c r="T32" i="1"/>
  <c r="S32" i="1"/>
  <c r="R32" i="1"/>
  <c r="Y31" i="1"/>
  <c r="W31" i="1"/>
  <c r="V31" i="1"/>
  <c r="U31" i="1"/>
  <c r="T31" i="1"/>
  <c r="S31" i="1"/>
  <c r="R31" i="1"/>
  <c r="Y30" i="1"/>
  <c r="W30" i="1"/>
  <c r="V30" i="1"/>
  <c r="U30" i="1"/>
  <c r="T30" i="1"/>
  <c r="S30" i="1"/>
  <c r="R30" i="1"/>
  <c r="Y29" i="1"/>
  <c r="W29" i="1"/>
  <c r="V29" i="1"/>
  <c r="U29" i="1"/>
  <c r="T29" i="1"/>
  <c r="S29" i="1"/>
  <c r="R29" i="1"/>
  <c r="Y28" i="1"/>
  <c r="W28" i="1"/>
  <c r="V28" i="1"/>
  <c r="U28" i="1"/>
  <c r="T28" i="1"/>
  <c r="S28" i="1"/>
  <c r="R28" i="1"/>
  <c r="Y27" i="1"/>
  <c r="W27" i="1"/>
  <c r="V27" i="1"/>
  <c r="U27" i="1"/>
  <c r="T27" i="1"/>
  <c r="S27" i="1"/>
  <c r="R27" i="1"/>
  <c r="Y26" i="1"/>
  <c r="W26" i="1"/>
  <c r="V26" i="1"/>
  <c r="U26" i="1"/>
  <c r="T26" i="1"/>
  <c r="S26" i="1"/>
  <c r="R26" i="1"/>
  <c r="Y25" i="1"/>
  <c r="W25" i="1"/>
  <c r="V25" i="1"/>
  <c r="U25" i="1"/>
  <c r="T25" i="1"/>
  <c r="S25" i="1"/>
  <c r="R25" i="1"/>
  <c r="Y24" i="1"/>
  <c r="W24" i="1"/>
  <c r="V24" i="1"/>
  <c r="U24" i="1"/>
  <c r="T24" i="1"/>
  <c r="S24" i="1"/>
  <c r="R24" i="1"/>
  <c r="Y23" i="1"/>
  <c r="W23" i="1"/>
  <c r="V23" i="1"/>
  <c r="U23" i="1"/>
  <c r="T23" i="1"/>
  <c r="S23" i="1"/>
  <c r="R23" i="1"/>
  <c r="Y22" i="1"/>
  <c r="W22" i="1"/>
  <c r="V22" i="1"/>
  <c r="U22" i="1"/>
  <c r="T22" i="1"/>
  <c r="S22" i="1"/>
  <c r="R22" i="1"/>
  <c r="Y21" i="1"/>
  <c r="W21" i="1"/>
  <c r="V21" i="1"/>
  <c r="U21" i="1"/>
  <c r="T21" i="1"/>
  <c r="S21" i="1"/>
  <c r="R21" i="1"/>
  <c r="Y20" i="1"/>
  <c r="W20" i="1"/>
  <c r="V20" i="1"/>
  <c r="U20" i="1"/>
  <c r="T20" i="1"/>
  <c r="S20" i="1"/>
  <c r="R20" i="1"/>
  <c r="Y19" i="1"/>
  <c r="W19" i="1"/>
  <c r="V19" i="1"/>
  <c r="U19" i="1"/>
  <c r="T19" i="1"/>
  <c r="S19" i="1"/>
  <c r="R19" i="1"/>
  <c r="Y18" i="1"/>
  <c r="W18" i="1"/>
  <c r="V18" i="1"/>
  <c r="U18" i="1"/>
  <c r="T18" i="1"/>
  <c r="S18" i="1"/>
  <c r="R18" i="1"/>
  <c r="Y17" i="1"/>
  <c r="W17" i="1"/>
  <c r="V17" i="1"/>
  <c r="U17" i="1"/>
  <c r="T17" i="1"/>
  <c r="S17" i="1"/>
  <c r="R17" i="1"/>
  <c r="Y16" i="1"/>
  <c r="W16" i="1"/>
  <c r="V16" i="1"/>
  <c r="U16" i="1"/>
  <c r="T16" i="1"/>
  <c r="S16" i="1"/>
  <c r="R16" i="1"/>
  <c r="Y15" i="1"/>
  <c r="W15" i="1"/>
  <c r="V15" i="1"/>
  <c r="U15" i="1"/>
  <c r="T15" i="1"/>
  <c r="S15" i="1"/>
  <c r="R15" i="1"/>
  <c r="Y14" i="1"/>
  <c r="W14" i="1"/>
  <c r="V14" i="1"/>
  <c r="U14" i="1"/>
  <c r="T14" i="1"/>
  <c r="S14" i="1"/>
  <c r="R14" i="1"/>
  <c r="Y13" i="1"/>
  <c r="W13" i="1"/>
  <c r="V13" i="1"/>
  <c r="U13" i="1"/>
  <c r="T13" i="1"/>
  <c r="S13" i="1"/>
  <c r="R13" i="1"/>
  <c r="Y12" i="1"/>
  <c r="W12" i="1"/>
  <c r="V12" i="1"/>
  <c r="U12" i="1"/>
  <c r="T12" i="1"/>
  <c r="S12" i="1"/>
  <c r="R12" i="1"/>
  <c r="Y11" i="1"/>
  <c r="W11" i="1"/>
  <c r="V11" i="1"/>
  <c r="U11" i="1"/>
  <c r="T11" i="1"/>
  <c r="S11" i="1"/>
  <c r="R11" i="1"/>
  <c r="Y10" i="1"/>
  <c r="W10" i="1"/>
  <c r="V10" i="1"/>
  <c r="U10" i="1"/>
  <c r="T10" i="1"/>
  <c r="S10" i="1"/>
  <c r="R10" i="1"/>
  <c r="R53" i="1" l="1"/>
  <c r="V53" i="1"/>
  <c r="S54" i="1"/>
  <c r="W54" i="1"/>
  <c r="T54" i="1"/>
</calcChain>
</file>

<file path=xl/sharedStrings.xml><?xml version="1.0" encoding="utf-8"?>
<sst xmlns="http://schemas.openxmlformats.org/spreadsheetml/2006/main" count="108" uniqueCount="87">
  <si>
    <t xml:space="preserve">PROGRAMUL NAŢIONAL DE ONCOLOGIE </t>
  </si>
  <si>
    <t xml:space="preserve"> Subprogramul de tratament medicamentos al bolnavilor cu afecţiuni oncologice (adulţi şi copii)
</t>
  </si>
  <si>
    <r>
      <t>Situația indicatorilor şi a cheltuielilor realizate în</t>
    </r>
    <r>
      <rPr>
        <b/>
        <sz val="12"/>
        <rFont val="Arial"/>
        <family val="2"/>
        <charset val="238"/>
      </rPr>
      <t xml:space="preserve"> perioada 01.01.2022-30.06.2022</t>
    </r>
  </si>
  <si>
    <t>CAS</t>
  </si>
  <si>
    <t>Număr bolnavi cărora li s-au eliberat medicamente:</t>
  </si>
  <si>
    <t>Terapia avansată CAR-T - unităţi sanitare</t>
  </si>
  <si>
    <t xml:space="preserve">Total bolnavi pentru care s-au eliberat medicamente </t>
  </si>
  <si>
    <t>Cheltuieli cu medicamentele, pentru:</t>
  </si>
  <si>
    <t xml:space="preserve">Cheltuieli totale </t>
  </si>
  <si>
    <t>Cost mediu/bolnav in tratament cu:</t>
  </si>
  <si>
    <t>Cost mediu/ beneficiar</t>
  </si>
  <si>
    <t>terapie standard</t>
  </si>
  <si>
    <t>medicamente aferente DCI-uri marcate cu (**)1, conform Hotararii Guvernului 720/2008 cu modificarile si completarile ulterioare</t>
  </si>
  <si>
    <t>unităţi sanitare</t>
  </si>
  <si>
    <t>farmacii cu circuit deschis</t>
  </si>
  <si>
    <t>total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</si>
  <si>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</si>
  <si>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</si>
  <si>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</si>
  <si>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</si>
  <si>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</si>
  <si>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</si>
  <si>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</si>
  <si>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</si>
  <si>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</si>
  <si>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</si>
  <si>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</si>
  <si>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</si>
  <si>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</si>
  <si>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</si>
  <si>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</si>
  <si>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</si>
  <si>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</si>
  <si>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</si>
  <si>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</si>
  <si>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</si>
  <si>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</si>
  <si>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</si>
  <si>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</si>
  <si>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</si>
  <si>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</si>
  <si>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</si>
  <si>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</si>
  <si>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</si>
  <si>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</si>
  <si>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</si>
  <si>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</si>
  <si>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</si>
  <si>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</si>
  <si>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</si>
  <si>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</si>
  <si>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</si>
  <si>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</si>
  <si>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</si>
  <si>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</si>
  <si>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</si>
  <si>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</si>
  <si>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</si>
  <si>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</si>
  <si>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</si>
  <si>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</si>
  <si>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</si>
  <si>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</si>
  <si>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</si>
  <si>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</si>
  <si>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</si>
  <si>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</si>
  <si>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</si>
  <si>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</si>
  <si>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</si>
  <si>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</si>
  <si>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</si>
  <si>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</si>
  <si>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</si>
  <si>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</si>
  <si>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</si>
  <si>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</si>
  <si>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</si>
  <si>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</si>
  <si>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</si>
  <si>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</si>
  <si>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</si>
  <si>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</si>
  <si>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</si>
  <si>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</si>
  <si>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Număr bolnavi trataţi/CNP</t>
  </si>
  <si>
    <t>Număr de bolnavi trataţi în două/mai multe unităţi sanitare/judeţe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</si>
</sst>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87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4" fontId="6" fillId="2" borderId="4" xfId="2" applyNumberFormat="1" applyFont="1" applyFill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4" fontId="4" fillId="2" borderId="11" xfId="2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4" fontId="6" fillId="2" borderId="13" xfId="2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6" xfId="3" applyNumberFormat="1" applyFont="1" applyFill="1" applyBorder="1" applyAlignment="1">
      <alignment horizontal="center" vertical="center" wrapText="1"/>
    </xf>
    <xf numFmtId="3" fontId="4" fillId="2" borderId="17" xfId="3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6" fillId="2" borderId="19" xfId="1" applyNumberFormat="1" applyFont="1" applyFill="1" applyBorder="1" applyAlignment="1">
      <alignment horizontal="center" vertical="center" wrapText="1"/>
    </xf>
    <xf numFmtId="3" fontId="4" fillId="2" borderId="20" xfId="3" applyNumberFormat="1" applyFont="1" applyFill="1" applyBorder="1" applyAlignment="1">
      <alignment horizontal="center" vertical="center" wrapText="1"/>
    </xf>
    <xf numFmtId="4" fontId="6" fillId="2" borderId="18" xfId="2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6" xfId="2" applyNumberFormat="1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 wrapText="1"/>
    </xf>
    <xf numFmtId="3" fontId="1" fillId="2" borderId="22" xfId="2" applyNumberFormat="1" applyFont="1" applyFill="1" applyBorder="1"/>
    <xf numFmtId="3" fontId="1" fillId="2" borderId="23" xfId="0" applyNumberFormat="1" applyFont="1" applyFill="1" applyBorder="1" applyAlignment="1">
      <alignment horizontal="right"/>
    </xf>
    <xf numFmtId="3" fontId="1" fillId="2" borderId="23" xfId="0" applyNumberFormat="1" applyFont="1" applyFill="1" applyBorder="1"/>
    <xf numFmtId="3" fontId="1" fillId="2" borderId="24" xfId="0" applyNumberFormat="1" applyFont="1" applyFill="1" applyBorder="1"/>
    <xf numFmtId="3" fontId="1" fillId="2" borderId="25" xfId="0" applyNumberFormat="1" applyFont="1" applyFill="1" applyBorder="1"/>
    <xf numFmtId="4" fontId="1" fillId="2" borderId="23" xfId="0" applyNumberFormat="1" applyFont="1" applyFill="1" applyBorder="1"/>
    <xf numFmtId="4" fontId="1" fillId="2" borderId="24" xfId="0" applyNumberFormat="1" applyFont="1" applyFill="1" applyBorder="1"/>
    <xf numFmtId="3" fontId="1" fillId="2" borderId="26" xfId="0" applyNumberFormat="1" applyFont="1" applyFill="1" applyBorder="1"/>
    <xf numFmtId="3" fontId="1" fillId="2" borderId="27" xfId="2" applyNumberFormat="1" applyFont="1" applyFill="1" applyBorder="1"/>
    <xf numFmtId="3" fontId="1" fillId="2" borderId="28" xfId="0" applyNumberFormat="1" applyFont="1" applyFill="1" applyBorder="1"/>
    <xf numFmtId="3" fontId="1" fillId="2" borderId="29" xfId="0" applyNumberFormat="1" applyFont="1" applyFill="1" applyBorder="1"/>
    <xf numFmtId="3" fontId="1" fillId="2" borderId="30" xfId="0" applyNumberFormat="1" applyFont="1" applyFill="1" applyBorder="1"/>
    <xf numFmtId="4" fontId="1" fillId="2" borderId="28" xfId="0" applyNumberFormat="1" applyFont="1" applyFill="1" applyBorder="1"/>
    <xf numFmtId="4" fontId="1" fillId="2" borderId="29" xfId="0" applyNumberFormat="1" applyFont="1" applyFill="1" applyBorder="1"/>
    <xf numFmtId="3" fontId="1" fillId="2" borderId="28" xfId="0" applyNumberFormat="1" applyFont="1" applyFill="1" applyBorder="1" applyAlignment="1">
      <alignment horizontal="right"/>
    </xf>
    <xf numFmtId="3" fontId="1" fillId="2" borderId="31" xfId="2" applyNumberFormat="1" applyFont="1" applyFill="1" applyBorder="1"/>
    <xf numFmtId="3" fontId="1" fillId="2" borderId="32" xfId="0" applyNumberFormat="1" applyFont="1" applyFill="1" applyBorder="1"/>
    <xf numFmtId="3" fontId="1" fillId="2" borderId="19" xfId="0" applyNumberFormat="1" applyFont="1" applyFill="1" applyBorder="1"/>
    <xf numFmtId="3" fontId="1" fillId="2" borderId="33" xfId="0" applyNumberFormat="1" applyFont="1" applyFill="1" applyBorder="1"/>
    <xf numFmtId="4" fontId="1" fillId="2" borderId="28" xfId="2" applyNumberFormat="1" applyFont="1" applyFill="1" applyBorder="1"/>
    <xf numFmtId="4" fontId="1" fillId="2" borderId="29" xfId="2" applyNumberFormat="1" applyFont="1" applyFill="1" applyBorder="1"/>
    <xf numFmtId="3" fontId="4" fillId="2" borderId="2" xfId="2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34" xfId="0" applyNumberFormat="1" applyFont="1" applyFill="1" applyBorder="1"/>
    <xf numFmtId="4" fontId="4" fillId="2" borderId="35" xfId="0" applyNumberFormat="1" applyFont="1" applyFill="1" applyBorder="1"/>
    <xf numFmtId="4" fontId="4" fillId="2" borderId="36" xfId="0" applyNumberFormat="1" applyFont="1" applyFill="1" applyBorder="1"/>
    <xf numFmtId="3" fontId="4" fillId="2" borderId="25" xfId="0" applyNumberFormat="1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3" fontId="4" fillId="2" borderId="12" xfId="0" applyNumberFormat="1" applyFont="1" applyFill="1" applyBorder="1" applyAlignment="1"/>
    <xf numFmtId="3" fontId="4" fillId="2" borderId="11" xfId="0" applyNumberFormat="1" applyFont="1" applyFill="1" applyBorder="1"/>
    <xf numFmtId="4" fontId="1" fillId="2" borderId="0" xfId="0" applyNumberFormat="1" applyFont="1" applyFill="1"/>
    <xf numFmtId="3" fontId="4" fillId="2" borderId="37" xfId="0" applyNumberFormat="1" applyFont="1" applyFill="1" applyBorder="1"/>
    <xf numFmtId="3" fontId="4" fillId="2" borderId="35" xfId="0" applyNumberFormat="1" applyFont="1" applyFill="1" applyBorder="1"/>
    <xf numFmtId="3" fontId="4" fillId="2" borderId="38" xfId="0" applyNumberFormat="1" applyFont="1" applyFill="1" applyBorder="1"/>
    <xf numFmtId="0" fontId="4" fillId="2" borderId="17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10" fontId="1" fillId="2" borderId="0" xfId="0" applyNumberFormat="1" applyFont="1" applyFill="1" applyBorder="1"/>
    <xf numFmtId="10" fontId="1" fillId="2" borderId="0" xfId="0" applyNumberFormat="1" applyFont="1" applyFill="1"/>
  </cellXfs>
  <cellStyles count="4">
    <cellStyle name="Normal" xfId="0" builtinId="0"/>
    <cellStyle name="Normal 2 2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AH59"/>
  <sheetViews>
    <sheetView tabSelected="1" topLeftCell="A28" zoomScaleNormal="100" workbookViewId="0">
      <selection activeCell="P60" sqref="P60"/>
    </sheetView>
  </sheetViews>
  <sheetFormatPr defaultColWidth="9.140625" defaultRowHeight="11.25" x14ac:dyDescent="0.2"/>
  <cols>
    <col min="1" max="1" width="12" style="1" customWidth="1"/>
    <col min="2" max="3" width="11" style="6" customWidth="1"/>
    <col min="4" max="4" width="9.42578125" style="6" customWidth="1"/>
    <col min="5" max="5" width="10.7109375" style="6" customWidth="1"/>
    <col min="6" max="6" width="11.28515625" style="7" customWidth="1"/>
    <col min="7" max="8" width="10.140625" style="7" customWidth="1"/>
    <col min="9" max="9" width="11.28515625" style="7" customWidth="1"/>
    <col min="10" max="10" width="9.85546875" style="1" bestFit="1" customWidth="1"/>
    <col min="11" max="11" width="15.28515625" style="1" customWidth="1"/>
    <col min="12" max="13" width="10.7109375" style="1" bestFit="1" customWidth="1"/>
    <col min="14" max="14" width="10.7109375" style="1" customWidth="1"/>
    <col min="15" max="15" width="11.85546875" style="1" customWidth="1"/>
    <col min="16" max="16" width="11.28515625" style="1" customWidth="1"/>
    <col min="17" max="17" width="13.85546875" style="1" customWidth="1"/>
    <col min="18" max="16384" width="9.140625" style="1"/>
  </cols>
  <sheetData>
    <row r="2" spans="1:34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4" ht="15.75" x14ac:dyDescent="0.2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4" ht="15.75" x14ac:dyDescent="0.25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4" ht="12" thickBot="1" x14ac:dyDescent="0.25"/>
    <row r="6" spans="1:34" ht="13.5" customHeight="1" thickBot="1" x14ac:dyDescent="0.25">
      <c r="A6" s="8" t="s">
        <v>3</v>
      </c>
      <c r="B6" s="9" t="s">
        <v>4</v>
      </c>
      <c r="C6" s="10"/>
      <c r="D6" s="10"/>
      <c r="E6" s="10"/>
      <c r="F6" s="10"/>
      <c r="G6" s="11"/>
      <c r="H6" s="12" t="s">
        <v>5</v>
      </c>
      <c r="I6" s="13" t="s">
        <v>6</v>
      </c>
      <c r="J6" s="14" t="s">
        <v>7</v>
      </c>
      <c r="K6" s="10"/>
      <c r="L6" s="10"/>
      <c r="M6" s="10"/>
      <c r="N6" s="10"/>
      <c r="O6" s="10"/>
      <c r="P6" s="15" t="s">
        <v>5</v>
      </c>
      <c r="Q6" s="8" t="s">
        <v>8</v>
      </c>
      <c r="R6" s="16" t="s">
        <v>9</v>
      </c>
      <c r="S6" s="17"/>
      <c r="T6" s="17"/>
      <c r="U6" s="17"/>
      <c r="V6" s="17"/>
      <c r="W6" s="18"/>
      <c r="X6" s="12" t="s">
        <v>5</v>
      </c>
      <c r="Y6" s="19" t="s">
        <v>10</v>
      </c>
    </row>
    <row r="7" spans="1:34" ht="52.15" customHeight="1" thickBot="1" x14ac:dyDescent="0.25">
      <c r="A7" s="20"/>
      <c r="B7" s="21" t="s">
        <v>11</v>
      </c>
      <c r="C7" s="22"/>
      <c r="D7" s="23"/>
      <c r="E7" s="21" t="s">
        <v>12</v>
      </c>
      <c r="F7" s="22"/>
      <c r="G7" s="24"/>
      <c r="H7" s="25"/>
      <c r="I7" s="26"/>
      <c r="J7" s="27" t="s">
        <v>11</v>
      </c>
      <c r="K7" s="28"/>
      <c r="L7" s="29"/>
      <c r="M7" s="21" t="s">
        <v>12</v>
      </c>
      <c r="N7" s="22"/>
      <c r="O7" s="23"/>
      <c r="P7" s="30"/>
      <c r="Q7" s="20"/>
      <c r="R7" s="27" t="s">
        <v>11</v>
      </c>
      <c r="S7" s="28"/>
      <c r="T7" s="29"/>
      <c r="U7" s="21" t="s">
        <v>12</v>
      </c>
      <c r="V7" s="22"/>
      <c r="W7" s="23"/>
      <c r="X7" s="25"/>
      <c r="Y7" s="31"/>
    </row>
    <row r="8" spans="1:34" ht="40.5" customHeight="1" thickBot="1" x14ac:dyDescent="0.25">
      <c r="A8" s="32"/>
      <c r="B8" s="33" t="s">
        <v>13</v>
      </c>
      <c r="C8" s="33" t="s">
        <v>14</v>
      </c>
      <c r="D8" s="33" t="s">
        <v>15</v>
      </c>
      <c r="E8" s="33" t="s">
        <v>13</v>
      </c>
      <c r="F8" s="33" t="s">
        <v>14</v>
      </c>
      <c r="G8" s="34" t="s">
        <v>15</v>
      </c>
      <c r="H8" s="35"/>
      <c r="I8" s="36"/>
      <c r="J8" s="33" t="s">
        <v>13</v>
      </c>
      <c r="K8" s="33" t="s">
        <v>14</v>
      </c>
      <c r="L8" s="33" t="s">
        <v>15</v>
      </c>
      <c r="M8" s="33" t="s">
        <v>13</v>
      </c>
      <c r="N8" s="33" t="s">
        <v>14</v>
      </c>
      <c r="O8" s="33" t="s">
        <v>15</v>
      </c>
      <c r="P8" s="37"/>
      <c r="Q8" s="32"/>
      <c r="R8" s="33" t="s">
        <v>13</v>
      </c>
      <c r="S8" s="33" t="s">
        <v>14</v>
      </c>
      <c r="T8" s="33" t="s">
        <v>15</v>
      </c>
      <c r="U8" s="38" t="s">
        <v>13</v>
      </c>
      <c r="V8" s="33" t="s">
        <v>14</v>
      </c>
      <c r="W8" s="34" t="s">
        <v>15</v>
      </c>
      <c r="X8" s="35"/>
      <c r="Y8" s="39"/>
    </row>
    <row r="9" spans="1:34" ht="12" thickBot="1" x14ac:dyDescent="0.25">
      <c r="A9" s="40" t="s">
        <v>16</v>
      </c>
      <c r="B9" s="41" t="s">
        <v>17</v>
      </c>
      <c r="C9" s="41" t="s">
        <v>18</v>
      </c>
      <c r="D9" s="41" t="s">
        <v>19</v>
      </c>
      <c r="E9" s="41" t="s">
        <v>20</v>
      </c>
      <c r="F9" s="41" t="s">
        <v>21</v>
      </c>
      <c r="G9" s="41" t="s">
        <v>22</v>
      </c>
      <c r="H9" s="41" t="s">
        <v>23</v>
      </c>
      <c r="I9" s="41" t="s">
        <v>24</v>
      </c>
      <c r="J9" s="41" t="s">
        <v>25</v>
      </c>
      <c r="K9" s="41" t="s">
        <v>26</v>
      </c>
      <c r="L9" s="41" t="s">
        <v>27</v>
      </c>
      <c r="M9" s="41" t="s">
        <v>28</v>
      </c>
      <c r="N9" s="41" t="s">
        <v>29</v>
      </c>
      <c r="O9" s="41" t="s">
        <v>30</v>
      </c>
      <c r="P9" s="41" t="s">
        <v>31</v>
      </c>
      <c r="Q9" s="42" t="s">
        <v>32</v>
      </c>
      <c r="R9" s="41" t="s">
        <v>33</v>
      </c>
      <c r="S9" s="41" t="s">
        <v>34</v>
      </c>
      <c r="T9" s="41" t="s">
        <v>35</v>
      </c>
      <c r="U9" s="41" t="s">
        <v>36</v>
      </c>
      <c r="V9" s="41" t="s">
        <v>37</v>
      </c>
      <c r="W9" s="41" t="s">
        <v>38</v>
      </c>
      <c r="X9" s="41" t="s">
        <v>39</v>
      </c>
      <c r="Y9" s="41" t="s">
        <v>40</v>
      </c>
    </row>
    <row r="10" spans="1:34" x14ac:dyDescent="0.2">
      <c r="A10" s="43" t="s">
        <v>41</v>
      </c>
      <c r="B10" s="44">
        <v>452</v>
      </c>
      <c r="C10" s="44">
        <v>1039</v>
      </c>
      <c r="D10" s="44">
        <v>1213</v>
      </c>
      <c r="E10" s="45">
        <v>147</v>
      </c>
      <c r="F10" s="45">
        <v>131</v>
      </c>
      <c r="G10" s="45">
        <v>258</v>
      </c>
      <c r="H10" s="46">
        <v>0</v>
      </c>
      <c r="I10" s="47">
        <v>1313</v>
      </c>
      <c r="J10" s="48">
        <v>807529.02</v>
      </c>
      <c r="K10" s="48">
        <v>2562688.54</v>
      </c>
      <c r="L10" s="48">
        <v>3370217.56</v>
      </c>
      <c r="M10" s="48">
        <v>5613040.8399999999</v>
      </c>
      <c r="N10" s="48">
        <v>7692620.3700000001</v>
      </c>
      <c r="O10" s="48">
        <v>13305661.210000001</v>
      </c>
      <c r="P10" s="49">
        <v>0</v>
      </c>
      <c r="Q10" s="49">
        <v>16675878.770000001</v>
      </c>
      <c r="R10" s="50">
        <f t="shared" ref="R10:W53" si="0">J10/B10</f>
        <v>1786.5686283185842</v>
      </c>
      <c r="S10" s="45">
        <f t="shared" si="0"/>
        <v>2466.4952261790181</v>
      </c>
      <c r="T10" s="45">
        <f t="shared" si="0"/>
        <v>2778.4151360263809</v>
      </c>
      <c r="U10" s="45">
        <f t="shared" si="0"/>
        <v>38183.951292517006</v>
      </c>
      <c r="V10" s="45">
        <f t="shared" si="0"/>
        <v>58722.292900763357</v>
      </c>
      <c r="W10" s="45">
        <f t="shared" si="0"/>
        <v>51572.330271317835</v>
      </c>
      <c r="X10" s="45">
        <v>0</v>
      </c>
      <c r="Y10" s="47">
        <f t="shared" ref="Y10:Y53" si="1">Q10/I10</f>
        <v>12700.593122619955</v>
      </c>
      <c r="AA10" s="7"/>
      <c r="AB10" s="7"/>
      <c r="AC10" s="7"/>
      <c r="AD10" s="7"/>
      <c r="AE10" s="7"/>
      <c r="AF10" s="7"/>
      <c r="AG10" s="7"/>
      <c r="AH10" s="7"/>
    </row>
    <row r="11" spans="1:34" x14ac:dyDescent="0.2">
      <c r="A11" s="51" t="s">
        <v>42</v>
      </c>
      <c r="B11" s="52">
        <v>492</v>
      </c>
      <c r="C11" s="52">
        <v>968</v>
      </c>
      <c r="D11" s="52">
        <v>1244</v>
      </c>
      <c r="E11" s="52">
        <v>89</v>
      </c>
      <c r="F11" s="52">
        <v>179</v>
      </c>
      <c r="G11" s="52">
        <v>248</v>
      </c>
      <c r="H11" s="53">
        <v>0</v>
      </c>
      <c r="I11" s="54">
        <v>1368</v>
      </c>
      <c r="J11" s="55">
        <v>519753.84</v>
      </c>
      <c r="K11" s="55">
        <v>1232500.57</v>
      </c>
      <c r="L11" s="55">
        <v>1752254.4100000001</v>
      </c>
      <c r="M11" s="55">
        <v>3306381.66</v>
      </c>
      <c r="N11" s="55">
        <v>12427427.779999999</v>
      </c>
      <c r="O11" s="55">
        <v>15733809.439999999</v>
      </c>
      <c r="P11" s="56">
        <v>0</v>
      </c>
      <c r="Q11" s="56">
        <v>17486063.850000001</v>
      </c>
      <c r="R11" s="50">
        <f t="shared" si="0"/>
        <v>1056.4102439024391</v>
      </c>
      <c r="S11" s="45">
        <f t="shared" si="0"/>
        <v>1273.2443904958679</v>
      </c>
      <c r="T11" s="45">
        <f t="shared" si="0"/>
        <v>1408.5646382636658</v>
      </c>
      <c r="U11" s="45">
        <f t="shared" si="0"/>
        <v>37150.355730337084</v>
      </c>
      <c r="V11" s="45">
        <f t="shared" si="0"/>
        <v>69426.970837988818</v>
      </c>
      <c r="W11" s="45">
        <f t="shared" si="0"/>
        <v>63442.78</v>
      </c>
      <c r="X11" s="45">
        <v>0</v>
      </c>
      <c r="Y11" s="47">
        <f t="shared" si="1"/>
        <v>12782.210416666669</v>
      </c>
      <c r="AA11" s="7"/>
      <c r="AB11" s="7"/>
      <c r="AC11" s="7"/>
      <c r="AD11" s="7"/>
      <c r="AE11" s="7"/>
      <c r="AF11" s="7"/>
      <c r="AG11" s="7"/>
      <c r="AH11" s="7"/>
    </row>
    <row r="12" spans="1:34" x14ac:dyDescent="0.2">
      <c r="A12" s="51" t="s">
        <v>43</v>
      </c>
      <c r="B12" s="57">
        <v>826</v>
      </c>
      <c r="C12" s="57">
        <v>1825</v>
      </c>
      <c r="D12" s="57">
        <v>2117</v>
      </c>
      <c r="E12" s="52">
        <v>155</v>
      </c>
      <c r="F12" s="52">
        <v>347</v>
      </c>
      <c r="G12" s="52">
        <v>481</v>
      </c>
      <c r="H12" s="53">
        <v>0</v>
      </c>
      <c r="I12" s="54">
        <v>2351</v>
      </c>
      <c r="J12" s="55">
        <v>1036186.66</v>
      </c>
      <c r="K12" s="55">
        <v>2792723.27</v>
      </c>
      <c r="L12" s="55">
        <v>3828909.93</v>
      </c>
      <c r="M12" s="55">
        <v>5690872.0800000001</v>
      </c>
      <c r="N12" s="55">
        <v>20082368.23</v>
      </c>
      <c r="O12" s="55">
        <v>25773240.310000002</v>
      </c>
      <c r="P12" s="56">
        <v>0</v>
      </c>
      <c r="Q12" s="56">
        <v>29602150.240000002</v>
      </c>
      <c r="R12" s="50">
        <f t="shared" si="0"/>
        <v>1254.4632687651333</v>
      </c>
      <c r="S12" s="45">
        <f t="shared" si="0"/>
        <v>1530.2593260273973</v>
      </c>
      <c r="T12" s="45">
        <f t="shared" si="0"/>
        <v>1808.6489985829005</v>
      </c>
      <c r="U12" s="45">
        <f t="shared" si="0"/>
        <v>36715.303741935488</v>
      </c>
      <c r="V12" s="45">
        <f t="shared" si="0"/>
        <v>57874.260028818448</v>
      </c>
      <c r="W12" s="45">
        <f t="shared" si="0"/>
        <v>53582.620187110195</v>
      </c>
      <c r="X12" s="45">
        <v>0</v>
      </c>
      <c r="Y12" s="47">
        <f t="shared" si="1"/>
        <v>12591.301675882603</v>
      </c>
      <c r="AA12" s="7"/>
      <c r="AB12" s="7"/>
      <c r="AC12" s="7"/>
      <c r="AD12" s="7"/>
      <c r="AE12" s="7"/>
      <c r="AF12" s="7"/>
      <c r="AG12" s="7"/>
      <c r="AH12" s="7"/>
    </row>
    <row r="13" spans="1:34" x14ac:dyDescent="0.2">
      <c r="A13" s="51" t="s">
        <v>44</v>
      </c>
      <c r="B13" s="52">
        <v>764</v>
      </c>
      <c r="C13" s="52">
        <v>1619</v>
      </c>
      <c r="D13" s="52">
        <v>1956</v>
      </c>
      <c r="E13" s="52">
        <v>171</v>
      </c>
      <c r="F13" s="52">
        <v>168</v>
      </c>
      <c r="G13" s="52">
        <v>311</v>
      </c>
      <c r="H13" s="53">
        <v>0</v>
      </c>
      <c r="I13" s="54">
        <v>2059</v>
      </c>
      <c r="J13" s="55">
        <v>1037087.52</v>
      </c>
      <c r="K13" s="55">
        <v>1968996.88</v>
      </c>
      <c r="L13" s="55">
        <v>3006084.4</v>
      </c>
      <c r="M13" s="55">
        <v>6127044.5199999996</v>
      </c>
      <c r="N13" s="55">
        <v>7460419.1200000001</v>
      </c>
      <c r="O13" s="55">
        <v>13587463.640000001</v>
      </c>
      <c r="P13" s="56">
        <v>0</v>
      </c>
      <c r="Q13" s="56">
        <v>16593548.040000001</v>
      </c>
      <c r="R13" s="50">
        <f t="shared" si="0"/>
        <v>1357.4443979057592</v>
      </c>
      <c r="S13" s="45">
        <f t="shared" si="0"/>
        <v>1216.1809017912292</v>
      </c>
      <c r="T13" s="45">
        <f t="shared" si="0"/>
        <v>1536.8529652351738</v>
      </c>
      <c r="U13" s="45">
        <f t="shared" si="0"/>
        <v>35830.669707602334</v>
      </c>
      <c r="V13" s="45">
        <f t="shared" si="0"/>
        <v>44407.256666666668</v>
      </c>
      <c r="W13" s="45">
        <f t="shared" si="0"/>
        <v>43689.593697749195</v>
      </c>
      <c r="X13" s="45">
        <v>0</v>
      </c>
      <c r="Y13" s="47">
        <f t="shared" si="1"/>
        <v>8059.0325594949009</v>
      </c>
      <c r="AA13" s="7"/>
      <c r="AB13" s="7"/>
      <c r="AC13" s="7"/>
      <c r="AD13" s="7"/>
      <c r="AE13" s="7"/>
      <c r="AF13" s="7"/>
      <c r="AG13" s="7"/>
      <c r="AH13" s="7"/>
    </row>
    <row r="14" spans="1:34" x14ac:dyDescent="0.2">
      <c r="A14" s="51" t="s">
        <v>45</v>
      </c>
      <c r="B14" s="52">
        <v>948</v>
      </c>
      <c r="C14" s="52">
        <v>1595</v>
      </c>
      <c r="D14" s="52">
        <v>2204</v>
      </c>
      <c r="E14" s="52">
        <v>244</v>
      </c>
      <c r="F14" s="52">
        <v>385</v>
      </c>
      <c r="G14" s="52">
        <v>574</v>
      </c>
      <c r="H14" s="53">
        <v>0</v>
      </c>
      <c r="I14" s="54">
        <v>2473</v>
      </c>
      <c r="J14" s="55">
        <v>1391394.54</v>
      </c>
      <c r="K14" s="55">
        <v>2473740.75</v>
      </c>
      <c r="L14" s="55">
        <v>3865135.29</v>
      </c>
      <c r="M14" s="55">
        <v>10045674.380000001</v>
      </c>
      <c r="N14" s="55">
        <v>24493756.359999999</v>
      </c>
      <c r="O14" s="55">
        <v>34539430.740000002</v>
      </c>
      <c r="P14" s="56">
        <v>0</v>
      </c>
      <c r="Q14" s="56">
        <v>38404566.030000001</v>
      </c>
      <c r="R14" s="50">
        <f t="shared" si="0"/>
        <v>1467.7157594936709</v>
      </c>
      <c r="S14" s="45">
        <f t="shared" si="0"/>
        <v>1550.9346394984325</v>
      </c>
      <c r="T14" s="45">
        <f t="shared" si="0"/>
        <v>1753.6911479128858</v>
      </c>
      <c r="U14" s="45">
        <f t="shared" si="0"/>
        <v>41170.796639344262</v>
      </c>
      <c r="V14" s="45">
        <f t="shared" si="0"/>
        <v>63620.146389610389</v>
      </c>
      <c r="W14" s="45">
        <f t="shared" si="0"/>
        <v>60173.224285714292</v>
      </c>
      <c r="X14" s="45">
        <v>0</v>
      </c>
      <c r="Y14" s="47">
        <f t="shared" si="1"/>
        <v>15529.545503437121</v>
      </c>
      <c r="AA14" s="7"/>
      <c r="AB14" s="7"/>
      <c r="AC14" s="7"/>
      <c r="AD14" s="7"/>
      <c r="AE14" s="7"/>
      <c r="AF14" s="7"/>
      <c r="AG14" s="7"/>
      <c r="AH14" s="7"/>
    </row>
    <row r="15" spans="1:34" x14ac:dyDescent="0.2">
      <c r="A15" s="51" t="s">
        <v>46</v>
      </c>
      <c r="B15" s="52">
        <v>319</v>
      </c>
      <c r="C15" s="52">
        <v>575</v>
      </c>
      <c r="D15" s="52">
        <v>768</v>
      </c>
      <c r="E15" s="52">
        <v>74</v>
      </c>
      <c r="F15" s="52">
        <v>64</v>
      </c>
      <c r="G15" s="52">
        <v>135</v>
      </c>
      <c r="H15" s="53">
        <v>0</v>
      </c>
      <c r="I15" s="54">
        <v>821</v>
      </c>
      <c r="J15" s="55">
        <v>436803.1</v>
      </c>
      <c r="K15" s="55">
        <v>618226.21</v>
      </c>
      <c r="L15" s="55">
        <v>1055029.31</v>
      </c>
      <c r="M15" s="55">
        <v>2577919.1800000002</v>
      </c>
      <c r="N15" s="55">
        <v>4094847.77</v>
      </c>
      <c r="O15" s="55">
        <v>6672766.9500000002</v>
      </c>
      <c r="P15" s="56">
        <v>0</v>
      </c>
      <c r="Q15" s="56">
        <v>7727796.2599999998</v>
      </c>
      <c r="R15" s="50">
        <f t="shared" si="0"/>
        <v>1369.2887147335423</v>
      </c>
      <c r="S15" s="45">
        <f t="shared" si="0"/>
        <v>1075.1760173913042</v>
      </c>
      <c r="T15" s="45">
        <f t="shared" si="0"/>
        <v>1373.7360807291668</v>
      </c>
      <c r="U15" s="45">
        <f t="shared" si="0"/>
        <v>34836.74567567568</v>
      </c>
      <c r="V15" s="45">
        <f t="shared" si="0"/>
        <v>63981.99640625</v>
      </c>
      <c r="W15" s="45">
        <f t="shared" si="0"/>
        <v>49427.903333333335</v>
      </c>
      <c r="X15" s="45">
        <v>0</v>
      </c>
      <c r="Y15" s="47">
        <f t="shared" si="1"/>
        <v>9412.6629232643118</v>
      </c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51" t="s">
        <v>47</v>
      </c>
      <c r="B16" s="52">
        <v>320</v>
      </c>
      <c r="C16" s="52">
        <v>621</v>
      </c>
      <c r="D16" s="52">
        <v>843</v>
      </c>
      <c r="E16" s="52">
        <v>42</v>
      </c>
      <c r="F16" s="52">
        <v>101</v>
      </c>
      <c r="G16" s="52">
        <v>135</v>
      </c>
      <c r="H16" s="53">
        <v>0</v>
      </c>
      <c r="I16" s="54">
        <v>904</v>
      </c>
      <c r="J16" s="55">
        <v>272774.83</v>
      </c>
      <c r="K16" s="55">
        <v>747418.46</v>
      </c>
      <c r="L16" s="55">
        <v>1020193.29</v>
      </c>
      <c r="M16" s="55">
        <v>960716.02</v>
      </c>
      <c r="N16" s="55">
        <v>5996572.8899999997</v>
      </c>
      <c r="O16" s="55">
        <v>6957288.9100000001</v>
      </c>
      <c r="P16" s="56">
        <v>0</v>
      </c>
      <c r="Q16" s="56">
        <v>7977482.2000000002</v>
      </c>
      <c r="R16" s="50">
        <f t="shared" si="0"/>
        <v>852.42134375000001</v>
      </c>
      <c r="S16" s="45">
        <f t="shared" si="0"/>
        <v>1203.5723993558775</v>
      </c>
      <c r="T16" s="45">
        <f t="shared" si="0"/>
        <v>1210.1937010676156</v>
      </c>
      <c r="U16" s="45">
        <f t="shared" si="0"/>
        <v>22874.190952380952</v>
      </c>
      <c r="V16" s="45">
        <f t="shared" si="0"/>
        <v>59372.008811881184</v>
      </c>
      <c r="W16" s="45">
        <f t="shared" si="0"/>
        <v>51535.473407407408</v>
      </c>
      <c r="X16" s="45">
        <v>0</v>
      </c>
      <c r="Y16" s="47">
        <f t="shared" si="1"/>
        <v>8824.6484513274336</v>
      </c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51" t="s">
        <v>48</v>
      </c>
      <c r="B17" s="52">
        <v>1661</v>
      </c>
      <c r="C17" s="52">
        <v>2798</v>
      </c>
      <c r="D17" s="52">
        <v>3475</v>
      </c>
      <c r="E17" s="52">
        <v>448</v>
      </c>
      <c r="F17" s="52">
        <v>498</v>
      </c>
      <c r="G17" s="52">
        <v>857</v>
      </c>
      <c r="H17" s="53">
        <v>0</v>
      </c>
      <c r="I17" s="54">
        <v>3791</v>
      </c>
      <c r="J17" s="55">
        <v>2805806.39</v>
      </c>
      <c r="K17" s="55">
        <v>4696044.96</v>
      </c>
      <c r="L17" s="55">
        <v>7501851.3499999996</v>
      </c>
      <c r="M17" s="55">
        <v>19159223.440000001</v>
      </c>
      <c r="N17" s="55">
        <v>32718579.739999998</v>
      </c>
      <c r="O17" s="55">
        <v>51877803.18</v>
      </c>
      <c r="P17" s="56">
        <v>0</v>
      </c>
      <c r="Q17" s="56">
        <v>59379654.530000001</v>
      </c>
      <c r="R17" s="50">
        <f t="shared" si="0"/>
        <v>1689.2272065021073</v>
      </c>
      <c r="S17" s="45">
        <f t="shared" si="0"/>
        <v>1678.3577412437455</v>
      </c>
      <c r="T17" s="45">
        <f t="shared" si="0"/>
        <v>2158.8061438848918</v>
      </c>
      <c r="U17" s="45">
        <f t="shared" si="0"/>
        <v>42766.123750000006</v>
      </c>
      <c r="V17" s="45">
        <f t="shared" si="0"/>
        <v>65699.95931726908</v>
      </c>
      <c r="W17" s="45">
        <f t="shared" si="0"/>
        <v>60534.192742123691</v>
      </c>
      <c r="X17" s="45">
        <v>0</v>
      </c>
      <c r="Y17" s="47">
        <f t="shared" si="1"/>
        <v>15663.32221841203</v>
      </c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51" t="s">
        <v>49</v>
      </c>
      <c r="B18" s="52">
        <v>673</v>
      </c>
      <c r="C18" s="52">
        <v>1038</v>
      </c>
      <c r="D18" s="52">
        <v>1433</v>
      </c>
      <c r="E18" s="52">
        <v>184</v>
      </c>
      <c r="F18" s="52">
        <v>122</v>
      </c>
      <c r="G18" s="52">
        <v>302</v>
      </c>
      <c r="H18" s="53">
        <v>0</v>
      </c>
      <c r="I18" s="54">
        <v>1533</v>
      </c>
      <c r="J18" s="55">
        <v>1509064.98</v>
      </c>
      <c r="K18" s="55">
        <v>1078674.8</v>
      </c>
      <c r="L18" s="55">
        <v>2587739.7800000003</v>
      </c>
      <c r="M18" s="55">
        <v>8081452.6500000004</v>
      </c>
      <c r="N18" s="55">
        <v>5734510.3399999999</v>
      </c>
      <c r="O18" s="55">
        <v>13815962.99</v>
      </c>
      <c r="P18" s="56">
        <v>0</v>
      </c>
      <c r="Q18" s="56">
        <v>16403702.77</v>
      </c>
      <c r="R18" s="50">
        <f t="shared" si="0"/>
        <v>2242.2956612184248</v>
      </c>
      <c r="S18" s="45">
        <f t="shared" si="0"/>
        <v>1039.1857418111754</v>
      </c>
      <c r="T18" s="45">
        <f t="shared" si="0"/>
        <v>1805.8198046057225</v>
      </c>
      <c r="U18" s="45">
        <f t="shared" si="0"/>
        <v>43920.93831521739</v>
      </c>
      <c r="V18" s="45">
        <f t="shared" si="0"/>
        <v>47004.183114754094</v>
      </c>
      <c r="W18" s="45">
        <f t="shared" si="0"/>
        <v>45748.221821192055</v>
      </c>
      <c r="X18" s="45">
        <v>0</v>
      </c>
      <c r="Y18" s="47">
        <f t="shared" si="1"/>
        <v>10700.393196347031</v>
      </c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51" t="s">
        <v>50</v>
      </c>
      <c r="B19" s="52">
        <v>231</v>
      </c>
      <c r="C19" s="52">
        <v>863</v>
      </c>
      <c r="D19" s="52">
        <v>943</v>
      </c>
      <c r="E19" s="52">
        <v>47</v>
      </c>
      <c r="F19" s="52">
        <v>101</v>
      </c>
      <c r="G19" s="52">
        <v>135</v>
      </c>
      <c r="H19" s="53">
        <v>0</v>
      </c>
      <c r="I19" s="54">
        <v>1001</v>
      </c>
      <c r="J19" s="55">
        <v>323214.15999999997</v>
      </c>
      <c r="K19" s="55">
        <v>1240855.3899999999</v>
      </c>
      <c r="L19" s="55">
        <v>1564069.55</v>
      </c>
      <c r="M19" s="55">
        <v>1979349.9</v>
      </c>
      <c r="N19" s="55">
        <v>4308552.96</v>
      </c>
      <c r="O19" s="55">
        <v>6287902.8600000003</v>
      </c>
      <c r="P19" s="56">
        <v>0</v>
      </c>
      <c r="Q19" s="56">
        <v>7851972.4100000001</v>
      </c>
      <c r="R19" s="50">
        <f t="shared" si="0"/>
        <v>1399.1954978354977</v>
      </c>
      <c r="S19" s="45">
        <f t="shared" si="0"/>
        <v>1437.8393858632676</v>
      </c>
      <c r="T19" s="45">
        <f t="shared" si="0"/>
        <v>1658.610339342524</v>
      </c>
      <c r="U19" s="45">
        <f t="shared" si="0"/>
        <v>42113.827659574468</v>
      </c>
      <c r="V19" s="45">
        <f t="shared" si="0"/>
        <v>42658.940198019802</v>
      </c>
      <c r="W19" s="45">
        <f t="shared" si="0"/>
        <v>46577.058222222222</v>
      </c>
      <c r="X19" s="45">
        <v>0</v>
      </c>
      <c r="Y19" s="47">
        <f t="shared" si="1"/>
        <v>7844.1282817182819</v>
      </c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51" t="s">
        <v>51</v>
      </c>
      <c r="B20" s="52">
        <v>182</v>
      </c>
      <c r="C20" s="52">
        <v>415</v>
      </c>
      <c r="D20" s="52">
        <v>516</v>
      </c>
      <c r="E20" s="52">
        <v>8</v>
      </c>
      <c r="F20" s="52">
        <v>68</v>
      </c>
      <c r="G20" s="52">
        <v>74</v>
      </c>
      <c r="H20" s="53">
        <v>0</v>
      </c>
      <c r="I20" s="54">
        <v>566</v>
      </c>
      <c r="J20" s="55">
        <v>127472.38</v>
      </c>
      <c r="K20" s="55">
        <v>414262.77</v>
      </c>
      <c r="L20" s="55">
        <v>541735.15</v>
      </c>
      <c r="M20" s="55">
        <v>106159.94</v>
      </c>
      <c r="N20" s="55">
        <v>3780220.53</v>
      </c>
      <c r="O20" s="55">
        <v>3886380.4699999997</v>
      </c>
      <c r="P20" s="56">
        <v>0</v>
      </c>
      <c r="Q20" s="56">
        <v>4428115.62</v>
      </c>
      <c r="R20" s="50">
        <f t="shared" si="0"/>
        <v>700.3976923076923</v>
      </c>
      <c r="S20" s="45">
        <f t="shared" si="0"/>
        <v>998.22354216867473</v>
      </c>
      <c r="T20" s="45">
        <f t="shared" si="0"/>
        <v>1049.8743217054264</v>
      </c>
      <c r="U20" s="45">
        <f t="shared" si="0"/>
        <v>13269.9925</v>
      </c>
      <c r="V20" s="45">
        <f t="shared" si="0"/>
        <v>55591.478382352936</v>
      </c>
      <c r="W20" s="45">
        <f t="shared" si="0"/>
        <v>52518.654999999999</v>
      </c>
      <c r="X20" s="45">
        <v>0</v>
      </c>
      <c r="Y20" s="47">
        <f t="shared" si="1"/>
        <v>7823.5258303886931</v>
      </c>
      <c r="AA20" s="7"/>
      <c r="AB20" s="7"/>
      <c r="AC20" s="7"/>
      <c r="AD20" s="7"/>
      <c r="AE20" s="7"/>
      <c r="AF20" s="7"/>
      <c r="AG20" s="7"/>
      <c r="AH20" s="7"/>
    </row>
    <row r="21" spans="1:34" x14ac:dyDescent="0.2">
      <c r="A21" s="51" t="s">
        <v>52</v>
      </c>
      <c r="B21" s="52">
        <v>123</v>
      </c>
      <c r="C21" s="52">
        <v>307</v>
      </c>
      <c r="D21" s="52">
        <v>399</v>
      </c>
      <c r="E21" s="52">
        <v>6</v>
      </c>
      <c r="F21" s="52">
        <v>21</v>
      </c>
      <c r="G21" s="52">
        <v>27</v>
      </c>
      <c r="H21" s="53">
        <v>0</v>
      </c>
      <c r="I21" s="54">
        <v>412</v>
      </c>
      <c r="J21" s="55">
        <v>130275.94</v>
      </c>
      <c r="K21" s="55">
        <v>225620.38</v>
      </c>
      <c r="L21" s="55">
        <v>355896.32000000001</v>
      </c>
      <c r="M21" s="55">
        <v>116413.36</v>
      </c>
      <c r="N21" s="55">
        <v>972237.19</v>
      </c>
      <c r="O21" s="55">
        <v>1088650.55</v>
      </c>
      <c r="P21" s="56">
        <v>0</v>
      </c>
      <c r="Q21" s="56">
        <v>1444546.87</v>
      </c>
      <c r="R21" s="50">
        <f t="shared" si="0"/>
        <v>1059.1539837398375</v>
      </c>
      <c r="S21" s="45">
        <f t="shared" si="0"/>
        <v>734.91980456026056</v>
      </c>
      <c r="T21" s="45">
        <f t="shared" si="0"/>
        <v>891.97072681704265</v>
      </c>
      <c r="U21" s="45">
        <f t="shared" si="0"/>
        <v>19402.226666666666</v>
      </c>
      <c r="V21" s="45">
        <f t="shared" si="0"/>
        <v>46297.009047619045</v>
      </c>
      <c r="W21" s="45">
        <f t="shared" si="0"/>
        <v>40320.390740740746</v>
      </c>
      <c r="X21" s="45">
        <v>0</v>
      </c>
      <c r="Y21" s="47">
        <f t="shared" si="1"/>
        <v>3506.181723300971</v>
      </c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51" t="s">
        <v>53</v>
      </c>
      <c r="B22" s="52">
        <v>4489</v>
      </c>
      <c r="C22" s="52">
        <v>4732</v>
      </c>
      <c r="D22" s="52">
        <v>7198</v>
      </c>
      <c r="E22" s="52">
        <v>1561</v>
      </c>
      <c r="F22" s="52">
        <v>1036</v>
      </c>
      <c r="G22" s="52">
        <v>2438</v>
      </c>
      <c r="H22" s="53">
        <v>0</v>
      </c>
      <c r="I22" s="54">
        <v>8111</v>
      </c>
      <c r="J22" s="55">
        <v>6785824.035219999</v>
      </c>
      <c r="K22" s="55">
        <v>10995665.869999999</v>
      </c>
      <c r="L22" s="55">
        <v>17781489.905219998</v>
      </c>
      <c r="M22" s="55">
        <v>68011081.49320899</v>
      </c>
      <c r="N22" s="55">
        <v>71082065.939999998</v>
      </c>
      <c r="O22" s="55">
        <v>139093147.433209</v>
      </c>
      <c r="P22" s="56">
        <v>0</v>
      </c>
      <c r="Q22" s="56">
        <v>156874637.338429</v>
      </c>
      <c r="R22" s="50">
        <f t="shared" si="0"/>
        <v>1511.6560559634661</v>
      </c>
      <c r="S22" s="45">
        <f t="shared" si="0"/>
        <v>2323.6825591715974</v>
      </c>
      <c r="T22" s="45">
        <f t="shared" si="0"/>
        <v>2470.3375806085023</v>
      </c>
      <c r="U22" s="45">
        <f t="shared" si="0"/>
        <v>43568.918317238305</v>
      </c>
      <c r="V22" s="45">
        <f t="shared" si="0"/>
        <v>68612.03276061776</v>
      </c>
      <c r="W22" s="45">
        <f t="shared" si="0"/>
        <v>57052.152351603363</v>
      </c>
      <c r="X22" s="45">
        <v>0</v>
      </c>
      <c r="Y22" s="47">
        <f t="shared" si="1"/>
        <v>19340.973657801627</v>
      </c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51" t="s">
        <v>54</v>
      </c>
      <c r="B23" s="52">
        <v>1076</v>
      </c>
      <c r="C23" s="52">
        <v>2489</v>
      </c>
      <c r="D23" s="52">
        <v>2919</v>
      </c>
      <c r="E23" s="52">
        <v>183</v>
      </c>
      <c r="F23" s="52">
        <v>409</v>
      </c>
      <c r="G23" s="52">
        <v>560</v>
      </c>
      <c r="H23" s="53">
        <v>0</v>
      </c>
      <c r="I23" s="54">
        <v>3153</v>
      </c>
      <c r="J23" s="55">
        <v>1077552.23</v>
      </c>
      <c r="K23" s="55">
        <v>3992441.91</v>
      </c>
      <c r="L23" s="55">
        <v>5069994.1400000006</v>
      </c>
      <c r="M23" s="55">
        <v>6044197.4800000004</v>
      </c>
      <c r="N23" s="55">
        <v>23218425.039999999</v>
      </c>
      <c r="O23" s="55">
        <v>29262622.52</v>
      </c>
      <c r="P23" s="56">
        <v>0</v>
      </c>
      <c r="Q23" s="56">
        <v>34332616.659999996</v>
      </c>
      <c r="R23" s="50">
        <f t="shared" si="0"/>
        <v>1001.442592936803</v>
      </c>
      <c r="S23" s="45">
        <f t="shared" si="0"/>
        <v>1604.0345158698274</v>
      </c>
      <c r="T23" s="45">
        <f t="shared" si="0"/>
        <v>1736.8941897910245</v>
      </c>
      <c r="U23" s="45">
        <f t="shared" si="0"/>
        <v>33028.401530054645</v>
      </c>
      <c r="V23" s="45">
        <f t="shared" si="0"/>
        <v>56768.765378973105</v>
      </c>
      <c r="W23" s="45">
        <f t="shared" si="0"/>
        <v>52254.683071428568</v>
      </c>
      <c r="X23" s="45">
        <v>0</v>
      </c>
      <c r="Y23" s="47">
        <f t="shared" si="1"/>
        <v>10888.873028861401</v>
      </c>
      <c r="AA23" s="7"/>
      <c r="AB23" s="7"/>
      <c r="AC23" s="7"/>
      <c r="AD23" s="7"/>
      <c r="AE23" s="7"/>
      <c r="AF23" s="7"/>
      <c r="AG23" s="7"/>
      <c r="AH23" s="7"/>
    </row>
    <row r="24" spans="1:34" x14ac:dyDescent="0.2">
      <c r="A24" s="51" t="s">
        <v>55</v>
      </c>
      <c r="B24" s="52">
        <v>220</v>
      </c>
      <c r="C24" s="52">
        <v>454</v>
      </c>
      <c r="D24" s="52">
        <v>573</v>
      </c>
      <c r="E24" s="52">
        <v>30</v>
      </c>
      <c r="F24" s="52">
        <v>79</v>
      </c>
      <c r="G24" s="52">
        <v>107</v>
      </c>
      <c r="H24" s="53">
        <v>0</v>
      </c>
      <c r="I24" s="54">
        <v>632</v>
      </c>
      <c r="J24" s="55">
        <v>202802.42</v>
      </c>
      <c r="K24" s="55">
        <v>395545.88</v>
      </c>
      <c r="L24" s="55">
        <v>598348.30000000005</v>
      </c>
      <c r="M24" s="55">
        <v>907612.1</v>
      </c>
      <c r="N24" s="55">
        <v>4085408.46</v>
      </c>
      <c r="O24" s="55">
        <v>4993020.5599999996</v>
      </c>
      <c r="P24" s="56">
        <v>0</v>
      </c>
      <c r="Q24" s="56">
        <v>5591368.8599999994</v>
      </c>
      <c r="R24" s="50">
        <f t="shared" si="0"/>
        <v>921.82918181818184</v>
      </c>
      <c r="S24" s="45">
        <f t="shared" si="0"/>
        <v>871.24643171806167</v>
      </c>
      <c r="T24" s="45">
        <f t="shared" si="0"/>
        <v>1044.2378708551485</v>
      </c>
      <c r="U24" s="45">
        <f t="shared" si="0"/>
        <v>30253.736666666668</v>
      </c>
      <c r="V24" s="45">
        <f t="shared" si="0"/>
        <v>51714.031139240506</v>
      </c>
      <c r="W24" s="45">
        <f t="shared" si="0"/>
        <v>46663.743551401865</v>
      </c>
      <c r="X24" s="45">
        <v>0</v>
      </c>
      <c r="Y24" s="47">
        <f t="shared" si="1"/>
        <v>8847.1026265822784</v>
      </c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51" t="s">
        <v>56</v>
      </c>
      <c r="B25" s="52">
        <v>546</v>
      </c>
      <c r="C25" s="52">
        <v>1241</v>
      </c>
      <c r="D25" s="52">
        <v>1438</v>
      </c>
      <c r="E25" s="52">
        <v>130</v>
      </c>
      <c r="F25" s="52">
        <v>162</v>
      </c>
      <c r="G25" s="52">
        <v>287</v>
      </c>
      <c r="H25" s="53">
        <v>0</v>
      </c>
      <c r="I25" s="54">
        <v>1540</v>
      </c>
      <c r="J25" s="55">
        <v>823985.2</v>
      </c>
      <c r="K25" s="55">
        <v>2324319.5699999998</v>
      </c>
      <c r="L25" s="55">
        <v>3148304.7699999996</v>
      </c>
      <c r="M25" s="55">
        <v>4694987.78</v>
      </c>
      <c r="N25" s="55">
        <v>6765950.5899999999</v>
      </c>
      <c r="O25" s="55">
        <v>11460938.370000001</v>
      </c>
      <c r="P25" s="56">
        <v>0</v>
      </c>
      <c r="Q25" s="56">
        <v>14609243.140000001</v>
      </c>
      <c r="R25" s="50">
        <f t="shared" si="0"/>
        <v>1509.1304029304029</v>
      </c>
      <c r="S25" s="45">
        <f t="shared" si="0"/>
        <v>1872.9408299758259</v>
      </c>
      <c r="T25" s="45">
        <f t="shared" si="0"/>
        <v>2189.3635396383866</v>
      </c>
      <c r="U25" s="45">
        <f t="shared" si="0"/>
        <v>36115.29061538462</v>
      </c>
      <c r="V25" s="45">
        <f t="shared" si="0"/>
        <v>41765.127098765428</v>
      </c>
      <c r="W25" s="45">
        <f t="shared" si="0"/>
        <v>39933.583170731712</v>
      </c>
      <c r="X25" s="45">
        <v>0</v>
      </c>
      <c r="Y25" s="47">
        <f t="shared" si="1"/>
        <v>9486.5215194805205</v>
      </c>
      <c r="AA25" s="7"/>
      <c r="AB25" s="7"/>
      <c r="AC25" s="7"/>
      <c r="AD25" s="7"/>
      <c r="AE25" s="7"/>
      <c r="AF25" s="7"/>
      <c r="AG25" s="7"/>
      <c r="AH25" s="7"/>
    </row>
    <row r="26" spans="1:34" x14ac:dyDescent="0.2">
      <c r="A26" s="51" t="s">
        <v>57</v>
      </c>
      <c r="B26" s="52">
        <v>2597</v>
      </c>
      <c r="C26" s="52">
        <v>4133</v>
      </c>
      <c r="D26" s="52">
        <v>4960</v>
      </c>
      <c r="E26" s="52">
        <v>695</v>
      </c>
      <c r="F26" s="52">
        <v>608</v>
      </c>
      <c r="G26" s="52">
        <v>1214</v>
      </c>
      <c r="H26" s="53">
        <v>0</v>
      </c>
      <c r="I26" s="54">
        <v>5391</v>
      </c>
      <c r="J26" s="55">
        <v>2540315.6472990001</v>
      </c>
      <c r="K26" s="55">
        <v>9285840.0999999996</v>
      </c>
      <c r="L26" s="55">
        <v>11826155.747299001</v>
      </c>
      <c r="M26" s="55">
        <v>24745398.273903001</v>
      </c>
      <c r="N26" s="55">
        <v>35242251.850000001</v>
      </c>
      <c r="O26" s="55">
        <v>59987650.123903006</v>
      </c>
      <c r="P26" s="56">
        <v>0</v>
      </c>
      <c r="Q26" s="56">
        <v>71813805.871202007</v>
      </c>
      <c r="R26" s="50">
        <f t="shared" si="0"/>
        <v>978.17314104697732</v>
      </c>
      <c r="S26" s="45">
        <f t="shared" si="0"/>
        <v>2246.7554076941688</v>
      </c>
      <c r="T26" s="45">
        <f t="shared" si="0"/>
        <v>2384.3055942135084</v>
      </c>
      <c r="U26" s="45">
        <f t="shared" si="0"/>
        <v>35604.889602738134</v>
      </c>
      <c r="V26" s="45">
        <f t="shared" si="0"/>
        <v>57964.230016447371</v>
      </c>
      <c r="W26" s="45">
        <f t="shared" si="0"/>
        <v>49413.220859887158</v>
      </c>
      <c r="X26" s="45">
        <v>0</v>
      </c>
      <c r="Y26" s="47">
        <f t="shared" si="1"/>
        <v>13321.054696939716</v>
      </c>
      <c r="AA26" s="7"/>
      <c r="AB26" s="7"/>
      <c r="AC26" s="7"/>
      <c r="AD26" s="7"/>
      <c r="AE26" s="7"/>
      <c r="AF26" s="7"/>
      <c r="AG26" s="7"/>
      <c r="AH26" s="7"/>
    </row>
    <row r="27" spans="1:34" x14ac:dyDescent="0.2">
      <c r="A27" s="51" t="s">
        <v>58</v>
      </c>
      <c r="B27" s="52">
        <v>596</v>
      </c>
      <c r="C27" s="52">
        <v>1425</v>
      </c>
      <c r="D27" s="52">
        <v>1716</v>
      </c>
      <c r="E27" s="52">
        <v>68</v>
      </c>
      <c r="F27" s="52">
        <v>227</v>
      </c>
      <c r="G27" s="52">
        <v>282</v>
      </c>
      <c r="H27" s="53">
        <v>0</v>
      </c>
      <c r="I27" s="54">
        <v>1864</v>
      </c>
      <c r="J27" s="55">
        <v>670191.30000000005</v>
      </c>
      <c r="K27" s="55">
        <v>1762376.62</v>
      </c>
      <c r="L27" s="55">
        <v>2432567.92</v>
      </c>
      <c r="M27" s="55">
        <v>2146450.85</v>
      </c>
      <c r="N27" s="55">
        <v>13162263.67</v>
      </c>
      <c r="O27" s="55">
        <v>15308714.52</v>
      </c>
      <c r="P27" s="56">
        <v>0</v>
      </c>
      <c r="Q27" s="56">
        <v>17741282.439999998</v>
      </c>
      <c r="R27" s="50">
        <f t="shared" si="0"/>
        <v>1124.4820469798658</v>
      </c>
      <c r="S27" s="45">
        <f t="shared" si="0"/>
        <v>1236.7555228070175</v>
      </c>
      <c r="T27" s="45">
        <f t="shared" si="0"/>
        <v>1417.5803729603729</v>
      </c>
      <c r="U27" s="45">
        <f t="shared" si="0"/>
        <v>31565.453676470588</v>
      </c>
      <c r="V27" s="45">
        <f t="shared" si="0"/>
        <v>57983.540396475772</v>
      </c>
      <c r="W27" s="45">
        <f t="shared" si="0"/>
        <v>54286.221702127659</v>
      </c>
      <c r="X27" s="45">
        <v>0</v>
      </c>
      <c r="Y27" s="47">
        <f t="shared" si="1"/>
        <v>9517.8553862660938</v>
      </c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51" t="s">
        <v>59</v>
      </c>
      <c r="B28" s="52">
        <v>189</v>
      </c>
      <c r="C28" s="52">
        <v>386</v>
      </c>
      <c r="D28" s="52">
        <v>490</v>
      </c>
      <c r="E28" s="52">
        <v>12</v>
      </c>
      <c r="F28" s="52">
        <v>26</v>
      </c>
      <c r="G28" s="52">
        <v>38</v>
      </c>
      <c r="H28" s="53">
        <v>0</v>
      </c>
      <c r="I28" s="54">
        <v>502</v>
      </c>
      <c r="J28" s="55">
        <v>106898.29</v>
      </c>
      <c r="K28" s="55">
        <v>434054.99</v>
      </c>
      <c r="L28" s="55">
        <v>540953.28</v>
      </c>
      <c r="M28" s="55">
        <v>295500.12</v>
      </c>
      <c r="N28" s="55">
        <v>575812.22</v>
      </c>
      <c r="O28" s="55">
        <v>871312.34</v>
      </c>
      <c r="P28" s="56">
        <v>0</v>
      </c>
      <c r="Q28" s="56">
        <v>1412265.62</v>
      </c>
      <c r="R28" s="50">
        <f t="shared" si="0"/>
        <v>565.59941798941793</v>
      </c>
      <c r="S28" s="45">
        <f t="shared" si="0"/>
        <v>1124.4947927461139</v>
      </c>
      <c r="T28" s="45">
        <f t="shared" si="0"/>
        <v>1103.9862857142857</v>
      </c>
      <c r="U28" s="45">
        <f t="shared" si="0"/>
        <v>24625.01</v>
      </c>
      <c r="V28" s="45">
        <f t="shared" si="0"/>
        <v>22146.623846153845</v>
      </c>
      <c r="W28" s="45">
        <f t="shared" si="0"/>
        <v>22929.272105263157</v>
      </c>
      <c r="X28" s="45">
        <v>0</v>
      </c>
      <c r="Y28" s="47">
        <f t="shared" si="1"/>
        <v>2813.2781274900399</v>
      </c>
      <c r="AA28" s="7"/>
      <c r="AB28" s="7"/>
      <c r="AC28" s="7"/>
      <c r="AD28" s="7"/>
      <c r="AE28" s="7"/>
      <c r="AF28" s="7"/>
      <c r="AG28" s="7"/>
      <c r="AH28" s="7"/>
    </row>
    <row r="29" spans="1:34" x14ac:dyDescent="0.2">
      <c r="A29" s="51" t="s">
        <v>60</v>
      </c>
      <c r="B29" s="52">
        <v>209</v>
      </c>
      <c r="C29" s="52">
        <v>666</v>
      </c>
      <c r="D29" s="52">
        <v>766</v>
      </c>
      <c r="E29" s="52">
        <v>42</v>
      </c>
      <c r="F29" s="52">
        <v>79</v>
      </c>
      <c r="G29" s="52">
        <v>112</v>
      </c>
      <c r="H29" s="53">
        <v>0</v>
      </c>
      <c r="I29" s="54">
        <v>826</v>
      </c>
      <c r="J29" s="55">
        <v>319718.53999999998</v>
      </c>
      <c r="K29" s="55">
        <v>1028735.95</v>
      </c>
      <c r="L29" s="55">
        <v>1348454.49</v>
      </c>
      <c r="M29" s="55">
        <v>1028767.05</v>
      </c>
      <c r="N29" s="55">
        <v>3384478.51</v>
      </c>
      <c r="O29" s="55">
        <v>4413245.5599999996</v>
      </c>
      <c r="P29" s="56">
        <v>0</v>
      </c>
      <c r="Q29" s="56">
        <v>5761700.0499999998</v>
      </c>
      <c r="R29" s="50">
        <f t="shared" si="0"/>
        <v>1529.7537799043062</v>
      </c>
      <c r="S29" s="45">
        <f t="shared" si="0"/>
        <v>1544.6485735735735</v>
      </c>
      <c r="T29" s="45">
        <f t="shared" si="0"/>
        <v>1760.3844516971278</v>
      </c>
      <c r="U29" s="45">
        <f t="shared" si="0"/>
        <v>24494.453571428574</v>
      </c>
      <c r="V29" s="45">
        <f t="shared" si="0"/>
        <v>42841.500126582272</v>
      </c>
      <c r="W29" s="45">
        <f t="shared" si="0"/>
        <v>39403.978214285708</v>
      </c>
      <c r="X29" s="45">
        <v>0</v>
      </c>
      <c r="Y29" s="47">
        <f t="shared" si="1"/>
        <v>6975.4237893462468</v>
      </c>
      <c r="AA29" s="7"/>
      <c r="AB29" s="7"/>
      <c r="AC29" s="7"/>
      <c r="AD29" s="7"/>
      <c r="AE29" s="7"/>
      <c r="AF29" s="7"/>
      <c r="AG29" s="7"/>
      <c r="AH29" s="7"/>
    </row>
    <row r="30" spans="1:34" x14ac:dyDescent="0.2">
      <c r="A30" s="51" t="s">
        <v>61</v>
      </c>
      <c r="B30" s="52">
        <v>508</v>
      </c>
      <c r="C30" s="52">
        <v>677</v>
      </c>
      <c r="D30" s="52">
        <v>1032</v>
      </c>
      <c r="E30" s="52">
        <v>96</v>
      </c>
      <c r="F30" s="52">
        <v>81</v>
      </c>
      <c r="G30" s="52">
        <v>163</v>
      </c>
      <c r="H30" s="53">
        <v>0</v>
      </c>
      <c r="I30" s="54">
        <v>1086</v>
      </c>
      <c r="J30" s="55">
        <v>671201.13</v>
      </c>
      <c r="K30" s="55">
        <v>994320.3</v>
      </c>
      <c r="L30" s="55">
        <v>1665521.4300000002</v>
      </c>
      <c r="M30" s="55">
        <v>2842830.15</v>
      </c>
      <c r="N30" s="55">
        <v>4651898.28</v>
      </c>
      <c r="O30" s="55">
        <v>7494728.4299999997</v>
      </c>
      <c r="P30" s="56">
        <v>0</v>
      </c>
      <c r="Q30" s="56">
        <v>9160249.8599999994</v>
      </c>
      <c r="R30" s="50">
        <f t="shared" si="0"/>
        <v>1321.2620669291339</v>
      </c>
      <c r="S30" s="45">
        <f t="shared" si="0"/>
        <v>1468.7153618906943</v>
      </c>
      <c r="T30" s="45">
        <f t="shared" si="0"/>
        <v>1613.8773546511629</v>
      </c>
      <c r="U30" s="45">
        <f t="shared" si="0"/>
        <v>29612.814062499998</v>
      </c>
      <c r="V30" s="45">
        <f t="shared" si="0"/>
        <v>57430.842962962968</v>
      </c>
      <c r="W30" s="45">
        <f t="shared" si="0"/>
        <v>45979.92901840491</v>
      </c>
      <c r="X30" s="45">
        <v>0</v>
      </c>
      <c r="Y30" s="47">
        <f t="shared" si="1"/>
        <v>8434.8525414364631</v>
      </c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51" t="s">
        <v>62</v>
      </c>
      <c r="B31" s="52">
        <v>624</v>
      </c>
      <c r="C31" s="52">
        <v>1119</v>
      </c>
      <c r="D31" s="52">
        <v>1483</v>
      </c>
      <c r="E31" s="52">
        <v>115</v>
      </c>
      <c r="F31" s="52">
        <v>136</v>
      </c>
      <c r="G31" s="52">
        <v>235</v>
      </c>
      <c r="H31" s="53">
        <v>0</v>
      </c>
      <c r="I31" s="54">
        <v>1571</v>
      </c>
      <c r="J31" s="55">
        <v>640273.37</v>
      </c>
      <c r="K31" s="55">
        <v>1646111.98</v>
      </c>
      <c r="L31" s="55">
        <v>2286385.35</v>
      </c>
      <c r="M31" s="55">
        <v>3714468.03</v>
      </c>
      <c r="N31" s="55">
        <v>7566634.5999999996</v>
      </c>
      <c r="O31" s="55">
        <v>11281102.629999999</v>
      </c>
      <c r="P31" s="56">
        <v>0</v>
      </c>
      <c r="Q31" s="56">
        <v>13567487.979999999</v>
      </c>
      <c r="R31" s="50">
        <f t="shared" si="0"/>
        <v>1026.0791185897435</v>
      </c>
      <c r="S31" s="45">
        <f t="shared" si="0"/>
        <v>1471.0562823949956</v>
      </c>
      <c r="T31" s="45">
        <f t="shared" si="0"/>
        <v>1541.72983816588</v>
      </c>
      <c r="U31" s="45">
        <f t="shared" si="0"/>
        <v>32299.721999999998</v>
      </c>
      <c r="V31" s="45">
        <f t="shared" si="0"/>
        <v>55637.019117647054</v>
      </c>
      <c r="W31" s="45">
        <f t="shared" si="0"/>
        <v>48004.692042553186</v>
      </c>
      <c r="X31" s="45">
        <v>0</v>
      </c>
      <c r="Y31" s="47">
        <f t="shared" si="1"/>
        <v>8636.21131763208</v>
      </c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51" t="s">
        <v>63</v>
      </c>
      <c r="B32" s="52">
        <v>137</v>
      </c>
      <c r="C32" s="52">
        <v>416</v>
      </c>
      <c r="D32" s="52">
        <v>506</v>
      </c>
      <c r="E32" s="52">
        <v>24</v>
      </c>
      <c r="F32" s="52">
        <v>50</v>
      </c>
      <c r="G32" s="52">
        <v>73</v>
      </c>
      <c r="H32" s="53">
        <v>0</v>
      </c>
      <c r="I32" s="54">
        <v>555</v>
      </c>
      <c r="J32" s="55">
        <v>129905.03</v>
      </c>
      <c r="K32" s="55">
        <v>497781.31</v>
      </c>
      <c r="L32" s="55">
        <v>627686.34</v>
      </c>
      <c r="M32" s="55">
        <v>521680.7</v>
      </c>
      <c r="N32" s="55">
        <v>2661142.35</v>
      </c>
      <c r="O32" s="55">
        <v>3182823.0500000003</v>
      </c>
      <c r="P32" s="56">
        <v>0</v>
      </c>
      <c r="Q32" s="56">
        <v>3810509.39</v>
      </c>
      <c r="R32" s="50">
        <f t="shared" si="0"/>
        <v>948.21189781021894</v>
      </c>
      <c r="S32" s="45">
        <f t="shared" si="0"/>
        <v>1196.5896875000001</v>
      </c>
      <c r="T32" s="45">
        <f t="shared" si="0"/>
        <v>1240.4868379446639</v>
      </c>
      <c r="U32" s="45">
        <f t="shared" si="0"/>
        <v>21736.695833333335</v>
      </c>
      <c r="V32" s="45">
        <f t="shared" si="0"/>
        <v>53222.847000000002</v>
      </c>
      <c r="W32" s="45">
        <f t="shared" si="0"/>
        <v>43600.315753424664</v>
      </c>
      <c r="X32" s="45">
        <v>0</v>
      </c>
      <c r="Y32" s="47">
        <f t="shared" si="1"/>
        <v>6865.7826846846847</v>
      </c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51" t="s">
        <v>64</v>
      </c>
      <c r="B33" s="52">
        <v>2769</v>
      </c>
      <c r="C33" s="52">
        <v>4648</v>
      </c>
      <c r="D33" s="52">
        <v>5865</v>
      </c>
      <c r="E33" s="52">
        <v>985</v>
      </c>
      <c r="F33" s="52">
        <v>1148</v>
      </c>
      <c r="G33" s="52">
        <v>1949</v>
      </c>
      <c r="H33" s="53">
        <v>0</v>
      </c>
      <c r="I33" s="54">
        <v>6629</v>
      </c>
      <c r="J33" s="55">
        <v>5242210</v>
      </c>
      <c r="K33" s="55">
        <v>10675233.34</v>
      </c>
      <c r="L33" s="55">
        <v>15917443.34</v>
      </c>
      <c r="M33" s="55">
        <v>42336826.07</v>
      </c>
      <c r="N33" s="55">
        <v>80411908.980000004</v>
      </c>
      <c r="O33" s="55">
        <v>122748735.05000001</v>
      </c>
      <c r="P33" s="56">
        <v>0</v>
      </c>
      <c r="Q33" s="56">
        <v>138666178.39000002</v>
      </c>
      <c r="R33" s="50">
        <f t="shared" si="0"/>
        <v>1893.1780426146624</v>
      </c>
      <c r="S33" s="45">
        <f t="shared" si="0"/>
        <v>2296.7369492254734</v>
      </c>
      <c r="T33" s="45">
        <f t="shared" si="0"/>
        <v>2713.9715839727196</v>
      </c>
      <c r="U33" s="45">
        <f t="shared" si="0"/>
        <v>42981.549309644673</v>
      </c>
      <c r="V33" s="45">
        <f t="shared" si="0"/>
        <v>70045.21688153311</v>
      </c>
      <c r="W33" s="45">
        <f t="shared" si="0"/>
        <v>62980.366880451518</v>
      </c>
      <c r="X33" s="45">
        <v>0</v>
      </c>
      <c r="Y33" s="47">
        <f t="shared" si="1"/>
        <v>20918.114103182987</v>
      </c>
      <c r="AA33" s="7"/>
      <c r="AB33" s="7"/>
      <c r="AC33" s="7"/>
      <c r="AD33" s="7"/>
      <c r="AE33" s="7"/>
      <c r="AF33" s="7"/>
      <c r="AG33" s="7"/>
      <c r="AH33" s="7"/>
    </row>
    <row r="34" spans="1:34" x14ac:dyDescent="0.2">
      <c r="A34" s="51" t="s">
        <v>65</v>
      </c>
      <c r="B34" s="52">
        <v>858</v>
      </c>
      <c r="C34" s="52">
        <v>1414</v>
      </c>
      <c r="D34" s="52">
        <v>1837</v>
      </c>
      <c r="E34" s="52">
        <v>248</v>
      </c>
      <c r="F34" s="52">
        <v>371</v>
      </c>
      <c r="G34" s="52">
        <v>573</v>
      </c>
      <c r="H34" s="53">
        <v>0</v>
      </c>
      <c r="I34" s="54">
        <v>2125</v>
      </c>
      <c r="J34" s="55">
        <v>1358110.09</v>
      </c>
      <c r="K34" s="55">
        <v>3495563.73</v>
      </c>
      <c r="L34" s="55">
        <v>4853673.82</v>
      </c>
      <c r="M34" s="55">
        <v>9716019.6799999997</v>
      </c>
      <c r="N34" s="55">
        <v>26119203.32</v>
      </c>
      <c r="O34" s="55">
        <v>35835223</v>
      </c>
      <c r="P34" s="56">
        <v>0</v>
      </c>
      <c r="Q34" s="56">
        <v>40688896.82</v>
      </c>
      <c r="R34" s="50">
        <f t="shared" si="0"/>
        <v>1582.8788927738929</v>
      </c>
      <c r="S34" s="45">
        <f t="shared" si="0"/>
        <v>2472.11013437058</v>
      </c>
      <c r="T34" s="45">
        <f t="shared" si="0"/>
        <v>2642.1740990745784</v>
      </c>
      <c r="U34" s="45">
        <f t="shared" si="0"/>
        <v>39177.49870967742</v>
      </c>
      <c r="V34" s="45">
        <f t="shared" si="0"/>
        <v>70402.165283018869</v>
      </c>
      <c r="W34" s="45">
        <f t="shared" si="0"/>
        <v>62539.656195462478</v>
      </c>
      <c r="X34" s="45">
        <v>0</v>
      </c>
      <c r="Y34" s="47">
        <f t="shared" si="1"/>
        <v>19147.716150588236</v>
      </c>
      <c r="AA34" s="7"/>
      <c r="AB34" s="7"/>
      <c r="AC34" s="7"/>
      <c r="AD34" s="7"/>
      <c r="AE34" s="7"/>
      <c r="AF34" s="7"/>
      <c r="AG34" s="7"/>
      <c r="AH34" s="7"/>
    </row>
    <row r="35" spans="1:34" x14ac:dyDescent="0.2">
      <c r="A35" s="51" t="s">
        <v>66</v>
      </c>
      <c r="B35" s="52">
        <v>406</v>
      </c>
      <c r="C35" s="52">
        <v>594</v>
      </c>
      <c r="D35" s="52">
        <v>792</v>
      </c>
      <c r="E35" s="52">
        <v>74</v>
      </c>
      <c r="F35" s="52">
        <v>85</v>
      </c>
      <c r="G35" s="52">
        <v>158</v>
      </c>
      <c r="H35" s="53">
        <v>0</v>
      </c>
      <c r="I35" s="54">
        <v>848</v>
      </c>
      <c r="J35" s="55">
        <v>691057.52</v>
      </c>
      <c r="K35" s="55">
        <v>1173362.76</v>
      </c>
      <c r="L35" s="55">
        <v>1864420.28</v>
      </c>
      <c r="M35" s="55">
        <v>2075728.32</v>
      </c>
      <c r="N35" s="55">
        <v>3656714.41</v>
      </c>
      <c r="O35" s="55">
        <v>5732442.7300000004</v>
      </c>
      <c r="P35" s="56">
        <v>0</v>
      </c>
      <c r="Q35" s="56">
        <v>7596863.0100000007</v>
      </c>
      <c r="R35" s="50">
        <f t="shared" si="0"/>
        <v>1702.1121182266011</v>
      </c>
      <c r="S35" s="45">
        <f t="shared" si="0"/>
        <v>1975.3581818181819</v>
      </c>
      <c r="T35" s="45">
        <f t="shared" si="0"/>
        <v>2354.0660101010103</v>
      </c>
      <c r="U35" s="45">
        <f t="shared" si="0"/>
        <v>28050.382702702704</v>
      </c>
      <c r="V35" s="45">
        <f t="shared" si="0"/>
        <v>43020.169529411767</v>
      </c>
      <c r="W35" s="45">
        <f t="shared" si="0"/>
        <v>36281.283101265828</v>
      </c>
      <c r="X35" s="45">
        <v>0</v>
      </c>
      <c r="Y35" s="47">
        <f t="shared" si="1"/>
        <v>8958.5648702830204</v>
      </c>
      <c r="AA35" s="7"/>
      <c r="AB35" s="7"/>
      <c r="AC35" s="7"/>
      <c r="AD35" s="7"/>
      <c r="AE35" s="7"/>
      <c r="AF35" s="7"/>
      <c r="AG35" s="7"/>
      <c r="AH35" s="7"/>
    </row>
    <row r="36" spans="1:34" x14ac:dyDescent="0.2">
      <c r="A36" s="51" t="s">
        <v>67</v>
      </c>
      <c r="B36" s="52">
        <v>1163</v>
      </c>
      <c r="C36" s="52">
        <v>2326</v>
      </c>
      <c r="D36" s="52">
        <v>2813</v>
      </c>
      <c r="E36" s="52">
        <v>301</v>
      </c>
      <c r="F36" s="52">
        <v>432</v>
      </c>
      <c r="G36" s="52">
        <v>690</v>
      </c>
      <c r="H36" s="53">
        <v>0</v>
      </c>
      <c r="I36" s="54">
        <v>3088</v>
      </c>
      <c r="J36" s="55">
        <v>1850386.31</v>
      </c>
      <c r="K36" s="55">
        <v>4564853.5999999996</v>
      </c>
      <c r="L36" s="55">
        <v>6415239.9100000001</v>
      </c>
      <c r="M36" s="55">
        <v>12779336.84</v>
      </c>
      <c r="N36" s="55">
        <v>26111991.050000001</v>
      </c>
      <c r="O36" s="55">
        <v>38891327.890000001</v>
      </c>
      <c r="P36" s="56">
        <v>0</v>
      </c>
      <c r="Q36" s="56">
        <v>45306567.799999997</v>
      </c>
      <c r="R36" s="50">
        <f t="shared" si="0"/>
        <v>1591.0458383490973</v>
      </c>
      <c r="S36" s="45">
        <f t="shared" si="0"/>
        <v>1962.5337919174547</v>
      </c>
      <c r="T36" s="45">
        <f t="shared" si="0"/>
        <v>2280.568755776751</v>
      </c>
      <c r="U36" s="45">
        <f t="shared" si="0"/>
        <v>42456.268571428569</v>
      </c>
      <c r="V36" s="45">
        <f t="shared" si="0"/>
        <v>60444.423726851855</v>
      </c>
      <c r="W36" s="45">
        <f t="shared" si="0"/>
        <v>56364.243318840578</v>
      </c>
      <c r="X36" s="45">
        <v>0</v>
      </c>
      <c r="Y36" s="47">
        <f t="shared" si="1"/>
        <v>14671.815997409325</v>
      </c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51" t="s">
        <v>68</v>
      </c>
      <c r="B37" s="52">
        <v>492</v>
      </c>
      <c r="C37" s="52">
        <v>1158</v>
      </c>
      <c r="D37" s="52">
        <v>1409</v>
      </c>
      <c r="E37" s="52">
        <v>147</v>
      </c>
      <c r="F37" s="52">
        <v>200</v>
      </c>
      <c r="G37" s="52">
        <v>313</v>
      </c>
      <c r="H37" s="53">
        <v>0</v>
      </c>
      <c r="I37" s="54">
        <v>1554</v>
      </c>
      <c r="J37" s="55">
        <v>595184.62</v>
      </c>
      <c r="K37" s="55">
        <v>1652453.19</v>
      </c>
      <c r="L37" s="55">
        <v>2247637.81</v>
      </c>
      <c r="M37" s="55">
        <v>4882252.72</v>
      </c>
      <c r="N37" s="55">
        <v>10737566.460000001</v>
      </c>
      <c r="O37" s="55">
        <v>15619819.18</v>
      </c>
      <c r="P37" s="56">
        <v>0</v>
      </c>
      <c r="Q37" s="56">
        <v>17867456.989999998</v>
      </c>
      <c r="R37" s="50">
        <f t="shared" si="0"/>
        <v>1209.7248373983739</v>
      </c>
      <c r="S37" s="45">
        <f t="shared" si="0"/>
        <v>1426.9889378238342</v>
      </c>
      <c r="T37" s="45">
        <f t="shared" si="0"/>
        <v>1595.20071682044</v>
      </c>
      <c r="U37" s="45">
        <f t="shared" si="0"/>
        <v>33212.603537414965</v>
      </c>
      <c r="V37" s="45">
        <f t="shared" si="0"/>
        <v>53687.832300000002</v>
      </c>
      <c r="W37" s="45">
        <f t="shared" si="0"/>
        <v>49903.575654952074</v>
      </c>
      <c r="X37" s="45">
        <v>0</v>
      </c>
      <c r="Y37" s="47">
        <f t="shared" si="1"/>
        <v>11497.72007078507</v>
      </c>
      <c r="AA37" s="7"/>
      <c r="AB37" s="7"/>
      <c r="AC37" s="7"/>
      <c r="AD37" s="7"/>
      <c r="AE37" s="7"/>
      <c r="AF37" s="7"/>
      <c r="AG37" s="7"/>
      <c r="AH37" s="7"/>
    </row>
    <row r="38" spans="1:34" x14ac:dyDescent="0.2">
      <c r="A38" s="51" t="s">
        <v>69</v>
      </c>
      <c r="B38" s="52">
        <v>288</v>
      </c>
      <c r="C38" s="52">
        <v>837</v>
      </c>
      <c r="D38" s="52">
        <v>926</v>
      </c>
      <c r="E38" s="52">
        <v>26</v>
      </c>
      <c r="F38" s="52">
        <v>90</v>
      </c>
      <c r="G38" s="52">
        <v>110</v>
      </c>
      <c r="H38" s="53">
        <v>0</v>
      </c>
      <c r="I38" s="54">
        <v>983</v>
      </c>
      <c r="J38" s="55">
        <v>218459.47</v>
      </c>
      <c r="K38" s="55">
        <v>1073069.32</v>
      </c>
      <c r="L38" s="55">
        <v>1291528.79</v>
      </c>
      <c r="M38" s="55">
        <v>1334094.69</v>
      </c>
      <c r="N38" s="55">
        <v>3488837.14</v>
      </c>
      <c r="O38" s="55">
        <v>4822931.83</v>
      </c>
      <c r="P38" s="56">
        <v>0</v>
      </c>
      <c r="Q38" s="56">
        <v>6114460.6200000001</v>
      </c>
      <c r="R38" s="50">
        <f t="shared" si="0"/>
        <v>758.53982638888886</v>
      </c>
      <c r="S38" s="45">
        <f t="shared" si="0"/>
        <v>1282.0421983273598</v>
      </c>
      <c r="T38" s="45">
        <f t="shared" si="0"/>
        <v>1394.7395140388769</v>
      </c>
      <c r="U38" s="45">
        <f t="shared" si="0"/>
        <v>51311.334230769229</v>
      </c>
      <c r="V38" s="45">
        <f t="shared" si="0"/>
        <v>38764.857111111116</v>
      </c>
      <c r="W38" s="45">
        <f t="shared" si="0"/>
        <v>43844.834818181822</v>
      </c>
      <c r="X38" s="45">
        <v>0</v>
      </c>
      <c r="Y38" s="47">
        <f t="shared" si="1"/>
        <v>6220.2040895218715</v>
      </c>
      <c r="AA38" s="7"/>
      <c r="AB38" s="7"/>
      <c r="AC38" s="7"/>
      <c r="AD38" s="7"/>
      <c r="AE38" s="7"/>
      <c r="AF38" s="7"/>
      <c r="AG38" s="7"/>
      <c r="AH38" s="7"/>
    </row>
    <row r="39" spans="1:34" x14ac:dyDescent="0.2">
      <c r="A39" s="51" t="s">
        <v>70</v>
      </c>
      <c r="B39" s="52">
        <v>1083</v>
      </c>
      <c r="C39" s="52">
        <v>2417</v>
      </c>
      <c r="D39" s="52">
        <v>2888</v>
      </c>
      <c r="E39" s="52">
        <v>435</v>
      </c>
      <c r="F39" s="52">
        <v>414</v>
      </c>
      <c r="G39" s="52">
        <v>796</v>
      </c>
      <c r="H39" s="53">
        <v>0</v>
      </c>
      <c r="I39" s="54">
        <v>3219</v>
      </c>
      <c r="J39" s="55">
        <v>1794711.21</v>
      </c>
      <c r="K39" s="55">
        <v>5452300.6200000001</v>
      </c>
      <c r="L39" s="55">
        <v>7247011.8300000001</v>
      </c>
      <c r="M39" s="55">
        <v>17966233.309999999</v>
      </c>
      <c r="N39" s="55">
        <v>27370404.210000001</v>
      </c>
      <c r="O39" s="55">
        <v>45336637.519999996</v>
      </c>
      <c r="P39" s="56">
        <v>0</v>
      </c>
      <c r="Q39" s="56">
        <v>52583649.349999994</v>
      </c>
      <c r="R39" s="50">
        <f t="shared" si="0"/>
        <v>1657.1663988919668</v>
      </c>
      <c r="S39" s="45">
        <f t="shared" si="0"/>
        <v>2255.8132478278858</v>
      </c>
      <c r="T39" s="45">
        <f t="shared" si="0"/>
        <v>2509.3531267313019</v>
      </c>
      <c r="U39" s="45">
        <f t="shared" si="0"/>
        <v>41301.685770114942</v>
      </c>
      <c r="V39" s="45">
        <f t="shared" si="0"/>
        <v>66112.087463768112</v>
      </c>
      <c r="W39" s="45">
        <f t="shared" si="0"/>
        <v>56955.574773869339</v>
      </c>
      <c r="X39" s="45">
        <v>0</v>
      </c>
      <c r="Y39" s="47">
        <f t="shared" si="1"/>
        <v>16335.398990369678</v>
      </c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51" t="s">
        <v>71</v>
      </c>
      <c r="B40" s="52">
        <v>476</v>
      </c>
      <c r="C40" s="52">
        <v>1001</v>
      </c>
      <c r="D40" s="52">
        <v>1256</v>
      </c>
      <c r="E40" s="52">
        <v>94</v>
      </c>
      <c r="F40" s="52">
        <v>131</v>
      </c>
      <c r="G40" s="52">
        <v>211</v>
      </c>
      <c r="H40" s="53">
        <v>0</v>
      </c>
      <c r="I40" s="54">
        <v>1332</v>
      </c>
      <c r="J40" s="55">
        <v>572417.64</v>
      </c>
      <c r="K40" s="55">
        <v>1236234.73</v>
      </c>
      <c r="L40" s="55">
        <v>1808652.37</v>
      </c>
      <c r="M40" s="55">
        <v>3276773.77</v>
      </c>
      <c r="N40" s="55">
        <v>6828035.6699999999</v>
      </c>
      <c r="O40" s="55">
        <v>10104809.439999999</v>
      </c>
      <c r="P40" s="56">
        <v>0</v>
      </c>
      <c r="Q40" s="56">
        <v>11913461.809999999</v>
      </c>
      <c r="R40" s="50">
        <f t="shared" si="0"/>
        <v>1202.5580672268909</v>
      </c>
      <c r="S40" s="45">
        <f t="shared" si="0"/>
        <v>1234.9997302697302</v>
      </c>
      <c r="T40" s="45">
        <f t="shared" si="0"/>
        <v>1440.0098487261148</v>
      </c>
      <c r="U40" s="45">
        <f t="shared" si="0"/>
        <v>34859.295425531913</v>
      </c>
      <c r="V40" s="45">
        <f t="shared" si="0"/>
        <v>52122.40969465649</v>
      </c>
      <c r="W40" s="45">
        <f t="shared" si="0"/>
        <v>47890.092132701422</v>
      </c>
      <c r="X40" s="45">
        <v>0</v>
      </c>
      <c r="Y40" s="47">
        <f t="shared" si="1"/>
        <v>8944.0403978978975</v>
      </c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51" t="s">
        <v>72</v>
      </c>
      <c r="B41" s="52">
        <v>316</v>
      </c>
      <c r="C41" s="52">
        <v>656</v>
      </c>
      <c r="D41" s="52">
        <v>794</v>
      </c>
      <c r="E41" s="52">
        <v>71</v>
      </c>
      <c r="F41" s="52">
        <v>94</v>
      </c>
      <c r="G41" s="52">
        <v>157</v>
      </c>
      <c r="H41" s="53">
        <v>0</v>
      </c>
      <c r="I41" s="54">
        <v>856</v>
      </c>
      <c r="J41" s="55">
        <v>482593.5</v>
      </c>
      <c r="K41" s="55">
        <v>892108.03</v>
      </c>
      <c r="L41" s="55">
        <v>1374701.53</v>
      </c>
      <c r="M41" s="55">
        <v>2300760.1</v>
      </c>
      <c r="N41" s="55">
        <v>5445387.2199999997</v>
      </c>
      <c r="O41" s="55">
        <v>7746147.3200000003</v>
      </c>
      <c r="P41" s="56">
        <v>0</v>
      </c>
      <c r="Q41" s="56">
        <v>9120848.8499999996</v>
      </c>
      <c r="R41" s="50">
        <f t="shared" si="0"/>
        <v>1527.1946202531647</v>
      </c>
      <c r="S41" s="45">
        <f t="shared" si="0"/>
        <v>1359.9207774390245</v>
      </c>
      <c r="T41" s="45">
        <f t="shared" si="0"/>
        <v>1731.3621284634762</v>
      </c>
      <c r="U41" s="45">
        <f t="shared" si="0"/>
        <v>32405.071830985918</v>
      </c>
      <c r="V41" s="45">
        <f t="shared" si="0"/>
        <v>57929.651276595745</v>
      </c>
      <c r="W41" s="45">
        <f t="shared" si="0"/>
        <v>49338.517961783444</v>
      </c>
      <c r="X41" s="45">
        <v>0</v>
      </c>
      <c r="Y41" s="47">
        <f t="shared" si="1"/>
        <v>10655.197254672898</v>
      </c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51" t="s">
        <v>73</v>
      </c>
      <c r="B42" s="52">
        <v>624</v>
      </c>
      <c r="C42" s="52">
        <v>1416</v>
      </c>
      <c r="D42" s="52">
        <v>1767</v>
      </c>
      <c r="E42" s="52">
        <v>195</v>
      </c>
      <c r="F42" s="52">
        <v>259</v>
      </c>
      <c r="G42" s="52">
        <v>407</v>
      </c>
      <c r="H42" s="53">
        <v>0</v>
      </c>
      <c r="I42" s="54">
        <v>1933</v>
      </c>
      <c r="J42" s="55">
        <v>905103</v>
      </c>
      <c r="K42" s="55">
        <v>2361969.09</v>
      </c>
      <c r="L42" s="55">
        <v>3267072.09</v>
      </c>
      <c r="M42" s="55">
        <v>6876653.21</v>
      </c>
      <c r="N42" s="55">
        <v>16071236.189999999</v>
      </c>
      <c r="O42" s="55">
        <v>22947889.399999999</v>
      </c>
      <c r="P42" s="56">
        <v>0</v>
      </c>
      <c r="Q42" s="56">
        <v>26214961.489999998</v>
      </c>
      <c r="R42" s="50">
        <f t="shared" si="0"/>
        <v>1450.4855769230769</v>
      </c>
      <c r="S42" s="45">
        <f t="shared" si="0"/>
        <v>1668.0572669491523</v>
      </c>
      <c r="T42" s="45">
        <f t="shared" si="0"/>
        <v>1848.9372325976231</v>
      </c>
      <c r="U42" s="45">
        <f t="shared" si="0"/>
        <v>35264.888256410253</v>
      </c>
      <c r="V42" s="45">
        <f t="shared" si="0"/>
        <v>62051.104980694981</v>
      </c>
      <c r="W42" s="45">
        <f t="shared" si="0"/>
        <v>56383.020638820635</v>
      </c>
      <c r="X42" s="45">
        <v>0</v>
      </c>
      <c r="Y42" s="47">
        <f t="shared" si="1"/>
        <v>13561.8010812209</v>
      </c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51" t="s">
        <v>74</v>
      </c>
      <c r="B43" s="52">
        <v>686</v>
      </c>
      <c r="C43" s="52">
        <v>1338</v>
      </c>
      <c r="D43" s="52">
        <v>1721</v>
      </c>
      <c r="E43" s="52">
        <v>115</v>
      </c>
      <c r="F43" s="52">
        <v>272</v>
      </c>
      <c r="G43" s="52">
        <v>373</v>
      </c>
      <c r="H43" s="53">
        <v>0</v>
      </c>
      <c r="I43" s="54">
        <v>1893</v>
      </c>
      <c r="J43" s="55">
        <v>714045.7</v>
      </c>
      <c r="K43" s="55">
        <v>2055129.28</v>
      </c>
      <c r="L43" s="55">
        <v>2769174.98</v>
      </c>
      <c r="M43" s="55">
        <v>4140655.92</v>
      </c>
      <c r="N43" s="55">
        <v>15646259</v>
      </c>
      <c r="O43" s="55">
        <v>19786914.920000002</v>
      </c>
      <c r="P43" s="56">
        <v>0</v>
      </c>
      <c r="Q43" s="56">
        <v>22556089.900000002</v>
      </c>
      <c r="R43" s="50">
        <f t="shared" si="0"/>
        <v>1040.882944606414</v>
      </c>
      <c r="S43" s="45">
        <f t="shared" si="0"/>
        <v>1535.9710612855008</v>
      </c>
      <c r="T43" s="45">
        <f t="shared" si="0"/>
        <v>1609.0499593259733</v>
      </c>
      <c r="U43" s="45">
        <f t="shared" si="0"/>
        <v>36005.703652173914</v>
      </c>
      <c r="V43" s="45">
        <f t="shared" si="0"/>
        <v>57523.011029411762</v>
      </c>
      <c r="W43" s="45">
        <f t="shared" si="0"/>
        <v>53048.029276139416</v>
      </c>
      <c r="X43" s="45">
        <v>0</v>
      </c>
      <c r="Y43" s="47">
        <f t="shared" si="1"/>
        <v>11915.52556788167</v>
      </c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51" t="s">
        <v>75</v>
      </c>
      <c r="B44" s="52">
        <v>295</v>
      </c>
      <c r="C44" s="52">
        <v>480</v>
      </c>
      <c r="D44" s="52">
        <v>686</v>
      </c>
      <c r="E44" s="52">
        <v>48</v>
      </c>
      <c r="F44" s="52">
        <v>37</v>
      </c>
      <c r="G44" s="52">
        <v>84</v>
      </c>
      <c r="H44" s="53">
        <v>0</v>
      </c>
      <c r="I44" s="54">
        <v>728</v>
      </c>
      <c r="J44" s="55">
        <v>203166.09</v>
      </c>
      <c r="K44" s="55">
        <v>345977.44</v>
      </c>
      <c r="L44" s="55">
        <v>549143.53</v>
      </c>
      <c r="M44" s="55">
        <v>840892.17</v>
      </c>
      <c r="N44" s="55">
        <v>1955594.81</v>
      </c>
      <c r="O44" s="55">
        <v>2796486.98</v>
      </c>
      <c r="P44" s="56">
        <v>0</v>
      </c>
      <c r="Q44" s="56">
        <v>3345630.51</v>
      </c>
      <c r="R44" s="50">
        <f t="shared" si="0"/>
        <v>688.69861016949153</v>
      </c>
      <c r="S44" s="45">
        <f t="shared" si="0"/>
        <v>720.78633333333335</v>
      </c>
      <c r="T44" s="45">
        <f t="shared" si="0"/>
        <v>800.50077259475222</v>
      </c>
      <c r="U44" s="45">
        <f t="shared" si="0"/>
        <v>17518.586875000001</v>
      </c>
      <c r="V44" s="45">
        <f t="shared" si="0"/>
        <v>52853.913783783784</v>
      </c>
      <c r="W44" s="45">
        <f t="shared" si="0"/>
        <v>33291.511666666665</v>
      </c>
      <c r="X44" s="45">
        <v>0</v>
      </c>
      <c r="Y44" s="47">
        <f t="shared" si="1"/>
        <v>4595.6463049450549</v>
      </c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51" t="s">
        <v>76</v>
      </c>
      <c r="B45" s="52">
        <v>2313</v>
      </c>
      <c r="C45" s="52">
        <v>3781</v>
      </c>
      <c r="D45" s="52">
        <v>4873</v>
      </c>
      <c r="E45" s="52">
        <v>815</v>
      </c>
      <c r="F45" s="52">
        <v>792</v>
      </c>
      <c r="G45" s="52">
        <v>1434</v>
      </c>
      <c r="H45" s="53">
        <v>0</v>
      </c>
      <c r="I45" s="54">
        <v>5411</v>
      </c>
      <c r="J45" s="55">
        <v>3648303.7</v>
      </c>
      <c r="K45" s="55">
        <v>7634067.0099999998</v>
      </c>
      <c r="L45" s="55">
        <v>11282370.710000001</v>
      </c>
      <c r="M45" s="55">
        <v>35633777.079999998</v>
      </c>
      <c r="N45" s="55">
        <v>46155772.700000003</v>
      </c>
      <c r="O45" s="55">
        <v>81789549.780000001</v>
      </c>
      <c r="P45" s="56">
        <v>0</v>
      </c>
      <c r="Q45" s="56">
        <v>93071920.49000001</v>
      </c>
      <c r="R45" s="50">
        <f t="shared" si="0"/>
        <v>1577.303804582793</v>
      </c>
      <c r="S45" s="45">
        <f t="shared" si="0"/>
        <v>2019.0603041523407</v>
      </c>
      <c r="T45" s="45">
        <f t="shared" si="0"/>
        <v>2315.28231274369</v>
      </c>
      <c r="U45" s="45">
        <f t="shared" si="0"/>
        <v>43722.425865030673</v>
      </c>
      <c r="V45" s="45">
        <f t="shared" si="0"/>
        <v>58277.490782828289</v>
      </c>
      <c r="W45" s="45">
        <f t="shared" si="0"/>
        <v>57035.948242677827</v>
      </c>
      <c r="X45" s="45">
        <v>0</v>
      </c>
      <c r="Y45" s="47">
        <f t="shared" si="1"/>
        <v>17200.502770282757</v>
      </c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51" t="s">
        <v>77</v>
      </c>
      <c r="B46" s="52">
        <v>217</v>
      </c>
      <c r="C46" s="52">
        <v>202</v>
      </c>
      <c r="D46" s="52">
        <v>350</v>
      </c>
      <c r="E46" s="52">
        <v>43</v>
      </c>
      <c r="F46" s="52">
        <v>20</v>
      </c>
      <c r="G46" s="52">
        <v>63</v>
      </c>
      <c r="H46" s="53">
        <v>0</v>
      </c>
      <c r="I46" s="54">
        <v>372</v>
      </c>
      <c r="J46" s="55">
        <v>300486.62</v>
      </c>
      <c r="K46" s="55">
        <v>223518.62</v>
      </c>
      <c r="L46" s="55">
        <v>524005.24</v>
      </c>
      <c r="M46" s="55">
        <v>2272276.38</v>
      </c>
      <c r="N46" s="55">
        <v>849808.85</v>
      </c>
      <c r="O46" s="55">
        <v>3122085.23</v>
      </c>
      <c r="P46" s="56">
        <v>0</v>
      </c>
      <c r="Q46" s="56">
        <v>3646090.4699999997</v>
      </c>
      <c r="R46" s="50">
        <f t="shared" si="0"/>
        <v>1384.7309677419355</v>
      </c>
      <c r="S46" s="45">
        <f t="shared" si="0"/>
        <v>1106.5278217821783</v>
      </c>
      <c r="T46" s="45">
        <f t="shared" si="0"/>
        <v>1497.1578285714286</v>
      </c>
      <c r="U46" s="45">
        <f t="shared" si="0"/>
        <v>52843.636744186042</v>
      </c>
      <c r="V46" s="45">
        <f t="shared" si="0"/>
        <v>42490.442499999997</v>
      </c>
      <c r="W46" s="45">
        <f t="shared" si="0"/>
        <v>49556.908412698409</v>
      </c>
      <c r="X46" s="45">
        <v>0</v>
      </c>
      <c r="Y46" s="47">
        <f t="shared" si="1"/>
        <v>9801.318467741934</v>
      </c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51" t="s">
        <v>78</v>
      </c>
      <c r="B47" s="52">
        <v>230</v>
      </c>
      <c r="C47" s="52">
        <v>554</v>
      </c>
      <c r="D47" s="52">
        <v>665</v>
      </c>
      <c r="E47" s="52">
        <v>33</v>
      </c>
      <c r="F47" s="52">
        <v>71</v>
      </c>
      <c r="G47" s="52">
        <v>102</v>
      </c>
      <c r="H47" s="53">
        <v>0</v>
      </c>
      <c r="I47" s="54">
        <v>716</v>
      </c>
      <c r="J47" s="55">
        <v>294086.77</v>
      </c>
      <c r="K47" s="55">
        <v>601836.1</v>
      </c>
      <c r="L47" s="55">
        <v>895922.87</v>
      </c>
      <c r="M47" s="55">
        <v>864322.84</v>
      </c>
      <c r="N47" s="55">
        <v>2946740.96</v>
      </c>
      <c r="O47" s="55">
        <v>3811063.8</v>
      </c>
      <c r="P47" s="56">
        <v>0</v>
      </c>
      <c r="Q47" s="56">
        <v>4706986.67</v>
      </c>
      <c r="R47" s="50">
        <f t="shared" si="0"/>
        <v>1278.6381304347826</v>
      </c>
      <c r="S47" s="45">
        <f t="shared" si="0"/>
        <v>1086.346750902527</v>
      </c>
      <c r="T47" s="45">
        <f t="shared" si="0"/>
        <v>1347.2524360902255</v>
      </c>
      <c r="U47" s="45">
        <f t="shared" si="0"/>
        <v>26191.601212121212</v>
      </c>
      <c r="V47" s="45">
        <f t="shared" si="0"/>
        <v>41503.3938028169</v>
      </c>
      <c r="W47" s="45">
        <f t="shared" si="0"/>
        <v>37363.370588235295</v>
      </c>
      <c r="X47" s="45">
        <v>0</v>
      </c>
      <c r="Y47" s="47">
        <f t="shared" si="1"/>
        <v>6574.0037290502796</v>
      </c>
      <c r="AA47" s="7"/>
      <c r="AB47" s="7"/>
      <c r="AC47" s="7"/>
      <c r="AD47" s="7"/>
      <c r="AE47" s="7"/>
      <c r="AF47" s="7"/>
      <c r="AG47" s="7"/>
      <c r="AH47" s="7"/>
    </row>
    <row r="48" spans="1:34" x14ac:dyDescent="0.2">
      <c r="A48" s="51" t="s">
        <v>79</v>
      </c>
      <c r="B48" s="52">
        <v>335</v>
      </c>
      <c r="C48" s="52">
        <v>1056</v>
      </c>
      <c r="D48" s="52">
        <v>1234</v>
      </c>
      <c r="E48" s="52">
        <v>86</v>
      </c>
      <c r="F48" s="52">
        <v>122</v>
      </c>
      <c r="G48" s="52">
        <v>204</v>
      </c>
      <c r="H48" s="53">
        <v>0</v>
      </c>
      <c r="I48" s="54">
        <v>1328</v>
      </c>
      <c r="J48" s="55">
        <v>358897.94</v>
      </c>
      <c r="K48" s="55">
        <v>1727703.43</v>
      </c>
      <c r="L48" s="55">
        <v>2086601.3699999999</v>
      </c>
      <c r="M48" s="55">
        <v>2666018.81</v>
      </c>
      <c r="N48" s="55">
        <v>8844530.0700000003</v>
      </c>
      <c r="O48" s="55">
        <v>11510548.880000001</v>
      </c>
      <c r="P48" s="56">
        <v>0</v>
      </c>
      <c r="Q48" s="56">
        <v>13597150.25</v>
      </c>
      <c r="R48" s="50">
        <f t="shared" si="0"/>
        <v>1071.3371343283582</v>
      </c>
      <c r="S48" s="45">
        <f t="shared" si="0"/>
        <v>1636.082793560606</v>
      </c>
      <c r="T48" s="45">
        <f t="shared" si="0"/>
        <v>1690.9249351701783</v>
      </c>
      <c r="U48" s="45">
        <f t="shared" si="0"/>
        <v>31000.218720930232</v>
      </c>
      <c r="V48" s="45">
        <f t="shared" si="0"/>
        <v>72496.148114754105</v>
      </c>
      <c r="W48" s="45">
        <f t="shared" si="0"/>
        <v>56424.259215686281</v>
      </c>
      <c r="X48" s="45">
        <v>0</v>
      </c>
      <c r="Y48" s="47">
        <f t="shared" si="1"/>
        <v>10238.81795933735</v>
      </c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58" t="s">
        <v>80</v>
      </c>
      <c r="B49" s="52">
        <v>361</v>
      </c>
      <c r="C49" s="52">
        <v>740</v>
      </c>
      <c r="D49" s="52">
        <v>944</v>
      </c>
      <c r="E49" s="52">
        <v>50</v>
      </c>
      <c r="F49" s="52">
        <v>116</v>
      </c>
      <c r="G49" s="52">
        <v>159</v>
      </c>
      <c r="H49" s="53">
        <v>0</v>
      </c>
      <c r="I49" s="54">
        <v>1026</v>
      </c>
      <c r="J49" s="55">
        <v>377073.59</v>
      </c>
      <c r="K49" s="55">
        <v>895628.05</v>
      </c>
      <c r="L49" s="55">
        <v>1272701.6400000001</v>
      </c>
      <c r="M49" s="55">
        <v>1607728.61</v>
      </c>
      <c r="N49" s="55">
        <v>6610480.5099999998</v>
      </c>
      <c r="O49" s="55">
        <v>8218209.1200000001</v>
      </c>
      <c r="P49" s="56">
        <v>0</v>
      </c>
      <c r="Q49" s="56">
        <v>9490910.7599999998</v>
      </c>
      <c r="R49" s="50">
        <f t="shared" si="0"/>
        <v>1044.5251800554017</v>
      </c>
      <c r="S49" s="45">
        <f t="shared" si="0"/>
        <v>1210.3081756756758</v>
      </c>
      <c r="T49" s="45">
        <f t="shared" si="0"/>
        <v>1348.2008898305087</v>
      </c>
      <c r="U49" s="45">
        <f t="shared" si="0"/>
        <v>32154.572200000002</v>
      </c>
      <c r="V49" s="45">
        <f t="shared" si="0"/>
        <v>56986.900948275863</v>
      </c>
      <c r="W49" s="45">
        <f t="shared" si="0"/>
        <v>51686.849811320753</v>
      </c>
      <c r="X49" s="45">
        <v>0</v>
      </c>
      <c r="Y49" s="47">
        <f t="shared" si="1"/>
        <v>9250.400350877193</v>
      </c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51" t="s">
        <v>81</v>
      </c>
      <c r="B50" s="52">
        <v>10477</v>
      </c>
      <c r="C50" s="52">
        <v>14167</v>
      </c>
      <c r="D50" s="52">
        <v>20036</v>
      </c>
      <c r="E50" s="52">
        <v>3074</v>
      </c>
      <c r="F50" s="52">
        <v>2517</v>
      </c>
      <c r="G50" s="52">
        <v>5223</v>
      </c>
      <c r="H50" s="53">
        <v>6</v>
      </c>
      <c r="I50" s="54">
        <v>21917</v>
      </c>
      <c r="J50" s="55">
        <v>15801389.970000001</v>
      </c>
      <c r="K50" s="55">
        <v>27043396.670000002</v>
      </c>
      <c r="L50" s="55">
        <v>42844786.640000001</v>
      </c>
      <c r="M50" s="55">
        <v>128042382.16</v>
      </c>
      <c r="N50" s="55">
        <v>145460246.94</v>
      </c>
      <c r="O50" s="55">
        <v>273502629.10000002</v>
      </c>
      <c r="P50" s="56">
        <v>8933144.3994000014</v>
      </c>
      <c r="Q50" s="56">
        <v>325280560.13940001</v>
      </c>
      <c r="R50" s="50">
        <f t="shared" si="0"/>
        <v>1508.1979545671472</v>
      </c>
      <c r="S50" s="45">
        <f t="shared" si="0"/>
        <v>1908.900731982777</v>
      </c>
      <c r="T50" s="45">
        <f t="shared" si="0"/>
        <v>2138.3902295867438</v>
      </c>
      <c r="U50" s="45">
        <f t="shared" si="0"/>
        <v>41653.344879635653</v>
      </c>
      <c r="V50" s="45">
        <f t="shared" si="0"/>
        <v>57791.119165673423</v>
      </c>
      <c r="W50" s="45">
        <f t="shared" si="0"/>
        <v>52365.044820984112</v>
      </c>
      <c r="X50" s="45">
        <f>P50/H50</f>
        <v>1488857.3999000003</v>
      </c>
      <c r="Y50" s="47">
        <f t="shared" si="1"/>
        <v>14841.47283567094</v>
      </c>
      <c r="AA50" s="7"/>
      <c r="AB50" s="7"/>
      <c r="AC50" s="7"/>
      <c r="AD50" s="7"/>
      <c r="AE50" s="7"/>
      <c r="AF50" s="7"/>
      <c r="AG50" s="7"/>
      <c r="AH50" s="7"/>
    </row>
    <row r="51" spans="1:34" x14ac:dyDescent="0.2">
      <c r="A51" s="51" t="s">
        <v>82</v>
      </c>
      <c r="B51" s="52">
        <v>664</v>
      </c>
      <c r="C51" s="52">
        <v>472</v>
      </c>
      <c r="D51" s="52">
        <v>1008</v>
      </c>
      <c r="E51" s="52">
        <v>138</v>
      </c>
      <c r="F51" s="52">
        <v>61</v>
      </c>
      <c r="G51" s="52">
        <v>194</v>
      </c>
      <c r="H51" s="53">
        <v>0</v>
      </c>
      <c r="I51" s="54">
        <v>1077</v>
      </c>
      <c r="J51" s="55">
        <v>654094.06999999995</v>
      </c>
      <c r="K51" s="55">
        <v>489913.54</v>
      </c>
      <c r="L51" s="55">
        <v>1144007.6099999999</v>
      </c>
      <c r="M51" s="55">
        <v>5479289.7800000003</v>
      </c>
      <c r="N51" s="55">
        <v>1862364.3</v>
      </c>
      <c r="O51" s="55">
        <v>7341654.0800000001</v>
      </c>
      <c r="P51" s="56">
        <v>0</v>
      </c>
      <c r="Q51" s="56">
        <v>8485661.6899999995</v>
      </c>
      <c r="R51" s="50">
        <f t="shared" si="0"/>
        <v>985.08143072289147</v>
      </c>
      <c r="S51" s="45">
        <f t="shared" si="0"/>
        <v>1037.9524152542372</v>
      </c>
      <c r="T51" s="45">
        <f t="shared" si="0"/>
        <v>1134.9281845238095</v>
      </c>
      <c r="U51" s="45">
        <f t="shared" si="0"/>
        <v>39704.998405797101</v>
      </c>
      <c r="V51" s="45">
        <f t="shared" si="0"/>
        <v>30530.562295081967</v>
      </c>
      <c r="W51" s="45">
        <f t="shared" si="0"/>
        <v>37843.577731958765</v>
      </c>
      <c r="X51" s="45">
        <v>0</v>
      </c>
      <c r="Y51" s="47">
        <f t="shared" si="1"/>
        <v>7878.980213556174</v>
      </c>
      <c r="AA51" s="7"/>
      <c r="AB51" s="7"/>
      <c r="AC51" s="7"/>
      <c r="AD51" s="7"/>
      <c r="AE51" s="7"/>
      <c r="AF51" s="7"/>
      <c r="AG51" s="7"/>
      <c r="AH51" s="7"/>
    </row>
    <row r="52" spans="1:34" ht="12" thickBot="1" x14ac:dyDescent="0.25">
      <c r="A52" s="51" t="s">
        <v>83</v>
      </c>
      <c r="B52" s="52">
        <v>706</v>
      </c>
      <c r="C52" s="52">
        <v>15292</v>
      </c>
      <c r="D52" s="52">
        <v>15730</v>
      </c>
      <c r="E52" s="59">
        <v>201</v>
      </c>
      <c r="F52" s="59">
        <v>3773</v>
      </c>
      <c r="G52" s="59">
        <v>3943</v>
      </c>
      <c r="H52" s="60">
        <v>0</v>
      </c>
      <c r="I52" s="61">
        <v>18348</v>
      </c>
      <c r="J52" s="62">
        <v>926329.8600000001</v>
      </c>
      <c r="K52" s="62">
        <v>26138260.940000001</v>
      </c>
      <c r="L52" s="62">
        <v>27064590.800000001</v>
      </c>
      <c r="M52" s="62">
        <v>5032468.71</v>
      </c>
      <c r="N52" s="62">
        <v>198117794.38999999</v>
      </c>
      <c r="O52" s="62">
        <v>203150263.09999999</v>
      </c>
      <c r="P52" s="63">
        <v>0</v>
      </c>
      <c r="Q52" s="63">
        <v>230214853.90000001</v>
      </c>
      <c r="R52" s="50">
        <f t="shared" si="0"/>
        <v>1312.0819546742212</v>
      </c>
      <c r="S52" s="45">
        <f t="shared" si="0"/>
        <v>1709.276807481036</v>
      </c>
      <c r="T52" s="45">
        <f t="shared" si="0"/>
        <v>1720.571570247934</v>
      </c>
      <c r="U52" s="45">
        <f t="shared" ref="U52:W95" si="2">M52/E52</f>
        <v>25037.15776119403</v>
      </c>
      <c r="V52" s="45">
        <f t="shared" si="2"/>
        <v>52509.354463291806</v>
      </c>
      <c r="W52" s="45">
        <f t="shared" si="2"/>
        <v>51521.750722799894</v>
      </c>
      <c r="X52" s="45">
        <v>0</v>
      </c>
      <c r="Y52" s="47">
        <f t="shared" si="1"/>
        <v>12547.136140178767</v>
      </c>
      <c r="AA52" s="7"/>
      <c r="AB52" s="7"/>
      <c r="AC52" s="7"/>
      <c r="AD52" s="7"/>
      <c r="AE52" s="7"/>
      <c r="AF52" s="7"/>
      <c r="AG52" s="7"/>
      <c r="AH52" s="7"/>
    </row>
    <row r="53" spans="1:34" s="71" customFormat="1" ht="12" thickBot="1" x14ac:dyDescent="0.25">
      <c r="A53" s="64" t="s">
        <v>84</v>
      </c>
      <c r="B53" s="65">
        <v>42941</v>
      </c>
      <c r="C53" s="65">
        <v>85950</v>
      </c>
      <c r="D53" s="65">
        <v>107786</v>
      </c>
      <c r="E53" s="65">
        <v>11750</v>
      </c>
      <c r="F53" s="65">
        <v>16083</v>
      </c>
      <c r="G53" s="65">
        <v>26189</v>
      </c>
      <c r="H53" s="66">
        <v>6</v>
      </c>
      <c r="I53" s="67">
        <v>119206</v>
      </c>
      <c r="J53" s="68">
        <f>SUM(J10:J52)</f>
        <v>61354138.22251901</v>
      </c>
      <c r="K53" s="68">
        <f t="shared" ref="K53:Q53" si="3">SUM(K10:K52)</f>
        <v>153141526.95000005</v>
      </c>
      <c r="L53" s="68">
        <f t="shared" si="3"/>
        <v>214495665.17251903</v>
      </c>
      <c r="M53" s="68">
        <f t="shared" si="3"/>
        <v>468841713.16711193</v>
      </c>
      <c r="N53" s="68">
        <f t="shared" si="3"/>
        <v>936849321.97000015</v>
      </c>
      <c r="O53" s="68">
        <f t="shared" si="3"/>
        <v>1405691035.1371117</v>
      </c>
      <c r="P53" s="68">
        <f t="shared" si="3"/>
        <v>8933144.3994000014</v>
      </c>
      <c r="Q53" s="69">
        <f t="shared" si="3"/>
        <v>1629119844.7090311</v>
      </c>
      <c r="R53" s="50">
        <f t="shared" ref="R53:T96" si="4">J53/B53</f>
        <v>1428.8008714869009</v>
      </c>
      <c r="S53" s="45">
        <f t="shared" si="4"/>
        <v>1781.7513315881331</v>
      </c>
      <c r="T53" s="45">
        <f t="shared" si="4"/>
        <v>1990.0141500057432</v>
      </c>
      <c r="U53" s="45">
        <f t="shared" si="2"/>
        <v>39901.422397201015</v>
      </c>
      <c r="V53" s="45">
        <f t="shared" si="2"/>
        <v>58250.906048001001</v>
      </c>
      <c r="W53" s="45">
        <f t="shared" si="2"/>
        <v>53674.864833980362</v>
      </c>
      <c r="X53" s="45">
        <v>0</v>
      </c>
      <c r="Y53" s="70">
        <f t="shared" si="1"/>
        <v>13666.424883890333</v>
      </c>
      <c r="AA53" s="7"/>
      <c r="AB53" s="7"/>
      <c r="AC53" s="7"/>
      <c r="AD53" s="7"/>
      <c r="AE53" s="7"/>
      <c r="AF53" s="7"/>
      <c r="AG53" s="7"/>
      <c r="AH53" s="7"/>
    </row>
    <row r="54" spans="1:34" ht="34.5" thickBot="1" x14ac:dyDescent="0.25">
      <c r="A54" s="72" t="s">
        <v>85</v>
      </c>
      <c r="B54" s="73">
        <v>42332</v>
      </c>
      <c r="C54" s="73">
        <v>84468</v>
      </c>
      <c r="D54" s="73">
        <v>105030</v>
      </c>
      <c r="E54" s="73">
        <v>11657</v>
      </c>
      <c r="F54" s="73">
        <v>15769</v>
      </c>
      <c r="G54" s="73">
        <v>25706</v>
      </c>
      <c r="H54" s="74">
        <v>6</v>
      </c>
      <c r="I54" s="75">
        <v>115955</v>
      </c>
      <c r="J54" s="76"/>
      <c r="K54" s="76"/>
      <c r="L54" s="76"/>
      <c r="M54" s="76"/>
      <c r="N54" s="76"/>
      <c r="O54" s="76"/>
      <c r="P54" s="76"/>
      <c r="Q54" s="76"/>
      <c r="R54" s="77">
        <f>J53/B54</f>
        <v>1449.3560007209442</v>
      </c>
      <c r="S54" s="78">
        <f t="shared" ref="S54:Y54" si="5">K53/C54</f>
        <v>1813.0123472794437</v>
      </c>
      <c r="T54" s="78">
        <f t="shared" si="5"/>
        <v>2042.2323638248026</v>
      </c>
      <c r="U54" s="78">
        <f t="shared" si="5"/>
        <v>40219.757499108855</v>
      </c>
      <c r="V54" s="78">
        <f t="shared" si="5"/>
        <v>59410.826429703862</v>
      </c>
      <c r="W54" s="78">
        <f t="shared" si="5"/>
        <v>54683.382678639682</v>
      </c>
      <c r="X54" s="78">
        <f t="shared" si="5"/>
        <v>1488857.3999000003</v>
      </c>
      <c r="Y54" s="79">
        <f t="shared" si="5"/>
        <v>14049.586863085085</v>
      </c>
      <c r="AA54" s="7"/>
      <c r="AB54" s="7"/>
      <c r="AC54" s="7"/>
      <c r="AD54" s="7"/>
      <c r="AE54" s="7"/>
      <c r="AF54" s="7"/>
      <c r="AG54" s="7"/>
      <c r="AH54" s="7"/>
    </row>
    <row r="55" spans="1:34" ht="10.9" customHeight="1" thickBot="1" x14ac:dyDescent="0.25">
      <c r="A55" s="80" t="s">
        <v>86</v>
      </c>
      <c r="B55" s="81"/>
      <c r="C55" s="81"/>
      <c r="D55" s="81"/>
      <c r="E55" s="81"/>
      <c r="F55" s="81"/>
      <c r="G55" s="81"/>
      <c r="H55" s="82"/>
      <c r="I55" s="79">
        <f>I53-I54</f>
        <v>3251</v>
      </c>
    </row>
    <row r="56" spans="1:34" x14ac:dyDescent="0.2">
      <c r="A56" s="83"/>
      <c r="B56" s="84"/>
      <c r="C56" s="84"/>
      <c r="D56" s="84"/>
      <c r="E56" s="84"/>
    </row>
    <row r="58" spans="1:34" x14ac:dyDescent="0.2">
      <c r="D58" s="85"/>
      <c r="E58" s="85"/>
      <c r="F58" s="86"/>
      <c r="G58" s="86"/>
      <c r="H58" s="86"/>
    </row>
    <row r="59" spans="1:34" x14ac:dyDescent="0.2">
      <c r="D59" s="85"/>
      <c r="G59" s="85"/>
      <c r="H59" s="85"/>
    </row>
  </sheetData>
  <mergeCells count="20">
    <mergeCell ref="A55:H55"/>
    <mergeCell ref="R6:W6"/>
    <mergeCell ref="X6:X8"/>
    <mergeCell ref="Y6:Y8"/>
    <mergeCell ref="B7:D7"/>
    <mergeCell ref="E7:G7"/>
    <mergeCell ref="J7:L7"/>
    <mergeCell ref="M7:O7"/>
    <mergeCell ref="R7:T7"/>
    <mergeCell ref="U7:W7"/>
    <mergeCell ref="B2:Z2"/>
    <mergeCell ref="B3:Z3"/>
    <mergeCell ref="B4:Z4"/>
    <mergeCell ref="A6:A8"/>
    <mergeCell ref="B6:G6"/>
    <mergeCell ref="H6:H8"/>
    <mergeCell ref="I6:I8"/>
    <mergeCell ref="J6:O6"/>
    <mergeCell ref="P6:P8"/>
    <mergeCell ref="Q6:Q8"/>
  </mergeCells>
  <printOptions horizontalCentered="1" verticalCentered="1"/>
  <pageMargins left="0.43307086614173229" right="0.39370078740157483" top="0.78740157480314965" bottom="0.98425196850393704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oncologie medicamente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2022-09-09T08:55:48Z</dcterms:created>
  <dcterms:modified xsi:type="dcterms:W3CDTF">2022-09-09T08:56:11Z</dcterms:modified>
</cp:coreProperties>
</file>