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43C259AA-80D2-4ED7-BB85-977ED0F5AFD3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7" i="1" l="1"/>
  <c r="D60" i="1" l="1"/>
  <c r="D59" i="1"/>
  <c r="D15" i="1" l="1"/>
  <c r="D17" i="1"/>
  <c r="D14" i="1"/>
  <c r="D12" i="1"/>
  <c r="D16" i="1"/>
  <c r="E94" i="1"/>
  <c r="E93" i="1" l="1"/>
  <c r="E90" i="1" l="1"/>
  <c r="E92" i="1" l="1"/>
  <c r="E121" i="1" l="1"/>
  <c r="E120" i="1"/>
  <c r="E87" i="1"/>
  <c r="E86" i="1"/>
  <c r="E65" i="1"/>
  <c r="E41" i="1" l="1"/>
  <c r="E51" i="1" l="1"/>
  <c r="E66" i="1" l="1"/>
  <c r="E50" i="1"/>
  <c r="E48" i="1"/>
  <c r="E114" i="1"/>
  <c r="E46" i="1"/>
  <c r="E45" i="1"/>
  <c r="E44" i="1"/>
  <c r="E43" i="1"/>
  <c r="E42" i="1"/>
  <c r="E19" i="1"/>
  <c r="E63" i="1" l="1"/>
  <c r="E75" i="1"/>
  <c r="E11" i="1" l="1"/>
  <c r="E21" i="1"/>
  <c r="E26" i="1"/>
  <c r="E30" i="1"/>
  <c r="E34" i="1"/>
  <c r="E37" i="1"/>
  <c r="E56" i="1"/>
  <c r="E68" i="1"/>
  <c r="E77" i="1"/>
  <c r="E84" i="1"/>
  <c r="E96" i="1"/>
  <c r="E101" i="1"/>
  <c r="E106" i="1"/>
  <c r="E109" i="1"/>
  <c r="E112" i="1"/>
  <c r="E117" i="1"/>
  <c r="E123" i="1"/>
  <c r="E124" i="1"/>
  <c r="E118" i="1"/>
  <c r="E115" i="1"/>
  <c r="E113" i="1"/>
  <c r="E110" i="1"/>
  <c r="E107" i="1"/>
  <c r="E103" i="1"/>
  <c r="E104" i="1"/>
  <c r="E102" i="1"/>
  <c r="E98" i="1"/>
  <c r="E99" i="1"/>
  <c r="E97" i="1"/>
  <c r="E88" i="1"/>
  <c r="E89" i="1"/>
  <c r="E91" i="1"/>
  <c r="E85" i="1"/>
  <c r="E79" i="1"/>
  <c r="E80" i="1"/>
  <c r="E81" i="1"/>
  <c r="E82" i="1"/>
  <c r="E78" i="1"/>
  <c r="E70" i="1"/>
  <c r="E71" i="1"/>
  <c r="E72" i="1"/>
  <c r="E73" i="1"/>
  <c r="E74" i="1"/>
  <c r="E69" i="1"/>
  <c r="E57" i="1"/>
  <c r="E58" i="1"/>
  <c r="E59" i="1"/>
  <c r="E60" i="1"/>
  <c r="E61" i="1"/>
  <c r="E62" i="1"/>
  <c r="E39" i="1"/>
  <c r="E38" i="1"/>
  <c r="E35" i="1"/>
  <c r="E32" i="1"/>
  <c r="E31" i="1"/>
  <c r="E127" i="1" l="1"/>
  <c r="E28" i="1"/>
  <c r="E27" i="1"/>
  <c r="E23" i="1"/>
  <c r="E24" i="1"/>
  <c r="E22" i="1"/>
  <c r="E13" i="1"/>
  <c r="E14" i="1"/>
  <c r="E15" i="1"/>
  <c r="E16" i="1"/>
  <c r="E17" i="1"/>
  <c r="E12" i="1"/>
</calcChain>
</file>

<file path=xl/sharedStrings.xml><?xml version="1.0" encoding="utf-8"?>
<sst xmlns="http://schemas.openxmlformats.org/spreadsheetml/2006/main" count="529" uniqueCount="210">
  <si>
    <t>Nr.
 Crt.</t>
  </si>
  <si>
    <t>Obiectul achizitiei</t>
  </si>
  <si>
    <t>Cod CPV</t>
  </si>
  <si>
    <t xml:space="preserve">Sursa de finantare </t>
  </si>
  <si>
    <t>Furnituri de birou</t>
  </si>
  <si>
    <t>30199500-5</t>
  </si>
  <si>
    <t>decembrie</t>
  </si>
  <si>
    <t>Flipchart</t>
  </si>
  <si>
    <t>32552110-1</t>
  </si>
  <si>
    <t>Subvenţii Bugetul de Stat</t>
  </si>
  <si>
    <t xml:space="preserve">Total </t>
  </si>
  <si>
    <t>09123000-7</t>
  </si>
  <si>
    <t>65300000-6</t>
  </si>
  <si>
    <t xml:space="preserve">Distributie de apa si 
servicii conexe        
</t>
  </si>
  <si>
    <t>65100000-4</t>
  </si>
  <si>
    <t>90511000-2
90511400-6</t>
  </si>
  <si>
    <t>09211000-1
09211100-2
09211650-2
24951311-8</t>
  </si>
  <si>
    <t>Transport</t>
  </si>
  <si>
    <t xml:space="preserve">63110000-3  </t>
  </si>
  <si>
    <t>Cărţi tipărite, ziare, jurnale oficiale</t>
  </si>
  <si>
    <t xml:space="preserve">22110000-4
22210000-5 
22211100-3 </t>
  </si>
  <si>
    <t>60000000-8</t>
  </si>
  <si>
    <t>Servicii de formare profesionala</t>
  </si>
  <si>
    <t>80530000-8</t>
  </si>
  <si>
    <t xml:space="preserve">30192153-8 </t>
  </si>
  <si>
    <t>Extinctoare</t>
  </si>
  <si>
    <t xml:space="preserve">Trusa de prim ajutor </t>
  </si>
  <si>
    <t>33141623-3</t>
  </si>
  <si>
    <t>64211000-8</t>
  </si>
  <si>
    <t>Servicii telefonie mobila</t>
  </si>
  <si>
    <t>64212000-5</t>
  </si>
  <si>
    <t>Servicii de curăţenie</t>
  </si>
  <si>
    <t>90910000-9</t>
  </si>
  <si>
    <t>79132100-9</t>
  </si>
  <si>
    <t xml:space="preserve">Servicii de pază </t>
  </si>
  <si>
    <t>79713000-5</t>
  </si>
  <si>
    <t>34351100-3</t>
  </si>
  <si>
    <t>Servicii de inspectie tehnica a automobilelor</t>
  </si>
  <si>
    <t>71631200-2</t>
  </si>
  <si>
    <t>Servicii de spălare a automobilelor şi servicii similare</t>
  </si>
  <si>
    <t>50112300-6</t>
  </si>
  <si>
    <t>Servicii de reparare şi de întreţinere a grupurilor de refrigerare (service aparate de aer condiţionat)</t>
  </si>
  <si>
    <t>50730000-1</t>
  </si>
  <si>
    <t>Servicii de medicina muncii</t>
  </si>
  <si>
    <t xml:space="preserve">85147000-1 </t>
  </si>
  <si>
    <t>71630000-3</t>
  </si>
  <si>
    <t>Servicii de asigurare a autovehiculelor CASCO</t>
  </si>
  <si>
    <t xml:space="preserve">66514110-0 </t>
  </si>
  <si>
    <t>Servicii de asigurare RCA</t>
  </si>
  <si>
    <t xml:space="preserve">66516100-1 </t>
  </si>
  <si>
    <t>Taxe drum - Viniete de automobile</t>
  </si>
  <si>
    <t>22453000-0</t>
  </si>
  <si>
    <t>79952000-2</t>
  </si>
  <si>
    <t>Procedura aplicata</t>
  </si>
  <si>
    <t>Data estimata
 pentru initierea achizitiei</t>
  </si>
  <si>
    <t>Data estimata pentru finalizarea achizitiei</t>
  </si>
  <si>
    <t>ianuarie</t>
  </si>
  <si>
    <t>Achizitie directa</t>
  </si>
  <si>
    <t xml:space="preserve">Bibliorafturi, mape de corespondenţă, clasoare şi articole similare </t>
  </si>
  <si>
    <t>Articole de papetărie şi alte articole din hârtie</t>
  </si>
  <si>
    <t xml:space="preserve">Hârtie pentru tipărit </t>
  </si>
  <si>
    <t xml:space="preserve">30197630-1 </t>
  </si>
  <si>
    <t xml:space="preserve">Articole mărunte de birou
</t>
  </si>
  <si>
    <t>Apa, canal si salubritate</t>
  </si>
  <si>
    <t xml:space="preserve">Servicii de colectare a deşeurilor menajere </t>
  </si>
  <si>
    <t xml:space="preserve">90511000-2 </t>
  </si>
  <si>
    <t xml:space="preserve">Incalzit, iluminat </t>
  </si>
  <si>
    <t xml:space="preserve">Distribuţie de energie electrică şi servicii conexe </t>
  </si>
  <si>
    <t xml:space="preserve">Distributie gaze naturale </t>
  </si>
  <si>
    <t>Carburanti si Lubrifianti</t>
  </si>
  <si>
    <t xml:space="preserve">22458000-5 </t>
  </si>
  <si>
    <t>Bonuri valorice carburanti - Imprimate la comanda</t>
  </si>
  <si>
    <t>Piese de schimb</t>
  </si>
  <si>
    <t>Diverse piese de schimb</t>
  </si>
  <si>
    <t>34913000-0</t>
  </si>
  <si>
    <t>Servicii de manipulare a incarcaturilor - transport</t>
  </si>
  <si>
    <t xml:space="preserve">Cartuşe de toner </t>
  </si>
  <si>
    <t xml:space="preserve">30125100-2 </t>
  </si>
  <si>
    <t xml:space="preserve">30125000-1 </t>
  </si>
  <si>
    <t>Piese și accesorii pentru fotocopiatoare</t>
  </si>
  <si>
    <t>Carti, brosuri si pliante tiparite</t>
  </si>
  <si>
    <t>Materiale publicitare</t>
  </si>
  <si>
    <t>Servicii de traducere</t>
  </si>
  <si>
    <t>22100000-1</t>
  </si>
  <si>
    <t>79530000-8</t>
  </si>
  <si>
    <t xml:space="preserve">Servicii de transport (cu excepţia transportului de deşeuri) </t>
  </si>
  <si>
    <t xml:space="preserve"> 44423450-0  </t>
  </si>
  <si>
    <t xml:space="preserve">Placute usi - Placute indicatoare </t>
  </si>
  <si>
    <t xml:space="preserve">Stampile cu text </t>
  </si>
  <si>
    <t>35111300-8</t>
  </si>
  <si>
    <t xml:space="preserve">Servicii de certificare a semnăturii electronice </t>
  </si>
  <si>
    <t>Servicii domeniul situaţiilor de urgenţă PSI - Servicii de consultanţă în protecţia contra incendiilor şi a exploziilor şi în controlul incendiilor şi al exploziilor</t>
  </si>
  <si>
    <t xml:space="preserve">79417000-0 </t>
  </si>
  <si>
    <t xml:space="preserve">Pneuri pentru autovehicule </t>
  </si>
  <si>
    <t xml:space="preserve">48000000-8  </t>
  </si>
  <si>
    <t>Servicii de televiziune prin cablu</t>
  </si>
  <si>
    <t xml:space="preserve">92232000-6 </t>
  </si>
  <si>
    <t>Carti, publicatii si materiale documentare</t>
  </si>
  <si>
    <t>Deplasari interne</t>
  </si>
  <si>
    <t>Deplasari in strainatate</t>
  </si>
  <si>
    <t>Servicii de cazare la hotel</t>
  </si>
  <si>
    <t>Servicii de transport aerian</t>
  </si>
  <si>
    <t>55110000-4</t>
  </si>
  <si>
    <t>60420000-8</t>
  </si>
  <si>
    <t>Servicii de transport feroviar</t>
  </si>
  <si>
    <t>60200000-0</t>
  </si>
  <si>
    <t>Protectia muncii</t>
  </si>
  <si>
    <t>Cheltuieli judiciare si extrajudiciare</t>
  </si>
  <si>
    <t xml:space="preserve">Servicii telefonie </t>
  </si>
  <si>
    <t>72400000-4</t>
  </si>
  <si>
    <t>Servicii de internet</t>
  </si>
  <si>
    <t>Uleiuri lubrifiante şi agenţi lubrifianţi și accesorii</t>
  </si>
  <si>
    <t xml:space="preserve">Produse informative şi de promovare, Mape, Agende </t>
  </si>
  <si>
    <t>Materiale de curatenie</t>
  </si>
  <si>
    <t>39831240-0</t>
  </si>
  <si>
    <t>Bunuri de natura obiectelor de inventar</t>
  </si>
  <si>
    <t>Servicii pentru evenimente (protocol)</t>
  </si>
  <si>
    <t>Investitii</t>
  </si>
  <si>
    <t xml:space="preserve">30199000-0      30199710-0      30192700-8 </t>
  </si>
  <si>
    <t>30197000-6      30192121-5</t>
  </si>
  <si>
    <t xml:space="preserve">79823000-9 </t>
  </si>
  <si>
    <t>Servicii de tipărire şi de livrare, certificate, diplome</t>
  </si>
  <si>
    <t xml:space="preserve">39294100-0         22819000-4         30199792-8      18934000-5        22830000-7      35123400-6 </t>
  </si>
  <si>
    <t xml:space="preserve">22800000-8      22000000-0 </t>
  </si>
  <si>
    <t>Registre, registre contabile, clasoare, formulare şi alte articole imprimate de papetărie din hârtie sau din carton</t>
  </si>
  <si>
    <t xml:space="preserve">Materiale de construcţii şi articole conexe
</t>
  </si>
  <si>
    <t xml:space="preserve">44100000-1 </t>
  </si>
  <si>
    <t>Servicii de inspecţie şi testare tehnică, PRAM</t>
  </si>
  <si>
    <t xml:space="preserve">Servicii judiciare </t>
  </si>
  <si>
    <t xml:space="preserve">75231000-4      75230000-7               </t>
  </si>
  <si>
    <t xml:space="preserve">64120000-3 </t>
  </si>
  <si>
    <t xml:space="preserve">Posta, Servicii de curierat </t>
  </si>
  <si>
    <t>Servicii de salubritate, Servicii de colectare a hârtiei</t>
  </si>
  <si>
    <t xml:space="preserve">Servicii tipografice, Servicii tipografice şi servicii conexe </t>
  </si>
  <si>
    <t>79810000-5       79800000-2</t>
  </si>
  <si>
    <t>22462000-6      22900000-9</t>
  </si>
  <si>
    <t>Serviciile de reparare şi de întreţinere a computerelor personale, imprimante şi copiatoare, Servicii de intretinere a perifericelor informatice</t>
  </si>
  <si>
    <t>50320000-4
50323100-6
50313200-4       50323100-6</t>
  </si>
  <si>
    <t>55100000-1                                                     55110000-4</t>
  </si>
  <si>
    <t>Servicii hoteliere, Servicii de cazare la hotel</t>
  </si>
  <si>
    <t xml:space="preserve">Servicii de asigurare contra accidentelor şi de asigurare de sănătate, Servicii de asigurare medicală </t>
  </si>
  <si>
    <t>66512000-2                          66512220-0</t>
  </si>
  <si>
    <t xml:space="preserve">71317100-4      </t>
  </si>
  <si>
    <t>TOTAL GENERAL: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</si>
  <si>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</si>
  <si>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</si>
  <si>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</si>
  <si>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</si>
  <si>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</si>
  <si>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</si>
  <si>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</si>
  <si>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</si>
  <si>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</si>
  <si>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</si>
  <si>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</si>
  <si>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</si>
  <si>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</si>
  <si>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</si>
  <si>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</si>
  <si>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</si>
  <si>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</si>
  <si>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Posta, telefonie</t>
  </si>
  <si>
    <t>Alte cheltuieli</t>
  </si>
  <si>
    <t xml:space="preserve">66518200-6 </t>
  </si>
  <si>
    <t xml:space="preserve">Prime de asigurare non-viata, Servicii de societăţi de asigurări </t>
  </si>
  <si>
    <t>Servicii de formare profesională</t>
  </si>
  <si>
    <t xml:space="preserve">80530000-8 </t>
  </si>
  <si>
    <t>Servicii de consultanţă în domeniul securităţii (SSM)</t>
  </si>
  <si>
    <t>Pregatire profesionala INA</t>
  </si>
  <si>
    <t xml:space="preserve">Servicii de consultanţă profesională </t>
  </si>
  <si>
    <t xml:space="preserve">85312320-8 </t>
  </si>
  <si>
    <t>XVIII</t>
  </si>
  <si>
    <t xml:space="preserve">Total 
</t>
  </si>
  <si>
    <t>Procedura simplificata</t>
  </si>
  <si>
    <t xml:space="preserve">Servicii software, Pachete software pentru contabilitate </t>
  </si>
  <si>
    <t>Valoarea estimata
 lei cu TVA</t>
  </si>
  <si>
    <t>Valoarea estimata
 lei fără TVA</t>
  </si>
  <si>
    <t>45453100-8</t>
  </si>
  <si>
    <t xml:space="preserve">Lucrări de renovare </t>
  </si>
  <si>
    <t>75111200-9</t>
  </si>
  <si>
    <t>60420000-8            60400000-2</t>
  </si>
  <si>
    <t>Steaguri - nota propun adaugare cod CPV, si modif PAAP, nr.1450/25.04.2018</t>
  </si>
  <si>
    <t>Servicii Legislative - Ilegis- nota prop adaugare cod CPV, si modif PAAP, nr.1480/26.04.2018</t>
  </si>
  <si>
    <t>35821000-5</t>
  </si>
  <si>
    <t>Materiale și prestări de servicii cu caracter funcțional</t>
  </si>
  <si>
    <t>Total</t>
  </si>
  <si>
    <t xml:space="preserve">Reparații
</t>
  </si>
  <si>
    <t>XIX</t>
  </si>
  <si>
    <t>XX</t>
  </si>
  <si>
    <t>Servicii de reparare şi de întreţinere a automobilelor și a echipamentelor conexe</t>
  </si>
  <si>
    <t>Alte bunuri și servicii  pentru întreținere și funcționare</t>
  </si>
  <si>
    <t>Pachete software şi sisteme informatice, licente, brevete</t>
  </si>
  <si>
    <t>Servicii privind mediul de lucru</t>
  </si>
  <si>
    <t>98342000-2</t>
  </si>
  <si>
    <t>Servicii de inchiriere sau de vanzari de imobile</t>
  </si>
  <si>
    <t>70310000-7</t>
  </si>
  <si>
    <t>Servicii de catering (protocol)</t>
  </si>
  <si>
    <t>55520000-1</t>
  </si>
  <si>
    <t>Servicii prestate de organizatii profesionale</t>
  </si>
  <si>
    <t>98112000-1</t>
  </si>
  <si>
    <t>72212440-5                   72261000-2                   79211000-6                   48443000-5</t>
  </si>
  <si>
    <t>50110000-9</t>
  </si>
  <si>
    <t xml:space="preserve"> 
  MINISTERUL DEZVOLTĂRII REGIONALE ȘI ADMINISTRAŢIEI PUBLICE 
INSTITUTUL NAŢIONAL DE ADMINISTRAŢIE
</t>
  </si>
  <si>
    <t>Consultanță și expertiză</t>
  </si>
  <si>
    <t>Diverse servicii de dezvoltare software si sisteme informatice</t>
  </si>
  <si>
    <t>72212900-8</t>
  </si>
  <si>
    <t>XXI</t>
  </si>
  <si>
    <t>66110000-4</t>
  </si>
  <si>
    <t>Alte materiale ( servicii bancare )</t>
  </si>
  <si>
    <t>PROGRAMUL ANUAL AL ACHIZITIILOR PUBLICE PE ANUL 2018 - Varianta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</si>
</sst>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ON]\ 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4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Trebuchet MS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Fill="1"/>
    <xf numFmtId="0" fontId="5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164" fontId="1" fillId="0" borderId="0" xfId="0" applyNumberFormat="1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164" fontId="1" fillId="0" borderId="7" xfId="0" applyNumberFormat="1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8" fillId="2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6" fillId="0" borderId="0" xfId="0" applyFont="1" applyBorder="1"/>
    <xf numFmtId="0" fontId="1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5" fillId="0" borderId="0" xfId="0" applyFont="1" applyFill="1" applyBorder="1"/>
    <xf numFmtId="0" fontId="7" fillId="2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9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64" fontId="1" fillId="2" borderId="7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center"/>
    </xf>
    <xf numFmtId="4" fontId="1" fillId="2" borderId="5" xfId="0" applyNumberFormat="1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/>
    <xf numFmtId="0" fontId="1" fillId="2" borderId="6" xfId="0" applyFont="1" applyFill="1" applyBorder="1"/>
    <xf numFmtId="0" fontId="1" fillId="2" borderId="0" xfId="0" applyFont="1" applyFill="1"/>
    <xf numFmtId="0" fontId="1" fillId="2" borderId="10" xfId="0" applyFont="1" applyFill="1" applyBorder="1"/>
    <xf numFmtId="0" fontId="1" fillId="2" borderId="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1" fillId="2" borderId="3" xfId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1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/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9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vertical="center"/>
    </xf>
    <xf numFmtId="4" fontId="1" fillId="2" borderId="7" xfId="0" applyNumberFormat="1" applyFont="1" applyFill="1" applyBorder="1" applyAlignment="1">
      <alignment vertical="center"/>
    </xf>
    <xf numFmtId="0" fontId="1" fillId="2" borderId="3" xfId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vertical="center"/>
    </xf>
    <xf numFmtId="0" fontId="2" fillId="2" borderId="14" xfId="1" applyFont="1" applyFill="1" applyBorder="1" applyAlignment="1">
      <alignment horizontal="left" vertical="center" wrapText="1"/>
    </xf>
    <xf numFmtId="4" fontId="2" fillId="2" borderId="20" xfId="0" applyNumberFormat="1" applyFont="1" applyFill="1" applyBorder="1" applyAlignment="1">
      <alignment vertical="center"/>
    </xf>
    <xf numFmtId="4" fontId="2" fillId="2" borderId="18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vertical="center" wrapText="1"/>
    </xf>
    <xf numFmtId="3" fontId="2" fillId="2" borderId="18" xfId="0" applyNumberFormat="1" applyFont="1" applyFill="1" applyBorder="1" applyAlignment="1">
      <alignment vertical="center"/>
    </xf>
    <xf numFmtId="2" fontId="2" fillId="2" borderId="19" xfId="0" applyNumberFormat="1" applyFont="1" applyFill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3" fontId="2" fillId="2" borderId="18" xfId="0" applyNumberFormat="1" applyFont="1" applyFill="1" applyBorder="1" applyAlignment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5" xfId="0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/>
    <xf numFmtId="0" fontId="1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/>
    <xf numFmtId="3" fontId="2" fillId="2" borderId="6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wrapText="1"/>
    </xf>
    <xf numFmtId="4" fontId="1" fillId="2" borderId="2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wrapText="1"/>
    </xf>
    <xf numFmtId="3" fontId="13" fillId="2" borderId="19" xfId="0" applyNumberFormat="1" applyFont="1" applyFill="1" applyBorder="1" applyAlignment="1"/>
    <xf numFmtId="3" fontId="13" fillId="2" borderId="18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/>
    <xf numFmtId="0" fontId="1" fillId="2" borderId="1" xfId="0" applyFont="1" applyFill="1" applyBorder="1"/>
    <xf numFmtId="0" fontId="2" fillId="2" borderId="21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/>
    <xf numFmtId="2" fontId="2" fillId="2" borderId="18" xfId="0" applyNumberFormat="1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right"/>
    </xf>
    <xf numFmtId="3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vertical="center"/>
    </xf>
    <xf numFmtId="3" fontId="13" fillId="2" borderId="23" xfId="0" applyNumberFormat="1" applyFont="1" applyFill="1" applyBorder="1" applyAlignment="1">
      <alignment vertical="center"/>
    </xf>
    <xf numFmtId="4" fontId="13" fillId="2" borderId="23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4" fontId="13" fillId="2" borderId="18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3" fontId="13" fillId="2" borderId="18" xfId="0" applyNumberFormat="1" applyFont="1" applyFill="1" applyBorder="1" applyAlignment="1"/>
    <xf numFmtId="4" fontId="3" fillId="2" borderId="18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13" fillId="2" borderId="20" xfId="0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0" fontId="3" fillId="2" borderId="0" xfId="0" applyFont="1" applyFill="1" applyBorder="1"/>
    <xf numFmtId="0" fontId="14" fillId="2" borderId="0" xfId="0" applyFont="1" applyFill="1"/>
    <xf numFmtId="0" fontId="15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</cellXfs>
  <cellStyles count="2">
    <cellStyle name="Normal" xfId="0" builtinId="0"/>
    <cellStyle name="Normal 2" xfId="1" xr:uid="{92804E0C-A179-4ACE-97D2-C9306A3B3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3"/>
  <sheetViews>
    <sheetView tabSelected="1" zoomScale="110" zoomScaleNormal="110" workbookViewId="0">
      <selection activeCell="P12" sqref="P12"/>
    </sheetView>
  </sheetViews>
  <sheetFormatPr defaultRowHeight="15" x14ac:dyDescent="0.25"/>
  <cols>
    <col min="2" max="2" width="37.5703125" customWidth="1"/>
    <col min="3" max="3" width="19.140625" customWidth="1"/>
    <col min="4" max="4" width="11.7109375" style="19" customWidth="1"/>
    <col min="5" max="5" width="12.85546875" style="19" customWidth="1"/>
    <col min="6" max="6" width="17.42578125" customWidth="1"/>
    <col min="7" max="7" width="20.42578125" customWidth="1"/>
    <col min="8" max="8" width="13.7109375" customWidth="1"/>
    <col min="9" max="9" width="14.140625" customWidth="1"/>
    <col min="10" max="11" width="0.28515625" customWidth="1"/>
  </cols>
  <sheetData>
    <row r="1" spans="1:13" x14ac:dyDescent="0.25">
      <c r="A1" s="1"/>
      <c r="B1" s="1"/>
      <c r="C1" s="1"/>
      <c r="D1" s="20"/>
      <c r="E1" s="20"/>
      <c r="F1" s="1"/>
      <c r="G1" s="1"/>
      <c r="H1" s="1"/>
      <c r="I1" s="1"/>
    </row>
    <row r="2" spans="1:13" s="1" customFormat="1" ht="45.75" customHeight="1" x14ac:dyDescent="0.2">
      <c r="A2" s="244" t="s">
        <v>202</v>
      </c>
      <c r="B2" s="245"/>
      <c r="C2" s="245"/>
      <c r="D2" s="245"/>
      <c r="E2" s="245"/>
      <c r="F2" s="245"/>
      <c r="G2" s="245"/>
      <c r="H2" s="245"/>
      <c r="I2" s="245"/>
    </row>
    <row r="3" spans="1:13" s="1" customFormat="1" ht="45.75" customHeight="1" x14ac:dyDescent="0.2">
      <c r="A3" s="247"/>
      <c r="B3" s="247"/>
      <c r="C3" s="247"/>
      <c r="D3" s="247"/>
      <c r="E3" s="247"/>
      <c r="F3" s="247"/>
      <c r="G3" s="247"/>
      <c r="H3" s="247"/>
      <c r="I3" s="247"/>
    </row>
    <row r="4" spans="1:13" s="1" customFormat="1" ht="45.75" customHeight="1" x14ac:dyDescent="0.2">
      <c r="A4" s="247"/>
      <c r="B4" s="247"/>
      <c r="C4" s="247"/>
      <c r="D4" s="247"/>
      <c r="E4" s="247"/>
      <c r="F4" s="247"/>
      <c r="G4" s="247"/>
      <c r="H4" s="247"/>
      <c r="I4" s="247"/>
    </row>
    <row r="5" spans="1:13" s="1" customFormat="1" ht="22.5" customHeight="1" x14ac:dyDescent="0.2">
      <c r="A5" s="247"/>
      <c r="B5" s="247"/>
      <c r="C5" s="247"/>
      <c r="D5" s="247"/>
      <c r="E5" s="247"/>
      <c r="F5" s="247"/>
      <c r="G5" s="247"/>
      <c r="H5" s="247"/>
      <c r="I5" s="247"/>
    </row>
    <row r="6" spans="1:13" s="1" customFormat="1" ht="10.5" hidden="1" customHeight="1" x14ac:dyDescent="0.2">
      <c r="A6" s="247"/>
      <c r="B6" s="247"/>
      <c r="C6" s="247"/>
      <c r="D6" s="247"/>
      <c r="E6" s="247"/>
      <c r="F6" s="247"/>
      <c r="G6" s="247"/>
      <c r="H6" s="247"/>
      <c r="I6" s="247"/>
    </row>
    <row r="7" spans="1:13" s="1" customFormat="1" ht="12.75" x14ac:dyDescent="0.2">
      <c r="A7" s="2"/>
      <c r="B7" s="246" t="s">
        <v>209</v>
      </c>
      <c r="C7" s="246"/>
      <c r="D7" s="246"/>
      <c r="E7" s="246"/>
      <c r="F7" s="246"/>
      <c r="G7" s="246"/>
      <c r="H7" s="246"/>
      <c r="I7" s="246"/>
    </row>
    <row r="8" spans="1:13" s="1" customFormat="1" ht="12.75" x14ac:dyDescent="0.2">
      <c r="A8" s="2"/>
      <c r="B8" s="3"/>
      <c r="C8" s="4"/>
      <c r="D8" s="18"/>
      <c r="E8" s="18"/>
      <c r="F8" s="5"/>
      <c r="G8" s="4"/>
    </row>
    <row r="9" spans="1:13" s="1" customFormat="1" ht="51" x14ac:dyDescent="0.2">
      <c r="A9" s="6" t="s">
        <v>0</v>
      </c>
      <c r="B9" s="7" t="s">
        <v>1</v>
      </c>
      <c r="C9" s="8" t="s">
        <v>2</v>
      </c>
      <c r="D9" s="9" t="s">
        <v>175</v>
      </c>
      <c r="E9" s="9" t="s">
        <v>176</v>
      </c>
      <c r="F9" s="9" t="s">
        <v>53</v>
      </c>
      <c r="G9" s="8" t="s">
        <v>3</v>
      </c>
      <c r="H9" s="6" t="s">
        <v>54</v>
      </c>
      <c r="I9" s="6" t="s">
        <v>55</v>
      </c>
      <c r="J9" s="10"/>
      <c r="K9" s="10"/>
    </row>
    <row r="10" spans="1:13" s="1" customFormat="1" ht="13.5" thickBot="1" x14ac:dyDescent="0.25">
      <c r="A10" s="16"/>
      <c r="B10" s="154"/>
      <c r="C10" s="155"/>
      <c r="D10" s="47"/>
      <c r="E10" s="23"/>
      <c r="F10" s="156"/>
      <c r="G10" s="155"/>
      <c r="H10" s="13"/>
      <c r="I10" s="13"/>
      <c r="J10" s="10"/>
      <c r="K10" s="10"/>
    </row>
    <row r="11" spans="1:13" s="1" customFormat="1" ht="13.5" thickBot="1" x14ac:dyDescent="0.25">
      <c r="A11" s="89" t="s">
        <v>144</v>
      </c>
      <c r="B11" s="90" t="s">
        <v>4</v>
      </c>
      <c r="C11" s="53" t="s">
        <v>10</v>
      </c>
      <c r="D11" s="190">
        <v>50000</v>
      </c>
      <c r="E11" s="157">
        <f>+D11/1.19</f>
        <v>42016.806722689078</v>
      </c>
      <c r="F11" s="54"/>
      <c r="G11" s="55"/>
      <c r="H11" s="56"/>
      <c r="I11" s="149"/>
      <c r="J11" s="36"/>
      <c r="K11" s="36"/>
      <c r="L11" s="32"/>
      <c r="M11" s="32"/>
    </row>
    <row r="12" spans="1:13" s="1" customFormat="1" ht="27.75" customHeight="1" x14ac:dyDescent="0.2">
      <c r="A12" s="91">
        <v>1</v>
      </c>
      <c r="B12" s="58" t="s">
        <v>58</v>
      </c>
      <c r="C12" s="59" t="s">
        <v>5</v>
      </c>
      <c r="D12" s="24">
        <f>3000+5000</f>
        <v>8000</v>
      </c>
      <c r="E12" s="24">
        <f>+D12/1.19</f>
        <v>6722.6890756302528</v>
      </c>
      <c r="F12" s="50" t="s">
        <v>57</v>
      </c>
      <c r="G12" s="92" t="s">
        <v>9</v>
      </c>
      <c r="H12" s="92" t="s">
        <v>56</v>
      </c>
      <c r="I12" s="92" t="s">
        <v>6</v>
      </c>
      <c r="J12" s="37"/>
      <c r="K12" s="37"/>
      <c r="L12" s="32"/>
      <c r="M12" s="32"/>
    </row>
    <row r="13" spans="1:13" s="1" customFormat="1" ht="47.25" customHeight="1" x14ac:dyDescent="0.2">
      <c r="A13" s="91">
        <v>2</v>
      </c>
      <c r="B13" s="58" t="s">
        <v>59</v>
      </c>
      <c r="C13" s="59" t="s">
        <v>118</v>
      </c>
      <c r="D13" s="25">
        <v>5000</v>
      </c>
      <c r="E13" s="25">
        <f t="shared" ref="E13:E17" si="0">+D13/1.19</f>
        <v>4201.680672268908</v>
      </c>
      <c r="F13" s="50" t="s">
        <v>57</v>
      </c>
      <c r="G13" s="73" t="s">
        <v>9</v>
      </c>
      <c r="H13" s="92" t="s">
        <v>56</v>
      </c>
      <c r="I13" s="92" t="s">
        <v>6</v>
      </c>
      <c r="J13" s="243"/>
      <c r="K13" s="243"/>
      <c r="L13" s="32"/>
      <c r="M13" s="32"/>
    </row>
    <row r="14" spans="1:13" s="1" customFormat="1" ht="25.5" x14ac:dyDescent="0.2">
      <c r="A14" s="91">
        <v>3</v>
      </c>
      <c r="B14" s="58" t="s">
        <v>60</v>
      </c>
      <c r="C14" s="59" t="s">
        <v>61</v>
      </c>
      <c r="D14" s="25">
        <f>2000+5000</f>
        <v>7000</v>
      </c>
      <c r="E14" s="25">
        <f t="shared" si="0"/>
        <v>5882.3529411764712</v>
      </c>
      <c r="F14" s="50" t="s">
        <v>57</v>
      </c>
      <c r="G14" s="73" t="s">
        <v>9</v>
      </c>
      <c r="H14" s="92" t="s">
        <v>56</v>
      </c>
      <c r="I14" s="92" t="s">
        <v>6</v>
      </c>
      <c r="J14" s="37"/>
      <c r="K14" s="37"/>
      <c r="L14" s="32"/>
      <c r="M14" s="32"/>
    </row>
    <row r="15" spans="1:13" s="1" customFormat="1" ht="25.5" x14ac:dyDescent="0.2">
      <c r="A15" s="91">
        <v>4</v>
      </c>
      <c r="B15" s="58" t="s">
        <v>62</v>
      </c>
      <c r="C15" s="59" t="s">
        <v>119</v>
      </c>
      <c r="D15" s="25">
        <f>5000+2000</f>
        <v>7000</v>
      </c>
      <c r="E15" s="25">
        <f t="shared" si="0"/>
        <v>5882.3529411764712</v>
      </c>
      <c r="F15" s="50" t="s">
        <v>57</v>
      </c>
      <c r="G15" s="73" t="s">
        <v>9</v>
      </c>
      <c r="H15" s="92" t="s">
        <v>56</v>
      </c>
      <c r="I15" s="92" t="s">
        <v>6</v>
      </c>
      <c r="J15" s="37"/>
      <c r="K15" s="37"/>
      <c r="L15" s="32"/>
      <c r="M15" s="32"/>
    </row>
    <row r="16" spans="1:13" s="11" customFormat="1" ht="76.5" customHeight="1" x14ac:dyDescent="0.2">
      <c r="A16" s="91">
        <v>5</v>
      </c>
      <c r="B16" s="72" t="s">
        <v>112</v>
      </c>
      <c r="C16" s="60" t="s">
        <v>122</v>
      </c>
      <c r="D16" s="28">
        <f>10000+5000</f>
        <v>15000</v>
      </c>
      <c r="E16" s="25">
        <f t="shared" si="0"/>
        <v>12605.042016806723</v>
      </c>
      <c r="F16" s="50" t="s">
        <v>57</v>
      </c>
      <c r="G16" s="73" t="s">
        <v>9</v>
      </c>
      <c r="H16" s="73" t="s">
        <v>56</v>
      </c>
      <c r="I16" s="73" t="s">
        <v>6</v>
      </c>
      <c r="J16" s="37"/>
      <c r="K16" s="37"/>
      <c r="L16" s="31"/>
      <c r="M16" s="31"/>
    </row>
    <row r="17" spans="1:13" s="11" customFormat="1" ht="45" customHeight="1" x14ac:dyDescent="0.2">
      <c r="A17" s="57">
        <v>6</v>
      </c>
      <c r="B17" s="72" t="s">
        <v>124</v>
      </c>
      <c r="C17" s="60" t="s">
        <v>123</v>
      </c>
      <c r="D17" s="28">
        <f>5000+3000</f>
        <v>8000</v>
      </c>
      <c r="E17" s="25">
        <f t="shared" si="0"/>
        <v>6722.6890756302528</v>
      </c>
      <c r="F17" s="61" t="s">
        <v>57</v>
      </c>
      <c r="G17" s="73" t="s">
        <v>9</v>
      </c>
      <c r="H17" s="73" t="s">
        <v>56</v>
      </c>
      <c r="I17" s="73" t="s">
        <v>6</v>
      </c>
      <c r="J17" s="37"/>
      <c r="K17" s="37"/>
      <c r="L17" s="31"/>
      <c r="M17" s="31"/>
    </row>
    <row r="18" spans="1:13" s="1" customFormat="1" ht="13.5" thickBot="1" x14ac:dyDescent="0.25">
      <c r="A18" s="93"/>
      <c r="B18" s="62"/>
      <c r="C18" s="63"/>
      <c r="D18" s="49"/>
      <c r="E18" s="49"/>
      <c r="F18" s="64"/>
      <c r="G18" s="94"/>
      <c r="H18" s="94"/>
      <c r="I18" s="94"/>
      <c r="J18" s="37"/>
      <c r="K18" s="37"/>
      <c r="L18" s="32"/>
      <c r="M18" s="32"/>
    </row>
    <row r="19" spans="1:13" s="1" customFormat="1" ht="15" customHeight="1" thickBot="1" x14ac:dyDescent="0.25">
      <c r="A19" s="95" t="s">
        <v>145</v>
      </c>
      <c r="B19" s="96" t="s">
        <v>113</v>
      </c>
      <c r="C19" s="97" t="s">
        <v>114</v>
      </c>
      <c r="D19" s="189">
        <v>10000</v>
      </c>
      <c r="E19" s="65">
        <f>+D19/1.19</f>
        <v>8403.361344537816</v>
      </c>
      <c r="F19" s="66" t="s">
        <v>57</v>
      </c>
      <c r="G19" s="98" t="s">
        <v>9</v>
      </c>
      <c r="H19" s="97" t="s">
        <v>56</v>
      </c>
      <c r="I19" s="97" t="s">
        <v>6</v>
      </c>
      <c r="J19" s="37"/>
      <c r="K19" s="37"/>
      <c r="L19" s="32"/>
      <c r="M19" s="32"/>
    </row>
    <row r="20" spans="1:13" s="1" customFormat="1" ht="13.5" thickBot="1" x14ac:dyDescent="0.25">
      <c r="A20" s="99"/>
      <c r="B20" s="67"/>
      <c r="C20" s="68"/>
      <c r="D20" s="158"/>
      <c r="E20" s="158"/>
      <c r="F20" s="69"/>
      <c r="G20" s="74"/>
      <c r="H20" s="74"/>
      <c r="I20" s="100"/>
      <c r="J20" s="37"/>
      <c r="K20" s="37"/>
      <c r="L20" s="32"/>
      <c r="M20" s="32"/>
    </row>
    <row r="21" spans="1:13" s="1" customFormat="1" ht="13.5" thickBot="1" x14ac:dyDescent="0.25">
      <c r="A21" s="95" t="s">
        <v>146</v>
      </c>
      <c r="B21" s="70" t="s">
        <v>63</v>
      </c>
      <c r="C21" s="56" t="s">
        <v>10</v>
      </c>
      <c r="D21" s="166">
        <v>45000</v>
      </c>
      <c r="E21" s="157">
        <f>+D21/1.19</f>
        <v>37815.126050420171</v>
      </c>
      <c r="F21" s="71"/>
      <c r="G21" s="97"/>
      <c r="H21" s="97"/>
      <c r="I21" s="97"/>
      <c r="J21" s="37"/>
      <c r="K21" s="37"/>
      <c r="L21" s="32"/>
      <c r="M21" s="32"/>
    </row>
    <row r="22" spans="1:13" s="1" customFormat="1" ht="29.25" customHeight="1" x14ac:dyDescent="0.2">
      <c r="A22" s="91">
        <v>1</v>
      </c>
      <c r="B22" s="159" t="s">
        <v>13</v>
      </c>
      <c r="C22" s="160" t="s">
        <v>14</v>
      </c>
      <c r="D22" s="24">
        <v>34000</v>
      </c>
      <c r="E22" s="24">
        <f>+D22/1.19</f>
        <v>28571.428571428572</v>
      </c>
      <c r="F22" s="50" t="s">
        <v>57</v>
      </c>
      <c r="G22" s="92" t="s">
        <v>9</v>
      </c>
      <c r="H22" s="92" t="s">
        <v>56</v>
      </c>
      <c r="I22" s="92" t="s">
        <v>6</v>
      </c>
      <c r="J22" s="37"/>
      <c r="K22" s="37"/>
      <c r="L22" s="32"/>
      <c r="M22" s="32"/>
    </row>
    <row r="23" spans="1:13" s="1" customFormat="1" ht="29.25" customHeight="1" x14ac:dyDescent="0.2">
      <c r="A23" s="91">
        <v>2</v>
      </c>
      <c r="B23" s="58" t="s">
        <v>132</v>
      </c>
      <c r="C23" s="60" t="s">
        <v>15</v>
      </c>
      <c r="D23" s="25">
        <v>10000</v>
      </c>
      <c r="E23" s="25">
        <f t="shared" ref="E23:E24" si="1">+D23/1.19</f>
        <v>8403.361344537816</v>
      </c>
      <c r="F23" s="50" t="s">
        <v>57</v>
      </c>
      <c r="G23" s="73" t="s">
        <v>9</v>
      </c>
      <c r="H23" s="73" t="s">
        <v>56</v>
      </c>
      <c r="I23" s="73" t="s">
        <v>6</v>
      </c>
      <c r="J23" s="37"/>
      <c r="K23" s="37"/>
      <c r="L23" s="32"/>
      <c r="M23" s="32"/>
    </row>
    <row r="24" spans="1:13" s="1" customFormat="1" ht="24" customHeight="1" x14ac:dyDescent="0.2">
      <c r="A24" s="57">
        <v>3</v>
      </c>
      <c r="B24" s="72" t="s">
        <v>64</v>
      </c>
      <c r="C24" s="73" t="s">
        <v>65</v>
      </c>
      <c r="D24" s="25">
        <v>1000</v>
      </c>
      <c r="E24" s="25">
        <f t="shared" si="1"/>
        <v>840.3361344537816</v>
      </c>
      <c r="F24" s="76" t="s">
        <v>57</v>
      </c>
      <c r="G24" s="73" t="s">
        <v>9</v>
      </c>
      <c r="H24" s="73" t="s">
        <v>56</v>
      </c>
      <c r="I24" s="73" t="s">
        <v>6</v>
      </c>
      <c r="J24" s="37"/>
      <c r="K24" s="37"/>
      <c r="L24" s="32"/>
      <c r="M24" s="32"/>
    </row>
    <row r="25" spans="1:13" s="1" customFormat="1" ht="16.5" customHeight="1" thickBot="1" x14ac:dyDescent="0.25">
      <c r="A25" s="99"/>
      <c r="B25" s="67"/>
      <c r="C25" s="74"/>
      <c r="D25" s="26"/>
      <c r="E25" s="26"/>
      <c r="F25" s="75"/>
      <c r="G25" s="74"/>
      <c r="H25" s="74"/>
      <c r="I25" s="74"/>
      <c r="J25" s="37"/>
      <c r="K25" s="37"/>
      <c r="L25" s="32"/>
      <c r="M25" s="32"/>
    </row>
    <row r="26" spans="1:13" s="1" customFormat="1" ht="13.5" thickBot="1" x14ac:dyDescent="0.25">
      <c r="A26" s="103" t="s">
        <v>147</v>
      </c>
      <c r="B26" s="161" t="s">
        <v>66</v>
      </c>
      <c r="C26" s="162" t="s">
        <v>10</v>
      </c>
      <c r="D26" s="166">
        <v>150000</v>
      </c>
      <c r="E26" s="157">
        <f>+D26/1.19</f>
        <v>126050.42016806723</v>
      </c>
      <c r="F26" s="163"/>
      <c r="G26" s="164"/>
      <c r="H26" s="164"/>
      <c r="I26" s="165"/>
      <c r="J26" s="37"/>
      <c r="K26" s="37"/>
      <c r="L26" s="32"/>
      <c r="M26" s="32"/>
    </row>
    <row r="27" spans="1:13" s="1" customFormat="1" ht="25.5" x14ac:dyDescent="0.2">
      <c r="A27" s="91">
        <v>1</v>
      </c>
      <c r="B27" s="104" t="s">
        <v>68</v>
      </c>
      <c r="C27" s="105" t="s">
        <v>11</v>
      </c>
      <c r="D27" s="24">
        <v>50000</v>
      </c>
      <c r="E27" s="24">
        <f>+D27/1.19</f>
        <v>42016.806722689078</v>
      </c>
      <c r="F27" s="50" t="s">
        <v>57</v>
      </c>
      <c r="G27" s="92" t="s">
        <v>9</v>
      </c>
      <c r="H27" s="92" t="s">
        <v>56</v>
      </c>
      <c r="I27" s="92" t="s">
        <v>6</v>
      </c>
      <c r="J27" s="37"/>
      <c r="K27" s="37"/>
      <c r="L27" s="32"/>
      <c r="M27" s="32"/>
    </row>
    <row r="28" spans="1:13" s="1" customFormat="1" ht="25.5" x14ac:dyDescent="0.2">
      <c r="A28" s="91">
        <v>2</v>
      </c>
      <c r="B28" s="106" t="s">
        <v>67</v>
      </c>
      <c r="C28" s="102" t="s">
        <v>12</v>
      </c>
      <c r="D28" s="25">
        <v>100000</v>
      </c>
      <c r="E28" s="25">
        <f>+D28/1.19</f>
        <v>84033.613445378156</v>
      </c>
      <c r="F28" s="50" t="s">
        <v>57</v>
      </c>
      <c r="G28" s="73" t="s">
        <v>9</v>
      </c>
      <c r="H28" s="73" t="s">
        <v>56</v>
      </c>
      <c r="I28" s="73" t="s">
        <v>6</v>
      </c>
      <c r="J28" s="37"/>
      <c r="K28" s="37"/>
      <c r="L28" s="32"/>
      <c r="M28" s="32"/>
    </row>
    <row r="29" spans="1:13" s="1" customFormat="1" ht="13.5" thickBot="1" x14ac:dyDescent="0.25">
      <c r="A29" s="93"/>
      <c r="B29" s="107"/>
      <c r="C29" s="108"/>
      <c r="D29" s="49"/>
      <c r="E29" s="49"/>
      <c r="F29" s="77"/>
      <c r="G29" s="109"/>
      <c r="H29" s="94"/>
      <c r="I29" s="94"/>
      <c r="J29" s="37"/>
      <c r="K29" s="37"/>
      <c r="L29" s="32"/>
      <c r="M29" s="32"/>
    </row>
    <row r="30" spans="1:13" s="1" customFormat="1" ht="13.5" thickBot="1" x14ac:dyDescent="0.25">
      <c r="A30" s="95" t="s">
        <v>148</v>
      </c>
      <c r="B30" s="96" t="s">
        <v>69</v>
      </c>
      <c r="C30" s="53" t="s">
        <v>10</v>
      </c>
      <c r="D30" s="166">
        <v>100000</v>
      </c>
      <c r="E30" s="157">
        <f>+D30/1.19</f>
        <v>84033.613445378156</v>
      </c>
      <c r="F30" s="78"/>
      <c r="G30" s="97"/>
      <c r="H30" s="97"/>
      <c r="I30" s="97"/>
      <c r="J30" s="37"/>
      <c r="K30" s="37"/>
      <c r="L30" s="32"/>
      <c r="M30" s="32"/>
    </row>
    <row r="31" spans="1:13" s="11" customFormat="1" ht="25.5" x14ac:dyDescent="0.2">
      <c r="A31" s="91">
        <v>1</v>
      </c>
      <c r="B31" s="58" t="s">
        <v>71</v>
      </c>
      <c r="C31" s="59" t="s">
        <v>70</v>
      </c>
      <c r="D31" s="24">
        <v>90000</v>
      </c>
      <c r="E31" s="24">
        <f>+D31/1.19</f>
        <v>75630.252100840342</v>
      </c>
      <c r="F31" s="50" t="s">
        <v>57</v>
      </c>
      <c r="G31" s="92" t="s">
        <v>9</v>
      </c>
      <c r="H31" s="92" t="s">
        <v>56</v>
      </c>
      <c r="I31" s="92" t="s">
        <v>6</v>
      </c>
      <c r="J31" s="37"/>
      <c r="K31" s="37"/>
      <c r="L31" s="31"/>
      <c r="M31" s="31"/>
    </row>
    <row r="32" spans="1:13" s="1" customFormat="1" ht="51" x14ac:dyDescent="0.2">
      <c r="A32" s="91">
        <v>2</v>
      </c>
      <c r="B32" s="110" t="s">
        <v>111</v>
      </c>
      <c r="C32" s="60" t="s">
        <v>16</v>
      </c>
      <c r="D32" s="25">
        <v>10000</v>
      </c>
      <c r="E32" s="25">
        <f>+D32/1.19</f>
        <v>8403.361344537816</v>
      </c>
      <c r="F32" s="50" t="s">
        <v>57</v>
      </c>
      <c r="G32" s="73" t="s">
        <v>9</v>
      </c>
      <c r="H32" s="73" t="s">
        <v>56</v>
      </c>
      <c r="I32" s="73" t="s">
        <v>6</v>
      </c>
      <c r="J32" s="37"/>
      <c r="K32" s="37"/>
      <c r="L32" s="32"/>
      <c r="M32" s="32"/>
    </row>
    <row r="33" spans="1:13" s="1" customFormat="1" ht="13.5" thickBot="1" x14ac:dyDescent="0.25">
      <c r="A33" s="93"/>
      <c r="B33" s="111"/>
      <c r="C33" s="112"/>
      <c r="D33" s="49"/>
      <c r="E33" s="49"/>
      <c r="F33" s="77"/>
      <c r="G33" s="109"/>
      <c r="H33" s="94"/>
      <c r="I33" s="94"/>
      <c r="J33" s="37"/>
      <c r="K33" s="37"/>
      <c r="L33" s="32"/>
      <c r="M33" s="32"/>
    </row>
    <row r="34" spans="1:13" s="1" customFormat="1" ht="13.5" thickBot="1" x14ac:dyDescent="0.25">
      <c r="A34" s="95" t="s">
        <v>149</v>
      </c>
      <c r="B34" s="90" t="s">
        <v>72</v>
      </c>
      <c r="C34" s="56" t="s">
        <v>185</v>
      </c>
      <c r="D34" s="166">
        <v>20000</v>
      </c>
      <c r="E34" s="157">
        <f>+D34/1.19</f>
        <v>16806.722689075632</v>
      </c>
      <c r="F34" s="78"/>
      <c r="G34" s="113"/>
      <c r="H34" s="113"/>
      <c r="I34" s="113"/>
      <c r="J34" s="37"/>
      <c r="K34" s="37"/>
      <c r="L34" s="32"/>
      <c r="M34" s="32"/>
    </row>
    <row r="35" spans="1:13" s="1" customFormat="1" ht="25.5" x14ac:dyDescent="0.2">
      <c r="A35" s="91">
        <v>1</v>
      </c>
      <c r="B35" s="115" t="s">
        <v>73</v>
      </c>
      <c r="C35" s="59" t="s">
        <v>74</v>
      </c>
      <c r="D35" s="24">
        <v>20000</v>
      </c>
      <c r="E35" s="24">
        <f>+D35/1.19</f>
        <v>16806.722689075632</v>
      </c>
      <c r="F35" s="50" t="s">
        <v>57</v>
      </c>
      <c r="G35" s="92" t="s">
        <v>9</v>
      </c>
      <c r="H35" s="92" t="s">
        <v>56</v>
      </c>
      <c r="I35" s="92" t="s">
        <v>6</v>
      </c>
      <c r="J35" s="37"/>
      <c r="K35" s="37"/>
      <c r="L35" s="32"/>
      <c r="M35" s="32"/>
    </row>
    <row r="36" spans="1:13" s="1" customFormat="1" ht="13.5" thickBot="1" x14ac:dyDescent="0.25">
      <c r="A36" s="93"/>
      <c r="B36" s="111"/>
      <c r="C36" s="112"/>
      <c r="D36" s="49"/>
      <c r="E36" s="49"/>
      <c r="F36" s="77"/>
      <c r="G36" s="109"/>
      <c r="H36" s="94"/>
      <c r="I36" s="94"/>
      <c r="J36" s="37"/>
      <c r="K36" s="37"/>
      <c r="L36" s="32"/>
      <c r="M36" s="32"/>
    </row>
    <row r="37" spans="1:13" s="1" customFormat="1" ht="13.5" thickBot="1" x14ac:dyDescent="0.25">
      <c r="A37" s="95" t="s">
        <v>150</v>
      </c>
      <c r="B37" s="90" t="s">
        <v>17</v>
      </c>
      <c r="C37" s="53" t="s">
        <v>10</v>
      </c>
      <c r="D37" s="166">
        <v>35000</v>
      </c>
      <c r="E37" s="166">
        <f>+D37/1.19</f>
        <v>29411.764705882353</v>
      </c>
      <c r="F37" s="78"/>
      <c r="G37" s="113"/>
      <c r="H37" s="113"/>
      <c r="I37" s="113"/>
      <c r="J37" s="37"/>
      <c r="K37" s="37"/>
      <c r="L37" s="32"/>
      <c r="M37" s="32"/>
    </row>
    <row r="38" spans="1:13" s="11" customFormat="1" ht="25.5" x14ac:dyDescent="0.2">
      <c r="A38" s="91">
        <v>1</v>
      </c>
      <c r="B38" s="104" t="s">
        <v>75</v>
      </c>
      <c r="C38" s="59" t="s">
        <v>18</v>
      </c>
      <c r="D38" s="24">
        <v>33000</v>
      </c>
      <c r="E38" s="24">
        <f>+D38/1.19</f>
        <v>27731.092436974792</v>
      </c>
      <c r="F38" s="50" t="s">
        <v>57</v>
      </c>
      <c r="G38" s="92" t="s">
        <v>9</v>
      </c>
      <c r="H38" s="92" t="s">
        <v>56</v>
      </c>
      <c r="I38" s="92" t="s">
        <v>6</v>
      </c>
      <c r="J38" s="37"/>
      <c r="K38" s="37"/>
      <c r="L38" s="31"/>
      <c r="M38" s="31"/>
    </row>
    <row r="39" spans="1:13" s="11" customFormat="1" ht="25.5" x14ac:dyDescent="0.2">
      <c r="A39" s="57">
        <v>2</v>
      </c>
      <c r="B39" s="106" t="s">
        <v>85</v>
      </c>
      <c r="C39" s="60" t="s">
        <v>21</v>
      </c>
      <c r="D39" s="25">
        <v>2000</v>
      </c>
      <c r="E39" s="25">
        <f>+D39/1.19</f>
        <v>1680.6722689075632</v>
      </c>
      <c r="F39" s="50" t="s">
        <v>57</v>
      </c>
      <c r="G39" s="73" t="s">
        <v>9</v>
      </c>
      <c r="H39" s="73" t="s">
        <v>56</v>
      </c>
      <c r="I39" s="73" t="s">
        <v>6</v>
      </c>
      <c r="J39" s="37"/>
      <c r="K39" s="37"/>
      <c r="L39" s="31"/>
      <c r="M39" s="31"/>
    </row>
    <row r="40" spans="1:13" s="11" customFormat="1" ht="13.5" thickBot="1" x14ac:dyDescent="0.25">
      <c r="A40" s="93"/>
      <c r="B40" s="116"/>
      <c r="C40" s="117"/>
      <c r="D40" s="49"/>
      <c r="E40" s="49"/>
      <c r="F40" s="79"/>
      <c r="G40" s="94"/>
      <c r="H40" s="94"/>
      <c r="I40" s="94"/>
      <c r="J40" s="37"/>
      <c r="K40" s="37"/>
      <c r="L40" s="31"/>
      <c r="M40" s="31"/>
    </row>
    <row r="41" spans="1:13" s="11" customFormat="1" ht="26.25" thickBot="1" x14ac:dyDescent="0.25">
      <c r="A41" s="56" t="s">
        <v>151</v>
      </c>
      <c r="B41" s="167" t="s">
        <v>184</v>
      </c>
      <c r="C41" s="149" t="s">
        <v>185</v>
      </c>
      <c r="D41" s="168">
        <v>65000</v>
      </c>
      <c r="E41" s="166">
        <f>+D41/1.19</f>
        <v>54621.848739495799</v>
      </c>
      <c r="F41" s="169"/>
      <c r="G41" s="162"/>
      <c r="H41" s="162"/>
      <c r="I41" s="149"/>
      <c r="J41" s="37"/>
      <c r="K41" s="37"/>
      <c r="L41" s="31"/>
      <c r="M41" s="31"/>
    </row>
    <row r="42" spans="1:13" s="11" customFormat="1" ht="25.5" x14ac:dyDescent="0.2">
      <c r="A42" s="91">
        <v>1</v>
      </c>
      <c r="B42" s="104" t="s">
        <v>76</v>
      </c>
      <c r="C42" s="59" t="s">
        <v>77</v>
      </c>
      <c r="D42" s="24">
        <v>8000</v>
      </c>
      <c r="E42" s="24">
        <f t="shared" ref="E42:E51" si="2">+D42/1.19</f>
        <v>6722.6890756302528</v>
      </c>
      <c r="F42" s="50" t="s">
        <v>57</v>
      </c>
      <c r="G42" s="92" t="s">
        <v>9</v>
      </c>
      <c r="H42" s="92" t="s">
        <v>56</v>
      </c>
      <c r="I42" s="92" t="s">
        <v>6</v>
      </c>
      <c r="J42" s="37"/>
      <c r="K42" s="37"/>
      <c r="L42" s="31"/>
      <c r="M42" s="31"/>
    </row>
    <row r="43" spans="1:13" s="11" customFormat="1" ht="25.5" x14ac:dyDescent="0.2">
      <c r="A43" s="57">
        <v>2</v>
      </c>
      <c r="B43" s="46" t="s">
        <v>79</v>
      </c>
      <c r="C43" s="118" t="s">
        <v>78</v>
      </c>
      <c r="D43" s="27">
        <v>3000</v>
      </c>
      <c r="E43" s="25">
        <f t="shared" si="2"/>
        <v>2521.0084033613448</v>
      </c>
      <c r="F43" s="50" t="s">
        <v>57</v>
      </c>
      <c r="G43" s="119" t="s">
        <v>9</v>
      </c>
      <c r="H43" s="73" t="s">
        <v>56</v>
      </c>
      <c r="I43" s="73" t="s">
        <v>6</v>
      </c>
      <c r="J43" s="37"/>
      <c r="K43" s="37"/>
      <c r="L43" s="31"/>
      <c r="M43" s="31"/>
    </row>
    <row r="44" spans="1:13" s="11" customFormat="1" ht="51" x14ac:dyDescent="0.2">
      <c r="A44" s="57">
        <v>3</v>
      </c>
      <c r="B44" s="120" t="s">
        <v>136</v>
      </c>
      <c r="C44" s="121" t="s">
        <v>137</v>
      </c>
      <c r="D44" s="220">
        <v>3000</v>
      </c>
      <c r="E44" s="221">
        <f t="shared" si="2"/>
        <v>2521.0084033613448</v>
      </c>
      <c r="F44" s="50" t="s">
        <v>57</v>
      </c>
      <c r="G44" s="119" t="s">
        <v>9</v>
      </c>
      <c r="H44" s="73" t="s">
        <v>56</v>
      </c>
      <c r="I44" s="73" t="s">
        <v>6</v>
      </c>
      <c r="J44" s="37"/>
      <c r="K44" s="37"/>
      <c r="L44" s="31"/>
      <c r="M44" s="31"/>
    </row>
    <row r="45" spans="1:13" s="11" customFormat="1" ht="25.5" x14ac:dyDescent="0.2">
      <c r="A45" s="57">
        <v>4</v>
      </c>
      <c r="B45" s="122" t="s">
        <v>82</v>
      </c>
      <c r="C45" s="123" t="s">
        <v>84</v>
      </c>
      <c r="D45" s="222">
        <v>2000</v>
      </c>
      <c r="E45" s="221">
        <f t="shared" si="2"/>
        <v>1680.6722689075632</v>
      </c>
      <c r="F45" s="50" t="s">
        <v>57</v>
      </c>
      <c r="G45" s="119" t="s">
        <v>9</v>
      </c>
      <c r="H45" s="73" t="s">
        <v>56</v>
      </c>
      <c r="I45" s="73" t="s">
        <v>6</v>
      </c>
      <c r="J45" s="37"/>
      <c r="K45" s="37"/>
      <c r="L45" s="31"/>
      <c r="M45" s="31"/>
    </row>
    <row r="46" spans="1:13" s="11" customFormat="1" ht="25.5" x14ac:dyDescent="0.2">
      <c r="A46" s="57">
        <v>5</v>
      </c>
      <c r="B46" s="122" t="s">
        <v>133</v>
      </c>
      <c r="C46" s="123" t="s">
        <v>134</v>
      </c>
      <c r="D46" s="222">
        <v>1000</v>
      </c>
      <c r="E46" s="221">
        <f t="shared" si="2"/>
        <v>840.3361344537816</v>
      </c>
      <c r="F46" s="50" t="s">
        <v>57</v>
      </c>
      <c r="G46" s="119" t="s">
        <v>9</v>
      </c>
      <c r="H46" s="73" t="s">
        <v>56</v>
      </c>
      <c r="I46" s="73" t="s">
        <v>6</v>
      </c>
      <c r="J46" s="37"/>
      <c r="K46" s="37"/>
      <c r="L46" s="31"/>
      <c r="M46" s="31"/>
    </row>
    <row r="47" spans="1:13" s="11" customFormat="1" ht="38.25" x14ac:dyDescent="0.2">
      <c r="A47" s="57">
        <v>6</v>
      </c>
      <c r="B47" s="110" t="s">
        <v>19</v>
      </c>
      <c r="C47" s="118" t="s">
        <v>20</v>
      </c>
      <c r="D47" s="220">
        <v>3256</v>
      </c>
      <c r="E47" s="221">
        <v>2820.17</v>
      </c>
      <c r="F47" s="50" t="s">
        <v>57</v>
      </c>
      <c r="G47" s="119" t="s">
        <v>9</v>
      </c>
      <c r="H47" s="73" t="s">
        <v>56</v>
      </c>
      <c r="I47" s="73" t="s">
        <v>6</v>
      </c>
      <c r="J47" s="37"/>
      <c r="K47" s="37"/>
      <c r="L47" s="31"/>
      <c r="M47" s="31"/>
    </row>
    <row r="48" spans="1:13" ht="25.5" x14ac:dyDescent="0.25">
      <c r="A48" s="57">
        <v>7</v>
      </c>
      <c r="B48" s="72" t="s">
        <v>46</v>
      </c>
      <c r="C48" s="124" t="s">
        <v>47</v>
      </c>
      <c r="D48" s="220">
        <v>2500</v>
      </c>
      <c r="E48" s="221">
        <f t="shared" si="2"/>
        <v>2100.840336134454</v>
      </c>
      <c r="F48" s="50" t="s">
        <v>57</v>
      </c>
      <c r="G48" s="119" t="s">
        <v>9</v>
      </c>
      <c r="H48" s="73" t="s">
        <v>56</v>
      </c>
      <c r="I48" s="73" t="s">
        <v>6</v>
      </c>
      <c r="L48" s="240"/>
    </row>
    <row r="49" spans="1:17" s="11" customFormat="1" ht="25.5" x14ac:dyDescent="0.2">
      <c r="A49" s="57">
        <v>8</v>
      </c>
      <c r="B49" s="72" t="s">
        <v>48</v>
      </c>
      <c r="C49" s="124" t="s">
        <v>49</v>
      </c>
      <c r="D49" s="223">
        <v>8773.5</v>
      </c>
      <c r="E49" s="221">
        <v>7373.11</v>
      </c>
      <c r="F49" s="50" t="s">
        <v>57</v>
      </c>
      <c r="G49" s="119" t="s">
        <v>9</v>
      </c>
      <c r="H49" s="73" t="s">
        <v>56</v>
      </c>
      <c r="I49" s="73" t="s">
        <v>6</v>
      </c>
      <c r="J49" s="37"/>
      <c r="K49" s="37"/>
      <c r="L49" s="241"/>
      <c r="M49" s="31"/>
      <c r="N49" s="219"/>
    </row>
    <row r="50" spans="1:17" s="11" customFormat="1" ht="25.5" x14ac:dyDescent="0.2">
      <c r="A50" s="57">
        <v>9</v>
      </c>
      <c r="B50" s="72" t="s">
        <v>50</v>
      </c>
      <c r="C50" s="73" t="s">
        <v>51</v>
      </c>
      <c r="D50" s="220">
        <v>1000</v>
      </c>
      <c r="E50" s="221">
        <f t="shared" si="2"/>
        <v>840.3361344537816</v>
      </c>
      <c r="F50" s="50" t="s">
        <v>57</v>
      </c>
      <c r="G50" s="119" t="s">
        <v>9</v>
      </c>
      <c r="H50" s="73" t="s">
        <v>56</v>
      </c>
      <c r="I50" s="73" t="s">
        <v>6</v>
      </c>
      <c r="J50" s="37"/>
      <c r="K50" s="37"/>
      <c r="L50" s="238"/>
      <c r="M50" s="31"/>
    </row>
    <row r="51" spans="1:17" s="11" customFormat="1" ht="25.5" x14ac:dyDescent="0.2">
      <c r="A51" s="57">
        <v>10</v>
      </c>
      <c r="B51" s="125" t="s">
        <v>189</v>
      </c>
      <c r="C51" s="73" t="s">
        <v>201</v>
      </c>
      <c r="D51" s="221">
        <v>25000</v>
      </c>
      <c r="E51" s="221">
        <f t="shared" si="2"/>
        <v>21008.403361344539</v>
      </c>
      <c r="F51" s="50" t="s">
        <v>57</v>
      </c>
      <c r="G51" s="119" t="s">
        <v>9</v>
      </c>
      <c r="H51" s="73" t="s">
        <v>56</v>
      </c>
      <c r="I51" s="73" t="s">
        <v>6</v>
      </c>
      <c r="J51" s="37"/>
      <c r="K51" s="37"/>
      <c r="L51" s="238"/>
      <c r="M51" s="31"/>
    </row>
    <row r="52" spans="1:17" s="11" customFormat="1" ht="25.5" x14ac:dyDescent="0.2">
      <c r="A52" s="57">
        <v>11</v>
      </c>
      <c r="B52" s="125" t="s">
        <v>37</v>
      </c>
      <c r="C52" s="73" t="s">
        <v>38</v>
      </c>
      <c r="D52" s="221">
        <v>2726.5</v>
      </c>
      <c r="E52" s="221">
        <v>2291.1799999999998</v>
      </c>
      <c r="F52" s="76" t="s">
        <v>57</v>
      </c>
      <c r="G52" s="73" t="s">
        <v>9</v>
      </c>
      <c r="H52" s="73" t="s">
        <v>56</v>
      </c>
      <c r="I52" s="73" t="s">
        <v>6</v>
      </c>
      <c r="J52" s="37"/>
      <c r="K52" s="37"/>
      <c r="L52" s="241"/>
      <c r="M52" s="31"/>
    </row>
    <row r="53" spans="1:17" s="11" customFormat="1" ht="25.5" x14ac:dyDescent="0.2">
      <c r="A53" s="57">
        <v>12</v>
      </c>
      <c r="B53" s="125" t="s">
        <v>39</v>
      </c>
      <c r="C53" s="126" t="s">
        <v>40</v>
      </c>
      <c r="D53" s="221">
        <v>1644.46</v>
      </c>
      <c r="E53" s="221">
        <v>1381.9</v>
      </c>
      <c r="F53" s="76" t="s">
        <v>57</v>
      </c>
      <c r="G53" s="73" t="s">
        <v>9</v>
      </c>
      <c r="H53" s="73" t="s">
        <v>56</v>
      </c>
      <c r="I53" s="73" t="s">
        <v>6</v>
      </c>
      <c r="J53" s="37"/>
      <c r="K53" s="37"/>
      <c r="L53" s="238"/>
      <c r="M53" s="31"/>
      <c r="O53" s="239"/>
      <c r="P53" s="239"/>
      <c r="Q53" s="239"/>
    </row>
    <row r="54" spans="1:17" s="11" customFormat="1" ht="18.75" customHeight="1" x14ac:dyDescent="0.2">
      <c r="A54" s="57">
        <v>13</v>
      </c>
      <c r="B54" s="125" t="s">
        <v>208</v>
      </c>
      <c r="C54" s="126" t="s">
        <v>207</v>
      </c>
      <c r="D54" s="221">
        <v>3000</v>
      </c>
      <c r="E54" s="221">
        <v>2251.0100000000002</v>
      </c>
      <c r="F54" s="76" t="s">
        <v>57</v>
      </c>
      <c r="G54" s="73" t="s">
        <v>9</v>
      </c>
      <c r="H54" s="73" t="s">
        <v>56</v>
      </c>
      <c r="I54" s="73" t="s">
        <v>6</v>
      </c>
      <c r="J54" s="37"/>
      <c r="K54" s="37"/>
      <c r="L54" s="238"/>
      <c r="M54" s="31"/>
      <c r="O54" s="239"/>
      <c r="P54" s="239"/>
      <c r="Q54" s="239"/>
    </row>
    <row r="55" spans="1:17" s="11" customFormat="1" ht="12.75" x14ac:dyDescent="0.2">
      <c r="A55" s="207"/>
      <c r="B55" s="125"/>
      <c r="C55" s="73"/>
      <c r="D55" s="221"/>
      <c r="E55" s="221"/>
      <c r="F55" s="76"/>
      <c r="G55" s="73"/>
      <c r="H55" s="73"/>
      <c r="I55" s="73"/>
      <c r="J55" s="37"/>
      <c r="K55" s="37"/>
      <c r="L55" s="31"/>
      <c r="M55" s="31"/>
    </row>
    <row r="56" spans="1:17" s="11" customFormat="1" ht="26.25" thickBot="1" x14ac:dyDescent="0.25">
      <c r="A56" s="202" t="s">
        <v>152</v>
      </c>
      <c r="B56" s="203" t="s">
        <v>190</v>
      </c>
      <c r="C56" s="204" t="s">
        <v>10</v>
      </c>
      <c r="D56" s="225">
        <v>411000</v>
      </c>
      <c r="E56" s="226">
        <f>+D56/1.19</f>
        <v>345378.15126050421</v>
      </c>
      <c r="F56" s="205"/>
      <c r="G56" s="206"/>
      <c r="H56" s="206"/>
      <c r="I56" s="206"/>
      <c r="J56" s="37"/>
      <c r="K56" s="37"/>
      <c r="L56" s="31"/>
      <c r="M56" s="31"/>
    </row>
    <row r="57" spans="1:17" s="1" customFormat="1" ht="54" customHeight="1" x14ac:dyDescent="0.2">
      <c r="A57" s="127">
        <v>1</v>
      </c>
      <c r="B57" s="72" t="s">
        <v>174</v>
      </c>
      <c r="C57" s="217" t="s">
        <v>200</v>
      </c>
      <c r="D57" s="220">
        <v>94850</v>
      </c>
      <c r="E57" s="224">
        <f t="shared" ref="E57:E62" si="3">+D57/1.19</f>
        <v>79705.882352941175</v>
      </c>
      <c r="F57" s="50" t="s">
        <v>57</v>
      </c>
      <c r="G57" s="128" t="s">
        <v>9</v>
      </c>
      <c r="H57" s="92" t="s">
        <v>56</v>
      </c>
      <c r="I57" s="73" t="s">
        <v>6</v>
      </c>
      <c r="J57" s="249"/>
      <c r="K57" s="249"/>
      <c r="L57" s="32"/>
      <c r="M57" s="32"/>
    </row>
    <row r="58" spans="1:17" s="11" customFormat="1" ht="25.5" x14ac:dyDescent="0.2">
      <c r="A58" s="57">
        <v>2</v>
      </c>
      <c r="B58" s="122" t="s">
        <v>81</v>
      </c>
      <c r="C58" s="123" t="s">
        <v>135</v>
      </c>
      <c r="D58" s="222">
        <v>5000</v>
      </c>
      <c r="E58" s="221">
        <f t="shared" si="3"/>
        <v>4201.680672268908</v>
      </c>
      <c r="F58" s="50" t="s">
        <v>57</v>
      </c>
      <c r="G58" s="119" t="s">
        <v>9</v>
      </c>
      <c r="H58" s="73" t="s">
        <v>56</v>
      </c>
      <c r="I58" s="73" t="s">
        <v>6</v>
      </c>
      <c r="J58" s="37"/>
      <c r="K58" s="37"/>
      <c r="L58" s="31"/>
      <c r="M58" s="31"/>
    </row>
    <row r="59" spans="1:17" s="1" customFormat="1" ht="30.75" customHeight="1" x14ac:dyDescent="0.2">
      <c r="A59" s="57">
        <v>3</v>
      </c>
      <c r="B59" s="125" t="s">
        <v>31</v>
      </c>
      <c r="C59" s="121" t="s">
        <v>32</v>
      </c>
      <c r="D59" s="220">
        <f>85000+66000</f>
        <v>151000</v>
      </c>
      <c r="E59" s="221">
        <f t="shared" si="3"/>
        <v>126890.75630252101</v>
      </c>
      <c r="F59" s="61" t="s">
        <v>57</v>
      </c>
      <c r="G59" s="73" t="s">
        <v>9</v>
      </c>
      <c r="H59" s="73" t="s">
        <v>56</v>
      </c>
      <c r="I59" s="73" t="s">
        <v>6</v>
      </c>
      <c r="J59" s="249"/>
      <c r="K59" s="249"/>
      <c r="L59" s="32"/>
      <c r="M59" s="32"/>
    </row>
    <row r="60" spans="1:17" s="1" customFormat="1" ht="25.5" x14ac:dyDescent="0.2">
      <c r="A60" s="57">
        <v>4</v>
      </c>
      <c r="B60" s="125" t="s">
        <v>34</v>
      </c>
      <c r="C60" s="121" t="s">
        <v>35</v>
      </c>
      <c r="D60" s="220">
        <f>85000+66000</f>
        <v>151000</v>
      </c>
      <c r="E60" s="224">
        <f t="shared" si="3"/>
        <v>126890.75630252101</v>
      </c>
      <c r="F60" s="61" t="s">
        <v>57</v>
      </c>
      <c r="G60" s="119" t="s">
        <v>9</v>
      </c>
      <c r="H60" s="73" t="s">
        <v>56</v>
      </c>
      <c r="I60" s="73" t="s">
        <v>6</v>
      </c>
      <c r="J60" s="38"/>
      <c r="K60" s="38"/>
      <c r="L60" s="30"/>
      <c r="M60" s="32"/>
    </row>
    <row r="61" spans="1:17" s="1" customFormat="1" ht="25.5" x14ac:dyDescent="0.2">
      <c r="A61" s="57">
        <v>5</v>
      </c>
      <c r="B61" s="125" t="s">
        <v>90</v>
      </c>
      <c r="C61" s="121" t="s">
        <v>33</v>
      </c>
      <c r="D61" s="220">
        <v>650</v>
      </c>
      <c r="E61" s="221">
        <f t="shared" si="3"/>
        <v>546.21848739495806</v>
      </c>
      <c r="F61" s="50" t="s">
        <v>57</v>
      </c>
      <c r="G61" s="119" t="s">
        <v>9</v>
      </c>
      <c r="H61" s="73" t="s">
        <v>56</v>
      </c>
      <c r="I61" s="73" t="s">
        <v>6</v>
      </c>
      <c r="J61" s="249"/>
      <c r="K61" s="249"/>
      <c r="L61" s="30"/>
      <c r="M61" s="32"/>
    </row>
    <row r="62" spans="1:17" s="15" customFormat="1" ht="25.5" x14ac:dyDescent="0.2">
      <c r="A62" s="57">
        <v>6</v>
      </c>
      <c r="B62" s="72" t="s">
        <v>127</v>
      </c>
      <c r="C62" s="60" t="s">
        <v>45</v>
      </c>
      <c r="D62" s="222">
        <v>1000</v>
      </c>
      <c r="E62" s="221">
        <f t="shared" si="3"/>
        <v>840.3361344537816</v>
      </c>
      <c r="F62" s="50" t="s">
        <v>57</v>
      </c>
      <c r="G62" s="119" t="s">
        <v>9</v>
      </c>
      <c r="H62" s="73" t="s">
        <v>56</v>
      </c>
      <c r="I62" s="73" t="s">
        <v>6</v>
      </c>
      <c r="J62" s="40"/>
      <c r="K62" s="40"/>
      <c r="L62" s="40"/>
      <c r="M62" s="41"/>
    </row>
    <row r="63" spans="1:17" s="11" customFormat="1" ht="37.5" customHeight="1" x14ac:dyDescent="0.2">
      <c r="A63" s="57">
        <v>7</v>
      </c>
      <c r="B63" s="72" t="s">
        <v>182</v>
      </c>
      <c r="C63" s="73" t="s">
        <v>179</v>
      </c>
      <c r="D63" s="220">
        <v>7500</v>
      </c>
      <c r="E63" s="224">
        <f>+D63/1.19</f>
        <v>6302.5210084033615</v>
      </c>
      <c r="F63" s="76" t="s">
        <v>57</v>
      </c>
      <c r="G63" s="73" t="s">
        <v>9</v>
      </c>
      <c r="H63" s="73" t="s">
        <v>56</v>
      </c>
      <c r="I63" s="73" t="s">
        <v>6</v>
      </c>
      <c r="J63" s="249"/>
      <c r="K63" s="249"/>
      <c r="L63" s="31"/>
      <c r="M63" s="31"/>
    </row>
    <row r="64" spans="1:17" s="15" customFormat="1" ht="13.5" thickBot="1" x14ac:dyDescent="0.25">
      <c r="A64" s="150"/>
      <c r="B64" s="145"/>
      <c r="C64" s="109"/>
      <c r="D64" s="227"/>
      <c r="E64" s="227"/>
      <c r="F64" s="173"/>
      <c r="G64" s="109"/>
      <c r="H64" s="109"/>
      <c r="I64" s="109"/>
      <c r="J64" s="40"/>
      <c r="K64" s="40"/>
      <c r="L64" s="41"/>
      <c r="M64" s="41"/>
    </row>
    <row r="65" spans="1:13" s="15" customFormat="1" ht="26.25" thickBot="1" x14ac:dyDescent="0.25">
      <c r="A65" s="114" t="s">
        <v>153</v>
      </c>
      <c r="B65" s="172" t="s">
        <v>186</v>
      </c>
      <c r="C65" s="177" t="s">
        <v>185</v>
      </c>
      <c r="D65" s="197">
        <v>218000</v>
      </c>
      <c r="E65" s="228">
        <f>+D65/1.19</f>
        <v>183193.27731092437</v>
      </c>
      <c r="F65" s="169"/>
      <c r="G65" s="162"/>
      <c r="H65" s="162"/>
      <c r="I65" s="149"/>
      <c r="J65" s="40"/>
      <c r="K65" s="40"/>
      <c r="L65" s="41"/>
      <c r="M65" s="41"/>
    </row>
    <row r="66" spans="1:13" s="15" customFormat="1" ht="25.5" x14ac:dyDescent="0.2">
      <c r="A66" s="91">
        <v>1</v>
      </c>
      <c r="B66" s="120" t="s">
        <v>125</v>
      </c>
      <c r="C66" s="174" t="s">
        <v>126</v>
      </c>
      <c r="D66" s="229">
        <v>218000</v>
      </c>
      <c r="E66" s="230">
        <f t="shared" ref="E66" si="4">+D66/1.19</f>
        <v>183193.27731092437</v>
      </c>
      <c r="F66" s="176" t="s">
        <v>57</v>
      </c>
      <c r="G66" s="92" t="s">
        <v>9</v>
      </c>
      <c r="H66" s="92" t="s">
        <v>56</v>
      </c>
      <c r="I66" s="92" t="s">
        <v>6</v>
      </c>
      <c r="J66" s="40"/>
      <c r="K66" s="40"/>
      <c r="L66" s="41"/>
      <c r="M66" s="41"/>
    </row>
    <row r="67" spans="1:13" s="15" customFormat="1" ht="13.5" thickBot="1" x14ac:dyDescent="0.25">
      <c r="A67" s="150"/>
      <c r="B67" s="145"/>
      <c r="C67" s="109"/>
      <c r="D67" s="227"/>
      <c r="E67" s="227"/>
      <c r="F67" s="173"/>
      <c r="G67" s="109"/>
      <c r="H67" s="109"/>
      <c r="I67" s="109"/>
      <c r="J67" s="40"/>
      <c r="K67" s="40"/>
      <c r="L67" s="41"/>
      <c r="M67" s="41"/>
    </row>
    <row r="68" spans="1:13" ht="15.75" thickBot="1" x14ac:dyDescent="0.3">
      <c r="A68" s="152" t="s">
        <v>154</v>
      </c>
      <c r="B68" s="153" t="s">
        <v>115</v>
      </c>
      <c r="C68" s="179" t="s">
        <v>10</v>
      </c>
      <c r="D68" s="231">
        <v>100000</v>
      </c>
      <c r="E68" s="232">
        <f>+D68/1.19</f>
        <v>84033.613445378156</v>
      </c>
      <c r="F68" s="181"/>
      <c r="G68" s="181"/>
      <c r="H68" s="181"/>
      <c r="I68" s="182"/>
      <c r="J68" s="42"/>
      <c r="K68" s="42"/>
      <c r="L68" s="33"/>
      <c r="M68" s="33"/>
    </row>
    <row r="69" spans="1:13" s="1" customFormat="1" ht="25.5" x14ac:dyDescent="0.2">
      <c r="A69" s="91">
        <v>1</v>
      </c>
      <c r="B69" s="115" t="s">
        <v>88</v>
      </c>
      <c r="C69" s="178" t="s">
        <v>24</v>
      </c>
      <c r="D69" s="229">
        <v>10000</v>
      </c>
      <c r="E69" s="230">
        <f>+D69/1.19</f>
        <v>8403.361344537816</v>
      </c>
      <c r="F69" s="176" t="s">
        <v>57</v>
      </c>
      <c r="G69" s="92" t="s">
        <v>9</v>
      </c>
      <c r="H69" s="92" t="s">
        <v>56</v>
      </c>
      <c r="I69" s="92" t="s">
        <v>6</v>
      </c>
      <c r="J69" s="30"/>
      <c r="K69" s="30"/>
      <c r="L69" s="32"/>
      <c r="M69" s="32"/>
    </row>
    <row r="70" spans="1:13" s="11" customFormat="1" ht="25.5" x14ac:dyDescent="0.2">
      <c r="A70" s="57">
        <v>2</v>
      </c>
      <c r="B70" s="110" t="s">
        <v>25</v>
      </c>
      <c r="C70" s="129" t="s">
        <v>89</v>
      </c>
      <c r="D70" s="220">
        <v>14900</v>
      </c>
      <c r="E70" s="221">
        <f t="shared" ref="E70:E74" si="5">+D70/1.19</f>
        <v>12521.008403361346</v>
      </c>
      <c r="F70" s="76" t="s">
        <v>57</v>
      </c>
      <c r="G70" s="73" t="s">
        <v>9</v>
      </c>
      <c r="H70" s="73" t="s">
        <v>56</v>
      </c>
      <c r="I70" s="73" t="s">
        <v>6</v>
      </c>
      <c r="J70" s="30"/>
      <c r="K70" s="30"/>
      <c r="L70" s="31"/>
      <c r="M70" s="31"/>
    </row>
    <row r="71" spans="1:13" s="1" customFormat="1" ht="25.5" x14ac:dyDescent="0.2">
      <c r="A71" s="91">
        <v>3</v>
      </c>
      <c r="B71" s="72" t="s">
        <v>7</v>
      </c>
      <c r="C71" s="60" t="s">
        <v>8</v>
      </c>
      <c r="D71" s="221">
        <v>40000</v>
      </c>
      <c r="E71" s="221">
        <f t="shared" si="5"/>
        <v>33613.445378151264</v>
      </c>
      <c r="F71" s="50" t="s">
        <v>57</v>
      </c>
      <c r="G71" s="73" t="s">
        <v>9</v>
      </c>
      <c r="H71" s="92" t="s">
        <v>56</v>
      </c>
      <c r="I71" s="92" t="s">
        <v>6</v>
      </c>
      <c r="J71" s="37"/>
      <c r="K71" s="37"/>
      <c r="L71" s="32"/>
      <c r="M71" s="32"/>
    </row>
    <row r="72" spans="1:13" s="11" customFormat="1" ht="25.5" x14ac:dyDescent="0.2">
      <c r="A72" s="91">
        <v>4</v>
      </c>
      <c r="B72" s="72" t="s">
        <v>87</v>
      </c>
      <c r="C72" s="60" t="s">
        <v>86</v>
      </c>
      <c r="D72" s="222">
        <v>5000</v>
      </c>
      <c r="E72" s="221">
        <f t="shared" si="5"/>
        <v>4201.680672268908</v>
      </c>
      <c r="F72" s="50" t="s">
        <v>57</v>
      </c>
      <c r="G72" s="119" t="s">
        <v>9</v>
      </c>
      <c r="H72" s="73" t="s">
        <v>56</v>
      </c>
      <c r="I72" s="73" t="s">
        <v>6</v>
      </c>
      <c r="J72" s="30"/>
      <c r="K72" s="30"/>
      <c r="L72" s="31"/>
      <c r="M72" s="31"/>
    </row>
    <row r="73" spans="1:13" s="1" customFormat="1" ht="25.5" x14ac:dyDescent="0.2">
      <c r="A73" s="91">
        <v>5</v>
      </c>
      <c r="B73" s="110" t="s">
        <v>26</v>
      </c>
      <c r="C73" s="102" t="s">
        <v>27</v>
      </c>
      <c r="D73" s="220">
        <v>10000</v>
      </c>
      <c r="E73" s="221">
        <f t="shared" si="5"/>
        <v>8403.361344537816</v>
      </c>
      <c r="F73" s="50" t="s">
        <v>57</v>
      </c>
      <c r="G73" s="119" t="s">
        <v>9</v>
      </c>
      <c r="H73" s="73" t="s">
        <v>56</v>
      </c>
      <c r="I73" s="73" t="s">
        <v>6</v>
      </c>
      <c r="J73" s="30"/>
      <c r="K73" s="30"/>
      <c r="L73" s="32"/>
      <c r="M73" s="32"/>
    </row>
    <row r="74" spans="1:13" s="14" customFormat="1" ht="15.75" customHeight="1" x14ac:dyDescent="0.2">
      <c r="A74" s="91">
        <v>6</v>
      </c>
      <c r="B74" s="125" t="s">
        <v>93</v>
      </c>
      <c r="C74" s="60" t="s">
        <v>36</v>
      </c>
      <c r="D74" s="220">
        <v>15000</v>
      </c>
      <c r="E74" s="221">
        <f t="shared" si="5"/>
        <v>12605.042016806723</v>
      </c>
      <c r="F74" s="50" t="s">
        <v>57</v>
      </c>
      <c r="G74" s="119" t="s">
        <v>9</v>
      </c>
      <c r="H74" s="73" t="s">
        <v>56</v>
      </c>
      <c r="I74" s="73" t="s">
        <v>6</v>
      </c>
      <c r="J74" s="30"/>
      <c r="K74" s="30"/>
      <c r="L74" s="43"/>
      <c r="M74" s="43"/>
    </row>
    <row r="75" spans="1:13" s="14" customFormat="1" ht="26.25" customHeight="1" x14ac:dyDescent="0.2">
      <c r="A75" s="57">
        <v>7</v>
      </c>
      <c r="B75" s="130" t="s">
        <v>181</v>
      </c>
      <c r="C75" s="124" t="s">
        <v>183</v>
      </c>
      <c r="D75" s="223">
        <v>5100</v>
      </c>
      <c r="E75" s="224">
        <f>+D75/1.19</f>
        <v>4285.7142857142862</v>
      </c>
      <c r="F75" s="50" t="s">
        <v>57</v>
      </c>
      <c r="G75" s="119" t="s">
        <v>9</v>
      </c>
      <c r="H75" s="73" t="s">
        <v>56</v>
      </c>
      <c r="I75" s="73" t="s">
        <v>6</v>
      </c>
      <c r="J75" s="248"/>
      <c r="K75" s="248"/>
      <c r="L75" s="43"/>
      <c r="M75" s="43"/>
    </row>
    <row r="76" spans="1:13" s="1" customFormat="1" ht="13.5" thickBot="1" x14ac:dyDescent="0.25">
      <c r="A76" s="93"/>
      <c r="B76" s="131"/>
      <c r="C76" s="132"/>
      <c r="D76" s="233"/>
      <c r="E76" s="233"/>
      <c r="F76" s="80"/>
      <c r="G76" s="133"/>
      <c r="H76" s="109"/>
      <c r="I76" s="109"/>
      <c r="J76" s="30"/>
      <c r="K76" s="30"/>
      <c r="L76" s="32"/>
      <c r="M76" s="32"/>
    </row>
    <row r="77" spans="1:13" s="1" customFormat="1" ht="13.5" thickBot="1" x14ac:dyDescent="0.25">
      <c r="A77" s="113" t="s">
        <v>155</v>
      </c>
      <c r="B77" s="70" t="s">
        <v>161</v>
      </c>
      <c r="C77" s="103" t="s">
        <v>10</v>
      </c>
      <c r="D77" s="197">
        <v>70000</v>
      </c>
      <c r="E77" s="232">
        <f>+D77/1.19</f>
        <v>58823.529411764706</v>
      </c>
      <c r="F77" s="81"/>
      <c r="G77" s="97"/>
      <c r="H77" s="97"/>
      <c r="I77" s="101"/>
      <c r="J77" s="30"/>
      <c r="K77" s="30"/>
      <c r="L77" s="32"/>
      <c r="M77" s="32"/>
    </row>
    <row r="78" spans="1:13" s="1" customFormat="1" ht="25.5" x14ac:dyDescent="0.2">
      <c r="A78" s="91">
        <v>1</v>
      </c>
      <c r="B78" s="58" t="s">
        <v>108</v>
      </c>
      <c r="C78" s="59" t="s">
        <v>28</v>
      </c>
      <c r="D78" s="229">
        <v>12000</v>
      </c>
      <c r="E78" s="230">
        <f>+D78/1.19</f>
        <v>10084.033613445379</v>
      </c>
      <c r="F78" s="50" t="s">
        <v>57</v>
      </c>
      <c r="G78" s="134" t="s">
        <v>9</v>
      </c>
      <c r="H78" s="92" t="s">
        <v>56</v>
      </c>
      <c r="I78" s="73" t="s">
        <v>6</v>
      </c>
      <c r="J78" s="30"/>
      <c r="K78" s="30"/>
      <c r="L78" s="32"/>
      <c r="M78" s="32"/>
    </row>
    <row r="79" spans="1:13" s="1" customFormat="1" ht="25.5" x14ac:dyDescent="0.2">
      <c r="A79" s="91">
        <v>2</v>
      </c>
      <c r="B79" s="72" t="s">
        <v>29</v>
      </c>
      <c r="C79" s="60" t="s">
        <v>30</v>
      </c>
      <c r="D79" s="220">
        <v>44000</v>
      </c>
      <c r="E79" s="221">
        <f t="shared" ref="E79:E82" si="6">+D79/1.19</f>
        <v>36974.789915966387</v>
      </c>
      <c r="F79" s="50" t="s">
        <v>57</v>
      </c>
      <c r="G79" s="119" t="s">
        <v>9</v>
      </c>
      <c r="H79" s="73" t="s">
        <v>56</v>
      </c>
      <c r="I79" s="73" t="s">
        <v>6</v>
      </c>
      <c r="J79" s="30"/>
      <c r="K79" s="30"/>
      <c r="L79" s="32"/>
      <c r="M79" s="32"/>
    </row>
    <row r="80" spans="1:13" s="1" customFormat="1" ht="25.5" x14ac:dyDescent="0.2">
      <c r="A80" s="57">
        <v>3</v>
      </c>
      <c r="B80" s="72" t="s">
        <v>110</v>
      </c>
      <c r="C80" s="73" t="s">
        <v>109</v>
      </c>
      <c r="D80" s="220">
        <v>5000</v>
      </c>
      <c r="E80" s="221">
        <f t="shared" si="6"/>
        <v>4201.680672268908</v>
      </c>
      <c r="F80" s="76" t="s">
        <v>57</v>
      </c>
      <c r="G80" s="73" t="s">
        <v>9</v>
      </c>
      <c r="H80" s="73" t="s">
        <v>56</v>
      </c>
      <c r="I80" s="73" t="s">
        <v>6</v>
      </c>
      <c r="J80" s="30"/>
      <c r="K80" s="30"/>
      <c r="L80" s="32"/>
      <c r="M80" s="32"/>
    </row>
    <row r="81" spans="1:13" s="1" customFormat="1" ht="25.5" x14ac:dyDescent="0.2">
      <c r="A81" s="57">
        <v>4</v>
      </c>
      <c r="B81" s="72" t="s">
        <v>131</v>
      </c>
      <c r="C81" s="73" t="s">
        <v>130</v>
      </c>
      <c r="D81" s="220">
        <v>5000</v>
      </c>
      <c r="E81" s="221">
        <f t="shared" si="6"/>
        <v>4201.680672268908</v>
      </c>
      <c r="F81" s="76" t="s">
        <v>57</v>
      </c>
      <c r="G81" s="73" t="s">
        <v>9</v>
      </c>
      <c r="H81" s="73" t="s">
        <v>56</v>
      </c>
      <c r="I81" s="73" t="s">
        <v>6</v>
      </c>
      <c r="J81" s="30"/>
      <c r="K81" s="30"/>
      <c r="L81" s="32"/>
      <c r="M81" s="32"/>
    </row>
    <row r="82" spans="1:13" s="1" customFormat="1" ht="18.75" customHeight="1" x14ac:dyDescent="0.2">
      <c r="A82" s="57">
        <v>5</v>
      </c>
      <c r="B82" s="72" t="s">
        <v>95</v>
      </c>
      <c r="C82" s="73" t="s">
        <v>96</v>
      </c>
      <c r="D82" s="220">
        <v>4000</v>
      </c>
      <c r="E82" s="221">
        <f t="shared" si="6"/>
        <v>3361.3445378151264</v>
      </c>
      <c r="F82" s="76" t="s">
        <v>57</v>
      </c>
      <c r="G82" s="73" t="s">
        <v>9</v>
      </c>
      <c r="H82" s="73" t="s">
        <v>56</v>
      </c>
      <c r="I82" s="73" t="s">
        <v>6</v>
      </c>
      <c r="J82" s="30"/>
      <c r="K82" s="30"/>
      <c r="L82" s="32"/>
      <c r="M82" s="32"/>
    </row>
    <row r="83" spans="1:13" s="1" customFormat="1" ht="18.75" customHeight="1" thickBot="1" x14ac:dyDescent="0.25">
      <c r="A83" s="150"/>
      <c r="B83" s="145"/>
      <c r="C83" s="124"/>
      <c r="D83" s="234"/>
      <c r="E83" s="234"/>
      <c r="F83" s="184"/>
      <c r="G83" s="109"/>
      <c r="H83" s="109"/>
      <c r="I83" s="109"/>
      <c r="J83" s="30"/>
      <c r="K83" s="30"/>
      <c r="L83" s="32"/>
      <c r="M83" s="32"/>
    </row>
    <row r="84" spans="1:13" s="1" customFormat="1" ht="25.5" customHeight="1" thickBot="1" x14ac:dyDescent="0.25">
      <c r="A84" s="113" t="s">
        <v>156</v>
      </c>
      <c r="B84" s="70" t="s">
        <v>162</v>
      </c>
      <c r="C84" s="113" t="s">
        <v>10</v>
      </c>
      <c r="D84" s="235">
        <v>336000</v>
      </c>
      <c r="E84" s="232">
        <f>+D84/1.19</f>
        <v>282352.9411764706</v>
      </c>
      <c r="F84" s="71"/>
      <c r="G84" s="97"/>
      <c r="H84" s="97"/>
      <c r="I84" s="97"/>
      <c r="J84" s="30"/>
      <c r="K84" s="30"/>
      <c r="L84" s="32"/>
      <c r="M84" s="32"/>
    </row>
    <row r="85" spans="1:13" s="1" customFormat="1" ht="25.5" x14ac:dyDescent="0.2">
      <c r="A85" s="91">
        <v>1</v>
      </c>
      <c r="B85" s="58" t="s">
        <v>116</v>
      </c>
      <c r="C85" s="59" t="s">
        <v>52</v>
      </c>
      <c r="D85" s="229">
        <v>20000</v>
      </c>
      <c r="E85" s="230">
        <f>+D85/1.19</f>
        <v>16806.722689075632</v>
      </c>
      <c r="F85" s="50" t="s">
        <v>57</v>
      </c>
      <c r="G85" s="134" t="s">
        <v>9</v>
      </c>
      <c r="H85" s="92" t="s">
        <v>56</v>
      </c>
      <c r="I85" s="92" t="s">
        <v>6</v>
      </c>
      <c r="J85" s="30"/>
      <c r="K85" s="30"/>
      <c r="L85" s="32"/>
      <c r="M85" s="32"/>
    </row>
    <row r="86" spans="1:13" s="12" customFormat="1" ht="41.25" customHeight="1" x14ac:dyDescent="0.2">
      <c r="A86" s="91">
        <v>2</v>
      </c>
      <c r="B86" s="125" t="s">
        <v>194</v>
      </c>
      <c r="C86" s="60" t="s">
        <v>195</v>
      </c>
      <c r="D86" s="220">
        <v>60000</v>
      </c>
      <c r="E86" s="221">
        <f>+D86/1.19</f>
        <v>50420.168067226892</v>
      </c>
      <c r="F86" s="50" t="s">
        <v>57</v>
      </c>
      <c r="G86" s="134" t="s">
        <v>9</v>
      </c>
      <c r="H86" s="92" t="s">
        <v>56</v>
      </c>
      <c r="I86" s="92" t="s">
        <v>6</v>
      </c>
      <c r="J86" s="30"/>
      <c r="K86" s="30"/>
      <c r="L86" s="44"/>
      <c r="M86" s="44"/>
    </row>
    <row r="87" spans="1:13" s="11" customFormat="1" ht="18.75" customHeight="1" x14ac:dyDescent="0.2">
      <c r="A87" s="91">
        <v>3</v>
      </c>
      <c r="B87" s="125" t="s">
        <v>196</v>
      </c>
      <c r="C87" s="121" t="s">
        <v>197</v>
      </c>
      <c r="D87" s="220">
        <v>10000</v>
      </c>
      <c r="E87" s="221">
        <f>+D87/1.19</f>
        <v>8403.361344537816</v>
      </c>
      <c r="F87" s="50" t="s">
        <v>57</v>
      </c>
      <c r="G87" s="134" t="s">
        <v>9</v>
      </c>
      <c r="H87" s="92" t="s">
        <v>56</v>
      </c>
      <c r="I87" s="92" t="s">
        <v>6</v>
      </c>
      <c r="J87" s="30"/>
      <c r="K87" s="30"/>
      <c r="L87" s="31"/>
      <c r="M87" s="31"/>
    </row>
    <row r="88" spans="1:13" s="11" customFormat="1" ht="38.25" customHeight="1" x14ac:dyDescent="0.2">
      <c r="A88" s="91">
        <v>4</v>
      </c>
      <c r="B88" s="125" t="s">
        <v>41</v>
      </c>
      <c r="C88" s="121" t="s">
        <v>42</v>
      </c>
      <c r="D88" s="220">
        <v>24000</v>
      </c>
      <c r="E88" s="221">
        <f t="shared" ref="E88:E94" si="7">+D88/1.19</f>
        <v>20168.067226890758</v>
      </c>
      <c r="F88" s="50" t="s">
        <v>57</v>
      </c>
      <c r="G88" s="119" t="s">
        <v>9</v>
      </c>
      <c r="H88" s="73" t="s">
        <v>56</v>
      </c>
      <c r="I88" s="73" t="s">
        <v>6</v>
      </c>
      <c r="J88" s="30"/>
      <c r="K88" s="30"/>
      <c r="L88" s="238"/>
      <c r="M88" s="31"/>
    </row>
    <row r="89" spans="1:13" s="11" customFormat="1" ht="28.5" customHeight="1" x14ac:dyDescent="0.2">
      <c r="A89" s="91">
        <v>5</v>
      </c>
      <c r="B89" s="125" t="s">
        <v>164</v>
      </c>
      <c r="C89" s="121" t="s">
        <v>163</v>
      </c>
      <c r="D89" s="220">
        <v>5000</v>
      </c>
      <c r="E89" s="221">
        <f t="shared" si="7"/>
        <v>4201.680672268908</v>
      </c>
      <c r="F89" s="50" t="s">
        <v>57</v>
      </c>
      <c r="G89" s="119" t="s">
        <v>9</v>
      </c>
      <c r="H89" s="73" t="s">
        <v>56</v>
      </c>
      <c r="I89" s="73" t="s">
        <v>6</v>
      </c>
      <c r="J89" s="30"/>
      <c r="K89" s="30"/>
      <c r="L89" s="31"/>
      <c r="M89" s="31"/>
    </row>
    <row r="90" spans="1:13" s="11" customFormat="1" ht="38.25" customHeight="1" x14ac:dyDescent="0.2">
      <c r="A90" s="91">
        <v>6</v>
      </c>
      <c r="B90" s="125" t="s">
        <v>165</v>
      </c>
      <c r="C90" s="121" t="s">
        <v>166</v>
      </c>
      <c r="D90" s="220">
        <v>170000</v>
      </c>
      <c r="E90" s="221">
        <f t="shared" si="7"/>
        <v>142857.14285714287</v>
      </c>
      <c r="F90" s="50" t="s">
        <v>173</v>
      </c>
      <c r="G90" s="119" t="s">
        <v>9</v>
      </c>
      <c r="H90" s="73" t="s">
        <v>56</v>
      </c>
      <c r="I90" s="73" t="s">
        <v>6</v>
      </c>
      <c r="J90" s="30"/>
      <c r="K90" s="30"/>
      <c r="L90" s="31"/>
      <c r="M90" s="31"/>
    </row>
    <row r="91" spans="1:13" s="11" customFormat="1" ht="38.25" customHeight="1" x14ac:dyDescent="0.2">
      <c r="A91" s="91">
        <v>7</v>
      </c>
      <c r="B91" s="125" t="s">
        <v>169</v>
      </c>
      <c r="C91" s="121" t="s">
        <v>170</v>
      </c>
      <c r="D91" s="220">
        <v>2000</v>
      </c>
      <c r="E91" s="221">
        <f t="shared" si="7"/>
        <v>1680.6722689075632</v>
      </c>
      <c r="F91" s="50" t="s">
        <v>57</v>
      </c>
      <c r="G91" s="119" t="s">
        <v>9</v>
      </c>
      <c r="H91" s="73" t="s">
        <v>56</v>
      </c>
      <c r="I91" s="73" t="s">
        <v>6</v>
      </c>
      <c r="J91" s="30"/>
      <c r="K91" s="30"/>
      <c r="L91" s="31"/>
      <c r="M91" s="31"/>
    </row>
    <row r="92" spans="1:13" s="11" customFormat="1" ht="38.25" customHeight="1" x14ac:dyDescent="0.2">
      <c r="A92" s="91">
        <v>8</v>
      </c>
      <c r="B92" s="125" t="s">
        <v>192</v>
      </c>
      <c r="C92" s="121" t="s">
        <v>193</v>
      </c>
      <c r="D92" s="220">
        <v>18000</v>
      </c>
      <c r="E92" s="221">
        <f t="shared" si="7"/>
        <v>15126.050420168069</v>
      </c>
      <c r="F92" s="61" t="s">
        <v>57</v>
      </c>
      <c r="G92" s="119" t="s">
        <v>9</v>
      </c>
      <c r="H92" s="73" t="s">
        <v>56</v>
      </c>
      <c r="I92" s="73" t="s">
        <v>6</v>
      </c>
      <c r="J92" s="30"/>
      <c r="K92" s="30"/>
      <c r="L92" s="31"/>
      <c r="M92" s="31"/>
    </row>
    <row r="93" spans="1:13" s="11" customFormat="1" ht="38.25" customHeight="1" x14ac:dyDescent="0.2">
      <c r="A93" s="208">
        <v>9</v>
      </c>
      <c r="B93" s="209" t="s">
        <v>198</v>
      </c>
      <c r="C93" s="210" t="s">
        <v>199</v>
      </c>
      <c r="D93" s="236">
        <v>7000</v>
      </c>
      <c r="E93" s="237">
        <f t="shared" si="7"/>
        <v>5882.3529411764712</v>
      </c>
      <c r="F93" s="79" t="s">
        <v>57</v>
      </c>
      <c r="G93" s="100" t="s">
        <v>9</v>
      </c>
      <c r="H93" s="94" t="s">
        <v>56</v>
      </c>
      <c r="I93" s="94" t="s">
        <v>6</v>
      </c>
      <c r="J93" s="30"/>
      <c r="K93" s="30"/>
      <c r="L93" s="31"/>
      <c r="M93" s="31"/>
    </row>
    <row r="94" spans="1:13" s="11" customFormat="1" ht="23.25" customHeight="1" x14ac:dyDescent="0.2">
      <c r="A94" s="207">
        <v>10</v>
      </c>
      <c r="B94" s="72" t="s">
        <v>121</v>
      </c>
      <c r="C94" s="60" t="s">
        <v>120</v>
      </c>
      <c r="D94" s="28">
        <v>20000</v>
      </c>
      <c r="E94" s="25">
        <f t="shared" si="7"/>
        <v>16806.722689075632</v>
      </c>
      <c r="F94" s="61" t="s">
        <v>57</v>
      </c>
      <c r="G94" s="73" t="s">
        <v>9</v>
      </c>
      <c r="H94" s="73" t="s">
        <v>56</v>
      </c>
      <c r="I94" s="73" t="s">
        <v>6</v>
      </c>
      <c r="J94" s="30"/>
      <c r="K94" s="30"/>
      <c r="L94" s="31"/>
      <c r="M94" s="31"/>
    </row>
    <row r="95" spans="1:13" s="11" customFormat="1" ht="16.5" customHeight="1" thickBot="1" x14ac:dyDescent="0.25">
      <c r="A95" s="207"/>
      <c r="B95" s="139"/>
      <c r="C95" s="186"/>
      <c r="D95" s="29"/>
      <c r="E95" s="29"/>
      <c r="F95" s="129"/>
      <c r="G95" s="218"/>
      <c r="H95" s="73"/>
      <c r="I95" s="73"/>
      <c r="J95" s="30"/>
      <c r="K95" s="30"/>
      <c r="L95" s="31"/>
      <c r="M95" s="31"/>
    </row>
    <row r="96" spans="1:13" s="11" customFormat="1" ht="15.75" customHeight="1" thickBot="1" x14ac:dyDescent="0.25">
      <c r="A96" s="95" t="s">
        <v>157</v>
      </c>
      <c r="B96" s="135" t="s">
        <v>98</v>
      </c>
      <c r="C96" s="136" t="s">
        <v>172</v>
      </c>
      <c r="D96" s="171">
        <v>80000</v>
      </c>
      <c r="E96" s="157">
        <f>+D96/1.19</f>
        <v>67226.890756302528</v>
      </c>
      <c r="F96" s="81"/>
      <c r="G96" s="82"/>
      <c r="H96" s="97"/>
      <c r="I96" s="97"/>
      <c r="J96" s="30"/>
      <c r="K96" s="30"/>
      <c r="L96" s="31"/>
      <c r="M96" s="31"/>
    </row>
    <row r="97" spans="1:13" s="11" customFormat="1" ht="18" customHeight="1" x14ac:dyDescent="0.2">
      <c r="A97" s="91">
        <v>1</v>
      </c>
      <c r="B97" s="137" t="s">
        <v>100</v>
      </c>
      <c r="C97" s="138" t="s">
        <v>102</v>
      </c>
      <c r="D97" s="175">
        <v>40000</v>
      </c>
      <c r="E97" s="24">
        <f>+D97/1.19</f>
        <v>33613.445378151264</v>
      </c>
      <c r="F97" s="50" t="s">
        <v>57</v>
      </c>
      <c r="G97" s="134" t="s">
        <v>9</v>
      </c>
      <c r="H97" s="92" t="s">
        <v>56</v>
      </c>
      <c r="I97" s="92" t="s">
        <v>6</v>
      </c>
      <c r="J97" s="30"/>
      <c r="K97" s="30"/>
      <c r="L97" s="31"/>
      <c r="M97" s="31"/>
    </row>
    <row r="98" spans="1:13" s="11" customFormat="1" ht="17.25" customHeight="1" x14ac:dyDescent="0.2">
      <c r="A98" s="57">
        <v>2</v>
      </c>
      <c r="B98" s="139" t="s">
        <v>101</v>
      </c>
      <c r="C98" s="140" t="s">
        <v>103</v>
      </c>
      <c r="D98" s="28">
        <v>35000</v>
      </c>
      <c r="E98" s="25">
        <f t="shared" ref="E98:E99" si="8">+D98/1.19</f>
        <v>29411.764705882353</v>
      </c>
      <c r="F98" s="50" t="s">
        <v>57</v>
      </c>
      <c r="G98" s="119" t="s">
        <v>9</v>
      </c>
      <c r="H98" s="73" t="s">
        <v>56</v>
      </c>
      <c r="I98" s="73" t="s">
        <v>6</v>
      </c>
      <c r="J98" s="30"/>
      <c r="K98" s="30"/>
      <c r="L98" s="31"/>
      <c r="M98" s="31"/>
    </row>
    <row r="99" spans="1:13" s="11" customFormat="1" ht="17.25" customHeight="1" x14ac:dyDescent="0.2">
      <c r="A99" s="57">
        <v>3</v>
      </c>
      <c r="B99" s="139" t="s">
        <v>104</v>
      </c>
      <c r="C99" s="140" t="s">
        <v>105</v>
      </c>
      <c r="D99" s="28">
        <v>5000</v>
      </c>
      <c r="E99" s="25">
        <f t="shared" si="8"/>
        <v>4201.680672268908</v>
      </c>
      <c r="F99" s="50" t="s">
        <v>57</v>
      </c>
      <c r="G99" s="119" t="s">
        <v>9</v>
      </c>
      <c r="H99" s="73" t="s">
        <v>56</v>
      </c>
      <c r="I99" s="73" t="s">
        <v>6</v>
      </c>
      <c r="J99" s="30"/>
      <c r="K99" s="30"/>
      <c r="L99" s="31"/>
      <c r="M99" s="31"/>
    </row>
    <row r="100" spans="1:13" s="11" customFormat="1" ht="13.5" thickBot="1" x14ac:dyDescent="0.25">
      <c r="A100" s="99"/>
      <c r="B100" s="141"/>
      <c r="C100" s="83"/>
      <c r="D100" s="183"/>
      <c r="E100" s="183"/>
      <c r="F100" s="83"/>
      <c r="G100" s="74"/>
      <c r="H100" s="74"/>
      <c r="I100" s="100"/>
      <c r="J100" s="30"/>
      <c r="K100" s="30"/>
      <c r="L100" s="31"/>
      <c r="M100" s="31"/>
    </row>
    <row r="101" spans="1:13" ht="15.75" thickBot="1" x14ac:dyDescent="0.3">
      <c r="A101" s="89" t="s">
        <v>158</v>
      </c>
      <c r="B101" s="135" t="s">
        <v>99</v>
      </c>
      <c r="C101" s="142" t="s">
        <v>10</v>
      </c>
      <c r="D101" s="180">
        <v>100000</v>
      </c>
      <c r="E101" s="157">
        <f>+D101/1.19</f>
        <v>84033.613445378156</v>
      </c>
      <c r="F101" s="84"/>
      <c r="G101" s="85"/>
      <c r="H101" s="85"/>
      <c r="I101" s="85"/>
      <c r="J101" s="42"/>
      <c r="K101" s="42"/>
      <c r="L101" s="33"/>
      <c r="M101" s="33"/>
    </row>
    <row r="102" spans="1:13" s="11" customFormat="1" ht="28.5" customHeight="1" x14ac:dyDescent="0.2">
      <c r="A102" s="91">
        <v>1</v>
      </c>
      <c r="B102" s="115" t="s">
        <v>139</v>
      </c>
      <c r="C102" s="59" t="s">
        <v>138</v>
      </c>
      <c r="D102" s="175">
        <v>50000</v>
      </c>
      <c r="E102" s="24">
        <f>+D102/1.19</f>
        <v>42016.806722689078</v>
      </c>
      <c r="F102" s="50" t="s">
        <v>57</v>
      </c>
      <c r="G102" s="134" t="s">
        <v>9</v>
      </c>
      <c r="H102" s="92" t="s">
        <v>56</v>
      </c>
      <c r="I102" s="92" t="s">
        <v>6</v>
      </c>
      <c r="J102" s="30"/>
      <c r="K102" s="30"/>
      <c r="L102" s="31"/>
      <c r="M102" s="31"/>
    </row>
    <row r="103" spans="1:13" s="11" customFormat="1" ht="38.25" customHeight="1" x14ac:dyDescent="0.2">
      <c r="A103" s="91">
        <v>2</v>
      </c>
      <c r="B103" s="72" t="s">
        <v>140</v>
      </c>
      <c r="C103" s="124" t="s">
        <v>141</v>
      </c>
      <c r="D103" s="28">
        <v>3000</v>
      </c>
      <c r="E103" s="25">
        <f t="shared" ref="E103:E104" si="9">+D103/1.19</f>
        <v>2521.0084033613448</v>
      </c>
      <c r="F103" s="50" t="s">
        <v>57</v>
      </c>
      <c r="G103" s="119" t="s">
        <v>9</v>
      </c>
      <c r="H103" s="73" t="s">
        <v>56</v>
      </c>
      <c r="I103" s="73" t="s">
        <v>6</v>
      </c>
      <c r="J103" s="45"/>
      <c r="K103" s="30"/>
      <c r="L103" s="31"/>
      <c r="M103" s="31"/>
    </row>
    <row r="104" spans="1:13" s="11" customFormat="1" ht="30" customHeight="1" x14ac:dyDescent="0.2">
      <c r="A104" s="57">
        <v>3</v>
      </c>
      <c r="B104" s="143" t="s">
        <v>101</v>
      </c>
      <c r="C104" s="186" t="s">
        <v>180</v>
      </c>
      <c r="D104" s="28">
        <v>47000</v>
      </c>
      <c r="E104" s="25">
        <f t="shared" si="9"/>
        <v>39495.798319327732</v>
      </c>
      <c r="F104" s="50" t="s">
        <v>57</v>
      </c>
      <c r="G104" s="119" t="s">
        <v>9</v>
      </c>
      <c r="H104" s="73" t="s">
        <v>56</v>
      </c>
      <c r="I104" s="73" t="s">
        <v>6</v>
      </c>
      <c r="J104" s="242"/>
      <c r="K104" s="242"/>
      <c r="L104" s="31"/>
      <c r="M104" s="31"/>
    </row>
    <row r="105" spans="1:13" ht="15.75" thickBot="1" x14ac:dyDescent="0.3">
      <c r="A105" s="144"/>
      <c r="B105" s="88"/>
      <c r="C105" s="86"/>
      <c r="D105" s="185"/>
      <c r="E105" s="185"/>
      <c r="F105" s="86"/>
      <c r="G105" s="86"/>
      <c r="H105" s="86"/>
      <c r="I105" s="87"/>
      <c r="J105" s="42"/>
      <c r="K105" s="42"/>
      <c r="L105" s="33"/>
      <c r="M105" s="33"/>
    </row>
    <row r="106" spans="1:13" ht="15.75" thickBot="1" x14ac:dyDescent="0.3">
      <c r="A106" s="152" t="s">
        <v>159</v>
      </c>
      <c r="B106" s="215" t="s">
        <v>97</v>
      </c>
      <c r="C106" s="216" t="s">
        <v>10</v>
      </c>
      <c r="D106" s="180">
        <v>30000</v>
      </c>
      <c r="E106" s="157">
        <f>+D106/1.19</f>
        <v>25210.084033613446</v>
      </c>
      <c r="F106" s="181"/>
      <c r="G106" s="181"/>
      <c r="H106" s="181"/>
      <c r="I106" s="182"/>
      <c r="J106" s="42"/>
      <c r="K106" s="42"/>
      <c r="L106" s="33"/>
      <c r="M106" s="33"/>
    </row>
    <row r="107" spans="1:13" s="11" customFormat="1" ht="17.25" customHeight="1" x14ac:dyDescent="0.2">
      <c r="A107" s="151">
        <v>1</v>
      </c>
      <c r="B107" s="122" t="s">
        <v>80</v>
      </c>
      <c r="C107" s="195" t="s">
        <v>83</v>
      </c>
      <c r="D107" s="170">
        <v>30000</v>
      </c>
      <c r="E107" s="24">
        <f>+D107/1.19</f>
        <v>25210.084033613446</v>
      </c>
      <c r="F107" s="176" t="s">
        <v>57</v>
      </c>
      <c r="G107" s="92" t="s">
        <v>9</v>
      </c>
      <c r="H107" s="92" t="s">
        <v>56</v>
      </c>
      <c r="I107" s="92" t="s">
        <v>6</v>
      </c>
      <c r="J107" s="37"/>
      <c r="K107" s="37"/>
      <c r="L107" s="31"/>
      <c r="M107" s="31"/>
    </row>
    <row r="108" spans="1:13" x14ac:dyDescent="0.25">
      <c r="A108" s="212"/>
      <c r="B108" s="213"/>
      <c r="C108" s="213"/>
      <c r="D108" s="214"/>
      <c r="E108" s="214"/>
      <c r="F108" s="213"/>
      <c r="G108" s="213"/>
      <c r="H108" s="213"/>
      <c r="I108" s="213"/>
      <c r="J108" s="42"/>
      <c r="K108" s="42"/>
      <c r="L108" s="33"/>
      <c r="M108" s="33"/>
    </row>
    <row r="109" spans="1:13" x14ac:dyDescent="0.25">
      <c r="A109" s="198" t="s">
        <v>160</v>
      </c>
      <c r="B109" s="199" t="s">
        <v>168</v>
      </c>
      <c r="C109" s="198" t="s">
        <v>10</v>
      </c>
      <c r="D109" s="200">
        <v>50000</v>
      </c>
      <c r="E109" s="25">
        <f>+D109/1.19</f>
        <v>42016.806722689078</v>
      </c>
      <c r="F109" s="201"/>
      <c r="G109" s="201"/>
      <c r="H109" s="201"/>
      <c r="I109" s="201"/>
      <c r="J109" s="42"/>
      <c r="K109" s="42"/>
      <c r="L109" s="33"/>
      <c r="M109" s="33"/>
    </row>
    <row r="110" spans="1:13" s="1" customFormat="1" ht="14.25" customHeight="1" x14ac:dyDescent="0.2">
      <c r="A110" s="207">
        <v>1</v>
      </c>
      <c r="B110" s="110" t="s">
        <v>22</v>
      </c>
      <c r="C110" s="73" t="s">
        <v>23</v>
      </c>
      <c r="D110" s="28">
        <v>50000</v>
      </c>
      <c r="E110" s="25">
        <f>+D110/1.19</f>
        <v>42016.806722689078</v>
      </c>
      <c r="F110" s="76" t="s">
        <v>57</v>
      </c>
      <c r="G110" s="73" t="s">
        <v>9</v>
      </c>
      <c r="H110" s="73" t="s">
        <v>56</v>
      </c>
      <c r="I110" s="73" t="s">
        <v>6</v>
      </c>
      <c r="J110" s="30"/>
      <c r="K110" s="30"/>
      <c r="L110" s="32"/>
      <c r="M110" s="32"/>
    </row>
    <row r="111" spans="1:13" x14ac:dyDescent="0.25">
      <c r="A111" s="198"/>
      <c r="B111" s="201"/>
      <c r="C111" s="201"/>
      <c r="D111" s="211"/>
      <c r="E111" s="211"/>
      <c r="F111" s="201"/>
      <c r="G111" s="201"/>
      <c r="H111" s="201"/>
      <c r="I111" s="201"/>
      <c r="J111" s="42"/>
      <c r="K111" s="42"/>
      <c r="L111" s="33"/>
      <c r="M111" s="33"/>
    </row>
    <row r="112" spans="1:13" x14ac:dyDescent="0.25">
      <c r="A112" s="198" t="s">
        <v>171</v>
      </c>
      <c r="B112" s="199" t="s">
        <v>106</v>
      </c>
      <c r="C112" s="198" t="s">
        <v>10</v>
      </c>
      <c r="D112" s="200">
        <v>30000</v>
      </c>
      <c r="E112" s="25">
        <f>+D112/1.19</f>
        <v>25210.084033613446</v>
      </c>
      <c r="F112" s="201"/>
      <c r="G112" s="201"/>
      <c r="H112" s="201"/>
      <c r="I112" s="201"/>
      <c r="J112" s="42"/>
      <c r="K112" s="42"/>
      <c r="L112" s="33"/>
      <c r="M112" s="33"/>
    </row>
    <row r="113" spans="1:14" s="15" customFormat="1" ht="15.75" customHeight="1" x14ac:dyDescent="0.3">
      <c r="A113" s="57">
        <v>1</v>
      </c>
      <c r="B113" s="72" t="s">
        <v>43</v>
      </c>
      <c r="C113" s="73" t="s">
        <v>44</v>
      </c>
      <c r="D113" s="27">
        <v>4000</v>
      </c>
      <c r="E113" s="52">
        <f>+D113/1.19</f>
        <v>3361.3445378151264</v>
      </c>
      <c r="F113" s="76" t="s">
        <v>57</v>
      </c>
      <c r="G113" s="73" t="s">
        <v>9</v>
      </c>
      <c r="H113" s="73" t="s">
        <v>56</v>
      </c>
      <c r="I113" s="73" t="s">
        <v>6</v>
      </c>
      <c r="J113" s="39"/>
      <c r="K113" s="40"/>
      <c r="L113" s="41"/>
      <c r="M113" s="41"/>
    </row>
    <row r="114" spans="1:14" s="15" customFormat="1" ht="60" customHeight="1" x14ac:dyDescent="0.3">
      <c r="A114" s="91">
        <v>2</v>
      </c>
      <c r="B114" s="145" t="s">
        <v>91</v>
      </c>
      <c r="C114" s="124" t="s">
        <v>142</v>
      </c>
      <c r="D114" s="28">
        <v>11000</v>
      </c>
      <c r="E114" s="52">
        <f t="shared" ref="E114" si="10">+D114/1.19</f>
        <v>9243.6974789915967</v>
      </c>
      <c r="F114" s="50" t="s">
        <v>57</v>
      </c>
      <c r="G114" s="119" t="s">
        <v>9</v>
      </c>
      <c r="H114" s="73" t="s">
        <v>56</v>
      </c>
      <c r="I114" s="73" t="s">
        <v>6</v>
      </c>
      <c r="J114" s="39"/>
      <c r="K114" s="40"/>
      <c r="L114" s="41"/>
      <c r="M114" s="41"/>
    </row>
    <row r="115" spans="1:14" s="15" customFormat="1" ht="26.25" customHeight="1" x14ac:dyDescent="0.3">
      <c r="A115" s="57">
        <v>3</v>
      </c>
      <c r="B115" s="72" t="s">
        <v>167</v>
      </c>
      <c r="C115" s="60" t="s">
        <v>92</v>
      </c>
      <c r="D115" s="27">
        <v>15000</v>
      </c>
      <c r="E115" s="52">
        <f>+D115/1.19</f>
        <v>12605.042016806723</v>
      </c>
      <c r="F115" s="61" t="s">
        <v>57</v>
      </c>
      <c r="G115" s="73" t="s">
        <v>9</v>
      </c>
      <c r="H115" s="73" t="s">
        <v>56</v>
      </c>
      <c r="I115" s="73" t="s">
        <v>6</v>
      </c>
      <c r="J115" s="39"/>
      <c r="K115" s="40"/>
      <c r="L115" s="41"/>
      <c r="M115" s="41"/>
    </row>
    <row r="116" spans="1:14" ht="15.75" thickBot="1" x14ac:dyDescent="0.3">
      <c r="A116" s="144"/>
      <c r="B116" s="86"/>
      <c r="C116" s="86"/>
      <c r="D116" s="185"/>
      <c r="E116" s="185"/>
      <c r="F116" s="86"/>
      <c r="G116" s="86"/>
      <c r="H116" s="86"/>
      <c r="I116" s="87"/>
      <c r="J116" s="42"/>
      <c r="K116" s="42"/>
      <c r="L116" s="33"/>
      <c r="M116" s="33"/>
    </row>
    <row r="117" spans="1:14" ht="15.75" thickBot="1" x14ac:dyDescent="0.3">
      <c r="A117" s="89" t="s">
        <v>187</v>
      </c>
      <c r="B117" s="146" t="s">
        <v>107</v>
      </c>
      <c r="C117" s="142" t="s">
        <v>10</v>
      </c>
      <c r="D117" s="180">
        <v>50000</v>
      </c>
      <c r="E117" s="157">
        <f>+D117/1.19</f>
        <v>42016.806722689078</v>
      </c>
      <c r="F117" s="84"/>
      <c r="G117" s="85"/>
      <c r="H117" s="85"/>
      <c r="I117" s="85"/>
      <c r="J117" s="42"/>
      <c r="K117" s="42"/>
      <c r="L117" s="33"/>
      <c r="M117" s="33"/>
    </row>
    <row r="118" spans="1:14" s="1" customFormat="1" ht="31.5" customHeight="1" x14ac:dyDescent="0.2">
      <c r="A118" s="187">
        <v>1</v>
      </c>
      <c r="B118" s="148" t="s">
        <v>128</v>
      </c>
      <c r="C118" s="123" t="s">
        <v>129</v>
      </c>
      <c r="D118" s="175">
        <v>50000</v>
      </c>
      <c r="E118" s="24">
        <f>+D118/1.19</f>
        <v>42016.806722689078</v>
      </c>
      <c r="F118" s="50" t="s">
        <v>57</v>
      </c>
      <c r="G118" s="92" t="s">
        <v>9</v>
      </c>
      <c r="H118" s="92" t="s">
        <v>56</v>
      </c>
      <c r="I118" s="92" t="s">
        <v>6</v>
      </c>
      <c r="J118" s="30"/>
      <c r="K118" s="30"/>
      <c r="L118" s="32"/>
      <c r="M118" s="32"/>
    </row>
    <row r="119" spans="1:14" ht="15.75" thickBot="1" x14ac:dyDescent="0.3">
      <c r="A119" s="144"/>
      <c r="B119" s="86"/>
      <c r="C119" s="86"/>
      <c r="D119" s="185"/>
      <c r="E119" s="185"/>
      <c r="F119" s="86"/>
      <c r="G119" s="86"/>
      <c r="H119" s="86"/>
      <c r="I119" s="87"/>
      <c r="J119" s="42"/>
      <c r="K119" s="42"/>
      <c r="L119" s="33"/>
      <c r="M119" s="33"/>
    </row>
    <row r="120" spans="1:14" ht="15.75" thickBot="1" x14ac:dyDescent="0.3">
      <c r="A120" s="89" t="s">
        <v>188</v>
      </c>
      <c r="B120" s="146" t="s">
        <v>203</v>
      </c>
      <c r="C120" s="142" t="s">
        <v>10</v>
      </c>
      <c r="D120" s="196">
        <v>20000</v>
      </c>
      <c r="E120" s="194">
        <f>+D120/1.19</f>
        <v>16806.722689075632</v>
      </c>
      <c r="F120" s="84"/>
      <c r="G120" s="85"/>
      <c r="H120" s="85"/>
      <c r="I120" s="85"/>
      <c r="J120" s="42"/>
      <c r="K120" s="42"/>
      <c r="L120" s="33"/>
      <c r="M120" s="33"/>
    </row>
    <row r="121" spans="1:14" ht="26.25" x14ac:dyDescent="0.25">
      <c r="A121" s="178">
        <v>1</v>
      </c>
      <c r="B121" s="148" t="s">
        <v>203</v>
      </c>
      <c r="C121" s="195" t="s">
        <v>129</v>
      </c>
      <c r="D121" s="175">
        <v>20000</v>
      </c>
      <c r="E121" s="24">
        <f>+D121/1.19</f>
        <v>16806.722689075632</v>
      </c>
      <c r="F121" s="50" t="s">
        <v>57</v>
      </c>
      <c r="G121" s="92" t="s">
        <v>9</v>
      </c>
      <c r="H121" s="92" t="s">
        <v>56</v>
      </c>
      <c r="I121" s="92" t="s">
        <v>6</v>
      </c>
      <c r="J121" s="42"/>
      <c r="K121" s="42"/>
      <c r="L121" s="33"/>
      <c r="M121" s="33"/>
    </row>
    <row r="122" spans="1:14" ht="15.75" thickBot="1" x14ac:dyDescent="0.3">
      <c r="A122" s="191"/>
      <c r="B122" s="192"/>
      <c r="C122" s="193"/>
      <c r="D122" s="188"/>
      <c r="E122" s="49"/>
      <c r="F122" s="75"/>
      <c r="G122" s="74"/>
      <c r="H122" s="74"/>
      <c r="I122" s="100"/>
      <c r="J122" s="42"/>
      <c r="K122" s="42"/>
      <c r="L122" s="33"/>
      <c r="M122" s="33"/>
    </row>
    <row r="123" spans="1:14" ht="15.75" thickBot="1" x14ac:dyDescent="0.3">
      <c r="A123" s="89" t="s">
        <v>206</v>
      </c>
      <c r="B123" s="146" t="s">
        <v>117</v>
      </c>
      <c r="C123" s="142" t="s">
        <v>10</v>
      </c>
      <c r="D123" s="180">
        <v>327000</v>
      </c>
      <c r="E123" s="157">
        <f>+D123/1.19</f>
        <v>274789.91596638656</v>
      </c>
      <c r="F123" s="84"/>
      <c r="G123" s="85"/>
      <c r="H123" s="85"/>
      <c r="I123" s="85"/>
      <c r="J123" s="42"/>
      <c r="K123" s="42"/>
      <c r="L123" s="33"/>
      <c r="M123" s="33"/>
    </row>
    <row r="124" spans="1:14" s="11" customFormat="1" ht="18.75" customHeight="1" x14ac:dyDescent="0.2">
      <c r="A124" s="91">
        <v>1</v>
      </c>
      <c r="B124" s="58" t="s">
        <v>178</v>
      </c>
      <c r="C124" s="138" t="s">
        <v>177</v>
      </c>
      <c r="D124" s="175">
        <v>0</v>
      </c>
      <c r="E124" s="24">
        <f>+D124/1.19</f>
        <v>0</v>
      </c>
      <c r="F124" s="50" t="s">
        <v>57</v>
      </c>
      <c r="G124" s="134" t="s">
        <v>9</v>
      </c>
      <c r="H124" s="92" t="s">
        <v>56</v>
      </c>
      <c r="I124" s="92" t="s">
        <v>6</v>
      </c>
      <c r="J124" s="30"/>
      <c r="K124" s="30"/>
      <c r="L124" s="31"/>
      <c r="M124" s="31"/>
    </row>
    <row r="125" spans="1:14" s="1" customFormat="1" ht="27" customHeight="1" x14ac:dyDescent="0.2">
      <c r="A125" s="91">
        <v>2</v>
      </c>
      <c r="B125" s="58" t="s">
        <v>191</v>
      </c>
      <c r="C125" s="59" t="s">
        <v>94</v>
      </c>
      <c r="D125" s="51">
        <v>172300</v>
      </c>
      <c r="E125" s="52">
        <v>144789.92000000001</v>
      </c>
      <c r="F125" s="50" t="s">
        <v>57</v>
      </c>
      <c r="G125" s="147" t="s">
        <v>9</v>
      </c>
      <c r="H125" s="73" t="s">
        <v>56</v>
      </c>
      <c r="I125" s="73" t="s">
        <v>6</v>
      </c>
      <c r="J125" s="30"/>
      <c r="K125" s="30"/>
      <c r="L125" s="32"/>
      <c r="M125" s="32"/>
    </row>
    <row r="126" spans="1:14" s="11" customFormat="1" ht="35.25" customHeight="1" x14ac:dyDescent="0.2">
      <c r="A126" s="57">
        <v>3</v>
      </c>
      <c r="B126" s="72" t="s">
        <v>204</v>
      </c>
      <c r="C126" s="186" t="s">
        <v>205</v>
      </c>
      <c r="D126" s="52">
        <v>154700</v>
      </c>
      <c r="E126" s="52">
        <v>130000</v>
      </c>
      <c r="F126" s="50" t="s">
        <v>57</v>
      </c>
      <c r="G126" s="147" t="s">
        <v>9</v>
      </c>
      <c r="H126" s="92" t="s">
        <v>56</v>
      </c>
      <c r="I126" s="73" t="s">
        <v>6</v>
      </c>
      <c r="J126" s="31"/>
      <c r="K126" s="31"/>
      <c r="L126" s="31"/>
      <c r="M126" s="31"/>
      <c r="N126" s="31"/>
    </row>
    <row r="127" spans="1:14" x14ac:dyDescent="0.25">
      <c r="A127" s="1"/>
      <c r="B127" s="1"/>
      <c r="C127" s="21" t="s">
        <v>143</v>
      </c>
      <c r="D127" s="48">
        <f>+D11+D19+D21+D26+D30+D34+D37+D41+D56+D65+D68+D77+D84+D96+D101+D106+D109+D112+D117+D123+D120</f>
        <v>2297000</v>
      </c>
      <c r="E127" s="48">
        <f>+E11+E19+E21+E26+E30+E34+E37+E41+E56+E65+E68+E77+E84+E96+E101+E106+E109+E112+E117+E123+E120</f>
        <v>1930252.1008403369</v>
      </c>
      <c r="F127" s="1"/>
      <c r="G127" s="1"/>
      <c r="H127" s="1"/>
      <c r="I127" s="32"/>
      <c r="J127" s="33"/>
      <c r="K127" s="33"/>
      <c r="L127" s="33"/>
      <c r="M127" s="33"/>
      <c r="N127" s="33"/>
    </row>
    <row r="128" spans="1:14" x14ac:dyDescent="0.25">
      <c r="A128" s="1"/>
      <c r="B128" s="1"/>
      <c r="C128" s="1"/>
      <c r="D128" s="20"/>
      <c r="E128" s="20"/>
      <c r="F128" s="1"/>
      <c r="G128" s="1"/>
      <c r="H128" s="1"/>
      <c r="I128" s="32"/>
      <c r="J128" s="33"/>
      <c r="K128" s="33"/>
      <c r="L128" s="33"/>
      <c r="M128" s="33"/>
      <c r="N128" s="33"/>
    </row>
    <row r="129" spans="1:14" x14ac:dyDescent="0.25">
      <c r="A129" s="1"/>
      <c r="B129" s="1"/>
      <c r="C129" s="1"/>
      <c r="D129" s="20"/>
      <c r="E129" s="20"/>
      <c r="F129" s="1"/>
      <c r="G129" s="1"/>
      <c r="H129" s="1"/>
      <c r="I129" s="32"/>
      <c r="J129" s="33"/>
      <c r="K129" s="33"/>
      <c r="L129" s="33"/>
      <c r="M129" s="33"/>
      <c r="N129" s="33"/>
    </row>
    <row r="130" spans="1:14" s="17" customFormat="1" x14ac:dyDescent="0.25">
      <c r="A130" s="21"/>
      <c r="B130" s="21"/>
      <c r="C130" s="21"/>
      <c r="D130" s="21"/>
      <c r="E130" s="22"/>
      <c r="F130" s="21"/>
      <c r="G130" s="21"/>
      <c r="H130" s="21"/>
      <c r="I130" s="34"/>
      <c r="J130" s="35"/>
      <c r="K130" s="35"/>
      <c r="L130" s="35"/>
      <c r="M130" s="35"/>
      <c r="N130" s="35"/>
    </row>
    <row r="131" spans="1:14" s="17" customFormat="1" x14ac:dyDescent="0.25">
      <c r="A131" s="21"/>
      <c r="B131" s="21"/>
      <c r="C131" s="21"/>
      <c r="D131" s="21"/>
      <c r="E131" s="22"/>
      <c r="F131" s="21"/>
      <c r="G131" s="21"/>
      <c r="H131" s="21"/>
      <c r="I131" s="34"/>
      <c r="J131" s="35"/>
      <c r="K131" s="35"/>
      <c r="L131" s="35"/>
      <c r="M131" s="35"/>
      <c r="N131" s="35"/>
    </row>
    <row r="132" spans="1:14" s="17" customFormat="1" x14ac:dyDescent="0.25">
      <c r="A132" s="21"/>
      <c r="B132" s="21"/>
      <c r="C132" s="21"/>
      <c r="D132" s="21"/>
      <c r="E132" s="22"/>
      <c r="F132" s="21"/>
      <c r="G132" s="21"/>
      <c r="H132" s="21"/>
      <c r="I132" s="34"/>
      <c r="J132" s="35"/>
      <c r="K132" s="35"/>
      <c r="L132" s="35"/>
      <c r="M132" s="35"/>
      <c r="N132" s="35"/>
    </row>
    <row r="133" spans="1:14" x14ac:dyDescent="0.25">
      <c r="I133" s="33"/>
      <c r="J133" s="33"/>
      <c r="K133" s="33"/>
      <c r="L133" s="33"/>
      <c r="M133" s="33"/>
      <c r="N133" s="33"/>
    </row>
  </sheetData>
  <mergeCells count="10">
    <mergeCell ref="J104:K104"/>
    <mergeCell ref="J13:K13"/>
    <mergeCell ref="A2:I2"/>
    <mergeCell ref="B7:I7"/>
    <mergeCell ref="A3:I6"/>
    <mergeCell ref="J75:K75"/>
    <mergeCell ref="J63:K63"/>
    <mergeCell ref="J57:K57"/>
    <mergeCell ref="J61:K61"/>
    <mergeCell ref="J59:K59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2018-12-11T09:17:11Z</dcterms:modified>
</cp:coreProperties>
</file>