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 Dumitrascu\Desktop\DATE DESCHISE\2025\poatare site martie 2025\"/>
    </mc:Choice>
  </mc:AlternateContent>
  <bookViews>
    <workbookView xWindow="0" yWindow="0" windowWidth="21600" windowHeight="9105"/>
  </bookViews>
  <sheets>
    <sheet name="Pogr si retinere, CNAS" sheetId="1" r:id="rId1"/>
  </sheets>
  <externalReferences>
    <externalReference r:id="rId2"/>
  </externalReferences>
  <definedNames>
    <definedName name="_xlnm.Database">#REF!</definedName>
    <definedName name="_xlnm.Print_Area" localSheetId="0">'Pogr si retinere, CNAS'!$A$1:$I$266</definedName>
    <definedName name="_xlnm.Print_Titles" localSheetId="0">'Pogr si retinere, CNAS'!$96:$98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1" l="1"/>
  <c r="H91" i="1"/>
  <c r="H90" i="1" s="1"/>
  <c r="H88" i="1"/>
  <c r="H86" i="1"/>
  <c r="H84" i="1"/>
  <c r="H82" i="1"/>
  <c r="H81" i="1"/>
  <c r="H80" i="1"/>
  <c r="H79" i="1"/>
  <c r="H78" i="1"/>
  <c r="H76" i="1"/>
  <c r="H75" i="1"/>
  <c r="H74" i="1"/>
  <c r="H73" i="1"/>
  <c r="H72" i="1"/>
  <c r="H71" i="1"/>
  <c r="H70" i="1"/>
  <c r="H69" i="1"/>
  <c r="H68" i="1"/>
  <c r="H67" i="1"/>
  <c r="H66" i="1"/>
  <c r="H62" i="1"/>
  <c r="H60" i="1"/>
  <c r="H59" i="1"/>
  <c r="H58" i="1"/>
  <c r="H55" i="1"/>
  <c r="H54" i="1" s="1"/>
  <c r="H53" i="1"/>
  <c r="H52" i="1" s="1"/>
  <c r="H49" i="1"/>
  <c r="H48" i="1"/>
  <c r="H47" i="1"/>
  <c r="H46" i="1"/>
  <c r="H45" i="1"/>
  <c r="H44" i="1"/>
  <c r="H43" i="1"/>
  <c r="H42" i="1"/>
  <c r="H41" i="1"/>
  <c r="H40" i="1"/>
  <c r="H39" i="1"/>
  <c r="H38" i="1"/>
  <c r="H37" i="1"/>
  <c r="H36" i="1"/>
  <c r="H35" i="1"/>
  <c r="H34" i="1"/>
  <c r="H33" i="1"/>
  <c r="H32" i="1"/>
  <c r="H31" i="1"/>
  <c r="H30" i="1"/>
  <c r="H29" i="1"/>
  <c r="H28" i="1"/>
  <c r="H25" i="1"/>
  <c r="H24" i="1"/>
  <c r="H23" i="1"/>
  <c r="H21" i="1"/>
  <c r="H20" i="1"/>
  <c r="H19" i="1"/>
  <c r="H18" i="1"/>
  <c r="H17" i="1"/>
  <c r="H16" i="1"/>
  <c r="H12" i="1"/>
  <c r="H11" i="1"/>
  <c r="H10" i="1"/>
  <c r="H9" i="1"/>
  <c r="A2" i="1"/>
  <c r="H22" i="1" l="1"/>
  <c r="H8" i="1"/>
  <c r="H15" i="1"/>
  <c r="H27" i="1"/>
  <c r="H51" i="1"/>
  <c r="H57" i="1"/>
  <c r="H61" i="1"/>
  <c r="H65" i="1"/>
  <c r="H77" i="1"/>
  <c r="H83" i="1"/>
  <c r="H85" i="1"/>
  <c r="H87" i="1"/>
  <c r="H93" i="1"/>
  <c r="H14" i="1" l="1"/>
  <c r="H64" i="1"/>
  <c r="H26" i="1"/>
  <c r="H92" i="1"/>
  <c r="H56" i="1"/>
  <c r="H50" i="1" s="1"/>
  <c r="H89" i="1" l="1"/>
  <c r="H63" i="1"/>
  <c r="H7" i="1"/>
  <c r="H13" i="1"/>
  <c r="H6" i="1" l="1"/>
</calcChain>
</file>

<file path=xl/sharedStrings.xml><?xml version="1.0" encoding="utf-8"?>
<sst xmlns="http://schemas.openxmlformats.org/spreadsheetml/2006/main" count="497" uniqueCount="290">
  <si>
    <t xml:space="preserve">mii lei </t>
  </si>
  <si>
    <t>Capi-tol</t>
  </si>
  <si>
    <t>Sub capi-tol</t>
  </si>
  <si>
    <t>Pa-ra-graf</t>
  </si>
  <si>
    <t>Gru-pa /Titlu</t>
  </si>
  <si>
    <t>Ar-ti-col</t>
  </si>
  <si>
    <t>Ali-ne-at</t>
  </si>
  <si>
    <t>Denumire indicator</t>
  </si>
  <si>
    <t>PROGRAM AN 2024</t>
  </si>
  <si>
    <t>A</t>
  </si>
  <si>
    <t xml:space="preserve">B        </t>
  </si>
  <si>
    <t>C</t>
  </si>
  <si>
    <t>0001</t>
  </si>
  <si>
    <t>05</t>
  </si>
  <si>
    <t>VENITURI -TOTAL</t>
  </si>
  <si>
    <t>0002</t>
  </si>
  <si>
    <t xml:space="preserve">I. VENITURI CURENTE          </t>
  </si>
  <si>
    <t>Alte impozite si taxe generale pe bunuri si servicii</t>
  </si>
  <si>
    <t>09</t>
  </si>
  <si>
    <t>Venituri din contributia datorata pentru medicamente finantate din Fondul national unic de asigurari sociale de sanatate si din bugetul Ministerului Sanatatii</t>
  </si>
  <si>
    <t>10</t>
  </si>
  <si>
    <t>Venituri din contributia datorata pentru medicamente finantate din Fondul national unic de asigurari sociale de sanatate pana la data de 30 septembrie 2011</t>
  </si>
  <si>
    <t>14</t>
  </si>
  <si>
    <t>Venituri din contributia datorata pentru contractele cost-volum/cost volum-rezultat</t>
  </si>
  <si>
    <t>15</t>
  </si>
  <si>
    <t>Venituri din contributia datorata pentru volume de medicamente consumate care depasesc volumele stabilite prin contracte</t>
  </si>
  <si>
    <t>2000</t>
  </si>
  <si>
    <t xml:space="preserve">B. CONTRIBUTII DE ASIGURARI            </t>
  </si>
  <si>
    <t>2005</t>
  </si>
  <si>
    <t xml:space="preserve">   CONTRIBUTIILE ANGAJATORILOR  </t>
  </si>
  <si>
    <t>03</t>
  </si>
  <si>
    <t>Contributii de asigurari sociale de sanatate datorate de angajatori</t>
  </si>
  <si>
    <t>01</t>
  </si>
  <si>
    <t>Contributii de la persoane juridice sau fizice, care angajeaza personal salariat</t>
  </si>
  <si>
    <t>02</t>
  </si>
  <si>
    <t>Contributii pentru asigurari sociale de sanatate datorate de persoanele aflate in somaj</t>
  </si>
  <si>
    <t>Venituri incasate in urma valorificarii creantelor de la AVAS</t>
  </si>
  <si>
    <t>04</t>
  </si>
  <si>
    <t>Contributii pentru concedii si indemnizatii de la persoane juridice sau fizice</t>
  </si>
  <si>
    <t>06</t>
  </si>
  <si>
    <t xml:space="preserve">Contributia suportata de angajator pentru concedii si indemnizatii datoarata de persoanele aflate in incapacitate temporara de munca din cauza de accident de munca sau boala profesionala </t>
  </si>
  <si>
    <t>07</t>
  </si>
  <si>
    <t>Contributia de asigurari sociale de sanatate suportate de angajatorul/platitorul de venit, dupa caz</t>
  </si>
  <si>
    <t>Contributii pentru concedii si indemnizatii</t>
  </si>
  <si>
    <t>Contributii pentru concedii si indemnizatii datorate de persoanele aflate in somaj</t>
  </si>
  <si>
    <t>12</t>
  </si>
  <si>
    <t>Venituri din contributia asiguratorie pentru munca pentru concedii si indemnizatii</t>
  </si>
  <si>
    <t>2105</t>
  </si>
  <si>
    <t>CONTRIBUTIILE ASIGURATILOR</t>
  </si>
  <si>
    <t>Contributii de asigurari sociale de sanatate datorate de asigurati</t>
  </si>
  <si>
    <t>Contributia datorata de persoanele asigurate care au calitatea de angajat</t>
  </si>
  <si>
    <t>Contributia datorata de alte persoane asigurate</t>
  </si>
  <si>
    <t>Contributii pentru concedii si indemnizatii datorate de asigurati</t>
  </si>
  <si>
    <t>Contributia datorata de pensionari</t>
  </si>
  <si>
    <t>Contributii de asigurari sociale de sanatate restituite</t>
  </si>
  <si>
    <t>Contributii facultative ale asiguratilor</t>
  </si>
  <si>
    <t>Contributii de asigurari sociale de sanatate de la persoane care realizeaza venituri de natura profesionala cu caracter ocazional</t>
  </si>
  <si>
    <t>16</t>
  </si>
  <si>
    <t>Contributia individuala de asigurari sociale de sanatate datorata de persoanele care realizeaza venituri din drepturi de proprietate intelectuala</t>
  </si>
  <si>
    <t>17</t>
  </si>
  <si>
    <t>Contributia individuala de asigurari sociale de sanatate datorata de persoanele care realizeaza venituri din activitati desfasurate in baza contractelor/conventiilor civile incheiate potrivit Codului civil, precum si a contractelor pe agent</t>
  </si>
  <si>
    <t>18</t>
  </si>
  <si>
    <t>Contributia individuala de asigurari sociale de sanatate datorata de persoanele care realizeaza venituri din activitatea de expertiza contabila si tehnica, judiciara si extrajudiciara</t>
  </si>
  <si>
    <t>19</t>
  </si>
  <si>
    <t>Contributia individuala de asigurari sociale de sanatate datorata de persoanele care realizeaza venitul obtinut dintr-o asociere cu o microintreprindere care nu genereza o persoana juridica</t>
  </si>
  <si>
    <t>20</t>
  </si>
  <si>
    <t>Contributia individuala de asigurari sociale de sanatate datorata de persoanele care realizeaza venituri , in regim de retinere la sursa a impozitului pe venit, din asocierile fara personalitate juridica</t>
  </si>
  <si>
    <t>21</t>
  </si>
  <si>
    <t>Contributia individuala de asigurari sociale de sanatate datorata de persoanele care realizeaza venituri , in regim de retinere la sursa a impozitului pe venit, din activitati agricole</t>
  </si>
  <si>
    <t>22</t>
  </si>
  <si>
    <t>Contributia individuala de asigurari sociale de sanatate datorata de persoanele care realizeaza venituri din arendarea bunurilor agricole</t>
  </si>
  <si>
    <t>23</t>
  </si>
  <si>
    <t>Contributia individuala datorate de persoanlele care realizeaza venituri din cedarea folosintei bunurilor</t>
  </si>
  <si>
    <t>24</t>
  </si>
  <si>
    <t>Regularizari</t>
  </si>
  <si>
    <t>25</t>
  </si>
  <si>
    <t>26</t>
  </si>
  <si>
    <t>Contributia individuala de asigurari sociale de sanatate datorata de persoanele care realizeaza venituri obtinute dintr-o asociere cu o persoana juridica</t>
  </si>
  <si>
    <t>27</t>
  </si>
  <si>
    <t>Diferente aferente contributiei de asigurari sociale de sanatate</t>
  </si>
  <si>
    <t>29</t>
  </si>
  <si>
    <t>Contributia de asigurari sociale de sanatate datorata de persoane fizice care realizeaza venituri in baza contractelor de activ.sportiva</t>
  </si>
  <si>
    <t>49</t>
  </si>
  <si>
    <t>Contributia de asigurari sociale de sanatate aferente declaratiei unice</t>
  </si>
  <si>
    <t>50</t>
  </si>
  <si>
    <t>Alte contributii pentru asigurari sociale datorate de asigurati</t>
  </si>
  <si>
    <t>2900</t>
  </si>
  <si>
    <t xml:space="preserve">C.VENITURI NEFISCALE         </t>
  </si>
  <si>
    <t>3000</t>
  </si>
  <si>
    <t xml:space="preserve">C1.VENITURI DIN PROPRIETATE       </t>
  </si>
  <si>
    <t>VENITURI DIN PROPRIETATE</t>
  </si>
  <si>
    <t>Alte venituri din proprietate</t>
  </si>
  <si>
    <t>3105</t>
  </si>
  <si>
    <t>VENITURI DIN DOBANZI</t>
  </si>
  <si>
    <t>Alte venituri din dobanzi</t>
  </si>
  <si>
    <t>3600</t>
  </si>
  <si>
    <t>C2. VANZARI DE BUNURI SI SERVICII</t>
  </si>
  <si>
    <t>3605</t>
  </si>
  <si>
    <t>Diverse venituri</t>
  </si>
  <si>
    <t>Venituri din aplicarea prescriptiei extinctive</t>
  </si>
  <si>
    <t>34</t>
  </si>
  <si>
    <t>Sume provenite din protocoale incheiate de CNAS cu detinatorii de autorizatii de punere pe piata sau reprezentantii legali ai acestora</t>
  </si>
  <si>
    <t>Alte venituri</t>
  </si>
  <si>
    <t>TRANSFERURI VOLUNTARE, ALTELE DECAT SUBVENTIILE</t>
  </si>
  <si>
    <t>Donatii si sponsorizari</t>
  </si>
  <si>
    <t>4100</t>
  </si>
  <si>
    <t>IV. SUBVENTII</t>
  </si>
  <si>
    <t>4200</t>
  </si>
  <si>
    <t>SUBVENTII DE LA ALTE NIVELE ALE ADMINISTRATIEI PUBLICE</t>
  </si>
  <si>
    <t>4205</t>
  </si>
  <si>
    <t>SUBVENTII DE LA BUGETUL DE STAT</t>
  </si>
  <si>
    <t>Contributii de asigurari de sanatate pentru persoane care executa o pedeapsa  privativa de libertate sau arest preventiv</t>
  </si>
  <si>
    <t>Subventii primite de bugetul fondului national unic de asigurari sociale de sanatate pentru echilibrare</t>
  </si>
  <si>
    <t xml:space="preserve"> Contributii de asigurari de sanatate pentru persoanele aflate in concediu pentru cresterea copilului</t>
  </si>
  <si>
    <t>Contributii de asigurari de sanatate pentru pensionari</t>
  </si>
  <si>
    <t>Contributii de asigurari de sanatate pentru persoanele beneficiare de ajutor social</t>
  </si>
  <si>
    <t>48</t>
  </si>
  <si>
    <t>Contributii de asigurari de sanatate pentru cetatenii straini aflati in centrele de cazare</t>
  </si>
  <si>
    <t>Contributii de asigurari de sanatate pentru personalul monahal  al cultelor recunoscute</t>
  </si>
  <si>
    <t>Contributii de asigurari de sanatate pentru persoanele care se afla in executarea masurilor prevazute la art. 105, 113, 114 din Codul penal, precum si pentru persoanele care se afla in perioada de amanare sau intrerupere a executarii pedepsei privative de libertate</t>
  </si>
  <si>
    <t>53</t>
  </si>
  <si>
    <t xml:space="preserve">Sume alocate din bugetul de stat, altele decat cele de echilibrare, prin bugetul Ministerului Sanatatii </t>
  </si>
  <si>
    <t>72</t>
  </si>
  <si>
    <t>Contributii individuale de asigurari de sanatate aferente indemnizatiei lunare acordate pe perioada concediului de acomodare in vederea adoptiei</t>
  </si>
  <si>
    <t>74</t>
  </si>
  <si>
    <t>Sume alocate bugetului Fondului national unic de asigurari sociale de sanatate, pentru acoperirea deficitului rezultat din aplicarea prevederilor legale referitoare la concediile si indemnizatiile de asigurari sociale de sanatate</t>
  </si>
  <si>
    <t>4305</t>
  </si>
  <si>
    <t>SUBVENTII DE LA ALTE ADMINISTRATII</t>
  </si>
  <si>
    <t xml:space="preserve"> Contributii de asigurari de sanatate pentru persoane care executa o pedeapsa  privativa de libertate sau arest preventiv</t>
  </si>
  <si>
    <t>Contributii de asigurari de sanatate pentru persoane care se afla in concediu medical din cauza de accidente de munca si boli profesionale</t>
  </si>
  <si>
    <t xml:space="preserve">Sume alocate din veniturile proprii ale Ministerului Sanatatii </t>
  </si>
  <si>
    <t>Contributii din sumele alocate sistemului de asigurari pentru accidente de munca si boli profesionale, pentru concedii si indemnizatii datorate persoanelor aflate in incapacitate temporara de munca din cauza accidentelor de munca sau bolilor profesionale</t>
  </si>
  <si>
    <t>SUME PRIMITE DE LA UE/ALTI DONATORI IN CONTUL PLATILOR EFECTUATE SI PREFINANTARI</t>
  </si>
  <si>
    <t>Fondul Social European</t>
  </si>
  <si>
    <t>SUME PRIMITE DE LA UE/ALTI DONATORI IN CONTUL PLATILOR EFECTUATE SI PREFINANTARI AFERENTE CADRULUI FINANCIAR 2014-2020</t>
  </si>
  <si>
    <t>Mecanismul pentru interconectarea Europei</t>
  </si>
  <si>
    <t>4905</t>
  </si>
  <si>
    <t>SUME AFERENTE ASISTENTEI FINANCIARE NERAMBURSABILE ALOCATE PENTRU PNRR</t>
  </si>
  <si>
    <t>Sume rambursate din PNRR</t>
  </si>
  <si>
    <t>08</t>
  </si>
  <si>
    <t>FONDURI EXTERNE NERAMBURSABILE
TOTAL VENITURI</t>
  </si>
  <si>
    <t xml:space="preserve">III.  OPERATIUNI FINANCIARE </t>
  </si>
  <si>
    <t>4108</t>
  </si>
  <si>
    <t>Alte operaţiuni financiare</t>
  </si>
  <si>
    <t>Sume aferente fondurilor externe nerambursabile</t>
  </si>
  <si>
    <t>Credite de angajament an 2024</t>
  </si>
  <si>
    <t>Credite bugetare an 2024</t>
  </si>
  <si>
    <t>D</t>
  </si>
  <si>
    <t>TOTAL GENERAL</t>
  </si>
  <si>
    <t>CHELTUIELI CURENTE</t>
  </si>
  <si>
    <t xml:space="preserve">TITLUL I CHELTUIELI DE PERSONAL </t>
  </si>
  <si>
    <t>TITLUL II BUNURI SI SERVICII</t>
  </si>
  <si>
    <t>30</t>
  </si>
  <si>
    <t>TITLUL III DOBANZI</t>
  </si>
  <si>
    <t>51</t>
  </si>
  <si>
    <t>TITLUL VI TRANSFERURI INTRE UNITATI ALE ADMINISTRATIEI PUBLICE</t>
  </si>
  <si>
    <t>56</t>
  </si>
  <si>
    <t>TITLUL VIII PROIECTE CU FINANTARE DIN FONDURI EXTERNE NERAMBURSABILE (FEN) POSTADERARE</t>
  </si>
  <si>
    <t>57</t>
  </si>
  <si>
    <t>TITLUL IX ASISTENTA SOCIALA</t>
  </si>
  <si>
    <t>58</t>
  </si>
  <si>
    <t>TITLUL X PROIECTE CU FINANTARE DIN FONDURI EXTERNE NERAMBURSABILE AFERENTE CADRULUI FINANCIAR 2014-2020</t>
  </si>
  <si>
    <t>59</t>
  </si>
  <si>
    <t xml:space="preserve">TITLUL XI ALTE CHELTUIELI </t>
  </si>
  <si>
    <t>60</t>
  </si>
  <si>
    <t>TITLUL XII PROIECTE CU FINANTARE DIN SUMELE REPREZENTAND ASISTENTA FINANCIARA NERAMBURSABILA AFERENTA PNRR</t>
  </si>
  <si>
    <t>70</t>
  </si>
  <si>
    <t>CHELTUIELI DE CAPITAL</t>
  </si>
  <si>
    <t>71</t>
  </si>
  <si>
    <t>TITLUL XV ACTIVE NEFINANCIARE</t>
  </si>
  <si>
    <t>5005</t>
  </si>
  <si>
    <t xml:space="preserve">CHELTUIELI- TOTAL      </t>
  </si>
  <si>
    <t>TITLUL I CHELTUIELI DE PERSONAL</t>
  </si>
  <si>
    <t>6600</t>
  </si>
  <si>
    <t>Partea a III-a CHELTUIELI SOCIAL - CULTURALE</t>
  </si>
  <si>
    <t>6605</t>
  </si>
  <si>
    <t>SANATATE</t>
  </si>
  <si>
    <t>Cheltuieli de salarii in bani</t>
  </si>
  <si>
    <t>Salarii de baza</t>
  </si>
  <si>
    <t>Sporuri pentru conditii de munca</t>
  </si>
  <si>
    <t>Alte sporuri</t>
  </si>
  <si>
    <t>Indemnizatii platite unor persoane din afara unitatii</t>
  </si>
  <si>
    <t>13</t>
  </si>
  <si>
    <t>Drepturi de delegare</t>
  </si>
  <si>
    <t>Indemnizatii de detasare</t>
  </si>
  <si>
    <t>Indemnizatii de hrana</t>
  </si>
  <si>
    <t>Alte drepturi salariale in bani</t>
  </si>
  <si>
    <t xml:space="preserve">  ~ hotarari judecatoresti</t>
  </si>
  <si>
    <t>Cheltuieli salariale in natura</t>
  </si>
  <si>
    <t>Vouchere de vacanta</t>
  </si>
  <si>
    <t>Contributii</t>
  </si>
  <si>
    <t>Contributii de asigurari sociale de stat</t>
  </si>
  <si>
    <t>Contributii de asigurari de somaj</t>
  </si>
  <si>
    <t>Contributii de asigurari sociale de sanatate</t>
  </si>
  <si>
    <t xml:space="preserve">Contributii de asigurari pentru accidente de munca si boli profesionale </t>
  </si>
  <si>
    <t>Contributia asiguratorie pentru munca</t>
  </si>
  <si>
    <t>Bunuri si servicii</t>
  </si>
  <si>
    <t>Furnituri de birou</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</si>
  <si>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</si>
  <si>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</si>
  <si>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</si>
  <si>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</si>
  <si>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</si>
  <si>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</si>
  <si>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 din care:</t>
  </si>
  <si>
    <t>Materiale si prestari de servicii cu caracter functional pt ch.proprii</t>
  </si>
  <si>
    <t>Reparatii curente</t>
  </si>
  <si>
    <t>Bunuri de natura obiectelor de inventar</t>
  </si>
  <si>
    <t>Alte obiecte de inventar</t>
  </si>
  <si>
    <t>Deplasari, detasari, transferari</t>
  </si>
  <si>
    <t>Deplasari interne, detasari, transferari</t>
  </si>
  <si>
    <t>Deplasari in strainatate</t>
  </si>
  <si>
    <t>11</t>
  </si>
  <si>
    <t>Carti, publicatii si materiale documentare</t>
  </si>
  <si>
    <t>Consultanta si expertiza</t>
  </si>
  <si>
    <t>Pregatire profesionala</t>
  </si>
  <si>
    <t>Protectia muncii</t>
  </si>
  <si>
    <t>Cheltuieli judiciare si extrajudiciare derivate din actiuni in reprezentarea intereselor statului, potrivit dispozitiilor legale</t>
  </si>
  <si>
    <t>Alte cheltuieli</t>
  </si>
  <si>
    <t>Chirii</t>
  </si>
  <si>
    <t>Alte cheltuieli cu bunuri si servicii</t>
  </si>
  <si>
    <t>Alte dobanzi</t>
  </si>
  <si>
    <t>Dobanda datorata trezoreriei statului</t>
  </si>
  <si>
    <t>Despagubiri civile</t>
  </si>
  <si>
    <t>Sume aferente persoanelor cu handicap neincadrate</t>
  </si>
  <si>
    <t>Active fixe</t>
  </si>
  <si>
    <t>Constructii</t>
  </si>
  <si>
    <t>Masini, echipamente si mijloace de transport</t>
  </si>
  <si>
    <t>Mobilier, aparatura birotica si alte active corporale</t>
  </si>
  <si>
    <t>Alte active fixe</t>
  </si>
  <si>
    <t>Reparatii capitale aferente activelor fixe</t>
  </si>
  <si>
    <t>Administratia centrala</t>
  </si>
  <si>
    <t>Servicii publice descentralizate</t>
  </si>
  <si>
    <t>Materiale si prestari de servicii cu caracter medical</t>
  </si>
  <si>
    <t>Produse farmaceutice, materiale sanitare specifice si dispozitive medicale</t>
  </si>
  <si>
    <t>Medicamente pentru boli cronice cu risc crescut utilizate in programele nationale cu scop curativ</t>
  </si>
  <si>
    <t>Servicii medicale in ambulator</t>
  </si>
  <si>
    <t>Servicii medicale in unitati sanitare cu paturi</t>
  </si>
  <si>
    <t>Ingrijiri medicale la domiciliu</t>
  </si>
  <si>
    <t>Prestatii medicale acordate in baza documentelor internationale</t>
  </si>
  <si>
    <t>TRANSFERURI CURENTE</t>
  </si>
  <si>
    <t>Transferuri din bugetul fondului national unic de asigurări sociale de sănătate către unitățile sanitare pentru acoperirea creșterilor salariale</t>
  </si>
  <si>
    <r>
      <t xml:space="preserve">~ influente financiare determinate de cresterile salariale prevazute de </t>
    </r>
    <r>
      <rPr>
        <sz val="12"/>
        <color indexed="30"/>
        <rFont val="Arial"/>
        <family val="2"/>
        <charset val="238"/>
      </rPr>
      <t xml:space="preserve">art.38, alin.3, lit.g) </t>
    </r>
    <r>
      <rPr>
        <sz val="12"/>
        <rFont val="Arial"/>
        <family val="2"/>
        <charset val="238"/>
      </rPr>
      <t>din Legea nr.153/2017,cu modificările și completările ulterioare</t>
    </r>
  </si>
  <si>
    <r>
      <t xml:space="preserve"> influente financiare determinate de cresterile salariale prevazute de </t>
    </r>
    <r>
      <rPr>
        <sz val="12"/>
        <color indexed="30"/>
        <rFont val="Arial"/>
        <family val="2"/>
        <charset val="238"/>
      </rPr>
      <t>art. 38 alin. 4^3</t>
    </r>
    <r>
      <rPr>
        <sz val="12"/>
        <rFont val="Arial"/>
        <family val="2"/>
        <charset val="238"/>
      </rPr>
      <t>  din Legea-cadru nr. 153/2017,cu modificările și completările ulterioare</t>
    </r>
  </si>
  <si>
    <r>
      <t xml:space="preserve"> influente financiare determinate de cresterile salariale prevazute de </t>
    </r>
    <r>
      <rPr>
        <sz val="12"/>
        <color indexed="30"/>
        <rFont val="Arial"/>
        <family val="2"/>
        <charset val="238"/>
      </rPr>
      <t xml:space="preserve">art. 38 alin. 4^4 </t>
    </r>
    <r>
      <rPr>
        <sz val="12"/>
        <rFont val="Arial"/>
        <family val="2"/>
        <charset val="238"/>
      </rPr>
      <t>din Legea-cadru nr. 153/2017, cu modificările și completările ulterioare</t>
    </r>
  </si>
  <si>
    <r>
      <t xml:space="preserve">~influente financiare determinate de cresterile salariale prevazute de </t>
    </r>
    <r>
      <rPr>
        <sz val="12"/>
        <color indexed="30"/>
        <rFont val="Arial"/>
        <family val="2"/>
        <charset val="238"/>
      </rPr>
      <t>art.38, alin.4</t>
    </r>
    <r>
      <rPr>
        <sz val="12"/>
        <rFont val="Arial"/>
        <family val="2"/>
        <charset val="238"/>
      </rPr>
      <t xml:space="preserve"> din Legea nr.153/2017, cu modificarile si completarile ulterioare, din care:</t>
    </r>
  </si>
  <si>
    <r>
      <t xml:space="preserve"> - influente financiare determinate de cresterile salariale prevazute de art.38, alin.4 din Legea nr.153/2017 reprezentand majorarea cu </t>
    </r>
    <r>
      <rPr>
        <b/>
        <i/>
        <sz val="12"/>
        <rFont val="Arial"/>
        <family val="2"/>
        <charset val="238"/>
      </rPr>
      <t xml:space="preserve">1/4 </t>
    </r>
    <r>
      <rPr>
        <i/>
        <sz val="12"/>
        <rFont val="Arial"/>
        <family val="2"/>
        <charset val="238"/>
      </rPr>
      <t xml:space="preserve">din diferenţa dintre salariul de bază, solda de funcţie/salariul de funcţie, indemnizaţia de încadrare prevăzute de lege pentru anul 2022 şi cel/cea din luna decembrie 2018, conform art.34, alin(1) din OUG nr.114/2018 cu modificarile si completarile ulterioare </t>
    </r>
  </si>
  <si>
    <r>
      <t xml:space="preserve"> - influente financiare determinate de cresterile salariale prevazute de art.38, alin.4 din Legea nr.153/2017 reprezentand majorarea cu </t>
    </r>
    <r>
      <rPr>
        <b/>
        <i/>
        <sz val="12"/>
        <rFont val="Arial"/>
        <family val="2"/>
        <charset val="238"/>
      </rPr>
      <t xml:space="preserve">1/3 </t>
    </r>
    <r>
      <rPr>
        <i/>
        <sz val="12"/>
        <rFont val="Arial"/>
        <family val="2"/>
        <charset val="238"/>
      </rPr>
      <t>din diferenţa dintre salariul de bază, solda de funcţie/salariul de funcţie, indemnizaţia de încadrare prevăzute de lege pentru anul 2022 şi cel/cea din luna decembrie 2019, conform art.45 din Legea nr.5/2020</t>
    </r>
  </si>
  <si>
    <r>
      <t xml:space="preserve"> - influente financiare determinate de cresterile salariale prevazute de art.I, alin.(3),   (4^1) si (4^2) din OUG nr.130/2021 cu modificările şi completările ulterioare reprezentand majorarea cu </t>
    </r>
    <r>
      <rPr>
        <b/>
        <sz val="12"/>
        <rFont val="Arial"/>
        <family val="2"/>
      </rPr>
      <t>1/4</t>
    </r>
    <r>
      <rPr>
        <sz val="12"/>
        <rFont val="Arial"/>
        <family val="2"/>
        <charset val="238"/>
      </rPr>
      <t xml:space="preserve"> din diferenţa dintre salariul de bază prevăzut de Legea-cadru nr. 153/2017, cu modificările şi completările ulterioare, pentru anul 2022 şi cel din luna decembrie 2021</t>
    </r>
  </si>
  <si>
    <t xml:space="preserve"> ~ influente financiare determinate de cresterile salariale prevazute de art.I, alin.(1), din OUG nr.168/2022 cu modificările şi completările ulterioare, reprezentand majorarea,  începând cu data de 1 ianuarie, cu 10% faţă de nivelul acordat pentru luna decembrie 2022, a cuantumului brut al salariilor de bază/soldelor de funcţie/salariilor de funcţie/indemnizaţiilor de încadrare lunară de care beneficiază personalul plătit din fonduri publice, fără a se depăşi valoarea nominală pentru anul 2022 stabilită potrivit anexelor la Legea-cadru nr. 153/2017, cu modificările şi completările ulterioare</t>
  </si>
  <si>
    <t>~ indemniatie lunara stabilita in cuantum brut conform art. 3^1, alin. (1) din capitolul II al anexei nr.II la Legea-cadru nr. 153/2017, cu modificările și completările ulterioare, din care:</t>
  </si>
  <si>
    <t xml:space="preserve">  -  indemniatie lunara pentru medicii specialisti si primari conform art. 3^1 ,alin. (1), lit a) si b) din capitolul II al anexei nr.II la Legea-cadru nr. 153/2017, cu modificările și completările ulterioare</t>
  </si>
  <si>
    <t xml:space="preserve">  -  indemniatie lunara pentru medicii rezidenti conform art. 3^1 ,alin. (1), lit c) si d) din capitolul II al anexei nr.II la Legea-cadru nr. 153/2017, cu modificările și completările ulterioare</t>
  </si>
  <si>
    <t xml:space="preserve">  -  indemniatie lunara pentru biologii, chimistii si biochimistii prevazuti la art. 3^1 ,alin. (1), lit e) din capitolul II al anexei nr.II la Legea-cadru nr. 153/2017, cu modificările și completările ulterioare</t>
  </si>
  <si>
    <t xml:space="preserve">  -  indemniatie lunara pentru tehnicienii de radiologie şi imagistică licenţiaţi, asistenţii medicali de laborator clinic licenţiaţi, asistenţii medicali licenţiaţi în balneofiziokinetoterapie şi recuperare, asistenţii medicali dentari licenţiaţi, asistenţii medicali de profilaxie dentară licenţiaţi, asistenţii medicali licenţiaţi în nutriţie şi dietetică, asistenţii medicali, moaşe, surori medicale, indiferent de nivelul studiilor, precum şi cei asimilaţi acestora conform art. 3^1 ,alin. (1), lit f) din capitolul II al anexei nr.II la Legea-cadru nr. 153/2017, cu modificările și completările ulterioare</t>
  </si>
  <si>
    <t xml:space="preserve">  -  indemniatie lunara pentru fiecare zi lucrată în zilele de repaus săptămânal, sărbători legale şi în celelalte zile în care, în conformitate cu reglementările legale în vigoare, nu se lucrează, conform art. 3^1 ,alin. (1), lit g) din capitolul II al anexei nr.II la Legea-cadru nr. 153/2017, cu modificările și completările ulterioare</t>
  </si>
  <si>
    <t>Programe finantate din Fondul Social European Plus (FSE+), aferente cadrului financiar 2021-2027</t>
  </si>
  <si>
    <t>Finantarea nationala</t>
  </si>
  <si>
    <t>Finantarea externa nerambursabila</t>
  </si>
  <si>
    <t>Alte programe comunitare finantate in perioada 2021-2027</t>
  </si>
  <si>
    <t>Mecanismul pentru Interconectarea Europei</t>
  </si>
  <si>
    <t>Finantare nationala</t>
  </si>
  <si>
    <t>Finantare externa nerambursabila</t>
  </si>
  <si>
    <t>Fonduri europene nerambursabile</t>
  </si>
  <si>
    <t>Sume aferente TVA</t>
  </si>
  <si>
    <t>6805</t>
  </si>
  <si>
    <t>ASIGURARI SI ASISTENTA SOCIALA</t>
  </si>
  <si>
    <t>Ajutoare sociale</t>
  </si>
  <si>
    <t>Ajutoare sociale in numerar</t>
  </si>
  <si>
    <t>Asistenta sociala in caz de boli si invaliditati</t>
  </si>
  <si>
    <t>Asistenta sociala in caz de boli</t>
  </si>
  <si>
    <t>Asistenta sociala pentru familie si copii</t>
  </si>
  <si>
    <t>5008</t>
  </si>
  <si>
    <t>FONDURI EXTERNE NERAMBURSABILE</t>
  </si>
  <si>
    <t>6608</t>
  </si>
  <si>
    <t>Alte cheltuieli in domeniul sanatatii</t>
  </si>
  <si>
    <t>Alte institutii si actiuni sanitare</t>
  </si>
  <si>
    <t>Alte bunuri si servicii pentru intretinere si functionare</t>
  </si>
  <si>
    <t>Medicamente cu si fara contributie personala</t>
  </si>
  <si>
    <t>Materiale sanitare specifice utilizate in programele nationale cu scop curativ</t>
  </si>
  <si>
    <t>Servicii medicale de hemodializa si dializa peritoneala</t>
  </si>
  <si>
    <t>Dispozitive si echipamente medicale</t>
  </si>
  <si>
    <t>Asistenta medicala primara</t>
  </si>
  <si>
    <t>Asistenta medicala  pentru specialitati clinice</t>
  </si>
  <si>
    <t>Asistenta medicala stomatologica</t>
  </si>
  <si>
    <t>Asistenta medicala pentru specialitati paraclinice</t>
  </si>
  <si>
    <t>Asistenta medicala in centrele medicale multifunctionale</t>
  </si>
  <si>
    <t>Servicii de urgenta prespitalicesti si transport sanita</t>
  </si>
  <si>
    <t>Spitale generale</t>
  </si>
  <si>
    <t>Unitati de recuperare-reabilitare a sanatatii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</si>
</sst>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0.00_ ;[Red]\-#,##0.00\ "/>
    <numFmt numFmtId="165" formatCode="#,##0_ ;[Red]\-#,##0\ "/>
  </numFmts>
  <fonts count="37" x14ac:knownFonts="1">
    <font>
      <sz val="10"/>
      <name val="Arial"/>
      <charset val="238"/>
    </font>
    <font>
      <sz val="10"/>
      <name val="Arial"/>
      <family val="2"/>
      <charset val="238"/>
    </font>
    <font>
      <b/>
      <sz val="11"/>
      <name val="Arial"/>
      <family val="2"/>
      <charset val="238"/>
    </font>
    <font>
      <sz val="10"/>
      <name val="Arial"/>
      <family val="2"/>
      <charset val="238"/>
    </font>
    <font>
      <sz val="10"/>
      <name val="Arial"/>
      <family val="2"/>
    </font>
    <font>
      <b/>
      <sz val="12"/>
      <name val="Arial"/>
      <family val="2"/>
    </font>
    <font>
      <b/>
      <sz val="10"/>
      <name val="Arial"/>
      <family val="2"/>
    </font>
    <font>
      <b/>
      <sz val="13"/>
      <name val="Arial"/>
      <family val="2"/>
    </font>
    <font>
      <sz val="12"/>
      <name val="Arial"/>
      <family val="2"/>
    </font>
    <font>
      <sz val="12"/>
      <name val="Arial"/>
      <family val="2"/>
      <charset val="238"/>
    </font>
    <font>
      <b/>
      <sz val="14"/>
      <name val="Arial"/>
      <family val="2"/>
      <charset val="238"/>
    </font>
    <font>
      <sz val="14"/>
      <name val="Arial"/>
      <family val="2"/>
      <charset val="238"/>
    </font>
    <font>
      <b/>
      <i/>
      <sz val="11"/>
      <name val="Arial"/>
      <family val="2"/>
      <charset val="238"/>
    </font>
    <font>
      <i/>
      <sz val="10"/>
      <name val="Arial"/>
      <family val="2"/>
    </font>
    <font>
      <b/>
      <i/>
      <sz val="10"/>
      <name val="Arial"/>
      <family val="2"/>
    </font>
    <font>
      <b/>
      <sz val="13"/>
      <name val="Arial"/>
      <family val="2"/>
      <charset val="238"/>
    </font>
    <font>
      <b/>
      <i/>
      <sz val="13"/>
      <name val="Arial"/>
      <family val="2"/>
    </font>
    <font>
      <b/>
      <sz val="14"/>
      <name val="Arial"/>
      <family val="2"/>
    </font>
    <font>
      <sz val="11"/>
      <name val="Arial"/>
      <family val="2"/>
      <charset val="238"/>
    </font>
    <font>
      <sz val="14"/>
      <name val="Arial"/>
      <family val="2"/>
    </font>
    <font>
      <b/>
      <sz val="10"/>
      <name val="Arial"/>
      <family val="2"/>
      <charset val="238"/>
    </font>
    <font>
      <sz val="14"/>
      <color indexed="10"/>
      <name val="Arial"/>
      <family val="2"/>
    </font>
    <font>
      <sz val="14"/>
      <color indexed="8"/>
      <name val="Arial"/>
      <family val="2"/>
    </font>
    <font>
      <b/>
      <sz val="11"/>
      <name val="Arial"/>
      <family val="2"/>
    </font>
    <font>
      <b/>
      <i/>
      <sz val="11"/>
      <name val="Arial"/>
      <family val="2"/>
    </font>
    <font>
      <i/>
      <sz val="14"/>
      <name val="Arial"/>
      <family val="2"/>
    </font>
    <font>
      <b/>
      <i/>
      <sz val="10"/>
      <name val="Arial"/>
      <family val="2"/>
      <charset val="238"/>
    </font>
    <font>
      <b/>
      <i/>
      <sz val="14"/>
      <name val="Arial"/>
      <family val="2"/>
    </font>
    <font>
      <i/>
      <sz val="11"/>
      <name val="Arial"/>
      <family val="2"/>
      <charset val="238"/>
    </font>
    <font>
      <sz val="12"/>
      <color indexed="30"/>
      <name val="Arial"/>
      <family val="2"/>
      <charset val="238"/>
    </font>
    <font>
      <i/>
      <sz val="12"/>
      <name val="Arial"/>
      <family val="2"/>
      <charset val="238"/>
    </font>
    <font>
      <b/>
      <i/>
      <sz val="12"/>
      <name val="Arial"/>
      <family val="2"/>
      <charset val="238"/>
    </font>
    <font>
      <sz val="11"/>
      <name val="Arial"/>
      <family val="2"/>
    </font>
    <font>
      <sz val="9"/>
      <name val="Arial"/>
      <family val="2"/>
      <charset val="238"/>
    </font>
    <font>
      <i/>
      <sz val="11"/>
      <name val="Arial"/>
      <family val="2"/>
    </font>
    <font>
      <b/>
      <sz val="11"/>
      <color rgb="FFFF0000"/>
      <name val="Arial"/>
      <family val="2"/>
    </font>
    <font>
      <b/>
      <sz val="11"/>
      <color rgb="FFFF0000"/>
      <name val="Arial"/>
      <family val="2"/>
      <charset val="238"/>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bottom/>
      <diagonal/>
    </border>
    <border>
      <left style="medium">
        <color indexed="64"/>
      </left>
      <right/>
      <top style="hair">
        <color indexed="64"/>
      </top>
      <bottom style="medium">
        <color indexed="64"/>
      </bottom>
      <diagonal/>
    </border>
  </borders>
  <cellStyleXfs count="5">
    <xf numFmtId="0" fontId="0" fillId="0" borderId="0"/>
    <xf numFmtId="0" fontId="1" fillId="0" borderId="0"/>
    <xf numFmtId="0" fontId="3" fillId="0" borderId="0"/>
    <xf numFmtId="0" fontId="3" fillId="0" borderId="0"/>
    <xf numFmtId="43" fontId="3" fillId="0" borderId="0" applyFont="0" applyFill="0" applyBorder="0" applyAlignment="0" applyProtection="0"/>
  </cellStyleXfs>
  <cellXfs count="290">
    <xf numFmtId="0" fontId="0" fillId="0" borderId="0" xfId="0"/>
    <xf numFmtId="0" fontId="2" fillId="0" borderId="0" xfId="1" applyFont="1" applyFill="1" applyBorder="1" applyAlignment="1">
      <alignment horizontal="left"/>
    </xf>
    <xf numFmtId="49" fontId="2" fillId="0" borderId="0" xfId="2" applyNumberFormat="1" applyFont="1" applyFill="1" applyBorder="1"/>
    <xf numFmtId="3" fontId="2" fillId="0" borderId="0" xfId="2" applyNumberFormat="1" applyFont="1" applyFill="1" applyBorder="1"/>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3" fontId="4" fillId="0" borderId="0" xfId="2" applyNumberFormat="1" applyFont="1" applyFill="1" applyBorder="1" applyAlignment="1">
      <alignment wrapText="1"/>
    </xf>
    <xf numFmtId="164" fontId="3" fillId="0" borderId="0" xfId="2" applyNumberFormat="1" applyFont="1" applyFill="1" applyBorder="1"/>
    <xf numFmtId="3" fontId="3" fillId="0" borderId="0" xfId="2" applyNumberFormat="1" applyFont="1" applyFill="1" applyBorder="1"/>
    <xf numFmtId="164" fontId="6" fillId="0" borderId="0" xfId="1" applyNumberFormat="1" applyFont="1" applyFill="1" applyBorder="1"/>
    <xf numFmtId="3" fontId="8" fillId="0" borderId="0" xfId="2" applyNumberFormat="1" applyFont="1" applyFill="1" applyBorder="1"/>
    <xf numFmtId="3" fontId="12" fillId="0" borderId="0" xfId="2" applyNumberFormat="1" applyFont="1" applyFill="1" applyBorder="1"/>
    <xf numFmtId="49" fontId="12" fillId="0" borderId="0" xfId="2" applyNumberFormat="1" applyFont="1" applyFill="1" applyBorder="1"/>
    <xf numFmtId="3" fontId="12" fillId="0" borderId="0" xfId="2" applyNumberFormat="1" applyFont="1" applyFill="1" applyBorder="1" applyAlignment="1">
      <alignment horizontal="center"/>
    </xf>
    <xf numFmtId="3" fontId="12" fillId="0" borderId="0" xfId="2" applyNumberFormat="1" applyFont="1" applyFill="1" applyBorder="1" applyAlignment="1">
      <alignment horizontal="right"/>
    </xf>
    <xf numFmtId="3" fontId="13" fillId="0" borderId="0" xfId="2" applyNumberFormat="1" applyFont="1" applyFill="1" applyBorder="1" applyAlignment="1" applyProtection="1">
      <alignment horizontal="center" wrapText="1"/>
    </xf>
    <xf numFmtId="164" fontId="14" fillId="0" borderId="0" xfId="2" applyNumberFormat="1" applyFont="1" applyFill="1" applyBorder="1" applyAlignment="1" applyProtection="1">
      <alignment horizontal="right" vertical="center" wrapText="1"/>
    </xf>
    <xf numFmtId="164" fontId="14" fillId="0" borderId="0" xfId="2" applyNumberFormat="1" applyFont="1" applyFill="1" applyBorder="1"/>
    <xf numFmtId="3" fontId="14" fillId="0" borderId="0" xfId="2" applyNumberFormat="1" applyFont="1" applyFill="1" applyBorder="1"/>
    <xf numFmtId="164" fontId="2" fillId="0" borderId="1" xfId="2"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164" fontId="2" fillId="0" borderId="1" xfId="2" applyNumberFormat="1" applyFont="1" applyFill="1" applyBorder="1" applyAlignment="1">
      <alignment horizontal="right" vertical="center" wrapText="1"/>
    </xf>
    <xf numFmtId="164" fontId="15" fillId="0" borderId="1" xfId="2" applyNumberFormat="1" applyFont="1" applyFill="1" applyBorder="1" applyAlignment="1" applyProtection="1">
      <alignment horizontal="center" vertical="center" wrapText="1"/>
    </xf>
    <xf numFmtId="164" fontId="14" fillId="0" borderId="0" xfId="2" applyNumberFormat="1" applyFont="1" applyFill="1" applyBorder="1" applyAlignment="1">
      <alignment vertical="center" wrapText="1"/>
    </xf>
    <xf numFmtId="3" fontId="14" fillId="0" borderId="0" xfId="2" applyNumberFormat="1" applyFont="1" applyFill="1" applyBorder="1" applyAlignment="1">
      <alignment vertical="center" wrapText="1"/>
    </xf>
    <xf numFmtId="165" fontId="16" fillId="0" borderId="1" xfId="2" applyNumberFormat="1" applyFont="1" applyFill="1" applyBorder="1" applyAlignment="1" applyProtection="1">
      <alignment horizontal="center" wrapText="1"/>
    </xf>
    <xf numFmtId="164" fontId="7" fillId="0" borderId="1" xfId="3" applyNumberFormat="1" applyFont="1" applyFill="1" applyBorder="1" applyAlignment="1" applyProtection="1">
      <alignment horizontal="center" vertical="center" wrapText="1"/>
    </xf>
    <xf numFmtId="164" fontId="2" fillId="0" borderId="5" xfId="2" applyNumberFormat="1" applyFont="1" applyFill="1" applyBorder="1" applyAlignment="1">
      <alignment horizontal="right"/>
    </xf>
    <xf numFmtId="49" fontId="2" fillId="0" borderId="6" xfId="2" applyNumberFormat="1" applyFont="1" applyFill="1" applyBorder="1" applyAlignment="1">
      <alignment horizontal="right"/>
    </xf>
    <xf numFmtId="164" fontId="2" fillId="0" borderId="7" xfId="2" applyNumberFormat="1" applyFont="1" applyFill="1" applyBorder="1" applyAlignment="1">
      <alignment horizontal="right"/>
    </xf>
    <xf numFmtId="164" fontId="2" fillId="0" borderId="6" xfId="2" applyNumberFormat="1" applyFont="1" applyFill="1" applyBorder="1" applyAlignment="1">
      <alignment horizontal="center"/>
    </xf>
    <xf numFmtId="164" fontId="2" fillId="0" borderId="6" xfId="2" applyNumberFormat="1" applyFont="1" applyFill="1" applyBorder="1" applyAlignment="1">
      <alignment horizontal="right"/>
    </xf>
    <xf numFmtId="164" fontId="17" fillId="0" borderId="6" xfId="2" applyNumberFormat="1" applyFont="1" applyFill="1" applyBorder="1" applyAlignment="1" applyProtection="1">
      <alignment wrapText="1"/>
    </xf>
    <xf numFmtId="164" fontId="17" fillId="0" borderId="6" xfId="2" applyNumberFormat="1" applyFont="1" applyFill="1" applyBorder="1"/>
    <xf numFmtId="164" fontId="6" fillId="0" borderId="0" xfId="2" applyNumberFormat="1" applyFont="1" applyFill="1" applyBorder="1"/>
    <xf numFmtId="3" fontId="6" fillId="0" borderId="0" xfId="2" applyNumberFormat="1" applyFont="1" applyFill="1" applyBorder="1"/>
    <xf numFmtId="164" fontId="2" fillId="0" borderId="8" xfId="2" applyNumberFormat="1" applyFont="1" applyFill="1" applyBorder="1" applyAlignment="1">
      <alignment horizontal="right"/>
    </xf>
    <xf numFmtId="49" fontId="2" fillId="0" borderId="9" xfId="2" applyNumberFormat="1" applyFont="1" applyFill="1" applyBorder="1" applyAlignment="1">
      <alignment horizontal="right"/>
    </xf>
    <xf numFmtId="164" fontId="2" fillId="0" borderId="10" xfId="2" applyNumberFormat="1" applyFont="1" applyFill="1" applyBorder="1" applyAlignment="1">
      <alignment horizontal="right"/>
    </xf>
    <xf numFmtId="164" fontId="2" fillId="0" borderId="9" xfId="2" applyNumberFormat="1" applyFont="1" applyFill="1" applyBorder="1" applyAlignment="1">
      <alignment horizontal="center"/>
    </xf>
    <xf numFmtId="164" fontId="2" fillId="0" borderId="9" xfId="2" applyNumberFormat="1" applyFont="1" applyFill="1" applyBorder="1" applyAlignment="1">
      <alignment horizontal="right"/>
    </xf>
    <xf numFmtId="164" fontId="17" fillId="0" borderId="9" xfId="2" applyNumberFormat="1" applyFont="1" applyFill="1" applyBorder="1" applyAlignment="1" applyProtection="1">
      <alignment wrapText="1"/>
    </xf>
    <xf numFmtId="164" fontId="17" fillId="0" borderId="9" xfId="2" applyNumberFormat="1" applyFont="1" applyFill="1" applyBorder="1"/>
    <xf numFmtId="49" fontId="2" fillId="0" borderId="8" xfId="2" applyNumberFormat="1" applyFont="1" applyFill="1" applyBorder="1" applyAlignment="1">
      <alignment horizontal="right"/>
    </xf>
    <xf numFmtId="49" fontId="18" fillId="0" borderId="8" xfId="2" applyNumberFormat="1" applyFont="1" applyFill="1" applyBorder="1" applyAlignment="1">
      <alignment horizontal="right"/>
    </xf>
    <xf numFmtId="164" fontId="18" fillId="0" borderId="10" xfId="2" applyNumberFormat="1" applyFont="1" applyFill="1" applyBorder="1" applyAlignment="1">
      <alignment horizontal="right"/>
    </xf>
    <xf numFmtId="164" fontId="18" fillId="0" borderId="9" xfId="2" applyNumberFormat="1" applyFont="1" applyFill="1" applyBorder="1" applyAlignment="1">
      <alignment horizontal="center"/>
    </xf>
    <xf numFmtId="164" fontId="18" fillId="0" borderId="9" xfId="2" applyNumberFormat="1" applyFont="1" applyFill="1" applyBorder="1" applyAlignment="1">
      <alignment horizontal="right"/>
    </xf>
    <xf numFmtId="164" fontId="19" fillId="0" borderId="9" xfId="2" applyNumberFormat="1" applyFont="1" applyFill="1" applyBorder="1" applyAlignment="1" applyProtection="1">
      <alignment wrapText="1"/>
    </xf>
    <xf numFmtId="164" fontId="19" fillId="0" borderId="9" xfId="2" applyNumberFormat="1" applyFont="1" applyFill="1" applyBorder="1"/>
    <xf numFmtId="49" fontId="18" fillId="2" borderId="8" xfId="2" applyNumberFormat="1" applyFont="1" applyFill="1" applyBorder="1" applyAlignment="1">
      <alignment horizontal="right"/>
    </xf>
    <xf numFmtId="49" fontId="2" fillId="2" borderId="9" xfId="2" applyNumberFormat="1" applyFont="1" applyFill="1" applyBorder="1" applyAlignment="1">
      <alignment horizontal="right"/>
    </xf>
    <xf numFmtId="164" fontId="18" fillId="2" borderId="10" xfId="2" applyNumberFormat="1" applyFont="1" applyFill="1" applyBorder="1" applyAlignment="1">
      <alignment horizontal="right"/>
    </xf>
    <xf numFmtId="164" fontId="18" fillId="2" borderId="9" xfId="2" applyNumberFormat="1" applyFont="1" applyFill="1" applyBorder="1" applyAlignment="1">
      <alignment horizontal="center"/>
    </xf>
    <xf numFmtId="164" fontId="18" fillId="2" borderId="9" xfId="2" applyNumberFormat="1" applyFont="1" applyFill="1" applyBorder="1" applyAlignment="1">
      <alignment horizontal="right"/>
    </xf>
    <xf numFmtId="164" fontId="19" fillId="2" borderId="9" xfId="2" applyNumberFormat="1" applyFont="1" applyFill="1" applyBorder="1" applyAlignment="1" applyProtection="1">
      <alignment wrapText="1"/>
    </xf>
    <xf numFmtId="164" fontId="19" fillId="2" borderId="9" xfId="2" applyNumberFormat="1" applyFont="1" applyFill="1" applyBorder="1"/>
    <xf numFmtId="164" fontId="17" fillId="0" borderId="9" xfId="2" applyNumberFormat="1" applyFont="1" applyFill="1" applyBorder="1" applyAlignment="1" applyProtection="1">
      <alignment wrapText="1" shrinkToFit="1"/>
    </xf>
    <xf numFmtId="164" fontId="2" fillId="0" borderId="9" xfId="2" quotePrefix="1" applyNumberFormat="1" applyFont="1" applyFill="1" applyBorder="1" applyAlignment="1">
      <alignment horizontal="right"/>
    </xf>
    <xf numFmtId="164" fontId="2" fillId="3" borderId="9" xfId="2" quotePrefix="1" applyNumberFormat="1" applyFont="1" applyFill="1" applyBorder="1" applyAlignment="1">
      <alignment horizontal="right"/>
    </xf>
    <xf numFmtId="49" fontId="2" fillId="3" borderId="9" xfId="2" applyNumberFormat="1" applyFont="1" applyFill="1" applyBorder="1" applyAlignment="1">
      <alignment horizontal="right"/>
    </xf>
    <xf numFmtId="164" fontId="2" fillId="3" borderId="9" xfId="2" applyNumberFormat="1" applyFont="1" applyFill="1" applyBorder="1" applyAlignment="1">
      <alignment horizontal="center"/>
    </xf>
    <xf numFmtId="164" fontId="2" fillId="3" borderId="9" xfId="2" applyNumberFormat="1" applyFont="1" applyFill="1" applyBorder="1" applyAlignment="1">
      <alignment horizontal="right"/>
    </xf>
    <xf numFmtId="164" fontId="19" fillId="3" borderId="9" xfId="2" applyNumberFormat="1" applyFont="1" applyFill="1" applyBorder="1" applyAlignment="1" applyProtection="1">
      <alignment wrapText="1" shrinkToFit="1"/>
    </xf>
    <xf numFmtId="164" fontId="19" fillId="3" borderId="9" xfId="2" applyNumberFormat="1" applyFont="1" applyFill="1" applyBorder="1"/>
    <xf numFmtId="164" fontId="6" fillId="3" borderId="0" xfId="2" applyNumberFormat="1" applyFont="1" applyFill="1" applyBorder="1"/>
    <xf numFmtId="3" fontId="6" fillId="5" borderId="0" xfId="2" applyNumberFormat="1" applyFont="1" applyFill="1" applyBorder="1"/>
    <xf numFmtId="49" fontId="2" fillId="3" borderId="9" xfId="2" quotePrefix="1" applyNumberFormat="1" applyFont="1" applyFill="1" applyBorder="1" applyAlignment="1">
      <alignment horizontal="right"/>
    </xf>
    <xf numFmtId="164" fontId="19" fillId="3" borderId="11" xfId="2" applyNumberFormat="1" applyFont="1" applyFill="1" applyBorder="1" applyAlignment="1" applyProtection="1">
      <alignment wrapText="1"/>
    </xf>
    <xf numFmtId="164" fontId="19" fillId="0" borderId="9" xfId="2" applyNumberFormat="1" applyFont="1" applyFill="1" applyBorder="1" applyAlignment="1" applyProtection="1">
      <alignment wrapText="1" shrinkToFit="1"/>
    </xf>
    <xf numFmtId="3" fontId="20" fillId="0" borderId="0" xfId="2" applyNumberFormat="1" applyFont="1" applyFill="1" applyBorder="1"/>
    <xf numFmtId="164" fontId="2" fillId="2" borderId="9" xfId="2" quotePrefix="1" applyNumberFormat="1" applyFont="1" applyFill="1" applyBorder="1" applyAlignment="1">
      <alignment horizontal="right"/>
    </xf>
    <xf numFmtId="49" fontId="2" fillId="2" borderId="9" xfId="2" quotePrefix="1" applyNumberFormat="1" applyFont="1" applyFill="1" applyBorder="1" applyAlignment="1">
      <alignment horizontal="right"/>
    </xf>
    <xf numFmtId="164" fontId="2" fillId="2" borderId="9" xfId="2" applyNumberFormat="1" applyFont="1" applyFill="1" applyBorder="1" applyAlignment="1">
      <alignment horizontal="center"/>
    </xf>
    <xf numFmtId="164" fontId="2" fillId="2" borderId="9" xfId="2" applyNumberFormat="1" applyFont="1" applyFill="1" applyBorder="1" applyAlignment="1">
      <alignment horizontal="right"/>
    </xf>
    <xf numFmtId="164" fontId="19" fillId="2" borderId="9" xfId="2" applyNumberFormat="1" applyFont="1" applyFill="1" applyBorder="1" applyAlignment="1" applyProtection="1">
      <alignment wrapText="1" shrinkToFit="1"/>
    </xf>
    <xf numFmtId="164" fontId="6" fillId="2" borderId="0" xfId="2" applyNumberFormat="1" applyFont="1" applyFill="1" applyBorder="1"/>
    <xf numFmtId="164" fontId="20" fillId="0" borderId="0" xfId="2" applyNumberFormat="1" applyFont="1" applyFill="1" applyBorder="1"/>
    <xf numFmtId="49" fontId="2" fillId="0" borderId="9" xfId="2" quotePrefix="1" applyNumberFormat="1" applyFont="1" applyFill="1" applyBorder="1" applyAlignment="1">
      <alignment horizontal="right"/>
    </xf>
    <xf numFmtId="164" fontId="2" fillId="5" borderId="9" xfId="2" applyNumberFormat="1" applyFont="1" applyFill="1" applyBorder="1" applyAlignment="1">
      <alignment horizontal="right"/>
    </xf>
    <xf numFmtId="49" fontId="2" fillId="5" borderId="9" xfId="2" applyNumberFormat="1" applyFont="1" applyFill="1" applyBorder="1" applyAlignment="1">
      <alignment horizontal="right"/>
    </xf>
    <xf numFmtId="164" fontId="2" fillId="5" borderId="9" xfId="2" quotePrefix="1" applyNumberFormat="1" applyFont="1" applyFill="1" applyBorder="1" applyAlignment="1">
      <alignment horizontal="right"/>
    </xf>
    <xf numFmtId="164" fontId="2" fillId="5" borderId="9" xfId="2" applyNumberFormat="1" applyFont="1" applyFill="1" applyBorder="1" applyAlignment="1">
      <alignment horizontal="center"/>
    </xf>
    <xf numFmtId="164" fontId="19" fillId="5" borderId="9" xfId="2" applyNumberFormat="1" applyFont="1" applyFill="1" applyBorder="1" applyAlignment="1" applyProtection="1">
      <alignment wrapText="1" shrinkToFit="1"/>
    </xf>
    <xf numFmtId="164" fontId="19" fillId="4" borderId="9" xfId="2" applyNumberFormat="1" applyFont="1" applyFill="1" applyBorder="1"/>
    <xf numFmtId="164" fontId="6" fillId="4" borderId="0" xfId="2" applyNumberFormat="1" applyFont="1" applyFill="1" applyBorder="1"/>
    <xf numFmtId="3" fontId="3" fillId="4" borderId="0" xfId="2" applyNumberFormat="1" applyFont="1" applyFill="1" applyBorder="1"/>
    <xf numFmtId="3" fontId="3" fillId="5" borderId="0" xfId="2" applyNumberFormat="1" applyFont="1" applyFill="1" applyBorder="1"/>
    <xf numFmtId="164" fontId="21" fillId="5" borderId="9" xfId="2" applyNumberFormat="1" applyFont="1" applyFill="1" applyBorder="1" applyAlignment="1" applyProtection="1">
      <alignment wrapText="1"/>
    </xf>
    <xf numFmtId="164" fontId="19" fillId="5" borderId="9" xfId="2" applyNumberFormat="1" applyFont="1" applyFill="1" applyBorder="1" applyAlignment="1" applyProtection="1">
      <alignment wrapText="1"/>
    </xf>
    <xf numFmtId="164" fontId="2" fillId="4" borderId="9" xfId="2" applyNumberFormat="1" applyFont="1" applyFill="1" applyBorder="1" applyAlignment="1">
      <alignment horizontal="right"/>
    </xf>
    <xf numFmtId="49" fontId="2" fillId="4" borderId="9" xfId="2" applyNumberFormat="1" applyFont="1" applyFill="1" applyBorder="1" applyAlignment="1">
      <alignment horizontal="right"/>
    </xf>
    <xf numFmtId="4" fontId="19" fillId="0" borderId="11" xfId="0" applyNumberFormat="1" applyFont="1" applyFill="1" applyBorder="1" applyAlignment="1">
      <alignment vertical="center" wrapText="1"/>
    </xf>
    <xf numFmtId="4" fontId="19" fillId="3" borderId="11" xfId="0" applyNumberFormat="1" applyFont="1" applyFill="1" applyBorder="1" applyAlignment="1">
      <alignment vertical="center" wrapText="1"/>
    </xf>
    <xf numFmtId="164" fontId="19" fillId="3" borderId="9" xfId="2" applyNumberFormat="1" applyFont="1" applyFill="1" applyBorder="1" applyAlignment="1" applyProtection="1">
      <alignment wrapText="1"/>
    </xf>
    <xf numFmtId="4" fontId="19" fillId="0" borderId="12" xfId="0" applyNumberFormat="1" applyFont="1" applyFill="1" applyBorder="1" applyAlignment="1">
      <alignment vertical="center" wrapText="1"/>
    </xf>
    <xf numFmtId="49" fontId="2" fillId="0" borderId="9" xfId="2" applyNumberFormat="1" applyFont="1" applyFill="1" applyBorder="1" applyAlignment="1">
      <alignment horizontal="center"/>
    </xf>
    <xf numFmtId="0" fontId="2" fillId="3" borderId="9" xfId="2" applyNumberFormat="1" applyFont="1" applyFill="1" applyBorder="1" applyAlignment="1">
      <alignment horizontal="right"/>
    </xf>
    <xf numFmtId="4" fontId="17" fillId="3" borderId="9" xfId="0" applyNumberFormat="1" applyFont="1" applyFill="1" applyBorder="1" applyAlignment="1">
      <alignment wrapText="1"/>
    </xf>
    <xf numFmtId="164" fontId="17" fillId="3" borderId="9" xfId="2" applyNumberFormat="1" applyFont="1" applyFill="1" applyBorder="1"/>
    <xf numFmtId="4" fontId="22" fillId="3" borderId="9" xfId="0" applyNumberFormat="1" applyFont="1" applyFill="1" applyBorder="1" applyAlignment="1">
      <alignment wrapText="1"/>
    </xf>
    <xf numFmtId="164" fontId="19" fillId="0" borderId="9" xfId="0" applyNumberFormat="1" applyFont="1" applyFill="1" applyBorder="1" applyAlignment="1" applyProtection="1">
      <alignment horizontal="left" vertical="center" wrapText="1"/>
    </xf>
    <xf numFmtId="3" fontId="6" fillId="3" borderId="0" xfId="2" applyNumberFormat="1" applyFont="1" applyFill="1" applyBorder="1"/>
    <xf numFmtId="4" fontId="19" fillId="0" borderId="12" xfId="2" applyNumberFormat="1" applyFont="1" applyFill="1" applyBorder="1" applyAlignment="1" applyProtection="1">
      <alignment horizontal="left" wrapText="1"/>
    </xf>
    <xf numFmtId="164" fontId="17" fillId="2" borderId="9" xfId="2" applyNumberFormat="1" applyFont="1" applyFill="1" applyBorder="1" applyAlignment="1" applyProtection="1">
      <alignment wrapText="1"/>
    </xf>
    <xf numFmtId="164" fontId="17" fillId="2" borderId="9" xfId="2" applyNumberFormat="1" applyFont="1" applyFill="1" applyBorder="1"/>
    <xf numFmtId="164" fontId="2" fillId="2" borderId="8" xfId="2" applyNumberFormat="1" applyFont="1" applyFill="1" applyBorder="1" applyAlignment="1">
      <alignment horizontal="center"/>
    </xf>
    <xf numFmtId="3" fontId="3" fillId="3" borderId="0" xfId="2" applyNumberFormat="1" applyFont="1" applyFill="1" applyBorder="1"/>
    <xf numFmtId="164" fontId="2" fillId="2" borderId="13" xfId="2" applyNumberFormat="1" applyFont="1" applyFill="1" applyBorder="1" applyAlignment="1">
      <alignment horizontal="right"/>
    </xf>
    <xf numFmtId="49" fontId="2" fillId="2" borderId="13" xfId="2" applyNumberFormat="1" applyFont="1" applyFill="1" applyBorder="1" applyAlignment="1">
      <alignment horizontal="right"/>
    </xf>
    <xf numFmtId="164" fontId="2" fillId="2" borderId="13" xfId="2" applyNumberFormat="1" applyFont="1" applyFill="1" applyBorder="1" applyAlignment="1">
      <alignment horizontal="center"/>
    </xf>
    <xf numFmtId="164" fontId="19" fillId="2" borderId="13" xfId="2" applyNumberFormat="1" applyFont="1" applyFill="1" applyBorder="1" applyAlignment="1" applyProtection="1">
      <alignment wrapText="1"/>
    </xf>
    <xf numFmtId="164" fontId="19" fillId="2" borderId="13" xfId="2" applyNumberFormat="1" applyFont="1" applyFill="1" applyBorder="1"/>
    <xf numFmtId="49" fontId="2" fillId="0" borderId="13" xfId="2" applyNumberFormat="1" applyFont="1" applyFill="1" applyBorder="1" applyAlignment="1">
      <alignment horizontal="right"/>
    </xf>
    <xf numFmtId="164" fontId="2" fillId="0" borderId="13" xfId="2" applyNumberFormat="1" applyFont="1" applyFill="1" applyBorder="1" applyAlignment="1">
      <alignment horizontal="right"/>
    </xf>
    <xf numFmtId="164" fontId="2" fillId="0" borderId="13" xfId="2" applyNumberFormat="1" applyFont="1" applyFill="1" applyBorder="1" applyAlignment="1">
      <alignment horizontal="center"/>
    </xf>
    <xf numFmtId="165" fontId="17" fillId="0" borderId="11" xfId="2" applyNumberFormat="1" applyFont="1" applyFill="1" applyBorder="1" applyAlignment="1" applyProtection="1">
      <alignment wrapText="1"/>
    </xf>
    <xf numFmtId="164" fontId="19" fillId="0" borderId="13" xfId="2" applyNumberFormat="1" applyFont="1" applyFill="1" applyBorder="1"/>
    <xf numFmtId="164" fontId="19" fillId="0" borderId="13" xfId="2" applyNumberFormat="1" applyFont="1" applyFill="1" applyBorder="1" applyAlignment="1" applyProtection="1">
      <alignment wrapText="1"/>
    </xf>
    <xf numFmtId="164" fontId="17" fillId="0" borderId="13" xfId="2" applyNumberFormat="1" applyFont="1" applyFill="1" applyBorder="1"/>
    <xf numFmtId="164" fontId="20" fillId="0" borderId="11" xfId="2" applyNumberFormat="1" applyFont="1" applyFill="1" applyBorder="1" applyAlignment="1">
      <alignment horizontal="right"/>
    </xf>
    <xf numFmtId="164" fontId="17" fillId="0" borderId="13" xfId="2" applyNumberFormat="1" applyFont="1" applyFill="1" applyBorder="1" applyAlignment="1" applyProtection="1">
      <alignment wrapText="1"/>
    </xf>
    <xf numFmtId="164" fontId="2" fillId="0" borderId="14" xfId="2" applyNumberFormat="1" applyFont="1" applyFill="1" applyBorder="1" applyAlignment="1">
      <alignment horizontal="right"/>
    </xf>
    <xf numFmtId="49" fontId="2" fillId="0" borderId="14" xfId="2" applyNumberFormat="1" applyFont="1" applyFill="1" applyBorder="1" applyAlignment="1">
      <alignment horizontal="right"/>
    </xf>
    <xf numFmtId="164" fontId="2" fillId="0" borderId="14" xfId="2" applyNumberFormat="1" applyFont="1" applyFill="1" applyBorder="1" applyAlignment="1">
      <alignment horizontal="center"/>
    </xf>
    <xf numFmtId="164" fontId="17" fillId="0" borderId="14" xfId="2" applyNumberFormat="1" applyFont="1" applyFill="1" applyBorder="1" applyAlignment="1" applyProtection="1">
      <alignment wrapText="1"/>
    </xf>
    <xf numFmtId="164" fontId="17" fillId="0" borderId="14" xfId="2" applyNumberFormat="1" applyFont="1" applyFill="1" applyBorder="1"/>
    <xf numFmtId="164" fontId="2" fillId="0" borderId="15" xfId="2" applyNumberFormat="1" applyFont="1" applyFill="1" applyBorder="1" applyAlignment="1">
      <alignment horizontal="right"/>
    </xf>
    <xf numFmtId="49" fontId="2" fillId="0" borderId="15" xfId="2" applyNumberFormat="1" applyFont="1" applyFill="1" applyBorder="1" applyAlignment="1">
      <alignment horizontal="right"/>
    </xf>
    <xf numFmtId="164" fontId="2" fillId="0" borderId="15" xfId="2" applyNumberFormat="1" applyFont="1" applyFill="1" applyBorder="1" applyAlignment="1">
      <alignment horizontal="center"/>
    </xf>
    <xf numFmtId="164" fontId="19" fillId="0" borderId="15" xfId="2" applyNumberFormat="1" applyFont="1" applyFill="1" applyBorder="1" applyAlignment="1" applyProtection="1">
      <alignment wrapText="1"/>
    </xf>
    <xf numFmtId="164" fontId="19" fillId="0" borderId="15" xfId="2" applyNumberFormat="1" applyFont="1" applyFill="1" applyBorder="1"/>
    <xf numFmtId="164" fontId="2" fillId="2" borderId="16" xfId="2" applyNumberFormat="1" applyFont="1" applyFill="1" applyBorder="1" applyAlignment="1">
      <alignment horizontal="right"/>
    </xf>
    <xf numFmtId="49" fontId="2" fillId="2" borderId="16" xfId="2" applyNumberFormat="1" applyFont="1" applyFill="1" applyBorder="1" applyAlignment="1">
      <alignment horizontal="right"/>
    </xf>
    <xf numFmtId="164" fontId="2" fillId="2" borderId="16" xfId="2" applyNumberFormat="1" applyFont="1" applyFill="1" applyBorder="1" applyAlignment="1">
      <alignment horizontal="center"/>
    </xf>
    <xf numFmtId="164" fontId="19" fillId="2" borderId="16" xfId="2" applyNumberFormat="1" applyFont="1" applyFill="1" applyBorder="1" applyAlignment="1" applyProtection="1">
      <alignment wrapText="1"/>
    </xf>
    <xf numFmtId="164" fontId="19" fillId="2" borderId="16" xfId="2" applyNumberFormat="1" applyFont="1" applyFill="1" applyBorder="1"/>
    <xf numFmtId="49" fontId="2" fillId="0" borderId="17" xfId="2" applyNumberFormat="1" applyFont="1" applyFill="1" applyBorder="1"/>
    <xf numFmtId="49" fontId="2" fillId="0" borderId="17" xfId="2" applyNumberFormat="1" applyFont="1" applyFill="1" applyBorder="1" applyAlignment="1">
      <alignment horizontal="center"/>
    </xf>
    <xf numFmtId="49" fontId="2" fillId="0" borderId="17" xfId="2" applyNumberFormat="1" applyFont="1" applyFill="1" applyBorder="1" applyAlignment="1">
      <alignment horizontal="right"/>
    </xf>
    <xf numFmtId="3" fontId="4" fillId="0" borderId="17" xfId="2" applyNumberFormat="1" applyFont="1" applyFill="1" applyBorder="1" applyAlignment="1" applyProtection="1">
      <alignment horizontal="left" vertical="center" wrapText="1"/>
    </xf>
    <xf numFmtId="164" fontId="24" fillId="0" borderId="17" xfId="2" applyNumberFormat="1" applyFont="1" applyFill="1" applyBorder="1" applyAlignment="1" applyProtection="1">
      <alignment horizontal="right" vertical="center" wrapText="1"/>
    </xf>
    <xf numFmtId="164" fontId="2" fillId="0" borderId="2" xfId="2" applyNumberFormat="1" applyFont="1" applyFill="1" applyBorder="1" applyAlignment="1">
      <alignment horizontal="center" vertical="center" wrapText="1"/>
    </xf>
    <xf numFmtId="165" fontId="15" fillId="0" borderId="1" xfId="2" applyNumberFormat="1" applyFont="1" applyFill="1" applyBorder="1" applyAlignment="1" applyProtection="1">
      <alignment horizontal="center" wrapText="1"/>
    </xf>
    <xf numFmtId="49" fontId="2" fillId="0" borderId="6" xfId="2" applyNumberFormat="1" applyFont="1" applyFill="1" applyBorder="1" applyAlignment="1">
      <alignment horizontal="center" wrapText="1"/>
    </xf>
    <xf numFmtId="49" fontId="12" fillId="0" borderId="6" xfId="2" applyNumberFormat="1" applyFont="1" applyFill="1" applyBorder="1" applyAlignment="1">
      <alignment horizontal="center" wrapText="1"/>
    </xf>
    <xf numFmtId="49" fontId="12" fillId="0" borderId="7" xfId="2" applyNumberFormat="1" applyFont="1" applyFill="1" applyBorder="1" applyAlignment="1">
      <alignment horizontal="right" wrapText="1"/>
    </xf>
    <xf numFmtId="49" fontId="12" fillId="0" borderId="18" xfId="2" applyNumberFormat="1" applyFont="1" applyFill="1" applyBorder="1" applyAlignment="1">
      <alignment horizontal="right" wrapText="1"/>
    </xf>
    <xf numFmtId="164" fontId="17" fillId="0" borderId="6" xfId="2" applyNumberFormat="1" applyFont="1" applyFill="1" applyBorder="1" applyAlignment="1" applyProtection="1">
      <alignment horizontal="left" wrapText="1"/>
    </xf>
    <xf numFmtId="164" fontId="17" fillId="0" borderId="9" xfId="2" applyNumberFormat="1" applyFont="1" applyFill="1" applyBorder="1" applyAlignment="1">
      <alignment horizontal="right"/>
    </xf>
    <xf numFmtId="49" fontId="2" fillId="0" borderId="9" xfId="2" applyNumberFormat="1" applyFont="1" applyFill="1" applyBorder="1" applyAlignment="1">
      <alignment horizontal="center" wrapText="1"/>
    </xf>
    <xf numFmtId="49" fontId="12" fillId="0" borderId="10" xfId="2" applyNumberFormat="1" applyFont="1" applyFill="1" applyBorder="1" applyAlignment="1">
      <alignment horizontal="right" wrapText="1"/>
    </xf>
    <xf numFmtId="49" fontId="12" fillId="0" borderId="8" xfId="2" applyNumberFormat="1" applyFont="1" applyFill="1" applyBorder="1" applyAlignment="1">
      <alignment horizontal="right" wrapText="1"/>
    </xf>
    <xf numFmtId="164" fontId="17" fillId="0" borderId="9" xfId="2" applyNumberFormat="1" applyFont="1" applyFill="1" applyBorder="1" applyAlignment="1" applyProtection="1">
      <alignment horizontal="left" wrapText="1"/>
    </xf>
    <xf numFmtId="165" fontId="10" fillId="0" borderId="9" xfId="2" applyNumberFormat="1" applyFont="1" applyFill="1" applyBorder="1" applyAlignment="1" applyProtection="1">
      <alignment horizontal="left" wrapText="1"/>
    </xf>
    <xf numFmtId="164" fontId="17" fillId="0" borderId="9" xfId="2" applyNumberFormat="1" applyFont="1" applyFill="1" applyBorder="1" applyAlignment="1">
      <alignment wrapText="1"/>
    </xf>
    <xf numFmtId="165" fontId="2" fillId="0" borderId="9" xfId="2" applyNumberFormat="1" applyFont="1" applyFill="1" applyBorder="1" applyAlignment="1">
      <alignment horizontal="center"/>
    </xf>
    <xf numFmtId="4" fontId="17" fillId="0" borderId="9" xfId="2" applyNumberFormat="1" applyFont="1" applyFill="1" applyBorder="1" applyAlignment="1" applyProtection="1">
      <alignment wrapText="1"/>
    </xf>
    <xf numFmtId="164" fontId="17" fillId="6" borderId="9" xfId="2" applyNumberFormat="1" applyFont="1" applyFill="1" applyBorder="1"/>
    <xf numFmtId="164" fontId="19" fillId="0" borderId="9" xfId="2" applyNumberFormat="1" applyFont="1" applyFill="1" applyBorder="1" applyAlignment="1">
      <alignment wrapText="1"/>
    </xf>
    <xf numFmtId="164" fontId="12" fillId="0" borderId="9" xfId="2" applyNumberFormat="1" applyFont="1" applyFill="1" applyBorder="1" applyAlignment="1">
      <alignment horizontal="right"/>
    </xf>
    <xf numFmtId="49" fontId="12" fillId="0" borderId="9" xfId="2" applyNumberFormat="1" applyFont="1" applyFill="1" applyBorder="1" applyAlignment="1">
      <alignment horizontal="right"/>
    </xf>
    <xf numFmtId="164" fontId="12" fillId="0" borderId="9" xfId="2" applyNumberFormat="1" applyFont="1" applyFill="1" applyBorder="1" applyAlignment="1">
      <alignment horizontal="center"/>
    </xf>
    <xf numFmtId="164" fontId="12" fillId="0" borderId="8" xfId="2" applyNumberFormat="1" applyFont="1" applyFill="1" applyBorder="1" applyAlignment="1">
      <alignment horizontal="right"/>
    </xf>
    <xf numFmtId="164" fontId="25" fillId="3" borderId="9" xfId="2" applyNumberFormat="1" applyFont="1" applyFill="1" applyBorder="1" applyAlignment="1">
      <alignment wrapText="1"/>
    </xf>
    <xf numFmtId="164" fontId="25" fillId="3" borderId="9" xfId="2" applyNumberFormat="1" applyFont="1" applyFill="1" applyBorder="1"/>
    <xf numFmtId="3" fontId="26" fillId="0" borderId="0" xfId="2" applyNumberFormat="1" applyFont="1" applyFill="1" applyBorder="1"/>
    <xf numFmtId="164" fontId="17" fillId="0" borderId="9" xfId="2" applyNumberFormat="1" applyFont="1" applyFill="1" applyBorder="1" applyAlignment="1">
      <alignment vertical="center" wrapText="1"/>
    </xf>
    <xf numFmtId="164" fontId="2" fillId="7" borderId="9" xfId="2" applyNumberFormat="1" applyFont="1" applyFill="1" applyBorder="1" applyAlignment="1">
      <alignment horizontal="right"/>
    </xf>
    <xf numFmtId="49" fontId="2" fillId="7" borderId="9" xfId="2" applyNumberFormat="1" applyFont="1" applyFill="1" applyBorder="1" applyAlignment="1">
      <alignment horizontal="right"/>
    </xf>
    <xf numFmtId="164" fontId="2" fillId="7" borderId="9" xfId="2" applyNumberFormat="1" applyFont="1" applyFill="1" applyBorder="1" applyAlignment="1">
      <alignment horizontal="center"/>
    </xf>
    <xf numFmtId="164" fontId="2" fillId="7" borderId="8" xfId="2" applyNumberFormat="1" applyFont="1" applyFill="1" applyBorder="1" applyAlignment="1">
      <alignment horizontal="right"/>
    </xf>
    <xf numFmtId="164" fontId="19" fillId="7" borderId="9" xfId="2" applyNumberFormat="1" applyFont="1" applyFill="1" applyBorder="1" applyAlignment="1">
      <alignment wrapText="1"/>
    </xf>
    <xf numFmtId="164" fontId="19" fillId="7" borderId="9" xfId="2" applyNumberFormat="1" applyFont="1" applyFill="1" applyBorder="1"/>
    <xf numFmtId="3" fontId="3" fillId="7" borderId="0" xfId="2" applyNumberFormat="1" applyFont="1" applyFill="1" applyBorder="1"/>
    <xf numFmtId="164" fontId="19" fillId="7" borderId="9" xfId="2" applyNumberFormat="1" applyFont="1" applyFill="1" applyBorder="1" applyAlignment="1" applyProtection="1">
      <alignment horizontal="left" vertical="center" wrapText="1"/>
    </xf>
    <xf numFmtId="3" fontId="12" fillId="7" borderId="0" xfId="2" applyNumberFormat="1" applyFont="1" applyFill="1" applyBorder="1"/>
    <xf numFmtId="164" fontId="19" fillId="0" borderId="9" xfId="2" applyNumberFormat="1" applyFont="1" applyFill="1" applyBorder="1" applyAlignment="1" applyProtection="1">
      <alignment horizontal="left" vertical="center" wrapText="1"/>
    </xf>
    <xf numFmtId="164" fontId="27" fillId="0" borderId="9" xfId="2" applyNumberFormat="1" applyFont="1" applyFill="1" applyBorder="1" applyAlignment="1">
      <alignment vertical="center" wrapText="1"/>
    </xf>
    <xf numFmtId="164" fontId="27" fillId="0" borderId="9" xfId="2" applyNumberFormat="1" applyFont="1" applyFill="1" applyBorder="1" applyAlignment="1">
      <alignment horizontal="left" vertical="center" wrapText="1"/>
    </xf>
    <xf numFmtId="3" fontId="2" fillId="0" borderId="9" xfId="2" applyNumberFormat="1" applyFont="1" applyFill="1" applyBorder="1" applyAlignment="1">
      <alignment horizontal="center"/>
    </xf>
    <xf numFmtId="3" fontId="2" fillId="0" borderId="9" xfId="2" applyNumberFormat="1" applyFont="1" applyFill="1" applyBorder="1" applyAlignment="1">
      <alignment horizontal="right"/>
    </xf>
    <xf numFmtId="164" fontId="19" fillId="2" borderId="9" xfId="2" applyNumberFormat="1" applyFont="1" applyFill="1" applyBorder="1" applyAlignment="1">
      <alignment wrapText="1"/>
    </xf>
    <xf numFmtId="165" fontId="2" fillId="0" borderId="9" xfId="2" applyNumberFormat="1" applyFont="1" applyFill="1" applyBorder="1" applyAlignment="1">
      <alignment horizontal="right"/>
    </xf>
    <xf numFmtId="165" fontId="2" fillId="0" borderId="8" xfId="2" applyNumberFormat="1" applyFont="1" applyFill="1" applyBorder="1" applyAlignment="1">
      <alignment horizontal="right"/>
    </xf>
    <xf numFmtId="165" fontId="2" fillId="0" borderId="13" xfId="2" applyNumberFormat="1" applyFont="1" applyFill="1" applyBorder="1" applyAlignment="1">
      <alignment horizontal="center"/>
    </xf>
    <xf numFmtId="164" fontId="2" fillId="0" borderId="13" xfId="2" quotePrefix="1" applyNumberFormat="1" applyFont="1" applyFill="1" applyBorder="1" applyAlignment="1">
      <alignment horizontal="right"/>
    </xf>
    <xf numFmtId="165" fontId="2" fillId="0" borderId="19" xfId="2" applyNumberFormat="1" applyFont="1" applyFill="1" applyBorder="1" applyAlignment="1">
      <alignment horizontal="right"/>
    </xf>
    <xf numFmtId="164" fontId="19" fillId="0" borderId="13" xfId="2" applyNumberFormat="1" applyFont="1" applyFill="1" applyBorder="1" applyAlignment="1">
      <alignment wrapText="1"/>
    </xf>
    <xf numFmtId="164" fontId="2" fillId="0" borderId="19" xfId="2" applyNumberFormat="1" applyFont="1" applyFill="1" applyBorder="1" applyAlignment="1">
      <alignment horizontal="right"/>
    </xf>
    <xf numFmtId="164" fontId="17" fillId="0" borderId="13" xfId="2" applyNumberFormat="1" applyFont="1" applyFill="1" applyBorder="1" applyAlignment="1">
      <alignment wrapText="1"/>
    </xf>
    <xf numFmtId="164" fontId="12" fillId="0" borderId="20" xfId="2" applyNumberFormat="1" applyFont="1" applyFill="1" applyBorder="1" applyAlignment="1">
      <alignment horizontal="right"/>
    </xf>
    <xf numFmtId="49" fontId="12" fillId="0" borderId="21" xfId="2" applyNumberFormat="1" applyFont="1" applyFill="1" applyBorder="1" applyAlignment="1">
      <alignment horizontal="right"/>
    </xf>
    <xf numFmtId="164" fontId="12" fillId="0" borderId="21" xfId="2" applyNumberFormat="1" applyFont="1" applyFill="1" applyBorder="1" applyAlignment="1">
      <alignment horizontal="center"/>
    </xf>
    <xf numFmtId="164" fontId="12" fillId="0" borderId="21" xfId="2" applyNumberFormat="1" applyFont="1" applyFill="1" applyBorder="1" applyAlignment="1">
      <alignment horizontal="right"/>
    </xf>
    <xf numFmtId="49" fontId="2" fillId="0" borderId="12" xfId="2" applyNumberFormat="1" applyFont="1" applyFill="1" applyBorder="1" applyAlignment="1">
      <alignment horizontal="right"/>
    </xf>
    <xf numFmtId="164" fontId="2" fillId="0" borderId="12" xfId="2" applyNumberFormat="1" applyFont="1" applyFill="1" applyBorder="1" applyAlignment="1">
      <alignment horizontal="center"/>
    </xf>
    <xf numFmtId="164" fontId="2" fillId="0" borderId="12" xfId="2" applyNumberFormat="1" applyFont="1" applyFill="1" applyBorder="1" applyAlignment="1">
      <alignment horizontal="right"/>
    </xf>
    <xf numFmtId="49" fontId="12" fillId="0" borderId="12" xfId="2" applyNumberFormat="1" applyFont="1" applyFill="1" applyBorder="1" applyAlignment="1">
      <alignment horizontal="right"/>
    </xf>
    <xf numFmtId="164" fontId="12" fillId="0" borderId="12" xfId="2" applyNumberFormat="1" applyFont="1" applyFill="1" applyBorder="1" applyAlignment="1">
      <alignment horizontal="center"/>
    </xf>
    <xf numFmtId="164" fontId="12" fillId="0" borderId="12" xfId="2" applyNumberFormat="1" applyFont="1" applyFill="1" applyBorder="1" applyAlignment="1">
      <alignment horizontal="right"/>
    </xf>
    <xf numFmtId="4" fontId="2" fillId="0" borderId="9" xfId="2" applyNumberFormat="1" applyFont="1" applyFill="1" applyBorder="1" applyAlignment="1">
      <alignment horizontal="right" vertical="center" wrapText="1"/>
    </xf>
    <xf numFmtId="4" fontId="17" fillId="0" borderId="9" xfId="2" applyNumberFormat="1" applyFont="1" applyFill="1" applyBorder="1" applyAlignment="1">
      <alignment horizontal="left" vertical="center" wrapText="1"/>
    </xf>
    <xf numFmtId="164" fontId="17" fillId="0" borderId="9" xfId="3" applyNumberFormat="1" applyFont="1" applyFill="1" applyBorder="1" applyAlignment="1" applyProtection="1">
      <alignment vertical="top" wrapText="1"/>
    </xf>
    <xf numFmtId="0" fontId="2" fillId="0" borderId="14" xfId="2" applyFont="1" applyBorder="1"/>
    <xf numFmtId="164" fontId="17" fillId="0" borderId="9" xfId="3" applyNumberFormat="1" applyFont="1" applyFill="1" applyBorder="1" applyAlignment="1" applyProtection="1">
      <alignment horizontal="left" vertical="center" wrapText="1"/>
    </xf>
    <xf numFmtId="164" fontId="10" fillId="0" borderId="9" xfId="3" applyNumberFormat="1" applyFont="1" applyFill="1" applyBorder="1" applyAlignment="1" applyProtection="1">
      <alignment vertical="top" wrapText="1"/>
    </xf>
    <xf numFmtId="164" fontId="2" fillId="0" borderId="10" xfId="2" applyNumberFormat="1" applyFont="1" applyFill="1" applyBorder="1" applyAlignment="1">
      <alignment horizontal="center"/>
    </xf>
    <xf numFmtId="164" fontId="2" fillId="0" borderId="22" xfId="2" applyNumberFormat="1" applyFont="1" applyFill="1" applyBorder="1" applyAlignment="1">
      <alignment horizontal="center"/>
    </xf>
    <xf numFmtId="4" fontId="10" fillId="0" borderId="9" xfId="2" applyNumberFormat="1" applyFont="1" applyFill="1" applyBorder="1" applyAlignment="1">
      <alignment wrapText="1"/>
    </xf>
    <xf numFmtId="49" fontId="2" fillId="0" borderId="23" xfId="2" applyNumberFormat="1" applyFont="1" applyFill="1" applyBorder="1" applyAlignment="1">
      <alignment horizontal="right"/>
    </xf>
    <xf numFmtId="164" fontId="2" fillId="0" borderId="23" xfId="2" applyNumberFormat="1" applyFont="1" applyFill="1" applyBorder="1" applyAlignment="1">
      <alignment horizontal="center"/>
    </xf>
    <xf numFmtId="164" fontId="2" fillId="0" borderId="23" xfId="2" applyNumberFormat="1" applyFont="1" applyFill="1" applyBorder="1" applyAlignment="1">
      <alignment horizontal="right"/>
    </xf>
    <xf numFmtId="49" fontId="2" fillId="0" borderId="12" xfId="2" applyNumberFormat="1" applyFont="1" applyFill="1" applyBorder="1" applyAlignment="1">
      <alignment horizontal="center"/>
    </xf>
    <xf numFmtId="4" fontId="10" fillId="0" borderId="20" xfId="2" applyNumberFormat="1" applyFont="1" applyFill="1" applyBorder="1" applyAlignment="1">
      <alignment wrapText="1"/>
    </xf>
    <xf numFmtId="164" fontId="17" fillId="0" borderId="20" xfId="2" applyNumberFormat="1" applyFont="1" applyFill="1" applyBorder="1"/>
    <xf numFmtId="49" fontId="2" fillId="0" borderId="23" xfId="2" applyNumberFormat="1" applyFont="1" applyFill="1" applyBorder="1" applyAlignment="1">
      <alignment horizontal="center"/>
    </xf>
    <xf numFmtId="4" fontId="10" fillId="0" borderId="13" xfId="2" applyNumberFormat="1" applyFont="1" applyFill="1" applyBorder="1" applyAlignment="1">
      <alignment wrapText="1"/>
    </xf>
    <xf numFmtId="49" fontId="18" fillId="0" borderId="9" xfId="2" applyNumberFormat="1" applyFont="1" applyFill="1" applyBorder="1" applyAlignment="1">
      <alignment horizontal="center"/>
    </xf>
    <xf numFmtId="49" fontId="18" fillId="0" borderId="9" xfId="2" applyNumberFormat="1" applyFont="1" applyFill="1" applyBorder="1" applyAlignment="1">
      <alignment horizontal="right"/>
    </xf>
    <xf numFmtId="164" fontId="9" fillId="3" borderId="9" xfId="2" applyNumberFormat="1" applyFont="1" applyFill="1" applyBorder="1" applyAlignment="1">
      <alignment horizontal="left" vertical="center" wrapText="1"/>
    </xf>
    <xf numFmtId="164" fontId="18" fillId="7" borderId="9" xfId="2" applyNumberFormat="1" applyFont="1" applyFill="1" applyBorder="1" applyAlignment="1">
      <alignment horizontal="right"/>
    </xf>
    <xf numFmtId="49" fontId="18" fillId="7" borderId="9" xfId="2" applyNumberFormat="1" applyFont="1" applyFill="1" applyBorder="1" applyAlignment="1">
      <alignment horizontal="center"/>
    </xf>
    <xf numFmtId="49" fontId="18" fillId="7" borderId="9" xfId="2" applyNumberFormat="1" applyFont="1" applyFill="1" applyBorder="1" applyAlignment="1">
      <alignment horizontal="right"/>
    </xf>
    <xf numFmtId="49" fontId="18" fillId="7" borderId="8" xfId="2" applyNumberFormat="1" applyFont="1" applyFill="1" applyBorder="1" applyAlignment="1">
      <alignment horizontal="right"/>
    </xf>
    <xf numFmtId="3" fontId="20" fillId="7" borderId="0" xfId="2" applyNumberFormat="1" applyFont="1" applyFill="1" applyBorder="1"/>
    <xf numFmtId="164" fontId="30" fillId="3" borderId="9" xfId="2" applyNumberFormat="1" applyFont="1" applyFill="1" applyBorder="1" applyAlignment="1">
      <alignment horizontal="left" vertical="center" wrapText="1"/>
    </xf>
    <xf numFmtId="164" fontId="6" fillId="3" borderId="9" xfId="2" applyNumberFormat="1" applyFont="1" applyFill="1" applyBorder="1" applyAlignment="1">
      <alignment horizontal="left" vertical="center" wrapText="1"/>
    </xf>
    <xf numFmtId="164" fontId="4" fillId="3" borderId="9" xfId="2" applyNumberFormat="1" applyFont="1" applyFill="1" applyBorder="1" applyAlignment="1">
      <alignment horizontal="left" vertical="center" wrapText="1"/>
    </xf>
    <xf numFmtId="49" fontId="12" fillId="0" borderId="9" xfId="2" applyNumberFormat="1" applyFont="1" applyFill="1" applyBorder="1" applyAlignment="1">
      <alignment horizontal="center" wrapText="1"/>
    </xf>
    <xf numFmtId="49" fontId="28" fillId="0" borderId="9" xfId="2" applyNumberFormat="1" applyFont="1" applyFill="1" applyBorder="1" applyAlignment="1">
      <alignment horizontal="center" wrapText="1"/>
    </xf>
    <xf numFmtId="49" fontId="18" fillId="0" borderId="9" xfId="2" applyNumberFormat="1" applyFont="1" applyFill="1" applyBorder="1" applyAlignment="1">
      <alignment horizontal="right" wrapText="1"/>
    </xf>
    <xf numFmtId="49" fontId="18" fillId="0" borderId="8" xfId="2" applyNumberFormat="1" applyFont="1" applyFill="1" applyBorder="1" applyAlignment="1">
      <alignment horizontal="right" wrapText="1"/>
    </xf>
    <xf numFmtId="165" fontId="10" fillId="0" borderId="13" xfId="2" applyNumberFormat="1" applyFont="1" applyFill="1" applyBorder="1" applyAlignment="1" applyProtection="1">
      <alignment horizontal="left" wrapText="1"/>
    </xf>
    <xf numFmtId="165" fontId="11" fillId="0" borderId="13" xfId="2" applyNumberFormat="1" applyFont="1" applyFill="1" applyBorder="1" applyAlignment="1" applyProtection="1">
      <alignment horizontal="left" wrapText="1"/>
    </xf>
    <xf numFmtId="165" fontId="17" fillId="0" borderId="13" xfId="2" applyNumberFormat="1" applyFont="1" applyFill="1" applyBorder="1" applyAlignment="1" applyProtection="1">
      <alignment horizontal="left" wrapText="1"/>
    </xf>
    <xf numFmtId="49" fontId="12" fillId="0" borderId="9" xfId="2" applyNumberFormat="1" applyFont="1" applyFill="1" applyBorder="1" applyAlignment="1">
      <alignment horizontal="right" wrapText="1"/>
    </xf>
    <xf numFmtId="49" fontId="12" fillId="0" borderId="13" xfId="2" applyNumberFormat="1" applyFont="1" applyFill="1" applyBorder="1" applyAlignment="1">
      <alignment horizontal="center" wrapText="1"/>
    </xf>
    <xf numFmtId="49" fontId="2" fillId="0" borderId="13" xfId="2" applyNumberFormat="1" applyFont="1" applyFill="1" applyBorder="1" applyAlignment="1">
      <alignment horizontal="right" wrapText="1"/>
    </xf>
    <xf numFmtId="49" fontId="2" fillId="0" borderId="19" xfId="2" applyNumberFormat="1" applyFont="1" applyFill="1" applyBorder="1" applyAlignment="1">
      <alignment horizontal="right" wrapText="1"/>
    </xf>
    <xf numFmtId="165" fontId="11" fillId="0" borderId="9" xfId="2" applyNumberFormat="1" applyFont="1" applyFill="1" applyBorder="1" applyAlignment="1" applyProtection="1">
      <alignment horizontal="left" wrapText="1"/>
    </xf>
    <xf numFmtId="164" fontId="17" fillId="0" borderId="9" xfId="2" applyNumberFormat="1" applyFont="1" applyFill="1" applyBorder="1" applyAlignment="1"/>
    <xf numFmtId="3" fontId="19" fillId="0" borderId="0" xfId="2" applyNumberFormat="1" applyFont="1" applyFill="1" applyBorder="1"/>
    <xf numFmtId="164" fontId="2" fillId="0" borderId="9" xfId="2" quotePrefix="1" applyNumberFormat="1" applyFont="1" applyFill="1" applyBorder="1" applyAlignment="1">
      <alignment horizontal="center"/>
    </xf>
    <xf numFmtId="164" fontId="2" fillId="0" borderId="8" xfId="2" quotePrefix="1" applyNumberFormat="1" applyFont="1" applyFill="1" applyBorder="1" applyAlignment="1">
      <alignment horizontal="right"/>
    </xf>
    <xf numFmtId="164" fontId="19" fillId="0" borderId="9" xfId="2" applyNumberFormat="1" applyFont="1" applyFill="1" applyBorder="1" applyAlignment="1"/>
    <xf numFmtId="164" fontId="2" fillId="0" borderId="20" xfId="2" applyNumberFormat="1" applyFont="1" applyFill="1" applyBorder="1" applyAlignment="1">
      <alignment horizontal="right"/>
    </xf>
    <xf numFmtId="164" fontId="2" fillId="0" borderId="21" xfId="2" applyNumberFormat="1" applyFont="1" applyFill="1" applyBorder="1" applyAlignment="1">
      <alignment horizontal="right"/>
    </xf>
    <xf numFmtId="164" fontId="2" fillId="0" borderId="21" xfId="2" applyNumberFormat="1" applyFont="1" applyFill="1" applyBorder="1" applyAlignment="1">
      <alignment horizontal="center"/>
    </xf>
    <xf numFmtId="164" fontId="17" fillId="0" borderId="20" xfId="2" applyNumberFormat="1" applyFont="1" applyFill="1" applyBorder="1" applyAlignment="1">
      <alignment wrapText="1"/>
    </xf>
    <xf numFmtId="165" fontId="2" fillId="0" borderId="12" xfId="2" applyNumberFormat="1" applyFont="1" applyFill="1" applyBorder="1" applyAlignment="1">
      <alignment horizontal="center"/>
    </xf>
    <xf numFmtId="165" fontId="2" fillId="0" borderId="12" xfId="2" applyNumberFormat="1" applyFont="1" applyFill="1" applyBorder="1" applyAlignment="1">
      <alignment horizontal="right"/>
    </xf>
    <xf numFmtId="165" fontId="2" fillId="0" borderId="23" xfId="2" applyNumberFormat="1" applyFont="1" applyFill="1" applyBorder="1" applyAlignment="1">
      <alignment horizontal="center"/>
    </xf>
    <xf numFmtId="165" fontId="2" fillId="0" borderId="13" xfId="2" applyNumberFormat="1" applyFont="1" applyFill="1" applyBorder="1" applyAlignment="1">
      <alignment horizontal="right"/>
    </xf>
    <xf numFmtId="164" fontId="32" fillId="0" borderId="9" xfId="2" applyNumberFormat="1" applyFont="1" applyFill="1" applyBorder="1" applyAlignment="1">
      <alignment horizontal="right"/>
    </xf>
    <xf numFmtId="164" fontId="32" fillId="0" borderId="9" xfId="2" applyNumberFormat="1" applyFont="1" applyFill="1" applyBorder="1" applyAlignment="1">
      <alignment horizontal="center"/>
    </xf>
    <xf numFmtId="165" fontId="32" fillId="0" borderId="9" xfId="2" applyNumberFormat="1" applyFont="1" applyFill="1" applyBorder="1" applyAlignment="1">
      <alignment horizontal="right"/>
    </xf>
    <xf numFmtId="165" fontId="23" fillId="0" borderId="9" xfId="2" applyNumberFormat="1" applyFont="1" applyFill="1" applyBorder="1" applyAlignment="1">
      <alignment horizontal="right"/>
    </xf>
    <xf numFmtId="164" fontId="11" fillId="0" borderId="9" xfId="2" applyNumberFormat="1" applyFont="1" applyFill="1" applyBorder="1" applyAlignment="1" applyProtection="1">
      <alignment horizontal="right" wrapText="1"/>
    </xf>
    <xf numFmtId="3" fontId="4" fillId="0" borderId="0" xfId="2" applyNumberFormat="1" applyFont="1" applyFill="1" applyBorder="1"/>
    <xf numFmtId="164" fontId="2" fillId="0" borderId="24" xfId="2" applyNumberFormat="1" applyFont="1" applyFill="1" applyBorder="1" applyAlignment="1">
      <alignment horizontal="right"/>
    </xf>
    <xf numFmtId="164" fontId="17" fillId="0" borderId="14" xfId="2" applyNumberFormat="1" applyFont="1" applyFill="1" applyBorder="1" applyAlignment="1">
      <alignment wrapText="1"/>
    </xf>
    <xf numFmtId="3" fontId="10" fillId="0" borderId="9" xfId="2" applyNumberFormat="1" applyFont="1" applyFill="1" applyBorder="1" applyAlignment="1">
      <alignment horizontal="left" wrapText="1"/>
    </xf>
    <xf numFmtId="49" fontId="2" fillId="0" borderId="15" xfId="2" applyNumberFormat="1" applyFont="1" applyFill="1" applyBorder="1" applyAlignment="1">
      <alignment horizontal="center"/>
    </xf>
    <xf numFmtId="49" fontId="2" fillId="0" borderId="25" xfId="2" applyNumberFormat="1" applyFont="1" applyFill="1" applyBorder="1" applyAlignment="1">
      <alignment horizontal="right"/>
    </xf>
    <xf numFmtId="165" fontId="11" fillId="0" borderId="15" xfId="2" applyNumberFormat="1" applyFont="1" applyFill="1" applyBorder="1" applyAlignment="1" applyProtection="1">
      <alignment horizontal="left" wrapText="1"/>
    </xf>
    <xf numFmtId="164" fontId="11" fillId="0" borderId="15" xfId="2" applyNumberFormat="1" applyFont="1" applyFill="1" applyBorder="1" applyAlignment="1" applyProtection="1">
      <alignment horizontal="right" wrapText="1"/>
    </xf>
    <xf numFmtId="164" fontId="33" fillId="0" borderId="0" xfId="2" applyNumberFormat="1" applyFont="1" applyFill="1" applyBorder="1" applyAlignment="1">
      <alignment horizontal="right"/>
    </xf>
    <xf numFmtId="164" fontId="17" fillId="0" borderId="0" xfId="2" applyNumberFormat="1" applyFont="1" applyFill="1" applyBorder="1" applyAlignment="1">
      <alignment horizontal="left" vertical="center" wrapText="1"/>
    </xf>
    <xf numFmtId="164" fontId="19" fillId="0" borderId="0" xfId="2" applyNumberFormat="1" applyFont="1" applyFill="1" applyBorder="1"/>
    <xf numFmtId="164" fontId="27" fillId="0" borderId="0" xfId="2" applyNumberFormat="1" applyFont="1" applyFill="1" applyBorder="1" applyAlignment="1">
      <alignment horizontal="left" vertical="center" wrapText="1"/>
    </xf>
    <xf numFmtId="164" fontId="19" fillId="0" borderId="0" xfId="2" applyNumberFormat="1" applyFont="1" applyFill="1" applyBorder="1" applyAlignment="1">
      <alignment horizontal="left" vertical="center" wrapText="1"/>
    </xf>
    <xf numFmtId="165" fontId="17" fillId="0" borderId="0" xfId="2" applyNumberFormat="1" applyFont="1" applyFill="1" applyBorder="1" applyAlignment="1">
      <alignment horizontal="left" vertical="center" wrapText="1"/>
    </xf>
    <xf numFmtId="3" fontId="23" fillId="0" borderId="0" xfId="2" applyNumberFormat="1" applyFont="1" applyFill="1" applyBorder="1"/>
    <xf numFmtId="49" fontId="23" fillId="0" borderId="0" xfId="2" applyNumberFormat="1" applyFont="1" applyFill="1" applyBorder="1"/>
    <xf numFmtId="3" fontId="23" fillId="0" borderId="0" xfId="2" applyNumberFormat="1" applyFont="1" applyFill="1" applyBorder="1" applyAlignment="1">
      <alignment horizontal="center"/>
    </xf>
    <xf numFmtId="3" fontId="23" fillId="0" borderId="0" xfId="2" applyNumberFormat="1" applyFont="1" applyFill="1" applyBorder="1" applyAlignment="1">
      <alignment horizontal="right"/>
    </xf>
    <xf numFmtId="164" fontId="17" fillId="0" borderId="0" xfId="2" applyNumberFormat="1" applyFont="1" applyFill="1" applyBorder="1"/>
    <xf numFmtId="164" fontId="25" fillId="0" borderId="0" xfId="2" applyNumberFormat="1" applyFont="1" applyFill="1" applyBorder="1" applyAlignment="1">
      <alignment horizontal="left" vertical="center" wrapText="1"/>
    </xf>
    <xf numFmtId="164" fontId="34" fillId="0" borderId="0" xfId="2" applyNumberFormat="1" applyFont="1" applyFill="1" applyBorder="1" applyAlignment="1">
      <alignment horizontal="left" vertical="center" wrapText="1"/>
    </xf>
    <xf numFmtId="164" fontId="18" fillId="0" borderId="0" xfId="2" applyNumberFormat="1" applyFont="1" applyFill="1" applyBorder="1" applyAlignment="1">
      <alignment horizontal="left" vertical="center" wrapText="1"/>
    </xf>
    <xf numFmtId="164" fontId="23" fillId="0" borderId="0" xfId="2" applyNumberFormat="1" applyFont="1" applyFill="1" applyBorder="1" applyAlignment="1">
      <alignment horizontal="left" vertical="center" wrapText="1"/>
    </xf>
    <xf numFmtId="164" fontId="35" fillId="0" borderId="0" xfId="2" applyNumberFormat="1" applyFont="1" applyFill="1" applyBorder="1" applyAlignment="1">
      <alignment horizontal="left" vertical="center" wrapText="1"/>
    </xf>
    <xf numFmtId="164" fontId="36" fillId="0" borderId="0" xfId="2" applyNumberFormat="1" applyFont="1" applyFill="1" applyBorder="1" applyAlignment="1"/>
    <xf numFmtId="165" fontId="2" fillId="0" borderId="2" xfId="2" applyNumberFormat="1" applyFont="1" applyFill="1" applyBorder="1" applyAlignment="1">
      <alignment horizontal="center" wrapText="1"/>
    </xf>
    <xf numFmtId="165" fontId="2" fillId="0" borderId="3" xfId="2" applyNumberFormat="1" applyFont="1" applyFill="1" applyBorder="1" applyAlignment="1">
      <alignment horizontal="center" wrapText="1"/>
    </xf>
    <xf numFmtId="0" fontId="7" fillId="0" borderId="0" xfId="1" applyFont="1" applyFill="1" applyBorder="1" applyAlignment="1">
      <alignment horizontal="center" vertical="center" wrapText="1"/>
    </xf>
    <xf numFmtId="165" fontId="12" fillId="0" borderId="2" xfId="2" applyNumberFormat="1" applyFont="1" applyFill="1" applyBorder="1" applyAlignment="1">
      <alignment horizontal="center" wrapText="1"/>
    </xf>
    <xf numFmtId="165" fontId="12" fillId="0" borderId="3" xfId="2" applyNumberFormat="1" applyFont="1" applyFill="1" applyBorder="1" applyAlignment="1">
      <alignment horizontal="center" wrapText="1"/>
    </xf>
    <xf numFmtId="165" fontId="12" fillId="0" borderId="4" xfId="2" applyNumberFormat="1" applyFont="1" applyFill="1" applyBorder="1" applyAlignment="1">
      <alignment horizontal="center" wrapText="1"/>
    </xf>
  </cellXfs>
  <cellStyles count="5">
    <cellStyle name="Comma 3" xfId="4"/>
    <cellStyle name="Normal" xfId="0" builtinId="0"/>
    <cellStyle name="Normal_BUGET RECTIFICARE OUG 89 VIRARI FINALE" xfId="2"/>
    <cellStyle name="Normal_BVC2000 exec.april.30.05 definitiv" xfId="1"/>
    <cellStyle name="Normal_LG 216 CALCULE BVC 2001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eanina%20nicuta/Desktop/69.Buget%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P BUGET"/>
      <sheetName val="fen2"/>
      <sheetName val="PLAN DE CANCER"/>
      <sheetName val="verif fisa 104"/>
      <sheetName val="bs baza"/>
      <sheetName val="FILA CAS bs"/>
      <sheetName val="FILA CAS"/>
      <sheetName val="Pogr si retinere, CNAS"/>
      <sheetName val="buget 2024 CB 69"/>
      <sheetName val="INFLUENTE CB"/>
      <sheetName val="buget 2024 CB 68"/>
      <sheetName val="buget 2024 CA 69"/>
      <sheetName val="INFLUENTE CA"/>
      <sheetName val="buget 2024 CA 68"/>
      <sheetName val="progr"/>
      <sheetName val="foaia1"/>
      <sheetName val="foaia2"/>
      <sheetName val="foaia3"/>
      <sheetName val="foaia4"/>
      <sheetName val="foaia5"/>
      <sheetName val="foaia6"/>
      <sheetName val="foaia7"/>
      <sheetName val="F 104"/>
      <sheetName val="cb anterior"/>
      <sheetName val="diferente cb"/>
      <sheetName val="diferente cb (2)"/>
      <sheetName val="ca anterior"/>
      <sheetName val="diferente ca"/>
      <sheetName val="diferente ca (2)"/>
      <sheetName val="bug"/>
      <sheetName val="Sheet1"/>
    </sheetNames>
    <sheetDataSet>
      <sheetData sheetId="0"/>
      <sheetData sheetId="1"/>
      <sheetData sheetId="2"/>
      <sheetData sheetId="3"/>
      <sheetData sheetId="4"/>
      <sheetData sheetId="5"/>
      <sheetData sheetId="6">
        <row r="5">
          <cell r="A5" t="str">
            <v xml:space="preserve">Bugetul fondului national unic de asigurari sociale de sanatate conform Legii nr.421/2023 privind bugetul de stat  pe anul 2024 </v>
          </cell>
        </row>
      </sheetData>
      <sheetData sheetId="7"/>
      <sheetData sheetId="8">
        <row r="5">
          <cell r="O5" t="str">
            <v>Program  AN 2024</v>
          </cell>
        </row>
        <row r="9">
          <cell r="O9">
            <v>3287700</v>
          </cell>
        </row>
        <row r="10">
          <cell r="O10">
            <v>0</v>
          </cell>
        </row>
        <row r="11">
          <cell r="O11">
            <v>1584600</v>
          </cell>
        </row>
        <row r="12">
          <cell r="O12">
            <v>0</v>
          </cell>
        </row>
        <row r="16">
          <cell r="O16">
            <v>67934</v>
          </cell>
        </row>
        <row r="17">
          <cell r="O17">
            <v>0</v>
          </cell>
        </row>
        <row r="18">
          <cell r="O18">
            <v>4363</v>
          </cell>
        </row>
        <row r="19">
          <cell r="O19">
            <v>0</v>
          </cell>
        </row>
        <row r="20">
          <cell r="O20">
            <v>0</v>
          </cell>
        </row>
        <row r="21">
          <cell r="O21">
            <v>70598</v>
          </cell>
        </row>
        <row r="23">
          <cell r="O23">
            <v>3421</v>
          </cell>
        </row>
        <row r="24">
          <cell r="O24">
            <v>0</v>
          </cell>
        </row>
        <row r="25">
          <cell r="O25">
            <v>3603307</v>
          </cell>
        </row>
        <row r="28">
          <cell r="O28">
            <v>56816706</v>
          </cell>
        </row>
        <row r="29">
          <cell r="O29">
            <v>0</v>
          </cell>
        </row>
        <row r="30">
          <cell r="O30">
            <v>0</v>
          </cell>
        </row>
        <row r="31">
          <cell r="O31">
            <v>0</v>
          </cell>
        </row>
        <row r="32">
          <cell r="O32">
            <v>-138314</v>
          </cell>
        </row>
        <row r="33">
          <cell r="O33">
            <v>0</v>
          </cell>
        </row>
        <row r="34">
          <cell r="O34">
            <v>0</v>
          </cell>
        </row>
        <row r="35">
          <cell r="O35">
            <v>12631</v>
          </cell>
        </row>
        <row r="36">
          <cell r="O36">
            <v>0</v>
          </cell>
        </row>
        <row r="37">
          <cell r="O37">
            <v>0</v>
          </cell>
        </row>
        <row r="38">
          <cell r="O38">
            <v>168</v>
          </cell>
        </row>
        <row r="39">
          <cell r="O39">
            <v>0</v>
          </cell>
        </row>
        <row r="40">
          <cell r="O40">
            <v>0</v>
          </cell>
        </row>
        <row r="41">
          <cell r="O41">
            <v>7083</v>
          </cell>
        </row>
        <row r="42">
          <cell r="O42">
            <v>0</v>
          </cell>
        </row>
        <row r="43">
          <cell r="O43">
            <v>2987</v>
          </cell>
        </row>
        <row r="44">
          <cell r="O44">
            <v>12755</v>
          </cell>
        </row>
        <row r="45">
          <cell r="O45">
            <v>195</v>
          </cell>
        </row>
        <row r="46">
          <cell r="O46">
            <v>0</v>
          </cell>
        </row>
        <row r="47">
          <cell r="O47">
            <v>72725</v>
          </cell>
        </row>
        <row r="48">
          <cell r="O48">
            <v>2188514</v>
          </cell>
        </row>
        <row r="49">
          <cell r="O49">
            <v>0</v>
          </cell>
        </row>
        <row r="53">
          <cell r="O53">
            <v>991</v>
          </cell>
        </row>
        <row r="55">
          <cell r="O55">
            <v>981</v>
          </cell>
        </row>
        <row r="58">
          <cell r="O58">
            <v>54494</v>
          </cell>
        </row>
        <row r="59">
          <cell r="O59">
            <v>1616</v>
          </cell>
        </row>
        <row r="60">
          <cell r="O60">
            <v>21902</v>
          </cell>
        </row>
        <row r="62">
          <cell r="O62">
            <v>0</v>
          </cell>
        </row>
        <row r="70">
          <cell r="O70">
            <v>0</v>
          </cell>
        </row>
        <row r="71">
          <cell r="O71">
            <v>3713305.0000000009</v>
          </cell>
        </row>
        <row r="72">
          <cell r="O72">
            <v>0</v>
          </cell>
        </row>
        <row r="73">
          <cell r="O73">
            <v>0</v>
          </cell>
        </row>
        <row r="74">
          <cell r="O74">
            <v>0</v>
          </cell>
        </row>
        <row r="75">
          <cell r="O75">
            <v>0</v>
          </cell>
        </row>
        <row r="76">
          <cell r="O76">
            <v>0</v>
          </cell>
        </row>
        <row r="77">
          <cell r="O77">
            <v>0</v>
          </cell>
        </row>
        <row r="78">
          <cell r="O78">
            <v>2122179</v>
          </cell>
        </row>
        <row r="79">
          <cell r="O79">
            <v>0</v>
          </cell>
        </row>
        <row r="80">
          <cell r="O80">
            <v>380517.00000000006</v>
          </cell>
        </row>
        <row r="82">
          <cell r="O82">
            <v>0</v>
          </cell>
        </row>
        <row r="83">
          <cell r="O83">
            <v>0</v>
          </cell>
        </row>
        <row r="84">
          <cell r="O84">
            <v>0</v>
          </cell>
        </row>
        <row r="85">
          <cell r="O85">
            <v>0</v>
          </cell>
        </row>
        <row r="86">
          <cell r="O86">
            <v>0</v>
          </cell>
        </row>
        <row r="88">
          <cell r="O88">
            <v>550</v>
          </cell>
        </row>
        <row r="91">
          <cell r="O91">
            <v>15057</v>
          </cell>
        </row>
        <row r="93">
          <cell r="O93">
            <v>84034</v>
          </cell>
        </row>
        <row r="96">
          <cell r="O96">
            <v>8676</v>
          </cell>
        </row>
        <row r="99">
          <cell r="O99">
            <v>376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31">
    <tabColor rgb="FFFF0000"/>
  </sheetPr>
  <dimension ref="A1:T368"/>
  <sheetViews>
    <sheetView tabSelected="1" view="pageBreakPreview" zoomScale="70" zoomScaleNormal="70" zoomScaleSheetLayoutView="70" workbookViewId="0">
      <selection activeCell="M9" sqref="M9"/>
    </sheetView>
  </sheetViews>
  <sheetFormatPr defaultRowHeight="15" x14ac:dyDescent="0.25"/>
  <cols>
    <col min="1" max="1" width="6.140625" style="3" customWidth="1"/>
    <col min="2" max="2" width="8.140625" style="2" customWidth="1"/>
    <col min="3" max="3" width="5.42578125" style="3" customWidth="1"/>
    <col min="4" max="4" width="6.85546875" style="4" customWidth="1"/>
    <col min="5" max="5" width="5.28515625" style="5" customWidth="1"/>
    <col min="6" max="6" width="5.7109375" style="5" customWidth="1"/>
    <col min="7" max="7" width="88" style="6" customWidth="1"/>
    <col min="8" max="8" width="30.42578125" style="7" customWidth="1"/>
    <col min="9" max="9" width="10.85546875" style="7" customWidth="1"/>
    <col min="10" max="16384" width="9.140625" style="8"/>
  </cols>
  <sheetData>
    <row r="1" spans="1:9" ht="9" customHeight="1" x14ac:dyDescent="0.25">
      <c r="A1" s="1"/>
      <c r="H1" s="9"/>
      <c r="I1" s="9"/>
    </row>
    <row r="2" spans="1:9" s="10" customFormat="1" ht="48" customHeight="1" x14ac:dyDescent="0.2">
      <c r="A2" s="286" t="str">
        <f>+'[1]FILA CAS'!A5:I5</f>
        <v xml:space="preserve">Bugetul fondului national unic de asigurari sociale de sanatate conform Legii nr.421/2023 privind bugetul de stat  pe anul 2024 </v>
      </c>
      <c r="B2" s="286"/>
      <c r="C2" s="286"/>
      <c r="D2" s="286"/>
      <c r="E2" s="286"/>
      <c r="F2" s="286"/>
      <c r="G2" s="286"/>
      <c r="H2" s="286"/>
      <c r="I2" s="286"/>
    </row>
    <row r="3" spans="1:9" s="18" customFormat="1" ht="14.25" customHeight="1" thickBot="1" x14ac:dyDescent="0.25">
      <c r="A3" s="11"/>
      <c r="B3" s="12"/>
      <c r="C3" s="11"/>
      <c r="D3" s="13"/>
      <c r="E3" s="14"/>
      <c r="F3" s="14"/>
      <c r="G3" s="15"/>
      <c r="H3" s="16" t="s">
        <v>0</v>
      </c>
      <c r="I3" s="17"/>
    </row>
    <row r="4" spans="1:9" s="24" customFormat="1" ht="60" customHeight="1" thickBot="1" x14ac:dyDescent="0.25">
      <c r="A4" s="19" t="s">
        <v>1</v>
      </c>
      <c r="B4" s="20" t="s">
        <v>2</v>
      </c>
      <c r="C4" s="19" t="s">
        <v>3</v>
      </c>
      <c r="D4" s="19" t="s">
        <v>4</v>
      </c>
      <c r="E4" s="21" t="s">
        <v>5</v>
      </c>
      <c r="F4" s="21" t="s">
        <v>6</v>
      </c>
      <c r="G4" s="22" t="s">
        <v>7</v>
      </c>
      <c r="H4" s="22" t="s">
        <v>8</v>
      </c>
      <c r="I4" s="23"/>
    </row>
    <row r="5" spans="1:9" s="18" customFormat="1" ht="15" customHeight="1" thickBot="1" x14ac:dyDescent="0.3">
      <c r="A5" s="287" t="s">
        <v>9</v>
      </c>
      <c r="B5" s="288"/>
      <c r="C5" s="288"/>
      <c r="D5" s="288"/>
      <c r="E5" s="288"/>
      <c r="F5" s="289"/>
      <c r="G5" s="25" t="s">
        <v>10</v>
      </c>
      <c r="H5" s="26" t="s">
        <v>11</v>
      </c>
      <c r="I5" s="17"/>
    </row>
    <row r="6" spans="1:9" s="35" customFormat="1" ht="18" x14ac:dyDescent="0.25">
      <c r="A6" s="27" t="s">
        <v>12</v>
      </c>
      <c r="B6" s="28" t="s">
        <v>13</v>
      </c>
      <c r="C6" s="29"/>
      <c r="D6" s="30"/>
      <c r="E6" s="31"/>
      <c r="F6" s="31"/>
      <c r="G6" s="32" t="s">
        <v>14</v>
      </c>
      <c r="H6" s="33">
        <f>H7+H63+H83+H85+H87</f>
        <v>73992999</v>
      </c>
      <c r="I6" s="34"/>
    </row>
    <row r="7" spans="1:9" s="35" customFormat="1" ht="18" x14ac:dyDescent="0.25">
      <c r="A7" s="36" t="s">
        <v>15</v>
      </c>
      <c r="B7" s="37" t="s">
        <v>13</v>
      </c>
      <c r="C7" s="38"/>
      <c r="D7" s="39"/>
      <c r="E7" s="40"/>
      <c r="F7" s="40"/>
      <c r="G7" s="41" t="s">
        <v>16</v>
      </c>
      <c r="H7" s="42">
        <f>H14+H50+H8+H26</f>
        <v>67677357</v>
      </c>
      <c r="I7" s="34"/>
    </row>
    <row r="8" spans="1:9" s="35" customFormat="1" ht="18" x14ac:dyDescent="0.25">
      <c r="A8" s="43">
        <v>1205</v>
      </c>
      <c r="B8" s="37"/>
      <c r="C8" s="38"/>
      <c r="D8" s="39"/>
      <c r="E8" s="40"/>
      <c r="F8" s="40"/>
      <c r="G8" s="41" t="s">
        <v>17</v>
      </c>
      <c r="H8" s="42">
        <f>H9+H10+H11+H12</f>
        <v>4872300</v>
      </c>
      <c r="I8" s="34"/>
    </row>
    <row r="9" spans="1:9" ht="54.75" customHeight="1" x14ac:dyDescent="0.25">
      <c r="A9" s="44"/>
      <c r="B9" s="37" t="s">
        <v>18</v>
      </c>
      <c r="C9" s="45"/>
      <c r="D9" s="46"/>
      <c r="E9" s="47"/>
      <c r="F9" s="47"/>
      <c r="G9" s="48" t="s">
        <v>19</v>
      </c>
      <c r="H9" s="49">
        <f>'[1]buget 2024 CB 69'!$O$9</f>
        <v>3287700</v>
      </c>
    </row>
    <row r="10" spans="1:9" ht="54" hidden="1" x14ac:dyDescent="0.25">
      <c r="A10" s="50"/>
      <c r="B10" s="51" t="s">
        <v>20</v>
      </c>
      <c r="C10" s="52"/>
      <c r="D10" s="53"/>
      <c r="E10" s="54"/>
      <c r="F10" s="54"/>
      <c r="G10" s="55" t="s">
        <v>21</v>
      </c>
      <c r="H10" s="56">
        <f>'[1]buget 2024 CB 69'!$O$10</f>
        <v>0</v>
      </c>
    </row>
    <row r="11" spans="1:9" ht="36" customHeight="1" x14ac:dyDescent="0.25">
      <c r="A11" s="44"/>
      <c r="B11" s="37" t="s">
        <v>22</v>
      </c>
      <c r="C11" s="45"/>
      <c r="D11" s="46"/>
      <c r="E11" s="47"/>
      <c r="F11" s="47"/>
      <c r="G11" s="48" t="s">
        <v>23</v>
      </c>
      <c r="H11" s="49">
        <f>'[1]buget 2024 CB 69'!$O$11</f>
        <v>1584600</v>
      </c>
    </row>
    <row r="12" spans="1:9" ht="36" hidden="1" customHeight="1" x14ac:dyDescent="0.25">
      <c r="A12" s="50"/>
      <c r="B12" s="51" t="s">
        <v>24</v>
      </c>
      <c r="C12" s="52"/>
      <c r="D12" s="53"/>
      <c r="E12" s="54"/>
      <c r="F12" s="54"/>
      <c r="G12" s="55" t="s">
        <v>25</v>
      </c>
      <c r="H12" s="56">
        <f>'[1]buget 2024 CB 69'!$O$12</f>
        <v>0</v>
      </c>
    </row>
    <row r="13" spans="1:9" s="35" customFormat="1" ht="18" x14ac:dyDescent="0.25">
      <c r="A13" s="40" t="s">
        <v>26</v>
      </c>
      <c r="B13" s="37" t="s">
        <v>13</v>
      </c>
      <c r="C13" s="40"/>
      <c r="D13" s="39"/>
      <c r="E13" s="40"/>
      <c r="F13" s="40"/>
      <c r="G13" s="41" t="s">
        <v>27</v>
      </c>
      <c r="H13" s="42">
        <f>H14+H26</f>
        <v>62725073</v>
      </c>
      <c r="I13" s="34"/>
    </row>
    <row r="14" spans="1:9" s="35" customFormat="1" ht="18" x14ac:dyDescent="0.25">
      <c r="A14" s="40" t="s">
        <v>28</v>
      </c>
      <c r="B14" s="37"/>
      <c r="C14" s="40"/>
      <c r="D14" s="39"/>
      <c r="E14" s="40"/>
      <c r="F14" s="40"/>
      <c r="G14" s="57" t="s">
        <v>29</v>
      </c>
      <c r="H14" s="42">
        <f>H15+H22+H25</f>
        <v>3749623</v>
      </c>
      <c r="I14" s="34"/>
    </row>
    <row r="15" spans="1:9" s="35" customFormat="1" ht="19.5" customHeight="1" x14ac:dyDescent="0.25">
      <c r="A15" s="58"/>
      <c r="B15" s="37" t="s">
        <v>30</v>
      </c>
      <c r="C15" s="40"/>
      <c r="D15" s="39"/>
      <c r="E15" s="40"/>
      <c r="F15" s="40"/>
      <c r="G15" s="57" t="s">
        <v>31</v>
      </c>
      <c r="H15" s="42">
        <f>H16+H17+H18+H19+H20+H21</f>
        <v>142895</v>
      </c>
      <c r="I15" s="34"/>
    </row>
    <row r="16" spans="1:9" s="66" customFormat="1" ht="36" hidden="1" x14ac:dyDescent="0.25">
      <c r="A16" s="59"/>
      <c r="B16" s="60"/>
      <c r="C16" s="59" t="s">
        <v>32</v>
      </c>
      <c r="D16" s="61"/>
      <c r="E16" s="62"/>
      <c r="F16" s="62"/>
      <c r="G16" s="63" t="s">
        <v>33</v>
      </c>
      <c r="H16" s="64">
        <f>'[1]buget 2024 CB 69'!$O$16</f>
        <v>67934</v>
      </c>
      <c r="I16" s="65"/>
    </row>
    <row r="17" spans="1:9" s="66" customFormat="1" ht="36" hidden="1" x14ac:dyDescent="0.25">
      <c r="A17" s="59"/>
      <c r="B17" s="60"/>
      <c r="C17" s="59" t="s">
        <v>34</v>
      </c>
      <c r="D17" s="61"/>
      <c r="E17" s="62"/>
      <c r="F17" s="62"/>
      <c r="G17" s="63" t="s">
        <v>35</v>
      </c>
      <c r="H17" s="64">
        <f>'[1]buget 2024 CB 69'!$O$17</f>
        <v>0</v>
      </c>
      <c r="I17" s="65"/>
    </row>
    <row r="18" spans="1:9" s="66" customFormat="1" ht="18" hidden="1" x14ac:dyDescent="0.25">
      <c r="A18" s="59"/>
      <c r="B18" s="60"/>
      <c r="C18" s="67" t="s">
        <v>30</v>
      </c>
      <c r="D18" s="61"/>
      <c r="E18" s="62"/>
      <c r="F18" s="62"/>
      <c r="G18" s="63" t="s">
        <v>36</v>
      </c>
      <c r="H18" s="64">
        <f>'[1]buget 2024 CB 69'!$O$18</f>
        <v>4363</v>
      </c>
      <c r="I18" s="65"/>
    </row>
    <row r="19" spans="1:9" s="66" customFormat="1" ht="36" hidden="1" x14ac:dyDescent="0.25">
      <c r="A19" s="59"/>
      <c r="B19" s="60"/>
      <c r="C19" s="59" t="s">
        <v>37</v>
      </c>
      <c r="D19" s="61"/>
      <c r="E19" s="62"/>
      <c r="F19" s="62"/>
      <c r="G19" s="63" t="s">
        <v>38</v>
      </c>
      <c r="H19" s="64">
        <f>'[1]buget 2024 CB 69'!$O$19</f>
        <v>0</v>
      </c>
      <c r="I19" s="65"/>
    </row>
    <row r="20" spans="1:9" s="66" customFormat="1" ht="54" hidden="1" x14ac:dyDescent="0.25">
      <c r="A20" s="59"/>
      <c r="B20" s="60"/>
      <c r="C20" s="59" t="s">
        <v>39</v>
      </c>
      <c r="D20" s="61"/>
      <c r="E20" s="62"/>
      <c r="F20" s="62"/>
      <c r="G20" s="68" t="s">
        <v>40</v>
      </c>
      <c r="H20" s="64">
        <f>'[1]buget 2024 CB 69'!$O$20</f>
        <v>0</v>
      </c>
      <c r="I20" s="65"/>
    </row>
    <row r="21" spans="1:9" s="66" customFormat="1" ht="36" hidden="1" x14ac:dyDescent="0.25">
      <c r="A21" s="59"/>
      <c r="B21" s="60"/>
      <c r="C21" s="59" t="s">
        <v>41</v>
      </c>
      <c r="D21" s="61"/>
      <c r="E21" s="62"/>
      <c r="F21" s="62"/>
      <c r="G21" s="68" t="s">
        <v>42</v>
      </c>
      <c r="H21" s="64">
        <f>'[1]buget 2024 CB 69'!$O$21</f>
        <v>70598</v>
      </c>
      <c r="I21" s="65"/>
    </row>
    <row r="22" spans="1:9" s="70" customFormat="1" ht="18" x14ac:dyDescent="0.25">
      <c r="A22" s="58"/>
      <c r="B22" s="37" t="s">
        <v>41</v>
      </c>
      <c r="C22" s="58"/>
      <c r="D22" s="39"/>
      <c r="E22" s="40"/>
      <c r="F22" s="40"/>
      <c r="G22" s="69" t="s">
        <v>43</v>
      </c>
      <c r="H22" s="49">
        <f>H23+H24</f>
        <v>3421</v>
      </c>
      <c r="I22" s="34"/>
    </row>
    <row r="23" spans="1:9" s="66" customFormat="1" ht="36" hidden="1" x14ac:dyDescent="0.25">
      <c r="A23" s="71"/>
      <c r="B23" s="51"/>
      <c r="C23" s="72" t="s">
        <v>32</v>
      </c>
      <c r="D23" s="73"/>
      <c r="E23" s="74"/>
      <c r="F23" s="74"/>
      <c r="G23" s="75" t="s">
        <v>38</v>
      </c>
      <c r="H23" s="56">
        <f>'[1]buget 2024 CB 69'!$O$23</f>
        <v>3421</v>
      </c>
      <c r="I23" s="76"/>
    </row>
    <row r="24" spans="1:9" s="66" customFormat="1" ht="36" hidden="1" x14ac:dyDescent="0.25">
      <c r="A24" s="59"/>
      <c r="B24" s="51"/>
      <c r="C24" s="72" t="s">
        <v>34</v>
      </c>
      <c r="D24" s="73"/>
      <c r="E24" s="74"/>
      <c r="F24" s="74"/>
      <c r="G24" s="75" t="s">
        <v>44</v>
      </c>
      <c r="H24" s="56">
        <f>'[1]buget 2024 CB 69'!$O$24</f>
        <v>0</v>
      </c>
      <c r="I24" s="76"/>
    </row>
    <row r="25" spans="1:9" s="66" customFormat="1" ht="36" x14ac:dyDescent="0.25">
      <c r="A25" s="58"/>
      <c r="B25" s="37" t="s">
        <v>45</v>
      </c>
      <c r="C25" s="58"/>
      <c r="D25" s="39"/>
      <c r="E25" s="40"/>
      <c r="F25" s="40"/>
      <c r="G25" s="57" t="s">
        <v>46</v>
      </c>
      <c r="H25" s="42">
        <f>'[1]buget 2024 CB 69'!$O$25</f>
        <v>3603307</v>
      </c>
      <c r="I25" s="77"/>
    </row>
    <row r="26" spans="1:9" s="35" customFormat="1" ht="18" x14ac:dyDescent="0.25">
      <c r="A26" s="40" t="s">
        <v>47</v>
      </c>
      <c r="B26" s="78"/>
      <c r="C26" s="58"/>
      <c r="D26" s="39"/>
      <c r="E26" s="40"/>
      <c r="F26" s="40"/>
      <c r="G26" s="57" t="s">
        <v>48</v>
      </c>
      <c r="H26" s="42">
        <f>H27+H33+H34+H35+H36+H37+H38+H39+H40+H41+H42+H43+H44+H45+H46+H47++H48+H49</f>
        <v>58975450</v>
      </c>
      <c r="I26" s="34"/>
    </row>
    <row r="27" spans="1:9" s="35" customFormat="1" ht="22.5" customHeight="1" x14ac:dyDescent="0.25">
      <c r="A27" s="40"/>
      <c r="B27" s="37" t="s">
        <v>30</v>
      </c>
      <c r="C27" s="58"/>
      <c r="D27" s="39"/>
      <c r="E27" s="40"/>
      <c r="F27" s="40"/>
      <c r="G27" s="57" t="s">
        <v>49</v>
      </c>
      <c r="H27" s="42">
        <f>H28+H29+H30+H31+H32</f>
        <v>56678392</v>
      </c>
      <c r="I27" s="34"/>
    </row>
    <row r="28" spans="1:9" s="87" customFormat="1" ht="36" hidden="1" x14ac:dyDescent="0.25">
      <c r="A28" s="79"/>
      <c r="B28" s="80"/>
      <c r="C28" s="81" t="s">
        <v>32</v>
      </c>
      <c r="D28" s="82"/>
      <c r="E28" s="79"/>
      <c r="F28" s="79"/>
      <c r="G28" s="83" t="s">
        <v>50</v>
      </c>
      <c r="H28" s="84">
        <f>'[1]buget 2024 CB 69'!$O$28</f>
        <v>56816706</v>
      </c>
      <c r="I28" s="85"/>
    </row>
    <row r="29" spans="1:9" s="87" customFormat="1" ht="18" hidden="1" x14ac:dyDescent="0.25">
      <c r="A29" s="79"/>
      <c r="B29" s="80"/>
      <c r="C29" s="81" t="s">
        <v>34</v>
      </c>
      <c r="D29" s="82"/>
      <c r="E29" s="79"/>
      <c r="F29" s="79"/>
      <c r="G29" s="88" t="s">
        <v>51</v>
      </c>
      <c r="H29" s="84">
        <f>'[1]buget 2024 CB 69'!$O$29</f>
        <v>0</v>
      </c>
      <c r="I29" s="85"/>
    </row>
    <row r="30" spans="1:9" s="87" customFormat="1" ht="18" hidden="1" x14ac:dyDescent="0.25">
      <c r="A30" s="79"/>
      <c r="B30" s="80"/>
      <c r="C30" s="81" t="s">
        <v>30</v>
      </c>
      <c r="D30" s="82"/>
      <c r="E30" s="79"/>
      <c r="F30" s="79"/>
      <c r="G30" s="89" t="s">
        <v>52</v>
      </c>
      <c r="H30" s="84">
        <f>'[1]buget 2024 CB 69'!$O$30</f>
        <v>0</v>
      </c>
      <c r="I30" s="85"/>
    </row>
    <row r="31" spans="1:9" s="87" customFormat="1" ht="18" hidden="1" x14ac:dyDescent="0.25">
      <c r="A31" s="79"/>
      <c r="B31" s="80"/>
      <c r="C31" s="80" t="s">
        <v>37</v>
      </c>
      <c r="D31" s="82"/>
      <c r="E31" s="79"/>
      <c r="F31" s="79"/>
      <c r="G31" s="89" t="s">
        <v>53</v>
      </c>
      <c r="H31" s="84">
        <f>'[1]buget 2024 CB 69'!$O$31</f>
        <v>0</v>
      </c>
      <c r="I31" s="85"/>
    </row>
    <row r="32" spans="1:9" ht="18" hidden="1" x14ac:dyDescent="0.25">
      <c r="A32" s="79"/>
      <c r="B32" s="80"/>
      <c r="C32" s="80" t="s">
        <v>13</v>
      </c>
      <c r="D32" s="82"/>
      <c r="E32" s="79"/>
      <c r="F32" s="79"/>
      <c r="G32" s="89" t="s">
        <v>54</v>
      </c>
      <c r="H32" s="84">
        <f>'[1]buget 2024 CB 69'!$O$32</f>
        <v>-138314</v>
      </c>
      <c r="I32" s="85"/>
    </row>
    <row r="33" spans="1:9" s="86" customFormat="1" ht="18" hidden="1" x14ac:dyDescent="0.25">
      <c r="A33" s="90"/>
      <c r="B33" s="91" t="s">
        <v>13</v>
      </c>
      <c r="C33" s="91"/>
      <c r="D33" s="73"/>
      <c r="E33" s="90"/>
      <c r="F33" s="90"/>
      <c r="G33" s="55" t="s">
        <v>55</v>
      </c>
      <c r="H33" s="84">
        <f>'[1]buget 2024 CB 69'!$O$33</f>
        <v>0</v>
      </c>
      <c r="I33" s="85"/>
    </row>
    <row r="34" spans="1:9" s="86" customFormat="1" ht="36" hidden="1" x14ac:dyDescent="0.25">
      <c r="A34" s="90"/>
      <c r="B34" s="91" t="s">
        <v>18</v>
      </c>
      <c r="C34" s="91"/>
      <c r="D34" s="73"/>
      <c r="E34" s="90"/>
      <c r="F34" s="90"/>
      <c r="G34" s="55" t="s">
        <v>56</v>
      </c>
      <c r="H34" s="84">
        <f>'[1]buget 2024 CB 69'!$O$34</f>
        <v>0</v>
      </c>
      <c r="I34" s="85"/>
    </row>
    <row r="35" spans="1:9" ht="42.75" customHeight="1" x14ac:dyDescent="0.25">
      <c r="A35" s="40"/>
      <c r="B35" s="37" t="s">
        <v>57</v>
      </c>
      <c r="C35" s="37"/>
      <c r="D35" s="39"/>
      <c r="E35" s="40"/>
      <c r="F35" s="40"/>
      <c r="G35" s="92" t="s">
        <v>58</v>
      </c>
      <c r="H35" s="49">
        <f>'[1]buget 2024 CB 69'!$O$35</f>
        <v>12631</v>
      </c>
      <c r="I35" s="34"/>
    </row>
    <row r="36" spans="1:9" ht="72" hidden="1" x14ac:dyDescent="0.25">
      <c r="A36" s="74"/>
      <c r="B36" s="51" t="s">
        <v>59</v>
      </c>
      <c r="C36" s="51"/>
      <c r="D36" s="73"/>
      <c r="E36" s="74"/>
      <c r="F36" s="74"/>
      <c r="G36" s="55" t="s">
        <v>60</v>
      </c>
      <c r="H36" s="56">
        <f>'[1]buget 2024 CB 69'!$O$36</f>
        <v>0</v>
      </c>
      <c r="I36" s="76"/>
    </row>
    <row r="37" spans="1:9" ht="54" hidden="1" x14ac:dyDescent="0.25">
      <c r="A37" s="74"/>
      <c r="B37" s="51" t="s">
        <v>61</v>
      </c>
      <c r="C37" s="51"/>
      <c r="D37" s="73"/>
      <c r="E37" s="74"/>
      <c r="F37" s="74"/>
      <c r="G37" s="55" t="s">
        <v>62</v>
      </c>
      <c r="H37" s="56">
        <f>'[1]buget 2024 CB 69'!$O$37</f>
        <v>0</v>
      </c>
      <c r="I37" s="76"/>
    </row>
    <row r="38" spans="1:9" ht="54" x14ac:dyDescent="0.25">
      <c r="A38" s="40"/>
      <c r="B38" s="37" t="s">
        <v>63</v>
      </c>
      <c r="C38" s="37"/>
      <c r="D38" s="39"/>
      <c r="E38" s="40"/>
      <c r="F38" s="40"/>
      <c r="G38" s="92" t="s">
        <v>64</v>
      </c>
      <c r="H38" s="49">
        <f>'[1]buget 2024 CB 69'!$O$38</f>
        <v>168</v>
      </c>
      <c r="I38" s="34"/>
    </row>
    <row r="39" spans="1:9" ht="54" hidden="1" x14ac:dyDescent="0.25">
      <c r="A39" s="62"/>
      <c r="B39" s="60" t="s">
        <v>65</v>
      </c>
      <c r="C39" s="60"/>
      <c r="D39" s="61"/>
      <c r="E39" s="62"/>
      <c r="F39" s="62"/>
      <c r="G39" s="93" t="s">
        <v>66</v>
      </c>
      <c r="H39" s="64">
        <f>'[1]buget 2024 CB 69'!$O$39</f>
        <v>0</v>
      </c>
      <c r="I39" s="34"/>
    </row>
    <row r="40" spans="1:9" ht="54" hidden="1" x14ac:dyDescent="0.25">
      <c r="A40" s="62"/>
      <c r="B40" s="60" t="s">
        <v>67</v>
      </c>
      <c r="C40" s="60"/>
      <c r="D40" s="61"/>
      <c r="E40" s="62"/>
      <c r="F40" s="62"/>
      <c r="G40" s="94" t="s">
        <v>68</v>
      </c>
      <c r="H40" s="64">
        <f>'[1]buget 2024 CB 69'!$O$40</f>
        <v>0</v>
      </c>
      <c r="I40" s="34"/>
    </row>
    <row r="41" spans="1:9" ht="36" x14ac:dyDescent="0.25">
      <c r="A41" s="40"/>
      <c r="B41" s="37" t="s">
        <v>69</v>
      </c>
      <c r="C41" s="37"/>
      <c r="D41" s="39"/>
      <c r="E41" s="40"/>
      <c r="F41" s="40"/>
      <c r="G41" s="95" t="s">
        <v>70</v>
      </c>
      <c r="H41" s="49">
        <f>'[1]buget 2024 CB 69'!$O$41</f>
        <v>7083</v>
      </c>
      <c r="I41" s="34"/>
    </row>
    <row r="42" spans="1:9" ht="36" hidden="1" x14ac:dyDescent="0.25">
      <c r="A42" s="74"/>
      <c r="B42" s="51" t="s">
        <v>71</v>
      </c>
      <c r="C42" s="51"/>
      <c r="D42" s="73"/>
      <c r="E42" s="74"/>
      <c r="F42" s="74"/>
      <c r="G42" s="55" t="s">
        <v>72</v>
      </c>
      <c r="H42" s="56">
        <f>'[1]buget 2024 CB 69'!$O$42</f>
        <v>0</v>
      </c>
      <c r="I42" s="34"/>
    </row>
    <row r="43" spans="1:9" ht="18" x14ac:dyDescent="0.25">
      <c r="A43" s="40"/>
      <c r="B43" s="37" t="s">
        <v>73</v>
      </c>
      <c r="C43" s="37"/>
      <c r="D43" s="39"/>
      <c r="E43" s="40"/>
      <c r="F43" s="40"/>
      <c r="G43" s="48" t="s">
        <v>74</v>
      </c>
      <c r="H43" s="49">
        <f>'[1]buget 2024 CB 69'!$O$43</f>
        <v>2987</v>
      </c>
      <c r="I43" s="34"/>
    </row>
    <row r="44" spans="1:9" ht="18" x14ac:dyDescent="0.25">
      <c r="A44" s="40"/>
      <c r="B44" s="37" t="s">
        <v>75</v>
      </c>
      <c r="C44" s="37"/>
      <c r="D44" s="39"/>
      <c r="E44" s="40"/>
      <c r="F44" s="40"/>
      <c r="G44" s="48" t="s">
        <v>52</v>
      </c>
      <c r="H44" s="49">
        <f>'[1]buget 2024 CB 69'!$O$44</f>
        <v>12755</v>
      </c>
      <c r="I44" s="34"/>
    </row>
    <row r="45" spans="1:9" ht="54" x14ac:dyDescent="0.25">
      <c r="A45" s="40"/>
      <c r="B45" s="78" t="s">
        <v>76</v>
      </c>
      <c r="C45" s="78"/>
      <c r="D45" s="39"/>
      <c r="E45" s="40"/>
      <c r="F45" s="40"/>
      <c r="G45" s="48" t="s">
        <v>77</v>
      </c>
      <c r="H45" s="49">
        <f>'[1]buget 2024 CB 69'!$O$45</f>
        <v>195</v>
      </c>
      <c r="I45" s="34"/>
    </row>
    <row r="46" spans="1:9" ht="18" hidden="1" x14ac:dyDescent="0.25">
      <c r="A46" s="74"/>
      <c r="B46" s="51" t="s">
        <v>78</v>
      </c>
      <c r="C46" s="51"/>
      <c r="D46" s="73"/>
      <c r="E46" s="74"/>
      <c r="F46" s="74"/>
      <c r="G46" s="55" t="s">
        <v>79</v>
      </c>
      <c r="H46" s="56">
        <f>'[1]buget 2024 CB 69'!$O$46</f>
        <v>0</v>
      </c>
      <c r="I46" s="34"/>
    </row>
    <row r="47" spans="1:9" ht="36" x14ac:dyDescent="0.25">
      <c r="A47" s="40"/>
      <c r="B47" s="78" t="s">
        <v>80</v>
      </c>
      <c r="C47" s="78"/>
      <c r="D47" s="39"/>
      <c r="E47" s="40"/>
      <c r="F47" s="40"/>
      <c r="G47" s="48" t="s">
        <v>81</v>
      </c>
      <c r="H47" s="49">
        <f>+'[1]buget 2024 CB 69'!$O$47</f>
        <v>72725</v>
      </c>
      <c r="I47" s="34"/>
    </row>
    <row r="48" spans="1:9" ht="23.25" customHeight="1" x14ac:dyDescent="0.25">
      <c r="A48" s="40"/>
      <c r="B48" s="78" t="s">
        <v>82</v>
      </c>
      <c r="C48" s="78"/>
      <c r="D48" s="39"/>
      <c r="E48" s="40"/>
      <c r="F48" s="40"/>
      <c r="G48" s="48" t="s">
        <v>83</v>
      </c>
      <c r="H48" s="49">
        <f>+'[1]buget 2024 CB 69'!$O$48</f>
        <v>2188514</v>
      </c>
      <c r="I48" s="34"/>
    </row>
    <row r="49" spans="1:9" ht="18" hidden="1" x14ac:dyDescent="0.25">
      <c r="A49" s="74"/>
      <c r="B49" s="51" t="s">
        <v>84</v>
      </c>
      <c r="C49" s="51"/>
      <c r="D49" s="73"/>
      <c r="E49" s="74"/>
      <c r="F49" s="74"/>
      <c r="G49" s="55" t="s">
        <v>85</v>
      </c>
      <c r="H49" s="56">
        <f>'[1]buget 2024 CB 69'!$O$49</f>
        <v>0</v>
      </c>
      <c r="I49" s="34"/>
    </row>
    <row r="50" spans="1:9" s="35" customFormat="1" ht="18" x14ac:dyDescent="0.25">
      <c r="A50" s="40" t="s">
        <v>86</v>
      </c>
      <c r="B50" s="37" t="s">
        <v>13</v>
      </c>
      <c r="C50" s="58"/>
      <c r="D50" s="39"/>
      <c r="E50" s="40"/>
      <c r="F50" s="40"/>
      <c r="G50" s="41" t="s">
        <v>87</v>
      </c>
      <c r="H50" s="42">
        <f>H51+H56</f>
        <v>79984</v>
      </c>
      <c r="I50" s="34"/>
    </row>
    <row r="51" spans="1:9" s="35" customFormat="1" ht="18" x14ac:dyDescent="0.25">
      <c r="A51" s="40" t="s">
        <v>88</v>
      </c>
      <c r="B51" s="37" t="s">
        <v>13</v>
      </c>
      <c r="C51" s="40"/>
      <c r="D51" s="39"/>
      <c r="E51" s="40"/>
      <c r="F51" s="40"/>
      <c r="G51" s="41" t="s">
        <v>89</v>
      </c>
      <c r="H51" s="42">
        <f>H52+H54</f>
        <v>1972</v>
      </c>
      <c r="I51" s="34"/>
    </row>
    <row r="52" spans="1:9" s="35" customFormat="1" ht="18" x14ac:dyDescent="0.25">
      <c r="A52" s="37">
        <v>3005</v>
      </c>
      <c r="B52" s="37"/>
      <c r="C52" s="37"/>
      <c r="D52" s="96"/>
      <c r="E52" s="40"/>
      <c r="F52" s="40"/>
      <c r="G52" s="41" t="s">
        <v>90</v>
      </c>
      <c r="H52" s="42">
        <f>H53</f>
        <v>991</v>
      </c>
      <c r="I52" s="34"/>
    </row>
    <row r="53" spans="1:9" s="35" customFormat="1" ht="18" x14ac:dyDescent="0.25">
      <c r="A53" s="37"/>
      <c r="B53" s="37" t="s">
        <v>84</v>
      </c>
      <c r="C53" s="37"/>
      <c r="D53" s="96"/>
      <c r="E53" s="40"/>
      <c r="F53" s="40"/>
      <c r="G53" s="48" t="s">
        <v>91</v>
      </c>
      <c r="H53" s="49">
        <f>'[1]buget 2024 CB 69'!$O$53</f>
        <v>991</v>
      </c>
      <c r="I53" s="34"/>
    </row>
    <row r="54" spans="1:9" s="35" customFormat="1" ht="18" x14ac:dyDescent="0.25">
      <c r="A54" s="40" t="s">
        <v>92</v>
      </c>
      <c r="B54" s="37"/>
      <c r="C54" s="40"/>
      <c r="D54" s="39"/>
      <c r="E54" s="40"/>
      <c r="F54" s="40"/>
      <c r="G54" s="41" t="s">
        <v>93</v>
      </c>
      <c r="H54" s="42">
        <f>H55</f>
        <v>981</v>
      </c>
      <c r="I54" s="34"/>
    </row>
    <row r="55" spans="1:9" s="35" customFormat="1" ht="18" x14ac:dyDescent="0.25">
      <c r="A55" s="40"/>
      <c r="B55" s="37" t="s">
        <v>30</v>
      </c>
      <c r="C55" s="40"/>
      <c r="D55" s="39"/>
      <c r="E55" s="40"/>
      <c r="F55" s="40"/>
      <c r="G55" s="48" t="s">
        <v>94</v>
      </c>
      <c r="H55" s="49">
        <f>'[1]buget 2024 CB 69'!$O$55</f>
        <v>981</v>
      </c>
      <c r="I55" s="34"/>
    </row>
    <row r="56" spans="1:9" s="35" customFormat="1" ht="18" x14ac:dyDescent="0.25">
      <c r="A56" s="40" t="s">
        <v>95</v>
      </c>
      <c r="B56" s="37" t="s">
        <v>13</v>
      </c>
      <c r="C56" s="40"/>
      <c r="D56" s="39"/>
      <c r="E56" s="40"/>
      <c r="F56" s="40"/>
      <c r="G56" s="41" t="s">
        <v>96</v>
      </c>
      <c r="H56" s="42">
        <f>H57+H61</f>
        <v>78012</v>
      </c>
      <c r="I56" s="34"/>
    </row>
    <row r="57" spans="1:9" s="35" customFormat="1" ht="18" x14ac:dyDescent="0.25">
      <c r="A57" s="37" t="s">
        <v>97</v>
      </c>
      <c r="B57" s="37"/>
      <c r="C57" s="40"/>
      <c r="D57" s="39"/>
      <c r="E57" s="40"/>
      <c r="F57" s="40"/>
      <c r="G57" s="41" t="s">
        <v>98</v>
      </c>
      <c r="H57" s="42">
        <f>H59+H60+H58</f>
        <v>78012</v>
      </c>
      <c r="I57" s="34"/>
    </row>
    <row r="58" spans="1:9" s="35" customFormat="1" ht="18" x14ac:dyDescent="0.25">
      <c r="A58" s="37"/>
      <c r="B58" s="37" t="s">
        <v>32</v>
      </c>
      <c r="C58" s="40"/>
      <c r="D58" s="39"/>
      <c r="E58" s="40"/>
      <c r="F58" s="40"/>
      <c r="G58" s="48" t="s">
        <v>99</v>
      </c>
      <c r="H58" s="49">
        <f>'[1]buget 2024 CB 69'!$O$58</f>
        <v>54494</v>
      </c>
      <c r="I58" s="34"/>
    </row>
    <row r="59" spans="1:9" s="35" customFormat="1" ht="36" x14ac:dyDescent="0.25">
      <c r="A59" s="37"/>
      <c r="B59" s="37" t="s">
        <v>100</v>
      </c>
      <c r="C59" s="40"/>
      <c r="D59" s="39"/>
      <c r="E59" s="40"/>
      <c r="F59" s="40"/>
      <c r="G59" s="48" t="s">
        <v>101</v>
      </c>
      <c r="H59" s="49">
        <f>'[1]buget 2024 CB 69'!$O$59</f>
        <v>1616</v>
      </c>
      <c r="I59" s="7"/>
    </row>
    <row r="60" spans="1:9" s="35" customFormat="1" ht="21.75" customHeight="1" x14ac:dyDescent="0.25">
      <c r="A60" s="40"/>
      <c r="B60" s="37" t="s">
        <v>84</v>
      </c>
      <c r="C60" s="40"/>
      <c r="D60" s="39"/>
      <c r="E60" s="40"/>
      <c r="F60" s="40"/>
      <c r="G60" s="48" t="s">
        <v>102</v>
      </c>
      <c r="H60" s="49">
        <f>'[1]buget 2024 CB 69'!$O$60</f>
        <v>21902</v>
      </c>
      <c r="I60" s="34"/>
    </row>
    <row r="61" spans="1:9" s="35" customFormat="1" ht="18" hidden="1" x14ac:dyDescent="0.25">
      <c r="A61" s="97">
        <v>3705</v>
      </c>
      <c r="B61" s="60"/>
      <c r="C61" s="62"/>
      <c r="D61" s="61"/>
      <c r="E61" s="62"/>
      <c r="F61" s="62"/>
      <c r="G61" s="98" t="s">
        <v>103</v>
      </c>
      <c r="H61" s="99">
        <f>H62</f>
        <v>0</v>
      </c>
      <c r="I61" s="65"/>
    </row>
    <row r="62" spans="1:9" s="35" customFormat="1" ht="18" hidden="1" x14ac:dyDescent="0.25">
      <c r="A62" s="62"/>
      <c r="B62" s="67" t="s">
        <v>32</v>
      </c>
      <c r="C62" s="62"/>
      <c r="D62" s="61"/>
      <c r="E62" s="62"/>
      <c r="F62" s="62"/>
      <c r="G62" s="100" t="s">
        <v>104</v>
      </c>
      <c r="H62" s="64">
        <f>'[1]buget 2024 CB 69'!$O$62</f>
        <v>0</v>
      </c>
      <c r="I62" s="65"/>
    </row>
    <row r="63" spans="1:9" s="35" customFormat="1" ht="18" x14ac:dyDescent="0.25">
      <c r="A63" s="40" t="s">
        <v>105</v>
      </c>
      <c r="B63" s="37" t="s">
        <v>13</v>
      </c>
      <c r="C63" s="40"/>
      <c r="D63" s="39"/>
      <c r="E63" s="40"/>
      <c r="F63" s="40"/>
      <c r="G63" s="41" t="s">
        <v>106</v>
      </c>
      <c r="H63" s="42">
        <f>H64</f>
        <v>6216001.0000000009</v>
      </c>
      <c r="I63" s="34"/>
    </row>
    <row r="64" spans="1:9" s="35" customFormat="1" ht="18.75" customHeight="1" x14ac:dyDescent="0.25">
      <c r="A64" s="40" t="s">
        <v>107</v>
      </c>
      <c r="B64" s="78" t="s">
        <v>13</v>
      </c>
      <c r="C64" s="58"/>
      <c r="D64" s="39"/>
      <c r="E64" s="40"/>
      <c r="F64" s="40"/>
      <c r="G64" s="41" t="s">
        <v>108</v>
      </c>
      <c r="H64" s="42">
        <f>H65+H77</f>
        <v>6216001.0000000009</v>
      </c>
      <c r="I64" s="34"/>
    </row>
    <row r="65" spans="1:9" s="35" customFormat="1" ht="18" x14ac:dyDescent="0.25">
      <c r="A65" s="40" t="s">
        <v>109</v>
      </c>
      <c r="B65" s="78"/>
      <c r="C65" s="58"/>
      <c r="D65" s="39"/>
      <c r="E65" s="40"/>
      <c r="F65" s="40"/>
      <c r="G65" s="41" t="s">
        <v>110</v>
      </c>
      <c r="H65" s="42">
        <f>H66+H67+H68+H69+H70+H71+H72+H73+H74+H75+H76</f>
        <v>6216001.0000000009</v>
      </c>
      <c r="I65" s="34"/>
    </row>
    <row r="66" spans="1:9" ht="36" hidden="1" x14ac:dyDescent="0.25">
      <c r="A66" s="90"/>
      <c r="B66" s="91" t="s">
        <v>71</v>
      </c>
      <c r="C66" s="91"/>
      <c r="D66" s="73"/>
      <c r="E66" s="90"/>
      <c r="F66" s="90"/>
      <c r="G66" s="55" t="s">
        <v>111</v>
      </c>
      <c r="H66" s="84">
        <f>'[1]buget 2024 CB 69'!$O$70</f>
        <v>0</v>
      </c>
      <c r="I66" s="85"/>
    </row>
    <row r="67" spans="1:9" ht="36" x14ac:dyDescent="0.25">
      <c r="A67" s="40"/>
      <c r="B67" s="37">
        <v>26</v>
      </c>
      <c r="C67" s="58"/>
      <c r="D67" s="39"/>
      <c r="E67" s="40"/>
      <c r="F67" s="40"/>
      <c r="G67" s="101" t="s">
        <v>112</v>
      </c>
      <c r="H67" s="49">
        <f>'[1]buget 2024 CB 69'!$O$71</f>
        <v>3713305.0000000009</v>
      </c>
      <c r="I67" s="34"/>
    </row>
    <row r="68" spans="1:9" s="35" customFormat="1" ht="36" hidden="1" x14ac:dyDescent="0.25">
      <c r="A68" s="90"/>
      <c r="B68" s="91" t="s">
        <v>78</v>
      </c>
      <c r="C68" s="91"/>
      <c r="D68" s="73"/>
      <c r="E68" s="90"/>
      <c r="F68" s="90"/>
      <c r="G68" s="55" t="s">
        <v>113</v>
      </c>
      <c r="H68" s="84">
        <f>'[1]buget 2024 CB 69'!$O$72</f>
        <v>0</v>
      </c>
      <c r="I68" s="85"/>
    </row>
    <row r="69" spans="1:9" s="102" customFormat="1" ht="18" hidden="1" x14ac:dyDescent="0.25">
      <c r="A69" s="90"/>
      <c r="B69" s="91">
        <v>30</v>
      </c>
      <c r="C69" s="91"/>
      <c r="D69" s="73"/>
      <c r="E69" s="90"/>
      <c r="F69" s="90"/>
      <c r="G69" s="55" t="s">
        <v>114</v>
      </c>
      <c r="H69" s="84">
        <f>'[1]buget 2024 CB 69'!$O$73</f>
        <v>0</v>
      </c>
      <c r="I69" s="85"/>
    </row>
    <row r="70" spans="1:9" s="35" customFormat="1" ht="36" hidden="1" x14ac:dyDescent="0.25">
      <c r="A70" s="90"/>
      <c r="B70" s="91">
        <v>47</v>
      </c>
      <c r="C70" s="91"/>
      <c r="D70" s="73"/>
      <c r="E70" s="90"/>
      <c r="F70" s="90"/>
      <c r="G70" s="55" t="s">
        <v>115</v>
      </c>
      <c r="H70" s="84">
        <f>'[1]buget 2024 CB 69'!$O$74</f>
        <v>0</v>
      </c>
      <c r="I70" s="85"/>
    </row>
    <row r="71" spans="1:9" s="35" customFormat="1" ht="36" hidden="1" x14ac:dyDescent="0.25">
      <c r="A71" s="90"/>
      <c r="B71" s="91" t="s">
        <v>116</v>
      </c>
      <c r="C71" s="91"/>
      <c r="D71" s="73"/>
      <c r="E71" s="90"/>
      <c r="F71" s="90"/>
      <c r="G71" s="55" t="s">
        <v>117</v>
      </c>
      <c r="H71" s="84">
        <f>'[1]buget 2024 CB 69'!$O$75</f>
        <v>0</v>
      </c>
      <c r="I71" s="85"/>
    </row>
    <row r="72" spans="1:9" s="35" customFormat="1" ht="36" hidden="1" x14ac:dyDescent="0.25">
      <c r="A72" s="90"/>
      <c r="B72" s="91" t="s">
        <v>82</v>
      </c>
      <c r="C72" s="91"/>
      <c r="D72" s="73"/>
      <c r="E72" s="90"/>
      <c r="F72" s="90"/>
      <c r="G72" s="55" t="s">
        <v>118</v>
      </c>
      <c r="H72" s="84">
        <f>'[1]buget 2024 CB 69'!$O$76</f>
        <v>0</v>
      </c>
      <c r="I72" s="85"/>
    </row>
    <row r="73" spans="1:9" s="35" customFormat="1" ht="72" hidden="1" x14ac:dyDescent="0.25">
      <c r="A73" s="90"/>
      <c r="B73" s="91" t="s">
        <v>84</v>
      </c>
      <c r="C73" s="91"/>
      <c r="D73" s="73"/>
      <c r="E73" s="90"/>
      <c r="F73" s="90"/>
      <c r="G73" s="55" t="s">
        <v>119</v>
      </c>
      <c r="H73" s="84">
        <f>'[1]buget 2024 CB 69'!$O$77</f>
        <v>0</v>
      </c>
      <c r="I73" s="85"/>
    </row>
    <row r="74" spans="1:9" s="35" customFormat="1" ht="36" x14ac:dyDescent="0.25">
      <c r="A74" s="40"/>
      <c r="B74" s="37" t="s">
        <v>120</v>
      </c>
      <c r="C74" s="58"/>
      <c r="D74" s="39"/>
      <c r="E74" s="40"/>
      <c r="F74" s="40"/>
      <c r="G74" s="103" t="s">
        <v>121</v>
      </c>
      <c r="H74" s="49">
        <f>'[1]buget 2024 CB 69'!$O$78</f>
        <v>2122179</v>
      </c>
      <c r="I74" s="34"/>
    </row>
    <row r="75" spans="1:9" s="35" customFormat="1" ht="54" hidden="1" x14ac:dyDescent="0.25">
      <c r="A75" s="90"/>
      <c r="B75" s="91" t="s">
        <v>122</v>
      </c>
      <c r="C75" s="91"/>
      <c r="D75" s="73"/>
      <c r="E75" s="90"/>
      <c r="F75" s="90"/>
      <c r="G75" s="55" t="s">
        <v>123</v>
      </c>
      <c r="H75" s="84">
        <f>'[1]buget 2024 CB 69'!$O$79</f>
        <v>0</v>
      </c>
      <c r="I75" s="85"/>
    </row>
    <row r="76" spans="1:9" s="35" customFormat="1" ht="72" x14ac:dyDescent="0.25">
      <c r="A76" s="40"/>
      <c r="B76" s="37" t="s">
        <v>124</v>
      </c>
      <c r="C76" s="58"/>
      <c r="D76" s="39"/>
      <c r="E76" s="40"/>
      <c r="F76" s="40"/>
      <c r="G76" s="103" t="s">
        <v>125</v>
      </c>
      <c r="H76" s="49">
        <f>'[1]buget 2024 CB 69'!$O$80</f>
        <v>380517.00000000006</v>
      </c>
      <c r="I76" s="34"/>
    </row>
    <row r="77" spans="1:9" s="35" customFormat="1" ht="18" hidden="1" x14ac:dyDescent="0.25">
      <c r="A77" s="74" t="s">
        <v>126</v>
      </c>
      <c r="B77" s="72"/>
      <c r="C77" s="71"/>
      <c r="D77" s="73"/>
      <c r="E77" s="74"/>
      <c r="F77" s="74"/>
      <c r="G77" s="104" t="s">
        <v>127</v>
      </c>
      <c r="H77" s="105">
        <f>H78+H79+H80+H81+H82</f>
        <v>0</v>
      </c>
      <c r="I77" s="76"/>
    </row>
    <row r="78" spans="1:9" s="35" customFormat="1" ht="36" hidden="1" x14ac:dyDescent="0.25">
      <c r="A78" s="90"/>
      <c r="B78" s="91" t="s">
        <v>34</v>
      </c>
      <c r="C78" s="91"/>
      <c r="D78" s="73"/>
      <c r="E78" s="90"/>
      <c r="F78" s="90"/>
      <c r="G78" s="55" t="s">
        <v>128</v>
      </c>
      <c r="H78" s="84">
        <f>'[1]buget 2024 CB 69'!$O$82</f>
        <v>0</v>
      </c>
      <c r="I78" s="85"/>
    </row>
    <row r="79" spans="1:9" ht="36" hidden="1" x14ac:dyDescent="0.25">
      <c r="A79" s="90"/>
      <c r="B79" s="91" t="s">
        <v>30</v>
      </c>
      <c r="C79" s="91"/>
      <c r="D79" s="73"/>
      <c r="E79" s="90"/>
      <c r="F79" s="90"/>
      <c r="G79" s="55" t="s">
        <v>113</v>
      </c>
      <c r="H79" s="84">
        <f>'[1]buget 2024 CB 69'!$O$83</f>
        <v>0</v>
      </c>
      <c r="I79" s="85"/>
    </row>
    <row r="80" spans="1:9" ht="40.5" hidden="1" customHeight="1" x14ac:dyDescent="0.25">
      <c r="A80" s="74"/>
      <c r="B80" s="51" t="s">
        <v>39</v>
      </c>
      <c r="C80" s="74"/>
      <c r="D80" s="73"/>
      <c r="E80" s="74"/>
      <c r="F80" s="74"/>
      <c r="G80" s="55" t="s">
        <v>129</v>
      </c>
      <c r="H80" s="56">
        <f>'[1]buget 2024 CB 69'!$O$84</f>
        <v>0</v>
      </c>
      <c r="I80" s="76"/>
    </row>
    <row r="81" spans="1:9" s="107" customFormat="1" ht="18" hidden="1" x14ac:dyDescent="0.25">
      <c r="A81" s="74"/>
      <c r="B81" s="51">
        <v>12</v>
      </c>
      <c r="C81" s="74"/>
      <c r="D81" s="106"/>
      <c r="E81" s="74"/>
      <c r="F81" s="74"/>
      <c r="G81" s="55" t="s">
        <v>130</v>
      </c>
      <c r="H81" s="56">
        <f>'[1]buget 2024 CB 69'!$O$85</f>
        <v>0</v>
      </c>
      <c r="I81" s="76"/>
    </row>
    <row r="82" spans="1:9" s="35" customFormat="1" ht="72" hidden="1" x14ac:dyDescent="0.25">
      <c r="A82" s="108"/>
      <c r="B82" s="109">
        <v>13</v>
      </c>
      <c r="C82" s="108"/>
      <c r="D82" s="110"/>
      <c r="E82" s="108"/>
      <c r="F82" s="108"/>
      <c r="G82" s="111" t="s">
        <v>131</v>
      </c>
      <c r="H82" s="112">
        <f>'[1]buget 2024 CB 69'!$O$86</f>
        <v>0</v>
      </c>
      <c r="I82" s="76"/>
    </row>
    <row r="83" spans="1:9" s="35" customFormat="1" ht="36" x14ac:dyDescent="0.25">
      <c r="A83" s="37">
        <v>4505</v>
      </c>
      <c r="B83" s="113"/>
      <c r="C83" s="114"/>
      <c r="D83" s="115"/>
      <c r="E83" s="114"/>
      <c r="F83" s="114"/>
      <c r="G83" s="116" t="s">
        <v>132</v>
      </c>
      <c r="H83" s="117">
        <f>+H84</f>
        <v>550</v>
      </c>
      <c r="I83" s="34"/>
    </row>
    <row r="84" spans="1:9" s="35" customFormat="1" ht="18" x14ac:dyDescent="0.25">
      <c r="A84" s="114"/>
      <c r="B84" s="113" t="s">
        <v>34</v>
      </c>
      <c r="C84" s="114"/>
      <c r="D84" s="115"/>
      <c r="E84" s="114"/>
      <c r="F84" s="114"/>
      <c r="G84" s="118" t="s">
        <v>133</v>
      </c>
      <c r="H84" s="117">
        <f>+'[1]buget 2024 CB 69'!$O$88</f>
        <v>550</v>
      </c>
      <c r="I84" s="34"/>
    </row>
    <row r="85" spans="1:9" s="35" customFormat="1" ht="35.25" customHeight="1" x14ac:dyDescent="0.25">
      <c r="A85" s="37">
        <v>4805</v>
      </c>
      <c r="B85" s="113"/>
      <c r="C85" s="114"/>
      <c r="D85" s="115"/>
      <c r="E85" s="114"/>
      <c r="F85" s="114"/>
      <c r="G85" s="116" t="s">
        <v>134</v>
      </c>
      <c r="H85" s="119">
        <f>+H86</f>
        <v>15057</v>
      </c>
      <c r="I85" s="34"/>
    </row>
    <row r="86" spans="1:9" s="35" customFormat="1" ht="18" x14ac:dyDescent="0.25">
      <c r="A86" s="114"/>
      <c r="B86" s="113" t="s">
        <v>63</v>
      </c>
      <c r="C86" s="114"/>
      <c r="D86" s="115"/>
      <c r="E86" s="114"/>
      <c r="F86" s="114"/>
      <c r="G86" s="118" t="s">
        <v>135</v>
      </c>
      <c r="H86" s="117">
        <f>+'[1]buget 2024 CB 69'!$O$91</f>
        <v>15057</v>
      </c>
      <c r="I86" s="34"/>
    </row>
    <row r="87" spans="1:9" s="35" customFormat="1" ht="36" x14ac:dyDescent="0.25">
      <c r="A87" s="37" t="s">
        <v>136</v>
      </c>
      <c r="B87" s="113"/>
      <c r="C87" s="114"/>
      <c r="D87" s="115"/>
      <c r="E87" s="114"/>
      <c r="F87" s="114"/>
      <c r="G87" s="116" t="s">
        <v>137</v>
      </c>
      <c r="H87" s="119">
        <f>+H88</f>
        <v>84034</v>
      </c>
      <c r="I87" s="34"/>
    </row>
    <row r="88" spans="1:9" s="35" customFormat="1" ht="18" x14ac:dyDescent="0.25">
      <c r="A88" s="120"/>
      <c r="B88" s="113" t="s">
        <v>34</v>
      </c>
      <c r="C88" s="114"/>
      <c r="D88" s="115"/>
      <c r="E88" s="114"/>
      <c r="F88" s="114"/>
      <c r="G88" s="118" t="s">
        <v>138</v>
      </c>
      <c r="H88" s="117">
        <f>+'[1]buget 2024 CB 69'!$O$93</f>
        <v>84034</v>
      </c>
      <c r="I88" s="34"/>
    </row>
    <row r="89" spans="1:9" s="70" customFormat="1" ht="36" x14ac:dyDescent="0.25">
      <c r="A89" s="114"/>
      <c r="B89" s="113" t="s">
        <v>139</v>
      </c>
      <c r="C89" s="114"/>
      <c r="D89" s="115"/>
      <c r="E89" s="114"/>
      <c r="F89" s="114"/>
      <c r="G89" s="121" t="s">
        <v>140</v>
      </c>
      <c r="H89" s="119">
        <f>+H90+H92</f>
        <v>9052</v>
      </c>
      <c r="I89" s="34"/>
    </row>
    <row r="90" spans="1:9" s="70" customFormat="1" ht="54" x14ac:dyDescent="0.25">
      <c r="A90" s="37">
        <v>4808</v>
      </c>
      <c r="B90" s="113"/>
      <c r="C90" s="114"/>
      <c r="D90" s="115"/>
      <c r="E90" s="114"/>
      <c r="F90" s="114"/>
      <c r="G90" s="121" t="s">
        <v>134</v>
      </c>
      <c r="H90" s="119">
        <f>+H91</f>
        <v>8676</v>
      </c>
      <c r="I90" s="34"/>
    </row>
    <row r="91" spans="1:9" s="35" customFormat="1" ht="18" x14ac:dyDescent="0.25">
      <c r="A91" s="114"/>
      <c r="B91" s="113" t="s">
        <v>63</v>
      </c>
      <c r="C91" s="114"/>
      <c r="D91" s="115"/>
      <c r="E91" s="114"/>
      <c r="F91" s="114"/>
      <c r="G91" s="118" t="s">
        <v>135</v>
      </c>
      <c r="H91" s="117">
        <f>+'[1]buget 2024 CB 69'!$O$96</f>
        <v>8676</v>
      </c>
      <c r="I91" s="34"/>
    </row>
    <row r="92" spans="1:9" s="70" customFormat="1" ht="18" x14ac:dyDescent="0.25">
      <c r="A92" s="122"/>
      <c r="B92" s="123"/>
      <c r="C92" s="122"/>
      <c r="D92" s="124"/>
      <c r="E92" s="122"/>
      <c r="F92" s="122"/>
      <c r="G92" s="125" t="s">
        <v>141</v>
      </c>
      <c r="H92" s="126">
        <f>+H93</f>
        <v>376</v>
      </c>
      <c r="I92" s="34"/>
    </row>
    <row r="93" spans="1:9" s="70" customFormat="1" ht="18" x14ac:dyDescent="0.25">
      <c r="A93" s="37" t="s">
        <v>142</v>
      </c>
      <c r="B93" s="113"/>
      <c r="C93" s="114"/>
      <c r="D93" s="115"/>
      <c r="E93" s="114"/>
      <c r="F93" s="114"/>
      <c r="G93" s="121" t="s">
        <v>143</v>
      </c>
      <c r="H93" s="119">
        <f>+H94</f>
        <v>376</v>
      </c>
      <c r="I93" s="34"/>
    </row>
    <row r="94" spans="1:9" s="70" customFormat="1" ht="18.75" thickBot="1" x14ac:dyDescent="0.3">
      <c r="A94" s="127"/>
      <c r="B94" s="128" t="s">
        <v>37</v>
      </c>
      <c r="C94" s="127"/>
      <c r="D94" s="129"/>
      <c r="E94" s="127"/>
      <c r="F94" s="127"/>
      <c r="G94" s="130" t="s">
        <v>144</v>
      </c>
      <c r="H94" s="131">
        <f>+'[1]buget 2024 CB 69'!$O$99</f>
        <v>376</v>
      </c>
      <c r="I94" s="34"/>
    </row>
    <row r="95" spans="1:9" ht="18.75" hidden="1" thickBot="1" x14ac:dyDescent="0.3">
      <c r="A95" s="132"/>
      <c r="B95" s="133"/>
      <c r="C95" s="132"/>
      <c r="D95" s="134"/>
      <c r="E95" s="132"/>
      <c r="F95" s="132"/>
      <c r="G95" s="135"/>
      <c r="H95" s="136"/>
      <c r="I95" s="76"/>
    </row>
    <row r="96" spans="1:9" s="35" customFormat="1" ht="15.75" thickBot="1" x14ac:dyDescent="0.3">
      <c r="A96" s="137"/>
      <c r="B96" s="137"/>
      <c r="C96" s="137"/>
      <c r="D96" s="138"/>
      <c r="E96" s="139"/>
      <c r="F96" s="139"/>
      <c r="G96" s="140"/>
      <c r="H96" s="34"/>
      <c r="I96" s="141" t="s">
        <v>0</v>
      </c>
    </row>
    <row r="97" spans="1:9" s="35" customFormat="1" ht="66.75" customHeight="1" thickBot="1" x14ac:dyDescent="0.25">
      <c r="A97" s="19" t="s">
        <v>1</v>
      </c>
      <c r="B97" s="20" t="s">
        <v>2</v>
      </c>
      <c r="C97" s="19" t="s">
        <v>3</v>
      </c>
      <c r="D97" s="19" t="s">
        <v>4</v>
      </c>
      <c r="E97" s="19" t="s">
        <v>5</v>
      </c>
      <c r="F97" s="142" t="s">
        <v>6</v>
      </c>
      <c r="G97" s="22" t="s">
        <v>7</v>
      </c>
      <c r="H97" s="26" t="s">
        <v>145</v>
      </c>
      <c r="I97" s="26" t="s">
        <v>146</v>
      </c>
    </row>
    <row r="98" spans="1:9" s="35" customFormat="1" ht="14.25" customHeight="1" thickBot="1" x14ac:dyDescent="0.3">
      <c r="A98" s="284" t="s">
        <v>9</v>
      </c>
      <c r="B98" s="285"/>
      <c r="C98" s="285"/>
      <c r="D98" s="285"/>
      <c r="E98" s="285"/>
      <c r="F98" s="285"/>
      <c r="G98" s="143" t="s">
        <v>10</v>
      </c>
      <c r="H98" s="26" t="s">
        <v>11</v>
      </c>
      <c r="I98" s="26" t="s">
        <v>147</v>
      </c>
    </row>
    <row r="99" spans="1:9" s="35" customFormat="1" ht="17.25" customHeight="1" x14ac:dyDescent="0.25">
      <c r="A99" s="144">
        <v>5000</v>
      </c>
      <c r="B99" s="144"/>
      <c r="C99" s="144"/>
      <c r="D99" s="145"/>
      <c r="E99" s="146"/>
      <c r="F99" s="147"/>
      <c r="G99" s="148" t="s">
        <v>148</v>
      </c>
      <c r="H99" s="149">
        <v>78544317</v>
      </c>
      <c r="I99" s="149">
        <v>74002050.999999985</v>
      </c>
    </row>
    <row r="100" spans="1:9" s="35" customFormat="1" ht="17.25" customHeight="1" x14ac:dyDescent="0.25">
      <c r="A100" s="150"/>
      <c r="B100" s="150"/>
      <c r="C100" s="150"/>
      <c r="D100" s="150" t="s">
        <v>32</v>
      </c>
      <c r="E100" s="151"/>
      <c r="F100" s="152"/>
      <c r="G100" s="153" t="s">
        <v>149</v>
      </c>
      <c r="H100" s="149">
        <v>78543317</v>
      </c>
      <c r="I100" s="149">
        <v>73999315.999999985</v>
      </c>
    </row>
    <row r="101" spans="1:9" s="35" customFormat="1" ht="17.25" customHeight="1" x14ac:dyDescent="0.25">
      <c r="A101" s="150"/>
      <c r="B101" s="150"/>
      <c r="C101" s="150"/>
      <c r="D101" s="150" t="s">
        <v>20</v>
      </c>
      <c r="E101" s="151"/>
      <c r="F101" s="152"/>
      <c r="G101" s="153" t="s">
        <v>150</v>
      </c>
      <c r="H101" s="149">
        <v>499908.99999999994</v>
      </c>
      <c r="I101" s="149">
        <v>499908.99999999994</v>
      </c>
    </row>
    <row r="102" spans="1:9" s="35" customFormat="1" ht="17.25" customHeight="1" x14ac:dyDescent="0.25">
      <c r="A102" s="150"/>
      <c r="B102" s="150"/>
      <c r="C102" s="150"/>
      <c r="D102" s="150" t="s">
        <v>65</v>
      </c>
      <c r="E102" s="151"/>
      <c r="F102" s="152"/>
      <c r="G102" s="153" t="s">
        <v>151</v>
      </c>
      <c r="H102" s="149">
        <v>57841582</v>
      </c>
      <c r="I102" s="149">
        <v>53785912.999999985</v>
      </c>
    </row>
    <row r="103" spans="1:9" s="35" customFormat="1" ht="17.25" customHeight="1" x14ac:dyDescent="0.25">
      <c r="A103" s="150"/>
      <c r="B103" s="150"/>
      <c r="C103" s="150"/>
      <c r="D103" s="150" t="s">
        <v>152</v>
      </c>
      <c r="E103" s="151"/>
      <c r="F103" s="152"/>
      <c r="G103" s="153" t="s">
        <v>153</v>
      </c>
      <c r="H103" s="149">
        <v>74743</v>
      </c>
      <c r="I103" s="149">
        <v>74743</v>
      </c>
    </row>
    <row r="104" spans="1:9" s="35" customFormat="1" ht="17.25" customHeight="1" x14ac:dyDescent="0.25">
      <c r="A104" s="150"/>
      <c r="B104" s="150"/>
      <c r="C104" s="150"/>
      <c r="D104" s="150" t="s">
        <v>154</v>
      </c>
      <c r="E104" s="151"/>
      <c r="F104" s="152"/>
      <c r="G104" s="153" t="s">
        <v>155</v>
      </c>
      <c r="H104" s="149">
        <v>15505109.999999996</v>
      </c>
      <c r="I104" s="149">
        <v>15505109.999999996</v>
      </c>
    </row>
    <row r="105" spans="1:9" s="35" customFormat="1" ht="17.25" customHeight="1" x14ac:dyDescent="0.25">
      <c r="A105" s="150"/>
      <c r="B105" s="150"/>
      <c r="C105" s="150"/>
      <c r="D105" s="150" t="s">
        <v>156</v>
      </c>
      <c r="E105" s="151"/>
      <c r="F105" s="152"/>
      <c r="G105" s="154" t="s">
        <v>157</v>
      </c>
      <c r="H105" s="149">
        <v>1967</v>
      </c>
      <c r="I105" s="149">
        <v>1376</v>
      </c>
    </row>
    <row r="106" spans="1:9" s="35" customFormat="1" ht="17.25" customHeight="1" x14ac:dyDescent="0.25">
      <c r="A106" s="150"/>
      <c r="B106" s="150"/>
      <c r="C106" s="150"/>
      <c r="D106" s="150" t="s">
        <v>158</v>
      </c>
      <c r="E106" s="151"/>
      <c r="F106" s="152"/>
      <c r="G106" s="153" t="s">
        <v>159</v>
      </c>
      <c r="H106" s="149">
        <v>4000000</v>
      </c>
      <c r="I106" s="149">
        <v>4000000</v>
      </c>
    </row>
    <row r="107" spans="1:9" s="35" customFormat="1" ht="38.25" customHeight="1" x14ac:dyDescent="0.25">
      <c r="A107" s="150"/>
      <c r="B107" s="150"/>
      <c r="C107" s="150"/>
      <c r="D107" s="150" t="s">
        <v>160</v>
      </c>
      <c r="E107" s="151"/>
      <c r="F107" s="152"/>
      <c r="G107" s="153" t="s">
        <v>161</v>
      </c>
      <c r="H107" s="149">
        <v>29665</v>
      </c>
      <c r="I107" s="149">
        <v>29665</v>
      </c>
    </row>
    <row r="108" spans="1:9" s="35" customFormat="1" ht="17.25" customHeight="1" x14ac:dyDescent="0.25">
      <c r="A108" s="150"/>
      <c r="B108" s="150"/>
      <c r="C108" s="150"/>
      <c r="D108" s="150" t="s">
        <v>162</v>
      </c>
      <c r="E108" s="151"/>
      <c r="F108" s="152"/>
      <c r="G108" s="153" t="s">
        <v>163</v>
      </c>
      <c r="H108" s="149">
        <v>2600</v>
      </c>
      <c r="I108" s="149">
        <v>2600</v>
      </c>
    </row>
    <row r="109" spans="1:9" s="35" customFormat="1" ht="36" customHeight="1" x14ac:dyDescent="0.25">
      <c r="A109" s="150"/>
      <c r="B109" s="150"/>
      <c r="C109" s="150"/>
      <c r="D109" s="150" t="s">
        <v>164</v>
      </c>
      <c r="E109" s="151"/>
      <c r="F109" s="152"/>
      <c r="G109" s="154" t="s">
        <v>165</v>
      </c>
      <c r="H109" s="149">
        <v>587741</v>
      </c>
      <c r="I109" s="149">
        <v>100000</v>
      </c>
    </row>
    <row r="110" spans="1:9" s="35" customFormat="1" ht="17.25" customHeight="1" x14ac:dyDescent="0.25">
      <c r="A110" s="150"/>
      <c r="B110" s="150"/>
      <c r="C110" s="150"/>
      <c r="D110" s="150" t="s">
        <v>166</v>
      </c>
      <c r="E110" s="151"/>
      <c r="F110" s="152"/>
      <c r="G110" s="153" t="s">
        <v>167</v>
      </c>
      <c r="H110" s="149">
        <v>1000</v>
      </c>
      <c r="I110" s="149">
        <v>2735</v>
      </c>
    </row>
    <row r="111" spans="1:9" s="35" customFormat="1" ht="17.25" customHeight="1" x14ac:dyDescent="0.25">
      <c r="A111" s="150"/>
      <c r="B111" s="150"/>
      <c r="C111" s="150"/>
      <c r="D111" s="150" t="s">
        <v>168</v>
      </c>
      <c r="E111" s="151"/>
      <c r="F111" s="152"/>
      <c r="G111" s="153" t="s">
        <v>169</v>
      </c>
      <c r="H111" s="149">
        <v>1000</v>
      </c>
      <c r="I111" s="149">
        <v>2735</v>
      </c>
    </row>
    <row r="112" spans="1:9" s="35" customFormat="1" ht="17.25" customHeight="1" x14ac:dyDescent="0.25">
      <c r="A112" s="40" t="s">
        <v>170</v>
      </c>
      <c r="B112" s="37"/>
      <c r="C112" s="40"/>
      <c r="D112" s="39"/>
      <c r="E112" s="38"/>
      <c r="F112" s="36"/>
      <c r="G112" s="153" t="s">
        <v>171</v>
      </c>
      <c r="H112" s="149">
        <v>78535254</v>
      </c>
      <c r="I112" s="149">
        <v>73992998.999999985</v>
      </c>
    </row>
    <row r="113" spans="1:9" s="35" customFormat="1" ht="17.25" customHeight="1" x14ac:dyDescent="0.25">
      <c r="A113" s="40"/>
      <c r="B113" s="37"/>
      <c r="C113" s="40"/>
      <c r="D113" s="39" t="s">
        <v>32</v>
      </c>
      <c r="E113" s="38"/>
      <c r="F113" s="36"/>
      <c r="G113" s="155" t="s">
        <v>149</v>
      </c>
      <c r="H113" s="42">
        <v>78534254</v>
      </c>
      <c r="I113" s="42">
        <v>73990263.999999985</v>
      </c>
    </row>
    <row r="114" spans="1:9" s="35" customFormat="1" ht="17.25" customHeight="1" x14ac:dyDescent="0.25">
      <c r="A114" s="40"/>
      <c r="B114" s="37"/>
      <c r="C114" s="40"/>
      <c r="D114" s="96">
        <v>10</v>
      </c>
      <c r="E114" s="38"/>
      <c r="F114" s="36"/>
      <c r="G114" s="155" t="s">
        <v>172</v>
      </c>
      <c r="H114" s="42">
        <v>499908.99999999994</v>
      </c>
      <c r="I114" s="42">
        <v>499908.99999999994</v>
      </c>
    </row>
    <row r="115" spans="1:9" s="35" customFormat="1" ht="17.25" customHeight="1" x14ac:dyDescent="0.25">
      <c r="A115" s="40"/>
      <c r="B115" s="37"/>
      <c r="C115" s="40"/>
      <c r="D115" s="39" t="s">
        <v>65</v>
      </c>
      <c r="E115" s="38"/>
      <c r="F115" s="36"/>
      <c r="G115" s="155" t="s">
        <v>151</v>
      </c>
      <c r="H115" s="42">
        <v>57841582</v>
      </c>
      <c r="I115" s="42">
        <v>53785912.999999985</v>
      </c>
    </row>
    <row r="116" spans="1:9" s="35" customFormat="1" ht="17.25" customHeight="1" x14ac:dyDescent="0.25">
      <c r="A116" s="40"/>
      <c r="B116" s="37"/>
      <c r="C116" s="40"/>
      <c r="D116" s="156">
        <v>30</v>
      </c>
      <c r="E116" s="38"/>
      <c r="F116" s="36"/>
      <c r="G116" s="155" t="s">
        <v>153</v>
      </c>
      <c r="H116" s="42">
        <v>74743</v>
      </c>
      <c r="I116" s="42">
        <v>74743</v>
      </c>
    </row>
    <row r="117" spans="1:9" s="35" customFormat="1" ht="17.25" customHeight="1" x14ac:dyDescent="0.25">
      <c r="A117" s="40"/>
      <c r="B117" s="37"/>
      <c r="C117" s="40"/>
      <c r="D117" s="156">
        <v>51</v>
      </c>
      <c r="E117" s="38"/>
      <c r="F117" s="36"/>
      <c r="G117" s="155" t="s">
        <v>155</v>
      </c>
      <c r="H117" s="42">
        <v>15505109.999999996</v>
      </c>
      <c r="I117" s="42">
        <v>15505109.999999996</v>
      </c>
    </row>
    <row r="118" spans="1:9" s="35" customFormat="1" ht="17.25" customHeight="1" x14ac:dyDescent="0.25">
      <c r="A118" s="40"/>
      <c r="B118" s="37"/>
      <c r="C118" s="40"/>
      <c r="D118" s="156" t="s">
        <v>156</v>
      </c>
      <c r="E118" s="38"/>
      <c r="F118" s="36"/>
      <c r="G118" s="155" t="s">
        <v>157</v>
      </c>
      <c r="H118" s="42">
        <v>1580</v>
      </c>
      <c r="I118" s="42">
        <v>1000</v>
      </c>
    </row>
    <row r="119" spans="1:9" s="35" customFormat="1" ht="17.25" customHeight="1" x14ac:dyDescent="0.25">
      <c r="A119" s="40"/>
      <c r="B119" s="37"/>
      <c r="C119" s="40"/>
      <c r="D119" s="39" t="s">
        <v>158</v>
      </c>
      <c r="E119" s="38"/>
      <c r="F119" s="36"/>
      <c r="G119" s="155" t="s">
        <v>159</v>
      </c>
      <c r="H119" s="42">
        <v>4000000</v>
      </c>
      <c r="I119" s="42">
        <v>4000000</v>
      </c>
    </row>
    <row r="120" spans="1:9" s="35" customFormat="1" ht="36" customHeight="1" x14ac:dyDescent="0.25">
      <c r="A120" s="40"/>
      <c r="B120" s="37"/>
      <c r="C120" s="40"/>
      <c r="D120" s="156">
        <v>58</v>
      </c>
      <c r="E120" s="38"/>
      <c r="F120" s="36"/>
      <c r="G120" s="157" t="s">
        <v>161</v>
      </c>
      <c r="H120" s="42">
        <v>20989</v>
      </c>
      <c r="I120" s="42">
        <v>20989</v>
      </c>
    </row>
    <row r="121" spans="1:9" s="35" customFormat="1" ht="17.25" customHeight="1" x14ac:dyDescent="0.25">
      <c r="A121" s="40"/>
      <c r="B121" s="37"/>
      <c r="C121" s="40"/>
      <c r="D121" s="156">
        <v>59</v>
      </c>
      <c r="E121" s="38"/>
      <c r="F121" s="36"/>
      <c r="G121" s="155" t="s">
        <v>163</v>
      </c>
      <c r="H121" s="42">
        <v>2600</v>
      </c>
      <c r="I121" s="42">
        <v>2600</v>
      </c>
    </row>
    <row r="122" spans="1:9" s="35" customFormat="1" ht="39" customHeight="1" x14ac:dyDescent="0.25">
      <c r="A122" s="40"/>
      <c r="B122" s="37"/>
      <c r="C122" s="40"/>
      <c r="D122" s="156">
        <v>60</v>
      </c>
      <c r="E122" s="38"/>
      <c r="F122" s="36"/>
      <c r="G122" s="155" t="s">
        <v>165</v>
      </c>
      <c r="H122" s="42">
        <v>587741</v>
      </c>
      <c r="I122" s="42">
        <v>100000</v>
      </c>
    </row>
    <row r="123" spans="1:9" ht="17.25" customHeight="1" x14ac:dyDescent="0.25">
      <c r="A123" s="40"/>
      <c r="B123" s="37"/>
      <c r="C123" s="40"/>
      <c r="D123" s="39" t="s">
        <v>166</v>
      </c>
      <c r="E123" s="40"/>
      <c r="F123" s="36"/>
      <c r="G123" s="155" t="s">
        <v>167</v>
      </c>
      <c r="H123" s="42">
        <v>1000</v>
      </c>
      <c r="I123" s="42">
        <v>2735</v>
      </c>
    </row>
    <row r="124" spans="1:9" ht="17.25" customHeight="1" x14ac:dyDescent="0.25">
      <c r="A124" s="40"/>
      <c r="B124" s="37"/>
      <c r="C124" s="40"/>
      <c r="D124" s="39" t="s">
        <v>168</v>
      </c>
      <c r="E124" s="40"/>
      <c r="F124" s="36"/>
      <c r="G124" s="155" t="s">
        <v>169</v>
      </c>
      <c r="H124" s="42">
        <v>1000</v>
      </c>
      <c r="I124" s="42">
        <v>2735</v>
      </c>
    </row>
    <row r="125" spans="1:9" ht="17.25" customHeight="1" x14ac:dyDescent="0.25">
      <c r="A125" s="40" t="s">
        <v>173</v>
      </c>
      <c r="B125" s="37" t="s">
        <v>13</v>
      </c>
      <c r="C125" s="40"/>
      <c r="D125" s="39"/>
      <c r="E125" s="40"/>
      <c r="F125" s="36"/>
      <c r="G125" s="155" t="s">
        <v>174</v>
      </c>
      <c r="H125" s="42">
        <v>78535254</v>
      </c>
      <c r="I125" s="42">
        <v>73992998.999999985</v>
      </c>
    </row>
    <row r="126" spans="1:9" ht="17.25" customHeight="1" x14ac:dyDescent="0.25">
      <c r="A126" s="40"/>
      <c r="B126" s="37"/>
      <c r="C126" s="40"/>
      <c r="D126" s="39" t="s">
        <v>32</v>
      </c>
      <c r="E126" s="40"/>
      <c r="F126" s="36"/>
      <c r="G126" s="155" t="s">
        <v>149</v>
      </c>
      <c r="H126" s="42">
        <v>78534254</v>
      </c>
      <c r="I126" s="42">
        <v>73990263.999999985</v>
      </c>
    </row>
    <row r="127" spans="1:9" ht="17.25" customHeight="1" x14ac:dyDescent="0.25">
      <c r="A127" s="40" t="s">
        <v>175</v>
      </c>
      <c r="B127" s="37"/>
      <c r="C127" s="40"/>
      <c r="D127" s="39"/>
      <c r="E127" s="40"/>
      <c r="F127" s="36"/>
      <c r="G127" s="155" t="s">
        <v>176</v>
      </c>
      <c r="H127" s="42">
        <v>74535254</v>
      </c>
      <c r="I127" s="42">
        <v>69992998.999999985</v>
      </c>
    </row>
    <row r="128" spans="1:9" ht="17.25" customHeight="1" x14ac:dyDescent="0.25">
      <c r="A128" s="40"/>
      <c r="B128" s="37"/>
      <c r="C128" s="40"/>
      <c r="D128" s="39" t="s">
        <v>32</v>
      </c>
      <c r="E128" s="40"/>
      <c r="F128" s="36"/>
      <c r="G128" s="155" t="s">
        <v>149</v>
      </c>
      <c r="H128" s="42">
        <v>74534254</v>
      </c>
      <c r="I128" s="42">
        <v>69990263.999999985</v>
      </c>
    </row>
    <row r="129" spans="1:9" s="35" customFormat="1" ht="17.25" customHeight="1" x14ac:dyDescent="0.25">
      <c r="A129" s="40"/>
      <c r="B129" s="37"/>
      <c r="C129" s="40"/>
      <c r="D129" s="96" t="s">
        <v>20</v>
      </c>
      <c r="E129" s="40"/>
      <c r="F129" s="36"/>
      <c r="G129" s="155" t="s">
        <v>172</v>
      </c>
      <c r="H129" s="42">
        <v>499908.99999999994</v>
      </c>
      <c r="I129" s="42">
        <v>499908.99999999994</v>
      </c>
    </row>
    <row r="130" spans="1:9" ht="18" x14ac:dyDescent="0.25">
      <c r="A130" s="40"/>
      <c r="B130" s="37"/>
      <c r="C130" s="40"/>
      <c r="D130" s="39"/>
      <c r="E130" s="40" t="s">
        <v>32</v>
      </c>
      <c r="F130" s="36"/>
      <c r="G130" s="155" t="s">
        <v>177</v>
      </c>
      <c r="H130" s="158">
        <v>485166.49999999994</v>
      </c>
      <c r="I130" s="158">
        <v>485166.49999999994</v>
      </c>
    </row>
    <row r="131" spans="1:9" s="35" customFormat="1" ht="18" x14ac:dyDescent="0.25">
      <c r="A131" s="40"/>
      <c r="B131" s="37"/>
      <c r="C131" s="40"/>
      <c r="D131" s="39"/>
      <c r="E131" s="40"/>
      <c r="F131" s="36" t="s">
        <v>32</v>
      </c>
      <c r="G131" s="159" t="s">
        <v>178</v>
      </c>
      <c r="H131" s="159">
        <v>430435.98</v>
      </c>
      <c r="I131" s="49">
        <v>430435.98</v>
      </c>
    </row>
    <row r="132" spans="1:9" s="35" customFormat="1" ht="18" x14ac:dyDescent="0.25">
      <c r="A132" s="40"/>
      <c r="B132" s="37"/>
      <c r="C132" s="40"/>
      <c r="D132" s="39"/>
      <c r="E132" s="40"/>
      <c r="F132" s="43" t="s">
        <v>13</v>
      </c>
      <c r="G132" s="159" t="s">
        <v>179</v>
      </c>
      <c r="H132" s="159">
        <v>31965.93</v>
      </c>
      <c r="I132" s="49">
        <v>31965.93</v>
      </c>
    </row>
    <row r="133" spans="1:9" s="35" customFormat="1" ht="18" x14ac:dyDescent="0.25">
      <c r="A133" s="40"/>
      <c r="B133" s="37"/>
      <c r="C133" s="40"/>
      <c r="D133" s="39"/>
      <c r="E133" s="40"/>
      <c r="F133" s="43" t="s">
        <v>39</v>
      </c>
      <c r="G133" s="159" t="s">
        <v>180</v>
      </c>
      <c r="H133" s="159">
        <v>1073.1200000000001</v>
      </c>
      <c r="I133" s="49">
        <v>1073.1200000000001</v>
      </c>
    </row>
    <row r="134" spans="1:9" s="24" customFormat="1" ht="18" x14ac:dyDescent="0.25">
      <c r="A134" s="40"/>
      <c r="B134" s="37"/>
      <c r="C134" s="40"/>
      <c r="D134" s="39"/>
      <c r="E134" s="40"/>
      <c r="F134" s="36" t="s">
        <v>45</v>
      </c>
      <c r="G134" s="159" t="s">
        <v>181</v>
      </c>
      <c r="H134" s="159">
        <v>9047.2800000000025</v>
      </c>
      <c r="I134" s="49">
        <v>9047.2800000000025</v>
      </c>
    </row>
    <row r="135" spans="1:9" s="18" customFormat="1" ht="18" x14ac:dyDescent="0.25">
      <c r="A135" s="40"/>
      <c r="B135" s="37"/>
      <c r="C135" s="40"/>
      <c r="D135" s="39"/>
      <c r="E135" s="40"/>
      <c r="F135" s="36" t="s">
        <v>182</v>
      </c>
      <c r="G135" s="159" t="s">
        <v>183</v>
      </c>
      <c r="H135" s="159">
        <v>572.59999999999991</v>
      </c>
      <c r="I135" s="49">
        <v>572.59999999999991</v>
      </c>
    </row>
    <row r="136" spans="1:9" s="35" customFormat="1" ht="18" customHeight="1" x14ac:dyDescent="0.25">
      <c r="A136" s="40"/>
      <c r="B136" s="37"/>
      <c r="C136" s="40"/>
      <c r="D136" s="39"/>
      <c r="E136" s="40"/>
      <c r="F136" s="43">
        <v>14</v>
      </c>
      <c r="G136" s="159" t="s">
        <v>184</v>
      </c>
      <c r="H136" s="159">
        <v>66.98</v>
      </c>
      <c r="I136" s="49">
        <v>66.98</v>
      </c>
    </row>
    <row r="137" spans="1:9" s="35" customFormat="1" ht="18" customHeight="1" x14ac:dyDescent="0.25">
      <c r="A137" s="40"/>
      <c r="B137" s="37"/>
      <c r="C137" s="40"/>
      <c r="D137" s="39"/>
      <c r="E137" s="40"/>
      <c r="F137" s="43" t="s">
        <v>59</v>
      </c>
      <c r="G137" s="159" t="s">
        <v>185</v>
      </c>
      <c r="H137" s="159">
        <v>5430.4400000000005</v>
      </c>
      <c r="I137" s="49">
        <v>5430.4400000000005</v>
      </c>
    </row>
    <row r="138" spans="1:9" s="35" customFormat="1" ht="18" x14ac:dyDescent="0.25">
      <c r="A138" s="40"/>
      <c r="B138" s="37"/>
      <c r="C138" s="40"/>
      <c r="D138" s="39"/>
      <c r="E138" s="40"/>
      <c r="F138" s="36" t="s">
        <v>152</v>
      </c>
      <c r="G138" s="159" t="s">
        <v>186</v>
      </c>
      <c r="H138" s="159">
        <v>6574.1699999999983</v>
      </c>
      <c r="I138" s="49">
        <v>6574.1699999999983</v>
      </c>
    </row>
    <row r="139" spans="1:9" s="166" customFormat="1" ht="18" hidden="1" customHeight="1" x14ac:dyDescent="0.3">
      <c r="A139" s="160"/>
      <c r="B139" s="161"/>
      <c r="C139" s="160"/>
      <c r="D139" s="162"/>
      <c r="E139" s="160"/>
      <c r="F139" s="163"/>
      <c r="G139" s="164" t="s">
        <v>187</v>
      </c>
      <c r="H139" s="164">
        <v>157.28</v>
      </c>
      <c r="I139" s="165">
        <v>157.28</v>
      </c>
    </row>
    <row r="140" spans="1:9" s="35" customFormat="1" ht="18" x14ac:dyDescent="0.25">
      <c r="A140" s="40"/>
      <c r="B140" s="37"/>
      <c r="C140" s="40"/>
      <c r="D140" s="39"/>
      <c r="E140" s="40" t="s">
        <v>34</v>
      </c>
      <c r="F140" s="36"/>
      <c r="G140" s="155" t="s">
        <v>188</v>
      </c>
      <c r="H140" s="167">
        <v>3922.89</v>
      </c>
      <c r="I140" s="167">
        <v>3922.89</v>
      </c>
    </row>
    <row r="141" spans="1:9" s="35" customFormat="1" ht="18" x14ac:dyDescent="0.25">
      <c r="A141" s="40"/>
      <c r="B141" s="37"/>
      <c r="C141" s="40"/>
      <c r="D141" s="39"/>
      <c r="E141" s="40"/>
      <c r="F141" s="36" t="s">
        <v>39</v>
      </c>
      <c r="G141" s="159" t="s">
        <v>189</v>
      </c>
      <c r="H141" s="159">
        <v>3922.89</v>
      </c>
      <c r="I141" s="49">
        <v>3922.89</v>
      </c>
    </row>
    <row r="142" spans="1:9" ht="18" x14ac:dyDescent="0.25">
      <c r="A142" s="40"/>
      <c r="B142" s="37"/>
      <c r="C142" s="40"/>
      <c r="D142" s="39"/>
      <c r="E142" s="40" t="s">
        <v>30</v>
      </c>
      <c r="F142" s="36"/>
      <c r="G142" s="155" t="s">
        <v>190</v>
      </c>
      <c r="H142" s="167">
        <v>10819.61</v>
      </c>
      <c r="I142" s="167">
        <v>10819.61</v>
      </c>
    </row>
    <row r="143" spans="1:9" s="174" customFormat="1" ht="18" x14ac:dyDescent="0.25">
      <c r="A143" s="168"/>
      <c r="B143" s="169"/>
      <c r="C143" s="168"/>
      <c r="D143" s="170"/>
      <c r="E143" s="168"/>
      <c r="F143" s="171" t="s">
        <v>32</v>
      </c>
      <c r="G143" s="172" t="s">
        <v>191</v>
      </c>
      <c r="H143" s="172">
        <v>5.72</v>
      </c>
      <c r="I143" s="173">
        <v>5.72</v>
      </c>
    </row>
    <row r="144" spans="1:9" s="174" customFormat="1" ht="18" x14ac:dyDescent="0.25">
      <c r="A144" s="168"/>
      <c r="B144" s="169"/>
      <c r="C144" s="168"/>
      <c r="D144" s="170"/>
      <c r="E144" s="168"/>
      <c r="F144" s="171" t="s">
        <v>34</v>
      </c>
      <c r="G144" s="172" t="s">
        <v>192</v>
      </c>
      <c r="H144" s="172">
        <v>0.19</v>
      </c>
      <c r="I144" s="173">
        <v>0.19</v>
      </c>
    </row>
    <row r="145" spans="1:9" s="174" customFormat="1" ht="18" x14ac:dyDescent="0.25">
      <c r="A145" s="168"/>
      <c r="B145" s="169"/>
      <c r="C145" s="168"/>
      <c r="D145" s="170"/>
      <c r="E145" s="168"/>
      <c r="F145" s="171" t="s">
        <v>30</v>
      </c>
      <c r="G145" s="172" t="s">
        <v>193</v>
      </c>
      <c r="H145" s="172">
        <v>1.8800000000000001</v>
      </c>
      <c r="I145" s="173">
        <v>1.8800000000000001</v>
      </c>
    </row>
    <row r="146" spans="1:9" s="176" customFormat="1" ht="36" x14ac:dyDescent="0.25">
      <c r="A146" s="168"/>
      <c r="B146" s="169"/>
      <c r="C146" s="168"/>
      <c r="D146" s="170"/>
      <c r="E146" s="168"/>
      <c r="F146" s="171" t="s">
        <v>37</v>
      </c>
      <c r="G146" s="175" t="s">
        <v>194</v>
      </c>
      <c r="H146" s="172">
        <v>5.9999999999999831E-2</v>
      </c>
      <c r="I146" s="173">
        <v>5.9999999999999831E-2</v>
      </c>
    </row>
    <row r="147" spans="1:9" s="176" customFormat="1" ht="18" x14ac:dyDescent="0.25">
      <c r="A147" s="168"/>
      <c r="B147" s="169"/>
      <c r="C147" s="168"/>
      <c r="D147" s="170"/>
      <c r="E147" s="168"/>
      <c r="F147" s="171" t="s">
        <v>39</v>
      </c>
      <c r="G147" s="175" t="s">
        <v>43</v>
      </c>
      <c r="H147" s="172">
        <v>0.38</v>
      </c>
      <c r="I147" s="173">
        <v>0.38</v>
      </c>
    </row>
    <row r="148" spans="1:9" s="11" customFormat="1" ht="18" x14ac:dyDescent="0.25">
      <c r="A148" s="40"/>
      <c r="B148" s="37"/>
      <c r="C148" s="40"/>
      <c r="D148" s="39"/>
      <c r="E148" s="40"/>
      <c r="F148" s="36" t="s">
        <v>41</v>
      </c>
      <c r="G148" s="177" t="s">
        <v>195</v>
      </c>
      <c r="H148" s="159">
        <v>10811.380000000001</v>
      </c>
      <c r="I148" s="49">
        <v>10811.380000000001</v>
      </c>
    </row>
    <row r="149" spans="1:9" ht="18" x14ac:dyDescent="0.25">
      <c r="A149" s="40"/>
      <c r="B149" s="37"/>
      <c r="C149" s="40"/>
      <c r="D149" s="39" t="s">
        <v>65</v>
      </c>
      <c r="E149" s="40"/>
      <c r="F149" s="36"/>
      <c r="G149" s="155" t="s">
        <v>151</v>
      </c>
      <c r="H149" s="167">
        <v>57841582</v>
      </c>
      <c r="I149" s="167">
        <v>53785912.999999985</v>
      </c>
    </row>
    <row r="150" spans="1:9" ht="18" x14ac:dyDescent="0.25">
      <c r="A150" s="40"/>
      <c r="B150" s="37"/>
      <c r="C150" s="40"/>
      <c r="D150" s="39"/>
      <c r="E150" s="40" t="s">
        <v>32</v>
      </c>
      <c r="F150" s="36"/>
      <c r="G150" s="155" t="s">
        <v>196</v>
      </c>
      <c r="H150" s="167">
        <v>57814091.140000008</v>
      </c>
      <c r="I150" s="167">
        <v>53768010.739999987</v>
      </c>
    </row>
    <row r="151" spans="1:9" s="35" customFormat="1" ht="18" x14ac:dyDescent="0.25">
      <c r="A151" s="40"/>
      <c r="B151" s="37"/>
      <c r="C151" s="40"/>
      <c r="D151" s="39"/>
      <c r="E151" s="40"/>
      <c r="F151" s="36" t="s">
        <v>32</v>
      </c>
      <c r="G151" s="159" t="s">
        <v>197</v>
      </c>
      <c r="H151" s="159">
        <v>3105.4800000000005</v>
      </c>
      <c r="I151" s="49">
        <v>1804.8200000000002</v>
      </c>
    </row>
    <row r="152" spans="1:9" s="35" customFormat="1" ht="18" x14ac:dyDescent="0.25">
      <c r="A152" s="40"/>
      <c r="B152" s="37"/>
      <c r="C152" s="40"/>
      <c r="D152" s="39"/>
      <c r="E152" s="40"/>
      <c r="F152" s="36" t="s">
        <v>34</v>
      </c>
      <c r="G152" s="159" t="s">
        <v>198</v>
      </c>
      <c r="H152" s="159">
        <v>380.07000000000005</v>
      </c>
      <c r="I152" s="49">
        <v>325.48000000000008</v>
      </c>
    </row>
    <row r="153" spans="1:9" ht="18" x14ac:dyDescent="0.25">
      <c r="A153" s="40"/>
      <c r="B153" s="37"/>
      <c r="C153" s="40"/>
      <c r="D153" s="39"/>
      <c r="E153" s="40"/>
      <c r="F153" s="36" t="s">
        <v>30</v>
      </c>
      <c r="G153" s="159" t="s">
        <v>199</v>
      </c>
      <c r="H153" s="159">
        <v>13860.009999999998</v>
      </c>
      <c r="I153" s="49">
        <v>11523.16</v>
      </c>
    </row>
    <row r="154" spans="1:9" s="35" customFormat="1" ht="18" x14ac:dyDescent="0.25">
      <c r="A154" s="40"/>
      <c r="B154" s="37"/>
      <c r="C154" s="40"/>
      <c r="D154" s="39"/>
      <c r="E154" s="40"/>
      <c r="F154" s="36" t="s">
        <v>37</v>
      </c>
      <c r="G154" s="159" t="s">
        <v>200</v>
      </c>
      <c r="H154" s="159">
        <v>1022.7700000000002</v>
      </c>
      <c r="I154" s="49">
        <v>993.80000000000018</v>
      </c>
    </row>
    <row r="155" spans="1:9" ht="18" x14ac:dyDescent="0.25">
      <c r="A155" s="40"/>
      <c r="B155" s="37"/>
      <c r="C155" s="40"/>
      <c r="D155" s="39"/>
      <c r="E155" s="40"/>
      <c r="F155" s="36" t="s">
        <v>13</v>
      </c>
      <c r="G155" s="159" t="s">
        <v>201</v>
      </c>
      <c r="H155" s="159">
        <v>871.23</v>
      </c>
      <c r="I155" s="49">
        <v>751.09</v>
      </c>
    </row>
    <row r="156" spans="1:9" ht="18" x14ac:dyDescent="0.25">
      <c r="A156" s="40"/>
      <c r="B156" s="37"/>
      <c r="C156" s="40"/>
      <c r="D156" s="39"/>
      <c r="E156" s="40"/>
      <c r="F156" s="36" t="s">
        <v>39</v>
      </c>
      <c r="G156" s="159" t="s">
        <v>202</v>
      </c>
      <c r="H156" s="159">
        <v>2062.21</v>
      </c>
      <c r="I156" s="49">
        <v>1785.4499999999998</v>
      </c>
    </row>
    <row r="157" spans="1:9" s="35" customFormat="1" ht="18" x14ac:dyDescent="0.25">
      <c r="A157" s="40"/>
      <c r="B157" s="37"/>
      <c r="C157" s="40"/>
      <c r="D157" s="39"/>
      <c r="E157" s="40"/>
      <c r="F157" s="36" t="s">
        <v>139</v>
      </c>
      <c r="G157" s="159" t="s">
        <v>203</v>
      </c>
      <c r="H157" s="159">
        <v>3365.55</v>
      </c>
      <c r="I157" s="49">
        <v>2944.7300000000005</v>
      </c>
    </row>
    <row r="158" spans="1:9" s="35" customFormat="1" ht="18" customHeight="1" x14ac:dyDescent="0.2">
      <c r="A158" s="160"/>
      <c r="B158" s="161"/>
      <c r="C158" s="160"/>
      <c r="D158" s="162"/>
      <c r="E158" s="160"/>
      <c r="F158" s="163" t="s">
        <v>18</v>
      </c>
      <c r="G158" s="178" t="s">
        <v>204</v>
      </c>
      <c r="H158" s="167">
        <v>57746203.140000008</v>
      </c>
      <c r="I158" s="167">
        <v>53707627.719999984</v>
      </c>
    </row>
    <row r="159" spans="1:9" ht="27" customHeight="1" x14ac:dyDescent="0.2">
      <c r="A159" s="160"/>
      <c r="B159" s="161"/>
      <c r="C159" s="160"/>
      <c r="D159" s="162"/>
      <c r="E159" s="160"/>
      <c r="F159" s="163"/>
      <c r="G159" s="179" t="s">
        <v>205</v>
      </c>
      <c r="H159" s="167">
        <v>8418.14</v>
      </c>
      <c r="I159" s="167">
        <v>7762.7199999999993</v>
      </c>
    </row>
    <row r="160" spans="1:9" ht="18" x14ac:dyDescent="0.25">
      <c r="A160" s="40"/>
      <c r="B160" s="37"/>
      <c r="C160" s="40"/>
      <c r="D160" s="39"/>
      <c r="E160" s="40"/>
      <c r="F160" s="36" t="s">
        <v>152</v>
      </c>
      <c r="G160" s="159" t="s">
        <v>277</v>
      </c>
      <c r="H160" s="159">
        <v>43220.68</v>
      </c>
      <c r="I160" s="49">
        <v>40254.490000000013</v>
      </c>
    </row>
    <row r="161" spans="1:9" ht="18" x14ac:dyDescent="0.25">
      <c r="A161" s="40"/>
      <c r="B161" s="37"/>
      <c r="C161" s="40"/>
      <c r="D161" s="39"/>
      <c r="E161" s="40" t="s">
        <v>34</v>
      </c>
      <c r="F161" s="36"/>
      <c r="G161" s="159" t="s">
        <v>206</v>
      </c>
      <c r="H161" s="159">
        <v>7425.829999999999</v>
      </c>
      <c r="I161" s="49">
        <v>4816.6200000000008</v>
      </c>
    </row>
    <row r="162" spans="1:9" s="35" customFormat="1" ht="18" x14ac:dyDescent="0.25">
      <c r="A162" s="40"/>
      <c r="B162" s="37"/>
      <c r="C162" s="40"/>
      <c r="D162" s="39"/>
      <c r="E162" s="40" t="s">
        <v>13</v>
      </c>
      <c r="F162" s="36"/>
      <c r="G162" s="155" t="s">
        <v>207</v>
      </c>
      <c r="H162" s="167">
        <v>1317.98</v>
      </c>
      <c r="I162" s="167">
        <v>649.33999999999992</v>
      </c>
    </row>
    <row r="163" spans="1:9" s="35" customFormat="1" ht="18" x14ac:dyDescent="0.25">
      <c r="A163" s="40"/>
      <c r="B163" s="37"/>
      <c r="C163" s="40"/>
      <c r="D163" s="39"/>
      <c r="E163" s="40"/>
      <c r="F163" s="36" t="s">
        <v>152</v>
      </c>
      <c r="G163" s="159" t="s">
        <v>208</v>
      </c>
      <c r="H163" s="159">
        <v>1317.98</v>
      </c>
      <c r="I163" s="49">
        <v>649.33999999999992</v>
      </c>
    </row>
    <row r="164" spans="1:9" ht="18" x14ac:dyDescent="0.25">
      <c r="A164" s="40"/>
      <c r="B164" s="37"/>
      <c r="C164" s="40"/>
      <c r="D164" s="39"/>
      <c r="E164" s="40" t="s">
        <v>39</v>
      </c>
      <c r="F164" s="36"/>
      <c r="G164" s="155" t="s">
        <v>209</v>
      </c>
      <c r="H164" s="167">
        <v>757.6099999999999</v>
      </c>
      <c r="I164" s="167">
        <v>654.29999999999995</v>
      </c>
    </row>
    <row r="165" spans="1:9" ht="18" x14ac:dyDescent="0.25">
      <c r="A165" s="40"/>
      <c r="B165" s="37"/>
      <c r="C165" s="40"/>
      <c r="D165" s="39"/>
      <c r="E165" s="40"/>
      <c r="F165" s="36" t="s">
        <v>32</v>
      </c>
      <c r="G165" s="159" t="s">
        <v>210</v>
      </c>
      <c r="H165" s="159">
        <v>535.04</v>
      </c>
      <c r="I165" s="49">
        <v>453.72999999999996</v>
      </c>
    </row>
    <row r="166" spans="1:9" ht="18" customHeight="1" x14ac:dyDescent="0.25">
      <c r="A166" s="40"/>
      <c r="B166" s="37"/>
      <c r="C166" s="40"/>
      <c r="D166" s="39"/>
      <c r="E166" s="40"/>
      <c r="F166" s="36" t="s">
        <v>34</v>
      </c>
      <c r="G166" s="159" t="s">
        <v>211</v>
      </c>
      <c r="H166" s="159">
        <v>222.57</v>
      </c>
      <c r="I166" s="49">
        <v>200.57</v>
      </c>
    </row>
    <row r="167" spans="1:9" ht="18.75" customHeight="1" x14ac:dyDescent="0.25">
      <c r="A167" s="40"/>
      <c r="B167" s="37"/>
      <c r="C167" s="40"/>
      <c r="D167" s="39"/>
      <c r="E167" s="40" t="s">
        <v>212</v>
      </c>
      <c r="F167" s="36"/>
      <c r="G167" s="159" t="s">
        <v>213</v>
      </c>
      <c r="H167" s="159">
        <v>105.04999999999998</v>
      </c>
      <c r="I167" s="49">
        <v>28.229999999999993</v>
      </c>
    </row>
    <row r="168" spans="1:9" ht="18" hidden="1" x14ac:dyDescent="0.25">
      <c r="A168" s="40"/>
      <c r="B168" s="37"/>
      <c r="C168" s="40"/>
      <c r="D168" s="180"/>
      <c r="E168" s="181">
        <v>12</v>
      </c>
      <c r="F168" s="36"/>
      <c r="G168" s="182" t="s">
        <v>214</v>
      </c>
      <c r="H168" s="182">
        <v>0</v>
      </c>
      <c r="I168" s="56">
        <v>0</v>
      </c>
    </row>
    <row r="169" spans="1:9" s="35" customFormat="1" ht="18" x14ac:dyDescent="0.25">
      <c r="A169" s="40"/>
      <c r="B169" s="37"/>
      <c r="C169" s="40"/>
      <c r="D169" s="39"/>
      <c r="E169" s="40" t="s">
        <v>182</v>
      </c>
      <c r="F169" s="36"/>
      <c r="G169" s="159" t="s">
        <v>215</v>
      </c>
      <c r="H169" s="159">
        <v>323.27</v>
      </c>
      <c r="I169" s="49">
        <v>6.77</v>
      </c>
    </row>
    <row r="170" spans="1:9" s="35" customFormat="1" ht="18" x14ac:dyDescent="0.25">
      <c r="A170" s="40"/>
      <c r="B170" s="37"/>
      <c r="C170" s="40"/>
      <c r="D170" s="39"/>
      <c r="E170" s="40" t="s">
        <v>22</v>
      </c>
      <c r="F170" s="36"/>
      <c r="G170" s="159" t="s">
        <v>216</v>
      </c>
      <c r="H170" s="159">
        <v>436.7</v>
      </c>
      <c r="I170" s="49">
        <v>381.95</v>
      </c>
    </row>
    <row r="171" spans="1:9" s="35" customFormat="1" ht="36" x14ac:dyDescent="0.25">
      <c r="A171" s="40"/>
      <c r="B171" s="37"/>
      <c r="C171" s="40"/>
      <c r="D171" s="39"/>
      <c r="E171" s="37">
        <v>25</v>
      </c>
      <c r="F171" s="36"/>
      <c r="G171" s="155" t="s">
        <v>217</v>
      </c>
      <c r="H171" s="155">
        <v>2331.6599999999994</v>
      </c>
      <c r="I171" s="42">
        <v>2093.9999999999995</v>
      </c>
    </row>
    <row r="172" spans="1:9" s="35" customFormat="1" ht="18" x14ac:dyDescent="0.25">
      <c r="A172" s="40"/>
      <c r="B172" s="37"/>
      <c r="C172" s="40"/>
      <c r="D172" s="39"/>
      <c r="E172" s="40" t="s">
        <v>152</v>
      </c>
      <c r="F172" s="36"/>
      <c r="G172" s="155" t="s">
        <v>218</v>
      </c>
      <c r="H172" s="167">
        <v>14792.759999999998</v>
      </c>
      <c r="I172" s="167">
        <v>9271.0500000000011</v>
      </c>
    </row>
    <row r="173" spans="1:9" s="35" customFormat="1" ht="18" x14ac:dyDescent="0.25">
      <c r="A173" s="40"/>
      <c r="B173" s="37"/>
      <c r="C173" s="40"/>
      <c r="D173" s="39"/>
      <c r="E173" s="40"/>
      <c r="F173" s="36" t="s">
        <v>37</v>
      </c>
      <c r="G173" s="159" t="s">
        <v>219</v>
      </c>
      <c r="H173" s="159">
        <v>8180.01</v>
      </c>
      <c r="I173" s="49">
        <v>8029.2800000000007</v>
      </c>
    </row>
    <row r="174" spans="1:9" s="35" customFormat="1" ht="18" x14ac:dyDescent="0.25">
      <c r="A174" s="40"/>
      <c r="B174" s="37"/>
      <c r="C174" s="40"/>
      <c r="D174" s="39"/>
      <c r="E174" s="40"/>
      <c r="F174" s="36" t="s">
        <v>152</v>
      </c>
      <c r="G174" s="159" t="s">
        <v>220</v>
      </c>
      <c r="H174" s="159">
        <v>6612.7499999999991</v>
      </c>
      <c r="I174" s="49">
        <v>1241.7699999999998</v>
      </c>
    </row>
    <row r="175" spans="1:9" s="35" customFormat="1" ht="18" x14ac:dyDescent="0.25">
      <c r="A175" s="40"/>
      <c r="B175" s="37"/>
      <c r="C175" s="40"/>
      <c r="D175" s="156">
        <v>30</v>
      </c>
      <c r="E175" s="183"/>
      <c r="F175" s="184"/>
      <c r="G175" s="155" t="s">
        <v>153</v>
      </c>
      <c r="H175" s="167">
        <v>74743</v>
      </c>
      <c r="I175" s="167">
        <v>74743</v>
      </c>
    </row>
    <row r="176" spans="1:9" s="35" customFormat="1" ht="15.75" customHeight="1" x14ac:dyDescent="0.25">
      <c r="A176" s="114"/>
      <c r="B176" s="113"/>
      <c r="C176" s="114"/>
      <c r="D176" s="185"/>
      <c r="E176" s="186" t="s">
        <v>30</v>
      </c>
      <c r="F176" s="187"/>
      <c r="G176" s="188" t="s">
        <v>221</v>
      </c>
      <c r="H176" s="167">
        <v>74743</v>
      </c>
      <c r="I176" s="167">
        <v>74743</v>
      </c>
    </row>
    <row r="177" spans="1:9" s="35" customFormat="1" ht="18" x14ac:dyDescent="0.25">
      <c r="A177" s="40"/>
      <c r="B177" s="37"/>
      <c r="C177" s="40"/>
      <c r="D177" s="156"/>
      <c r="E177" s="58"/>
      <c r="F177" s="36" t="s">
        <v>34</v>
      </c>
      <c r="G177" s="159" t="s">
        <v>222</v>
      </c>
      <c r="H177" s="159">
        <v>74743</v>
      </c>
      <c r="I177" s="49">
        <v>74743</v>
      </c>
    </row>
    <row r="178" spans="1:9" s="35" customFormat="1" ht="18" x14ac:dyDescent="0.25">
      <c r="A178" s="114"/>
      <c r="B178" s="113"/>
      <c r="C178" s="114"/>
      <c r="D178" s="185">
        <v>59</v>
      </c>
      <c r="E178" s="186"/>
      <c r="F178" s="189"/>
      <c r="G178" s="190" t="s">
        <v>163</v>
      </c>
      <c r="H178" s="167">
        <v>2600</v>
      </c>
      <c r="I178" s="167">
        <v>2600</v>
      </c>
    </row>
    <row r="179" spans="1:9" ht="18" x14ac:dyDescent="0.25">
      <c r="A179" s="40"/>
      <c r="B179" s="37"/>
      <c r="C179" s="40"/>
      <c r="D179" s="39"/>
      <c r="E179" s="37">
        <v>17</v>
      </c>
      <c r="F179" s="36"/>
      <c r="G179" s="159" t="s">
        <v>223</v>
      </c>
      <c r="H179" s="159">
        <v>1241</v>
      </c>
      <c r="I179" s="49">
        <v>1241</v>
      </c>
    </row>
    <row r="180" spans="1:9" ht="18.75" customHeight="1" x14ac:dyDescent="0.25">
      <c r="A180" s="40"/>
      <c r="B180" s="37"/>
      <c r="C180" s="40"/>
      <c r="D180" s="39"/>
      <c r="E180" s="37">
        <v>40</v>
      </c>
      <c r="F180" s="36"/>
      <c r="G180" s="159" t="s">
        <v>224</v>
      </c>
      <c r="H180" s="159">
        <v>1359</v>
      </c>
      <c r="I180" s="49">
        <v>1359</v>
      </c>
    </row>
    <row r="181" spans="1:9" s="70" customFormat="1" ht="18" x14ac:dyDescent="0.25">
      <c r="A181" s="40"/>
      <c r="B181" s="37"/>
      <c r="C181" s="40"/>
      <c r="D181" s="39" t="s">
        <v>166</v>
      </c>
      <c r="E181" s="40"/>
      <c r="F181" s="36"/>
      <c r="G181" s="155" t="s">
        <v>167</v>
      </c>
      <c r="H181" s="155">
        <v>1000</v>
      </c>
      <c r="I181" s="42">
        <v>2735</v>
      </c>
    </row>
    <row r="182" spans="1:9" s="166" customFormat="1" ht="18" x14ac:dyDescent="0.25">
      <c r="A182" s="40"/>
      <c r="B182" s="37"/>
      <c r="C182" s="40"/>
      <c r="D182" s="39" t="s">
        <v>168</v>
      </c>
      <c r="E182" s="40"/>
      <c r="F182" s="36"/>
      <c r="G182" s="155" t="s">
        <v>169</v>
      </c>
      <c r="H182" s="155">
        <v>1000</v>
      </c>
      <c r="I182" s="42">
        <v>2735</v>
      </c>
    </row>
    <row r="183" spans="1:9" s="70" customFormat="1" ht="18" x14ac:dyDescent="0.25">
      <c r="A183" s="40"/>
      <c r="B183" s="37"/>
      <c r="C183" s="40"/>
      <c r="D183" s="39"/>
      <c r="E183" s="40" t="s">
        <v>32</v>
      </c>
      <c r="F183" s="36"/>
      <c r="G183" s="155" t="s">
        <v>225</v>
      </c>
      <c r="H183" s="155">
        <v>993</v>
      </c>
      <c r="I183" s="42">
        <v>2711</v>
      </c>
    </row>
    <row r="184" spans="1:9" s="70" customFormat="1" ht="18" x14ac:dyDescent="0.25">
      <c r="A184" s="40"/>
      <c r="B184" s="37"/>
      <c r="C184" s="40"/>
      <c r="D184" s="39"/>
      <c r="E184" s="40"/>
      <c r="F184" s="36" t="s">
        <v>32</v>
      </c>
      <c r="G184" s="159" t="s">
        <v>226</v>
      </c>
      <c r="H184" s="159">
        <v>6</v>
      </c>
      <c r="I184" s="49">
        <v>0</v>
      </c>
    </row>
    <row r="185" spans="1:9" s="70" customFormat="1" ht="18" x14ac:dyDescent="0.25">
      <c r="A185" s="40"/>
      <c r="B185" s="37"/>
      <c r="C185" s="40"/>
      <c r="D185" s="39"/>
      <c r="E185" s="40"/>
      <c r="F185" s="36" t="s">
        <v>34</v>
      </c>
      <c r="G185" s="159" t="s">
        <v>227</v>
      </c>
      <c r="H185" s="159">
        <v>187.00000000000006</v>
      </c>
      <c r="I185" s="49">
        <v>871.00000000000011</v>
      </c>
    </row>
    <row r="186" spans="1:9" s="70" customFormat="1" ht="18" x14ac:dyDescent="0.25">
      <c r="A186" s="40"/>
      <c r="B186" s="37"/>
      <c r="C186" s="40"/>
      <c r="D186" s="39"/>
      <c r="E186" s="40"/>
      <c r="F186" s="36" t="s">
        <v>30</v>
      </c>
      <c r="G186" s="159" t="s">
        <v>228</v>
      </c>
      <c r="H186" s="159">
        <v>5</v>
      </c>
      <c r="I186" s="49">
        <v>743.99999999999989</v>
      </c>
    </row>
    <row r="187" spans="1:9" s="70" customFormat="1" ht="18" x14ac:dyDescent="0.25">
      <c r="A187" s="40"/>
      <c r="B187" s="37"/>
      <c r="C187" s="40"/>
      <c r="D187" s="39"/>
      <c r="E187" s="40"/>
      <c r="F187" s="36" t="s">
        <v>152</v>
      </c>
      <c r="G187" s="159" t="s">
        <v>229</v>
      </c>
      <c r="H187" s="159">
        <v>794.99999999999989</v>
      </c>
      <c r="I187" s="49">
        <v>1095.9999999999998</v>
      </c>
    </row>
    <row r="188" spans="1:9" s="70" customFormat="1" ht="18" x14ac:dyDescent="0.25">
      <c r="A188" s="40"/>
      <c r="B188" s="37"/>
      <c r="C188" s="40"/>
      <c r="D188" s="39"/>
      <c r="E188" s="40" t="s">
        <v>30</v>
      </c>
      <c r="F188" s="36"/>
      <c r="G188" s="159" t="s">
        <v>230</v>
      </c>
      <c r="H188" s="159">
        <v>7</v>
      </c>
      <c r="I188" s="49">
        <v>24</v>
      </c>
    </row>
    <row r="189" spans="1:9" s="70" customFormat="1" ht="18" x14ac:dyDescent="0.25">
      <c r="A189" s="40"/>
      <c r="B189" s="37" t="s">
        <v>32</v>
      </c>
      <c r="C189" s="40"/>
      <c r="D189" s="39"/>
      <c r="E189" s="40"/>
      <c r="F189" s="36"/>
      <c r="G189" s="159" t="s">
        <v>231</v>
      </c>
      <c r="H189" s="159">
        <v>773592.52</v>
      </c>
      <c r="I189" s="49">
        <v>275088.40000000002</v>
      </c>
    </row>
    <row r="190" spans="1:9" s="70" customFormat="1" ht="18" x14ac:dyDescent="0.25">
      <c r="A190" s="40"/>
      <c r="B190" s="37" t="s">
        <v>34</v>
      </c>
      <c r="C190" s="40"/>
      <c r="D190" s="39"/>
      <c r="E190" s="40"/>
      <c r="F190" s="36"/>
      <c r="G190" s="188" t="s">
        <v>232</v>
      </c>
      <c r="H190" s="188">
        <v>16023876.48</v>
      </c>
      <c r="I190" s="117">
        <v>16018045.599999994</v>
      </c>
    </row>
    <row r="191" spans="1:9" s="70" customFormat="1" ht="18" x14ac:dyDescent="0.25">
      <c r="A191" s="191"/>
      <c r="B191" s="192"/>
      <c r="C191" s="191"/>
      <c r="D191" s="193"/>
      <c r="E191" s="191"/>
      <c r="F191" s="194"/>
      <c r="G191" s="155" t="s">
        <v>233</v>
      </c>
      <c r="H191" s="42">
        <v>57737785.000000007</v>
      </c>
      <c r="I191" s="42">
        <v>53699864.999999985</v>
      </c>
    </row>
    <row r="192" spans="1:9" ht="36" x14ac:dyDescent="0.25">
      <c r="A192" s="40"/>
      <c r="B192" s="195" t="s">
        <v>30</v>
      </c>
      <c r="C192" s="40"/>
      <c r="D192" s="196"/>
      <c r="E192" s="40"/>
      <c r="F192" s="197"/>
      <c r="G192" s="155" t="s">
        <v>234</v>
      </c>
      <c r="H192" s="42">
        <v>24823910.25</v>
      </c>
      <c r="I192" s="42">
        <v>23488777.600000001</v>
      </c>
    </row>
    <row r="193" spans="1:9" ht="18" x14ac:dyDescent="0.25">
      <c r="A193" s="160"/>
      <c r="B193" s="198"/>
      <c r="C193" s="40" t="s">
        <v>32</v>
      </c>
      <c r="D193" s="199"/>
      <c r="E193" s="160"/>
      <c r="F193" s="200"/>
      <c r="G193" s="155" t="s">
        <v>278</v>
      </c>
      <c r="H193" s="42">
        <v>9539102.6399999969</v>
      </c>
      <c r="I193" s="42">
        <v>9117332.6699999999</v>
      </c>
    </row>
    <row r="194" spans="1:9" s="166" customFormat="1" ht="36" x14ac:dyDescent="0.25">
      <c r="A194" s="40"/>
      <c r="B194" s="195"/>
      <c r="C194" s="201" t="s">
        <v>34</v>
      </c>
      <c r="D194" s="196"/>
      <c r="E194" s="40"/>
      <c r="F194" s="197"/>
      <c r="G194" s="202" t="s">
        <v>235</v>
      </c>
      <c r="H194" s="42">
        <v>12508614.610000001</v>
      </c>
      <c r="I194" s="42">
        <v>11629928.549999999</v>
      </c>
    </row>
    <row r="195" spans="1:9" s="166" customFormat="1" ht="36" x14ac:dyDescent="0.25">
      <c r="A195" s="40"/>
      <c r="B195" s="195"/>
      <c r="C195" s="40" t="s">
        <v>30</v>
      </c>
      <c r="D195" s="196"/>
      <c r="E195" s="40"/>
      <c r="F195" s="197"/>
      <c r="G195" s="155" t="s">
        <v>279</v>
      </c>
      <c r="H195" s="42">
        <v>927746.41000000015</v>
      </c>
      <c r="I195" s="42">
        <v>857400.50000000023</v>
      </c>
    </row>
    <row r="196" spans="1:9" ht="21" customHeight="1" x14ac:dyDescent="0.25">
      <c r="A196" s="40"/>
      <c r="B196" s="195"/>
      <c r="C196" s="40" t="s">
        <v>37</v>
      </c>
      <c r="D196" s="196"/>
      <c r="E196" s="40"/>
      <c r="F196" s="197"/>
      <c r="G196" s="155" t="s">
        <v>280</v>
      </c>
      <c r="H196" s="42">
        <v>1501451.1300000004</v>
      </c>
      <c r="I196" s="42">
        <v>1546405.4600000004</v>
      </c>
    </row>
    <row r="197" spans="1:9" ht="18" x14ac:dyDescent="0.25">
      <c r="A197" s="40"/>
      <c r="B197" s="195"/>
      <c r="C197" s="40" t="s">
        <v>13</v>
      </c>
      <c r="D197" s="196"/>
      <c r="E197" s="40"/>
      <c r="F197" s="197"/>
      <c r="G197" s="155" t="s">
        <v>281</v>
      </c>
      <c r="H197" s="42">
        <v>346995.46000000008</v>
      </c>
      <c r="I197" s="42">
        <v>337710.42000000004</v>
      </c>
    </row>
    <row r="198" spans="1:9" s="166" customFormat="1" ht="18" x14ac:dyDescent="0.25">
      <c r="A198" s="40"/>
      <c r="B198" s="195" t="s">
        <v>37</v>
      </c>
      <c r="C198" s="40"/>
      <c r="D198" s="196"/>
      <c r="E198" s="40"/>
      <c r="F198" s="197"/>
      <c r="G198" s="155" t="s">
        <v>236</v>
      </c>
      <c r="H198" s="42">
        <v>12438863.82</v>
      </c>
      <c r="I198" s="42">
        <v>12021122.909999998</v>
      </c>
    </row>
    <row r="199" spans="1:9" ht="18" x14ac:dyDescent="0.25">
      <c r="A199" s="160"/>
      <c r="B199" s="198"/>
      <c r="C199" s="160" t="s">
        <v>32</v>
      </c>
      <c r="D199" s="199"/>
      <c r="E199" s="160"/>
      <c r="F199" s="200"/>
      <c r="G199" s="155" t="s">
        <v>282</v>
      </c>
      <c r="H199" s="42">
        <v>5050280.8900000015</v>
      </c>
      <c r="I199" s="42">
        <v>5291602.4799999986</v>
      </c>
    </row>
    <row r="200" spans="1:9" s="166" customFormat="1" ht="18" x14ac:dyDescent="0.25">
      <c r="A200" s="160"/>
      <c r="B200" s="198"/>
      <c r="C200" s="160" t="s">
        <v>34</v>
      </c>
      <c r="D200" s="199"/>
      <c r="E200" s="160"/>
      <c r="F200" s="200"/>
      <c r="G200" s="155" t="s">
        <v>283</v>
      </c>
      <c r="H200" s="42">
        <v>3656111.6100000008</v>
      </c>
      <c r="I200" s="42">
        <v>3592934.4200000004</v>
      </c>
    </row>
    <row r="201" spans="1:9" ht="18" x14ac:dyDescent="0.25">
      <c r="A201" s="160"/>
      <c r="B201" s="198"/>
      <c r="C201" s="160" t="s">
        <v>30</v>
      </c>
      <c r="D201" s="199"/>
      <c r="E201" s="160"/>
      <c r="F201" s="200"/>
      <c r="G201" s="203" t="s">
        <v>284</v>
      </c>
      <c r="H201" s="42">
        <v>423597.08999999997</v>
      </c>
      <c r="I201" s="42">
        <v>431767.34000000014</v>
      </c>
    </row>
    <row r="202" spans="1:9" s="166" customFormat="1" ht="18" x14ac:dyDescent="0.25">
      <c r="A202" s="160"/>
      <c r="B202" s="198"/>
      <c r="C202" s="160" t="s">
        <v>37</v>
      </c>
      <c r="D202" s="199"/>
      <c r="E202" s="160"/>
      <c r="F202" s="200"/>
      <c r="G202" s="203" t="s">
        <v>285</v>
      </c>
      <c r="H202" s="42">
        <v>2801586.12</v>
      </c>
      <c r="I202" s="42">
        <v>2398791.66</v>
      </c>
    </row>
    <row r="203" spans="1:9" ht="25.5" customHeight="1" x14ac:dyDescent="0.25">
      <c r="A203" s="204"/>
      <c r="B203" s="161"/>
      <c r="C203" s="160" t="s">
        <v>13</v>
      </c>
      <c r="D203" s="199"/>
      <c r="E203" s="160"/>
      <c r="F203" s="200"/>
      <c r="G203" s="205" t="s">
        <v>286</v>
      </c>
      <c r="H203" s="42">
        <v>507288.11</v>
      </c>
      <c r="I203" s="42">
        <v>306027.01000000007</v>
      </c>
    </row>
    <row r="204" spans="1:9" s="70" customFormat="1" ht="18" x14ac:dyDescent="0.25">
      <c r="A204" s="204"/>
      <c r="B204" s="37" t="s">
        <v>13</v>
      </c>
      <c r="C204" s="40"/>
      <c r="D204" s="196"/>
      <c r="E204" s="40"/>
      <c r="F204" s="197"/>
      <c r="G204" s="206" t="s">
        <v>287</v>
      </c>
      <c r="H204" s="42">
        <v>92514.81</v>
      </c>
      <c r="I204" s="42">
        <v>88035.99</v>
      </c>
    </row>
    <row r="205" spans="1:9" s="70" customFormat="1" ht="18" x14ac:dyDescent="0.25">
      <c r="A205" s="40"/>
      <c r="B205" s="37" t="s">
        <v>39</v>
      </c>
      <c r="C205" s="40"/>
      <c r="D205" s="207"/>
      <c r="E205" s="40"/>
      <c r="F205" s="36"/>
      <c r="G205" s="155" t="s">
        <v>237</v>
      </c>
      <c r="H205" s="42">
        <v>18371827.660000004</v>
      </c>
      <c r="I205" s="42">
        <v>16763476.399999995</v>
      </c>
    </row>
    <row r="206" spans="1:9" s="70" customFormat="1" ht="18" x14ac:dyDescent="0.25">
      <c r="A206" s="40"/>
      <c r="B206" s="37"/>
      <c r="C206" s="40" t="s">
        <v>32</v>
      </c>
      <c r="D206" s="207"/>
      <c r="E206" s="40"/>
      <c r="F206" s="36"/>
      <c r="G206" s="155" t="s">
        <v>288</v>
      </c>
      <c r="H206" s="42">
        <v>18307840.820000004</v>
      </c>
      <c r="I206" s="42">
        <v>16700946.419999994</v>
      </c>
    </row>
    <row r="207" spans="1:9" ht="18" x14ac:dyDescent="0.25">
      <c r="A207" s="40"/>
      <c r="B207" s="37"/>
      <c r="C207" s="40" t="s">
        <v>37</v>
      </c>
      <c r="D207" s="207"/>
      <c r="E207" s="40"/>
      <c r="F207" s="36"/>
      <c r="G207" s="155" t="s">
        <v>289</v>
      </c>
      <c r="H207" s="42">
        <v>63986.840000000004</v>
      </c>
      <c r="I207" s="42">
        <v>62529.979999999996</v>
      </c>
    </row>
    <row r="208" spans="1:9" ht="18" x14ac:dyDescent="0.25">
      <c r="A208" s="114"/>
      <c r="B208" s="113" t="s">
        <v>41</v>
      </c>
      <c r="C208" s="114"/>
      <c r="D208" s="208"/>
      <c r="E208" s="114"/>
      <c r="F208" s="189"/>
      <c r="G208" s="209" t="s">
        <v>238</v>
      </c>
      <c r="H208" s="42">
        <v>295322.86</v>
      </c>
      <c r="I208" s="42">
        <v>97690.869999999981</v>
      </c>
    </row>
    <row r="209" spans="1:9" ht="18" customHeight="1" x14ac:dyDescent="0.25">
      <c r="A209" s="40"/>
      <c r="B209" s="195">
        <v>11</v>
      </c>
      <c r="C209" s="40"/>
      <c r="D209" s="196"/>
      <c r="E209" s="40"/>
      <c r="F209" s="197"/>
      <c r="G209" s="209" t="s">
        <v>239</v>
      </c>
      <c r="H209" s="42">
        <v>1715345.5999999999</v>
      </c>
      <c r="I209" s="42">
        <v>1240761.23</v>
      </c>
    </row>
    <row r="210" spans="1:9" ht="36" x14ac:dyDescent="0.25">
      <c r="A210" s="40"/>
      <c r="B210" s="195"/>
      <c r="C210" s="40"/>
      <c r="D210" s="213">
        <v>51</v>
      </c>
      <c r="E210" s="37"/>
      <c r="F210" s="195"/>
      <c r="G210" s="214" t="s">
        <v>155</v>
      </c>
      <c r="H210" s="215">
        <v>15505109.999999996</v>
      </c>
      <c r="I210" s="215">
        <v>15505109.999999996</v>
      </c>
    </row>
    <row r="211" spans="1:9" ht="18" x14ac:dyDescent="0.25">
      <c r="A211" s="114"/>
      <c r="B211" s="210"/>
      <c r="C211" s="114"/>
      <c r="D211" s="216"/>
      <c r="E211" s="113" t="s">
        <v>32</v>
      </c>
      <c r="F211" s="210"/>
      <c r="G211" s="217" t="s">
        <v>240</v>
      </c>
      <c r="H211" s="42">
        <v>15505109.999999996</v>
      </c>
      <c r="I211" s="42">
        <v>15505109.999999996</v>
      </c>
    </row>
    <row r="212" spans="1:9" s="70" customFormat="1" ht="54" x14ac:dyDescent="0.25">
      <c r="A212" s="40"/>
      <c r="B212" s="37"/>
      <c r="C212" s="47"/>
      <c r="D212" s="218"/>
      <c r="E212" s="219"/>
      <c r="F212" s="43">
        <v>66</v>
      </c>
      <c r="G212" s="209" t="s">
        <v>241</v>
      </c>
      <c r="H212" s="42">
        <v>15505109.999999996</v>
      </c>
      <c r="I212" s="42">
        <v>15505109.999999996</v>
      </c>
    </row>
    <row r="213" spans="1:9" s="70" customFormat="1" ht="30" hidden="1" x14ac:dyDescent="0.25">
      <c r="A213" s="40"/>
      <c r="B213" s="37"/>
      <c r="C213" s="47"/>
      <c r="D213" s="218"/>
      <c r="E213" s="219"/>
      <c r="F213" s="44"/>
      <c r="G213" s="220" t="s">
        <v>242</v>
      </c>
      <c r="H213" s="64">
        <v>15505109.999999996</v>
      </c>
      <c r="I213" s="64">
        <v>15505109.999999996</v>
      </c>
    </row>
    <row r="214" spans="1:9" s="70" customFormat="1" ht="30" hidden="1" x14ac:dyDescent="0.25">
      <c r="A214" s="40"/>
      <c r="B214" s="37"/>
      <c r="C214" s="47"/>
      <c r="D214" s="218"/>
      <c r="E214" s="219"/>
      <c r="F214" s="44"/>
      <c r="G214" s="220" t="s">
        <v>243</v>
      </c>
      <c r="H214" s="64">
        <v>0</v>
      </c>
      <c r="I214" s="64">
        <v>0</v>
      </c>
    </row>
    <row r="215" spans="1:9" s="70" customFormat="1" ht="30" hidden="1" x14ac:dyDescent="0.25">
      <c r="A215" s="40"/>
      <c r="B215" s="37"/>
      <c r="C215" s="47"/>
      <c r="D215" s="218"/>
      <c r="E215" s="219"/>
      <c r="F215" s="44"/>
      <c r="G215" s="220" t="s">
        <v>244</v>
      </c>
      <c r="H215" s="64">
        <v>0</v>
      </c>
      <c r="I215" s="64">
        <v>0</v>
      </c>
    </row>
    <row r="216" spans="1:9" s="225" customFormat="1" ht="30" hidden="1" x14ac:dyDescent="0.25">
      <c r="A216" s="168"/>
      <c r="B216" s="169"/>
      <c r="C216" s="221"/>
      <c r="D216" s="222"/>
      <c r="E216" s="223"/>
      <c r="F216" s="224"/>
      <c r="G216" s="220" t="s">
        <v>245</v>
      </c>
      <c r="H216" s="64">
        <v>0</v>
      </c>
      <c r="I216" s="64">
        <v>0</v>
      </c>
    </row>
    <row r="217" spans="1:9" s="70" customFormat="1" ht="75" hidden="1" x14ac:dyDescent="0.25">
      <c r="A217" s="40"/>
      <c r="B217" s="37"/>
      <c r="C217" s="47"/>
      <c r="D217" s="218"/>
      <c r="E217" s="219"/>
      <c r="F217" s="44"/>
      <c r="G217" s="226" t="s">
        <v>246</v>
      </c>
      <c r="H217" s="64">
        <v>0</v>
      </c>
      <c r="I217" s="64">
        <v>0</v>
      </c>
    </row>
    <row r="218" spans="1:9" s="70" customFormat="1" ht="75" hidden="1" x14ac:dyDescent="0.25">
      <c r="A218" s="40"/>
      <c r="B218" s="37"/>
      <c r="C218" s="47"/>
      <c r="D218" s="218"/>
      <c r="E218" s="219"/>
      <c r="F218" s="44"/>
      <c r="G218" s="226" t="s">
        <v>247</v>
      </c>
      <c r="H218" s="64">
        <v>0</v>
      </c>
      <c r="I218" s="64">
        <v>0</v>
      </c>
    </row>
    <row r="219" spans="1:9" s="70" customFormat="1" ht="75.75" hidden="1" x14ac:dyDescent="0.25">
      <c r="A219" s="40"/>
      <c r="B219" s="37"/>
      <c r="C219" s="47"/>
      <c r="D219" s="218"/>
      <c r="E219" s="219"/>
      <c r="F219" s="44"/>
      <c r="G219" s="220" t="s">
        <v>248</v>
      </c>
      <c r="H219" s="64">
        <v>0</v>
      </c>
      <c r="I219" s="64">
        <v>0</v>
      </c>
    </row>
    <row r="220" spans="1:9" s="70" customFormat="1" ht="120" hidden="1" x14ac:dyDescent="0.25">
      <c r="A220" s="40"/>
      <c r="B220" s="37"/>
      <c r="C220" s="47"/>
      <c r="D220" s="218"/>
      <c r="E220" s="219"/>
      <c r="F220" s="44"/>
      <c r="G220" s="220" t="s">
        <v>249</v>
      </c>
      <c r="H220" s="64">
        <v>0</v>
      </c>
      <c r="I220" s="64">
        <v>0</v>
      </c>
    </row>
    <row r="221" spans="1:9" s="70" customFormat="1" ht="25.5" hidden="1" x14ac:dyDescent="0.25">
      <c r="A221" s="40"/>
      <c r="B221" s="37"/>
      <c r="C221" s="47"/>
      <c r="D221" s="218"/>
      <c r="E221" s="219"/>
      <c r="F221" s="44"/>
      <c r="G221" s="227" t="s">
        <v>250</v>
      </c>
      <c r="H221" s="99">
        <v>0</v>
      </c>
      <c r="I221" s="99">
        <v>0</v>
      </c>
    </row>
    <row r="222" spans="1:9" s="70" customFormat="1" ht="25.5" hidden="1" x14ac:dyDescent="0.25">
      <c r="A222" s="40"/>
      <c r="B222" s="37"/>
      <c r="C222" s="47"/>
      <c r="D222" s="218"/>
      <c r="E222" s="219"/>
      <c r="F222" s="44"/>
      <c r="G222" s="228" t="s">
        <v>251</v>
      </c>
      <c r="H222" s="64">
        <v>0</v>
      </c>
      <c r="I222" s="64">
        <v>0</v>
      </c>
    </row>
    <row r="223" spans="1:9" s="70" customFormat="1" ht="25.5" hidden="1" x14ac:dyDescent="0.25">
      <c r="A223" s="40"/>
      <c r="B223" s="37"/>
      <c r="C223" s="47"/>
      <c r="D223" s="218"/>
      <c r="E223" s="219"/>
      <c r="F223" s="44"/>
      <c r="G223" s="228" t="s">
        <v>252</v>
      </c>
      <c r="H223" s="64">
        <v>0</v>
      </c>
      <c r="I223" s="64">
        <v>0</v>
      </c>
    </row>
    <row r="224" spans="1:9" s="70" customFormat="1" ht="25.5" hidden="1" x14ac:dyDescent="0.25">
      <c r="A224" s="40"/>
      <c r="B224" s="37"/>
      <c r="C224" s="47"/>
      <c r="D224" s="218"/>
      <c r="E224" s="219"/>
      <c r="F224" s="44"/>
      <c r="G224" s="228" t="s">
        <v>253</v>
      </c>
      <c r="H224" s="64">
        <v>0</v>
      </c>
      <c r="I224" s="64">
        <v>0</v>
      </c>
    </row>
    <row r="225" spans="1:9" s="70" customFormat="1" ht="76.5" hidden="1" x14ac:dyDescent="0.25">
      <c r="A225" s="40"/>
      <c r="B225" s="37"/>
      <c r="C225" s="47"/>
      <c r="D225" s="218"/>
      <c r="E225" s="219"/>
      <c r="F225" s="44"/>
      <c r="G225" s="228" t="s">
        <v>254</v>
      </c>
      <c r="H225" s="64">
        <v>0</v>
      </c>
      <c r="I225" s="64">
        <v>0</v>
      </c>
    </row>
    <row r="226" spans="1:9" s="70" customFormat="1" ht="51" hidden="1" x14ac:dyDescent="0.25">
      <c r="A226" s="40"/>
      <c r="B226" s="37"/>
      <c r="C226" s="47"/>
      <c r="D226" s="218"/>
      <c r="E226" s="219"/>
      <c r="F226" s="44"/>
      <c r="G226" s="228" t="s">
        <v>255</v>
      </c>
      <c r="H226" s="64">
        <v>0</v>
      </c>
      <c r="I226" s="64">
        <v>0</v>
      </c>
    </row>
    <row r="227" spans="1:9" ht="36" x14ac:dyDescent="0.25">
      <c r="A227" s="114"/>
      <c r="B227" s="229"/>
      <c r="C227" s="230"/>
      <c r="D227" s="230" t="s">
        <v>156</v>
      </c>
      <c r="E227" s="231"/>
      <c r="F227" s="232"/>
      <c r="G227" s="154" t="s">
        <v>157</v>
      </c>
      <c r="H227" s="42">
        <v>1580</v>
      </c>
      <c r="I227" s="42">
        <v>1000</v>
      </c>
    </row>
    <row r="228" spans="1:9" ht="36" x14ac:dyDescent="0.25">
      <c r="A228" s="114"/>
      <c r="B228" s="229"/>
      <c r="C228" s="230"/>
      <c r="D228" s="230"/>
      <c r="E228" s="231" t="s">
        <v>82</v>
      </c>
      <c r="F228" s="232"/>
      <c r="G228" s="233" t="s">
        <v>256</v>
      </c>
      <c r="H228" s="42">
        <v>1000</v>
      </c>
      <c r="I228" s="42">
        <v>826</v>
      </c>
    </row>
    <row r="229" spans="1:9" ht="18" x14ac:dyDescent="0.25">
      <c r="A229" s="114"/>
      <c r="B229" s="229"/>
      <c r="C229" s="230"/>
      <c r="D229" s="230"/>
      <c r="E229" s="231"/>
      <c r="F229" s="232" t="s">
        <v>32</v>
      </c>
      <c r="G229" s="234" t="s">
        <v>257</v>
      </c>
      <c r="H229" s="49">
        <v>450</v>
      </c>
      <c r="I229" s="49">
        <v>392</v>
      </c>
    </row>
    <row r="230" spans="1:9" ht="18" x14ac:dyDescent="0.25">
      <c r="A230" s="114"/>
      <c r="B230" s="229"/>
      <c r="C230" s="230"/>
      <c r="D230" s="230"/>
      <c r="E230" s="231"/>
      <c r="F230" s="232" t="s">
        <v>34</v>
      </c>
      <c r="G230" s="234" t="s">
        <v>258</v>
      </c>
      <c r="H230" s="49">
        <v>550</v>
      </c>
      <c r="I230" s="49">
        <v>434</v>
      </c>
    </row>
    <row r="231" spans="1:9" ht="18" x14ac:dyDescent="0.25">
      <c r="A231" s="114"/>
      <c r="B231" s="229"/>
      <c r="C231" s="230"/>
      <c r="D231" s="230"/>
      <c r="E231" s="231" t="s">
        <v>122</v>
      </c>
      <c r="F231" s="232"/>
      <c r="G231" s="235" t="s">
        <v>259</v>
      </c>
      <c r="H231" s="42">
        <v>580</v>
      </c>
      <c r="I231" s="42">
        <v>174</v>
      </c>
    </row>
    <row r="232" spans="1:9" ht="18" x14ac:dyDescent="0.25">
      <c r="A232" s="114"/>
      <c r="B232" s="229"/>
      <c r="C232" s="230"/>
      <c r="D232" s="230"/>
      <c r="E232" s="231"/>
      <c r="F232" s="232" t="s">
        <v>32</v>
      </c>
      <c r="G232" s="234" t="s">
        <v>257</v>
      </c>
      <c r="H232" s="49">
        <v>194</v>
      </c>
      <c r="I232" s="49">
        <v>58</v>
      </c>
    </row>
    <row r="233" spans="1:9" ht="18" x14ac:dyDescent="0.25">
      <c r="A233" s="114"/>
      <c r="B233" s="229"/>
      <c r="C233" s="230"/>
      <c r="D233" s="230"/>
      <c r="E233" s="231"/>
      <c r="F233" s="232" t="s">
        <v>34</v>
      </c>
      <c r="G233" s="234" t="s">
        <v>258</v>
      </c>
      <c r="H233" s="49">
        <v>386</v>
      </c>
      <c r="I233" s="49">
        <v>116</v>
      </c>
    </row>
    <row r="234" spans="1:9" ht="38.25" customHeight="1" x14ac:dyDescent="0.25">
      <c r="A234" s="229"/>
      <c r="B234" s="229"/>
      <c r="C234" s="150"/>
      <c r="D234" s="150" t="s">
        <v>160</v>
      </c>
      <c r="E234" s="236"/>
      <c r="F234" s="152"/>
      <c r="G234" s="154" t="s">
        <v>161</v>
      </c>
      <c r="H234" s="42">
        <v>20989</v>
      </c>
      <c r="I234" s="42">
        <v>20989</v>
      </c>
    </row>
    <row r="235" spans="1:9" ht="18" x14ac:dyDescent="0.25">
      <c r="A235" s="40"/>
      <c r="B235" s="237"/>
      <c r="C235" s="237"/>
      <c r="D235" s="237"/>
      <c r="E235" s="238" t="s">
        <v>152</v>
      </c>
      <c r="F235" s="239"/>
      <c r="G235" s="233" t="s">
        <v>260</v>
      </c>
      <c r="H235" s="42">
        <v>20989</v>
      </c>
      <c r="I235" s="42">
        <v>20989</v>
      </c>
    </row>
    <row r="236" spans="1:9" ht="18" x14ac:dyDescent="0.25">
      <c r="A236" s="40"/>
      <c r="B236" s="229"/>
      <c r="C236" s="230"/>
      <c r="D236" s="230"/>
      <c r="E236" s="231"/>
      <c r="F236" s="232" t="s">
        <v>32</v>
      </c>
      <c r="G236" s="240" t="s">
        <v>261</v>
      </c>
      <c r="H236" s="49">
        <v>5932</v>
      </c>
      <c r="I236" s="49">
        <v>5932</v>
      </c>
    </row>
    <row r="237" spans="1:9" ht="18" x14ac:dyDescent="0.25">
      <c r="A237" s="114"/>
      <c r="B237" s="229"/>
      <c r="C237" s="230"/>
      <c r="D237" s="230"/>
      <c r="E237" s="231"/>
      <c r="F237" s="232" t="s">
        <v>34</v>
      </c>
      <c r="G237" s="240" t="s">
        <v>262</v>
      </c>
      <c r="H237" s="49">
        <v>15057</v>
      </c>
      <c r="I237" s="49">
        <v>15057</v>
      </c>
    </row>
    <row r="238" spans="1:9" ht="35.25" customHeight="1" x14ac:dyDescent="0.25">
      <c r="A238" s="114"/>
      <c r="B238" s="229"/>
      <c r="C238" s="230"/>
      <c r="D238" s="150" t="s">
        <v>164</v>
      </c>
      <c r="E238" s="231"/>
      <c r="F238" s="232"/>
      <c r="G238" s="154" t="s">
        <v>165</v>
      </c>
      <c r="H238" s="42">
        <v>587741</v>
      </c>
      <c r="I238" s="42">
        <v>100000</v>
      </c>
    </row>
    <row r="239" spans="1:9" ht="18" x14ac:dyDescent="0.25">
      <c r="A239" s="114"/>
      <c r="B239" s="229"/>
      <c r="C239" s="230"/>
      <c r="D239" s="230"/>
      <c r="E239" s="231" t="s">
        <v>32</v>
      </c>
      <c r="F239" s="232"/>
      <c r="G239" s="240" t="s">
        <v>263</v>
      </c>
      <c r="H239" s="49">
        <v>493901</v>
      </c>
      <c r="I239" s="49">
        <v>84034</v>
      </c>
    </row>
    <row r="240" spans="1:9" ht="18" x14ac:dyDescent="0.25">
      <c r="A240" s="114"/>
      <c r="B240" s="229"/>
      <c r="C240" s="230"/>
      <c r="D240" s="230"/>
      <c r="E240" s="231" t="s">
        <v>30</v>
      </c>
      <c r="F240" s="232"/>
      <c r="G240" s="240" t="s">
        <v>264</v>
      </c>
      <c r="H240" s="49">
        <v>93840</v>
      </c>
      <c r="I240" s="49">
        <v>15966</v>
      </c>
    </row>
    <row r="241" spans="1:9" s="242" customFormat="1" ht="18" x14ac:dyDescent="0.25">
      <c r="A241" s="114" t="s">
        <v>265</v>
      </c>
      <c r="B241" s="37"/>
      <c r="C241" s="40"/>
      <c r="D241" s="39"/>
      <c r="E241" s="40"/>
      <c r="F241" s="36"/>
      <c r="G241" s="241" t="s">
        <v>266</v>
      </c>
      <c r="H241" s="42">
        <v>4000000</v>
      </c>
      <c r="I241" s="42">
        <v>4000000</v>
      </c>
    </row>
    <row r="242" spans="1:9" ht="18" x14ac:dyDescent="0.25">
      <c r="A242" s="40"/>
      <c r="B242" s="37"/>
      <c r="C242" s="40"/>
      <c r="D242" s="243" t="s">
        <v>32</v>
      </c>
      <c r="E242" s="40"/>
      <c r="F242" s="36"/>
      <c r="G242" s="241" t="s">
        <v>149</v>
      </c>
      <c r="H242" s="42">
        <v>4000000</v>
      </c>
      <c r="I242" s="42">
        <v>4000000</v>
      </c>
    </row>
    <row r="243" spans="1:9" ht="18" x14ac:dyDescent="0.25">
      <c r="A243" s="114"/>
      <c r="B243" s="37"/>
      <c r="C243" s="40"/>
      <c r="D243" s="39" t="s">
        <v>158</v>
      </c>
      <c r="E243" s="40"/>
      <c r="F243" s="36"/>
      <c r="G243" s="155" t="s">
        <v>159</v>
      </c>
      <c r="H243" s="42">
        <v>4000000</v>
      </c>
      <c r="I243" s="42">
        <v>4000000</v>
      </c>
    </row>
    <row r="244" spans="1:9" ht="18" x14ac:dyDescent="0.25">
      <c r="A244" s="36"/>
      <c r="B244" s="37"/>
      <c r="C244" s="40"/>
      <c r="D244" s="39"/>
      <c r="E244" s="58" t="s">
        <v>34</v>
      </c>
      <c r="F244" s="36"/>
      <c r="G244" s="241" t="s">
        <v>267</v>
      </c>
      <c r="H244" s="42">
        <v>4000000</v>
      </c>
      <c r="I244" s="42">
        <v>4000000</v>
      </c>
    </row>
    <row r="245" spans="1:9" ht="18" x14ac:dyDescent="0.25">
      <c r="A245" s="27"/>
      <c r="B245" s="37"/>
      <c r="C245" s="40"/>
      <c r="D245" s="39"/>
      <c r="E245" s="40"/>
      <c r="F245" s="244" t="s">
        <v>32</v>
      </c>
      <c r="G245" s="241" t="s">
        <v>268</v>
      </c>
      <c r="H245" s="42">
        <v>4000000</v>
      </c>
      <c r="I245" s="42">
        <v>4000000</v>
      </c>
    </row>
    <row r="246" spans="1:9" ht="18" x14ac:dyDescent="0.25">
      <c r="A246" s="36"/>
      <c r="B246" s="78" t="s">
        <v>13</v>
      </c>
      <c r="C246" s="40"/>
      <c r="D246" s="39"/>
      <c r="E246" s="40"/>
      <c r="F246" s="36"/>
      <c r="G246" s="241" t="s">
        <v>269</v>
      </c>
      <c r="H246" s="42">
        <v>2423717.8600000003</v>
      </c>
      <c r="I246" s="42">
        <v>2423717.8600000003</v>
      </c>
    </row>
    <row r="247" spans="1:9" ht="18" x14ac:dyDescent="0.25">
      <c r="A247" s="36"/>
      <c r="B247" s="78"/>
      <c r="C247" s="58" t="s">
        <v>32</v>
      </c>
      <c r="D247" s="39"/>
      <c r="E247" s="40"/>
      <c r="F247" s="36"/>
      <c r="G247" s="245" t="s">
        <v>270</v>
      </c>
      <c r="H247" s="49">
        <v>2423717.8600000003</v>
      </c>
      <c r="I247" s="49">
        <v>2423717.8600000003</v>
      </c>
    </row>
    <row r="248" spans="1:9" ht="18" x14ac:dyDescent="0.25">
      <c r="A248" s="36"/>
      <c r="B248" s="78" t="s">
        <v>39</v>
      </c>
      <c r="C248" s="40"/>
      <c r="D248" s="39"/>
      <c r="E248" s="40"/>
      <c r="F248" s="36"/>
      <c r="G248" s="245" t="s">
        <v>271</v>
      </c>
      <c r="H248" s="49">
        <v>1576282.14</v>
      </c>
      <c r="I248" s="49">
        <v>1576282.14</v>
      </c>
    </row>
    <row r="249" spans="1:9" ht="18" x14ac:dyDescent="0.25">
      <c r="A249" s="246" t="s">
        <v>272</v>
      </c>
      <c r="B249" s="247"/>
      <c r="C249" s="246"/>
      <c r="D249" s="248"/>
      <c r="E249" s="246"/>
      <c r="F249" s="247"/>
      <c r="G249" s="249" t="s">
        <v>273</v>
      </c>
      <c r="H249" s="42">
        <v>9063</v>
      </c>
      <c r="I249" s="42">
        <v>9052</v>
      </c>
    </row>
    <row r="250" spans="1:9" ht="18" x14ac:dyDescent="0.25">
      <c r="A250" s="40"/>
      <c r="B250" s="197"/>
      <c r="C250" s="40"/>
      <c r="D250" s="196" t="s">
        <v>32</v>
      </c>
      <c r="E250" s="40"/>
      <c r="F250" s="197"/>
      <c r="G250" s="155" t="s">
        <v>149</v>
      </c>
      <c r="H250" s="42">
        <v>9063</v>
      </c>
      <c r="I250" s="42">
        <v>9052</v>
      </c>
    </row>
    <row r="251" spans="1:9" ht="41.25" customHeight="1" x14ac:dyDescent="0.25">
      <c r="A251" s="40"/>
      <c r="B251" s="197"/>
      <c r="C251" s="40"/>
      <c r="D251" s="250">
        <v>56</v>
      </c>
      <c r="E251" s="40"/>
      <c r="F251" s="197"/>
      <c r="G251" s="155" t="s">
        <v>157</v>
      </c>
      <c r="H251" s="42">
        <v>387</v>
      </c>
      <c r="I251" s="42">
        <v>376</v>
      </c>
    </row>
    <row r="252" spans="1:9" ht="18" x14ac:dyDescent="0.25">
      <c r="A252" s="40"/>
      <c r="B252" s="197"/>
      <c r="C252" s="40"/>
      <c r="D252" s="250"/>
      <c r="E252" s="183">
        <v>72</v>
      </c>
      <c r="F252" s="197"/>
      <c r="G252" s="155" t="s">
        <v>259</v>
      </c>
      <c r="H252" s="42">
        <v>387</v>
      </c>
      <c r="I252" s="42">
        <v>376</v>
      </c>
    </row>
    <row r="253" spans="1:9" ht="18" x14ac:dyDescent="0.25">
      <c r="A253" s="40"/>
      <c r="B253" s="197"/>
      <c r="C253" s="40"/>
      <c r="D253" s="250"/>
      <c r="E253" s="40"/>
      <c r="F253" s="251" t="s">
        <v>34</v>
      </c>
      <c r="G253" s="155" t="s">
        <v>262</v>
      </c>
      <c r="H253" s="42">
        <v>387</v>
      </c>
      <c r="I253" s="42">
        <v>376</v>
      </c>
    </row>
    <row r="254" spans="1:9" ht="39.75" customHeight="1" x14ac:dyDescent="0.25">
      <c r="A254" s="40"/>
      <c r="B254" s="197"/>
      <c r="C254" s="40"/>
      <c r="D254" s="196" t="s">
        <v>160</v>
      </c>
      <c r="E254" s="40"/>
      <c r="F254" s="197"/>
      <c r="G254" s="155" t="s">
        <v>161</v>
      </c>
      <c r="H254" s="42">
        <v>8676</v>
      </c>
      <c r="I254" s="42">
        <v>8676</v>
      </c>
    </row>
    <row r="255" spans="1:9" ht="18" x14ac:dyDescent="0.25">
      <c r="A255" s="40"/>
      <c r="B255" s="197"/>
      <c r="C255" s="40"/>
      <c r="D255" s="196"/>
      <c r="E255" s="37">
        <v>30</v>
      </c>
      <c r="F255" s="36"/>
      <c r="G255" s="155" t="s">
        <v>135</v>
      </c>
      <c r="H255" s="42">
        <v>8676</v>
      </c>
      <c r="I255" s="42">
        <v>8676</v>
      </c>
    </row>
    <row r="256" spans="1:9" ht="18" x14ac:dyDescent="0.25">
      <c r="A256" s="40"/>
      <c r="B256" s="197"/>
      <c r="C256" s="40"/>
      <c r="D256" s="196"/>
      <c r="E256" s="37"/>
      <c r="F256" s="43" t="s">
        <v>34</v>
      </c>
      <c r="G256" s="155" t="s">
        <v>262</v>
      </c>
      <c r="H256" s="42">
        <v>8676</v>
      </c>
      <c r="I256" s="42">
        <v>8676</v>
      </c>
    </row>
    <row r="257" spans="1:9" ht="18" x14ac:dyDescent="0.25">
      <c r="A257" s="40" t="s">
        <v>274</v>
      </c>
      <c r="B257" s="197"/>
      <c r="C257" s="40"/>
      <c r="D257" s="196"/>
      <c r="E257" s="40"/>
      <c r="F257" s="197"/>
      <c r="G257" s="155" t="s">
        <v>176</v>
      </c>
      <c r="H257" s="42">
        <v>9063</v>
      </c>
      <c r="I257" s="42">
        <v>9052</v>
      </c>
    </row>
    <row r="258" spans="1:9" ht="18" x14ac:dyDescent="0.25">
      <c r="A258" s="40"/>
      <c r="B258" s="197"/>
      <c r="C258" s="40"/>
      <c r="D258" s="196" t="s">
        <v>32</v>
      </c>
      <c r="E258" s="40"/>
      <c r="F258" s="197"/>
      <c r="G258" s="155" t="s">
        <v>149</v>
      </c>
      <c r="H258" s="42">
        <v>9063</v>
      </c>
      <c r="I258" s="42">
        <v>9052</v>
      </c>
    </row>
    <row r="259" spans="1:9" ht="36" x14ac:dyDescent="0.25">
      <c r="A259" s="114"/>
      <c r="B259" s="212"/>
      <c r="C259" s="114"/>
      <c r="D259" s="252">
        <v>56</v>
      </c>
      <c r="E259" s="114"/>
      <c r="F259" s="212"/>
      <c r="G259" s="190" t="s">
        <v>157</v>
      </c>
      <c r="H259" s="42">
        <v>387</v>
      </c>
      <c r="I259" s="42">
        <v>376</v>
      </c>
    </row>
    <row r="260" spans="1:9" ht="18" x14ac:dyDescent="0.25">
      <c r="A260" s="114"/>
      <c r="B260" s="212"/>
      <c r="C260" s="114"/>
      <c r="D260" s="211"/>
      <c r="E260" s="253">
        <v>72</v>
      </c>
      <c r="F260" s="212"/>
      <c r="G260" s="190" t="s">
        <v>259</v>
      </c>
      <c r="H260" s="119">
        <v>387</v>
      </c>
      <c r="I260" s="119">
        <v>376</v>
      </c>
    </row>
    <row r="261" spans="1:9" s="259" customFormat="1" ht="18" x14ac:dyDescent="0.25">
      <c r="A261" s="254"/>
      <c r="B261" s="254"/>
      <c r="C261" s="254"/>
      <c r="D261" s="255"/>
      <c r="E261" s="256"/>
      <c r="F261" s="257" t="s">
        <v>34</v>
      </c>
      <c r="G261" s="159" t="s">
        <v>262</v>
      </c>
      <c r="H261" s="258">
        <v>387</v>
      </c>
      <c r="I261" s="258">
        <v>376</v>
      </c>
    </row>
    <row r="262" spans="1:9" ht="39" customHeight="1" x14ac:dyDescent="0.25">
      <c r="A262" s="122"/>
      <c r="B262" s="122"/>
      <c r="C262" s="122"/>
      <c r="D262" s="124" t="s">
        <v>160</v>
      </c>
      <c r="E262" s="122"/>
      <c r="F262" s="260"/>
      <c r="G262" s="261" t="s">
        <v>161</v>
      </c>
      <c r="H262" s="215">
        <v>8676</v>
      </c>
      <c r="I262" s="215">
        <v>8676</v>
      </c>
    </row>
    <row r="263" spans="1:9" ht="18" x14ac:dyDescent="0.25">
      <c r="A263" s="40"/>
      <c r="B263" s="40"/>
      <c r="C263" s="40"/>
      <c r="D263" s="39"/>
      <c r="E263" s="37" t="s">
        <v>152</v>
      </c>
      <c r="F263" s="36"/>
      <c r="G263" s="155" t="s">
        <v>135</v>
      </c>
      <c r="H263" s="42">
        <v>8676</v>
      </c>
      <c r="I263" s="42">
        <v>8676</v>
      </c>
    </row>
    <row r="264" spans="1:9" ht="18" x14ac:dyDescent="0.25">
      <c r="A264" s="37"/>
      <c r="B264" s="37"/>
      <c r="C264" s="37"/>
      <c r="D264" s="96"/>
      <c r="E264" s="37"/>
      <c r="F264" s="43" t="s">
        <v>34</v>
      </c>
      <c r="G264" s="240" t="s">
        <v>262</v>
      </c>
      <c r="H264" s="49">
        <v>8676</v>
      </c>
      <c r="I264" s="49">
        <v>8676</v>
      </c>
    </row>
    <row r="265" spans="1:9" ht="18" x14ac:dyDescent="0.25">
      <c r="A265" s="40"/>
      <c r="B265" s="40" t="s">
        <v>84</v>
      </c>
      <c r="C265" s="40"/>
      <c r="D265" s="39"/>
      <c r="E265" s="40"/>
      <c r="F265" s="36"/>
      <c r="G265" s="262" t="s">
        <v>275</v>
      </c>
      <c r="H265" s="42">
        <v>8676</v>
      </c>
      <c r="I265" s="42">
        <v>8676</v>
      </c>
    </row>
    <row r="266" spans="1:9" ht="18.75" thickBot="1" x14ac:dyDescent="0.3">
      <c r="A266" s="128"/>
      <c r="B266" s="128"/>
      <c r="C266" s="128">
        <v>50</v>
      </c>
      <c r="D266" s="263"/>
      <c r="E266" s="128"/>
      <c r="F266" s="264"/>
      <c r="G266" s="265" t="s">
        <v>276</v>
      </c>
      <c r="H266" s="266">
        <v>8676</v>
      </c>
      <c r="I266" s="266">
        <v>8676</v>
      </c>
    </row>
    <row r="267" spans="1:9" x14ac:dyDescent="0.25">
      <c r="I267" s="267"/>
    </row>
    <row r="268" spans="1:9" ht="18" x14ac:dyDescent="0.25">
      <c r="G268" s="268"/>
      <c r="H268" s="269"/>
    </row>
    <row r="269" spans="1:9" ht="18" x14ac:dyDescent="0.25">
      <c r="G269" s="268"/>
      <c r="H269" s="269"/>
      <c r="I269" s="34"/>
    </row>
    <row r="270" spans="1:9" ht="18.75" hidden="1" x14ac:dyDescent="0.25">
      <c r="G270" s="270"/>
      <c r="H270" s="269"/>
      <c r="I270" s="34"/>
    </row>
    <row r="271" spans="1:9" ht="18.75" hidden="1" x14ac:dyDescent="0.25">
      <c r="G271" s="270"/>
      <c r="H271" s="269"/>
      <c r="I271" s="34"/>
    </row>
    <row r="272" spans="1:9" ht="18.75" hidden="1" x14ac:dyDescent="0.25">
      <c r="G272" s="270"/>
      <c r="H272" s="269"/>
      <c r="I272" s="34"/>
    </row>
    <row r="273" spans="7:9" ht="18.75" hidden="1" x14ac:dyDescent="0.25">
      <c r="G273" s="270"/>
      <c r="H273" s="269"/>
      <c r="I273" s="34"/>
    </row>
    <row r="274" spans="7:9" ht="18.75" hidden="1" x14ac:dyDescent="0.25">
      <c r="G274" s="270"/>
      <c r="H274" s="269"/>
      <c r="I274" s="34"/>
    </row>
    <row r="275" spans="7:9" ht="18.75" hidden="1" x14ac:dyDescent="0.25">
      <c r="G275" s="270"/>
      <c r="H275" s="269"/>
      <c r="I275" s="34"/>
    </row>
    <row r="276" spans="7:9" ht="18.75" hidden="1" x14ac:dyDescent="0.25">
      <c r="G276" s="270"/>
      <c r="H276" s="269"/>
      <c r="I276" s="34"/>
    </row>
    <row r="277" spans="7:9" ht="18" hidden="1" x14ac:dyDescent="0.25">
      <c r="G277" s="268"/>
      <c r="H277" s="269"/>
      <c r="I277" s="34"/>
    </row>
    <row r="278" spans="7:9" ht="18" hidden="1" x14ac:dyDescent="0.25">
      <c r="G278" s="268"/>
      <c r="H278" s="269"/>
    </row>
    <row r="279" spans="7:9" ht="18" hidden="1" x14ac:dyDescent="0.25">
      <c r="G279" s="271"/>
      <c r="H279" s="269"/>
    </row>
    <row r="280" spans="7:9" ht="18" hidden="1" x14ac:dyDescent="0.25">
      <c r="G280" s="271"/>
      <c r="H280" s="269"/>
    </row>
    <row r="281" spans="7:9" ht="18" hidden="1" x14ac:dyDescent="0.25">
      <c r="G281" s="271"/>
      <c r="H281" s="269"/>
    </row>
    <row r="282" spans="7:9" ht="18" hidden="1" x14ac:dyDescent="0.25">
      <c r="G282" s="271"/>
      <c r="H282" s="269"/>
    </row>
    <row r="283" spans="7:9" ht="18" hidden="1" x14ac:dyDescent="0.25">
      <c r="G283" s="271"/>
      <c r="H283" s="269"/>
    </row>
    <row r="284" spans="7:9" ht="18" hidden="1" x14ac:dyDescent="0.25">
      <c r="G284" s="268"/>
      <c r="H284" s="269"/>
    </row>
    <row r="285" spans="7:9" ht="18" hidden="1" x14ac:dyDescent="0.25">
      <c r="G285" s="271"/>
      <c r="H285" s="269"/>
    </row>
    <row r="286" spans="7:9" ht="18" hidden="1" x14ac:dyDescent="0.25">
      <c r="G286" s="271"/>
      <c r="H286" s="269"/>
    </row>
    <row r="287" spans="7:9" ht="18" hidden="1" x14ac:dyDescent="0.25">
      <c r="G287" s="268"/>
      <c r="H287" s="269"/>
    </row>
    <row r="288" spans="7:9" ht="18" hidden="1" x14ac:dyDescent="0.25">
      <c r="G288" s="268"/>
      <c r="H288" s="269"/>
    </row>
    <row r="289" spans="7:8" ht="18" hidden="1" x14ac:dyDescent="0.25">
      <c r="G289" s="268"/>
      <c r="H289" s="269"/>
    </row>
    <row r="290" spans="7:8" ht="18" hidden="1" x14ac:dyDescent="0.25">
      <c r="G290" s="268"/>
      <c r="H290" s="269"/>
    </row>
    <row r="291" spans="7:8" ht="18" hidden="1" x14ac:dyDescent="0.25">
      <c r="G291" s="268"/>
      <c r="H291" s="269"/>
    </row>
    <row r="292" spans="7:8" ht="18" hidden="1" x14ac:dyDescent="0.25">
      <c r="G292" s="268"/>
      <c r="H292" s="269"/>
    </row>
    <row r="293" spans="7:8" ht="18" hidden="1" x14ac:dyDescent="0.25">
      <c r="G293" s="268"/>
      <c r="H293" s="269"/>
    </row>
    <row r="294" spans="7:8" ht="18" hidden="1" x14ac:dyDescent="0.25">
      <c r="G294" s="271"/>
      <c r="H294" s="269"/>
    </row>
    <row r="295" spans="7:8" ht="18" hidden="1" x14ac:dyDescent="0.25">
      <c r="G295" s="271"/>
      <c r="H295" s="269"/>
    </row>
    <row r="296" spans="7:8" ht="18" hidden="1" x14ac:dyDescent="0.25">
      <c r="G296" s="271"/>
      <c r="H296" s="269"/>
    </row>
    <row r="297" spans="7:8" ht="18" hidden="1" x14ac:dyDescent="0.25">
      <c r="G297" s="268"/>
      <c r="H297" s="269"/>
    </row>
    <row r="298" spans="7:8" ht="18" hidden="1" x14ac:dyDescent="0.25">
      <c r="G298" s="268"/>
      <c r="H298" s="269"/>
    </row>
    <row r="299" spans="7:8" ht="18" hidden="1" x14ac:dyDescent="0.25">
      <c r="G299" s="268"/>
      <c r="H299" s="269"/>
    </row>
    <row r="300" spans="7:8" ht="18" hidden="1" x14ac:dyDescent="0.25">
      <c r="G300" s="271"/>
      <c r="H300" s="269"/>
    </row>
    <row r="301" spans="7:8" ht="18" hidden="1" x14ac:dyDescent="0.25">
      <c r="G301" s="271"/>
      <c r="H301" s="269"/>
    </row>
    <row r="302" spans="7:8" ht="18" hidden="1" x14ac:dyDescent="0.25">
      <c r="G302" s="271"/>
      <c r="H302" s="269"/>
    </row>
    <row r="303" spans="7:8" ht="18" hidden="1" x14ac:dyDescent="0.25">
      <c r="G303" s="271"/>
      <c r="H303" s="269"/>
    </row>
    <row r="304" spans="7:8" ht="18" hidden="1" x14ac:dyDescent="0.25">
      <c r="G304" s="268"/>
      <c r="H304" s="269"/>
    </row>
    <row r="305" spans="7:9" ht="18" hidden="1" x14ac:dyDescent="0.25">
      <c r="G305" s="268"/>
      <c r="H305" s="269"/>
    </row>
    <row r="306" spans="7:9" ht="18" hidden="1" x14ac:dyDescent="0.25">
      <c r="G306" s="268"/>
      <c r="H306" s="269"/>
      <c r="I306" s="34"/>
    </row>
    <row r="307" spans="7:9" ht="22.5" hidden="1" customHeight="1" x14ac:dyDescent="0.25">
      <c r="G307" s="268"/>
      <c r="H307" s="269"/>
      <c r="I307" s="34"/>
    </row>
    <row r="308" spans="7:9" ht="18" hidden="1" x14ac:dyDescent="0.25">
      <c r="G308" s="271"/>
      <c r="H308" s="269"/>
    </row>
    <row r="309" spans="7:9" ht="18" hidden="1" x14ac:dyDescent="0.25">
      <c r="G309" s="271"/>
      <c r="H309" s="269"/>
    </row>
    <row r="310" spans="7:9" ht="18" hidden="1" x14ac:dyDescent="0.25">
      <c r="G310" s="268"/>
      <c r="H310" s="269"/>
      <c r="I310" s="34"/>
    </row>
    <row r="311" spans="7:9" ht="18" hidden="1" x14ac:dyDescent="0.25">
      <c r="G311" s="271"/>
      <c r="H311" s="269"/>
    </row>
    <row r="312" spans="7:9" ht="18" hidden="1" x14ac:dyDescent="0.25">
      <c r="G312" s="271"/>
      <c r="H312" s="269"/>
    </row>
    <row r="313" spans="7:9" ht="18" hidden="1" x14ac:dyDescent="0.25">
      <c r="G313" s="271"/>
      <c r="H313" s="269"/>
    </row>
    <row r="314" spans="7:9" ht="18" hidden="1" x14ac:dyDescent="0.25">
      <c r="G314" s="271"/>
      <c r="H314" s="269"/>
    </row>
    <row r="315" spans="7:9" ht="18" hidden="1" x14ac:dyDescent="0.25">
      <c r="G315" s="271"/>
      <c r="H315" s="269"/>
    </row>
    <row r="316" spans="7:9" ht="18" hidden="1" x14ac:dyDescent="0.25">
      <c r="G316" s="271"/>
      <c r="H316" s="269"/>
    </row>
    <row r="317" spans="7:9" ht="18" hidden="1" x14ac:dyDescent="0.25">
      <c r="G317" s="271"/>
      <c r="H317" s="269"/>
    </row>
    <row r="318" spans="7:9" ht="18" hidden="1" x14ac:dyDescent="0.25">
      <c r="G318" s="271"/>
      <c r="H318" s="269"/>
    </row>
    <row r="319" spans="7:9" ht="18" hidden="1" x14ac:dyDescent="0.25">
      <c r="G319" s="268"/>
      <c r="H319" s="269"/>
      <c r="I319" s="34"/>
    </row>
    <row r="320" spans="7:9" ht="18" hidden="1" x14ac:dyDescent="0.25">
      <c r="G320" s="268"/>
      <c r="H320" s="269"/>
      <c r="I320" s="34"/>
    </row>
    <row r="321" spans="1:9" ht="18" hidden="1" x14ac:dyDescent="0.25">
      <c r="G321" s="268"/>
      <c r="H321" s="269"/>
      <c r="I321" s="34"/>
    </row>
    <row r="322" spans="1:9" ht="18" hidden="1" x14ac:dyDescent="0.25">
      <c r="G322" s="272"/>
      <c r="H322" s="269"/>
      <c r="I322" s="34"/>
    </row>
    <row r="323" spans="1:9" ht="18" hidden="1" x14ac:dyDescent="0.25">
      <c r="G323" s="268"/>
      <c r="H323" s="269"/>
      <c r="I323" s="34"/>
    </row>
    <row r="324" spans="1:9" ht="18" hidden="1" x14ac:dyDescent="0.25">
      <c r="G324" s="268"/>
      <c r="H324" s="269"/>
      <c r="I324" s="34"/>
    </row>
    <row r="325" spans="1:9" ht="18" x14ac:dyDescent="0.25">
      <c r="G325" s="271"/>
      <c r="H325" s="269"/>
    </row>
    <row r="326" spans="1:9" s="35" customFormat="1" ht="18" x14ac:dyDescent="0.25">
      <c r="A326" s="273"/>
      <c r="B326" s="274"/>
      <c r="C326" s="273"/>
      <c r="D326" s="275"/>
      <c r="E326" s="276"/>
      <c r="F326" s="276"/>
      <c r="G326" s="268"/>
      <c r="H326" s="277"/>
      <c r="I326" s="34"/>
    </row>
    <row r="327" spans="1:9" ht="18.75" x14ac:dyDescent="0.25">
      <c r="G327" s="278"/>
      <c r="H327" s="269"/>
    </row>
    <row r="328" spans="1:9" ht="18.75" x14ac:dyDescent="0.25">
      <c r="G328" s="278"/>
      <c r="H328" s="269"/>
    </row>
    <row r="329" spans="1:9" s="35" customFormat="1" ht="18" x14ac:dyDescent="0.25">
      <c r="A329" s="273"/>
      <c r="B329" s="274"/>
      <c r="C329" s="273"/>
      <c r="D329" s="275"/>
      <c r="E329" s="276"/>
      <c r="F329" s="276"/>
      <c r="G329" s="268"/>
      <c r="H329" s="277"/>
      <c r="I329" s="34"/>
    </row>
    <row r="330" spans="1:9" ht="18.75" x14ac:dyDescent="0.25">
      <c r="G330" s="278"/>
      <c r="H330" s="269"/>
    </row>
    <row r="331" spans="1:9" ht="18.75" x14ac:dyDescent="0.25">
      <c r="G331" s="278"/>
      <c r="H331" s="269"/>
    </row>
    <row r="332" spans="1:9" s="35" customFormat="1" ht="18.75" x14ac:dyDescent="0.25">
      <c r="A332" s="273"/>
      <c r="B332" s="274"/>
      <c r="C332" s="273"/>
      <c r="D332" s="275"/>
      <c r="E332" s="276"/>
      <c r="F332" s="276"/>
      <c r="G332" s="270"/>
      <c r="H332" s="277"/>
      <c r="I332" s="34"/>
    </row>
    <row r="333" spans="1:9" ht="18.75" x14ac:dyDescent="0.25">
      <c r="G333" s="278"/>
      <c r="H333" s="269"/>
    </row>
    <row r="334" spans="1:9" ht="18.75" x14ac:dyDescent="0.25">
      <c r="G334" s="278"/>
      <c r="H334" s="269"/>
    </row>
    <row r="335" spans="1:9" s="35" customFormat="1" ht="18.75" x14ac:dyDescent="0.25">
      <c r="A335" s="273"/>
      <c r="B335" s="274"/>
      <c r="C335" s="273"/>
      <c r="D335" s="275"/>
      <c r="E335" s="276"/>
      <c r="F335" s="276"/>
      <c r="G335" s="270"/>
      <c r="H335" s="277"/>
      <c r="I335" s="34"/>
    </row>
    <row r="336" spans="1:9" x14ac:dyDescent="0.25">
      <c r="G336" s="279"/>
    </row>
    <row r="337" spans="7:7" x14ac:dyDescent="0.25">
      <c r="G337" s="279"/>
    </row>
    <row r="338" spans="7:7" x14ac:dyDescent="0.25">
      <c r="G338" s="280"/>
    </row>
    <row r="339" spans="7:7" x14ac:dyDescent="0.25">
      <c r="G339" s="280"/>
    </row>
    <row r="340" spans="7:7" x14ac:dyDescent="0.25">
      <c r="G340" s="280"/>
    </row>
    <row r="341" spans="7:7" x14ac:dyDescent="0.25">
      <c r="G341" s="280"/>
    </row>
    <row r="342" spans="7:7" x14ac:dyDescent="0.25">
      <c r="G342" s="280"/>
    </row>
    <row r="343" spans="7:7" x14ac:dyDescent="0.25">
      <c r="G343" s="279"/>
    </row>
    <row r="344" spans="7:7" x14ac:dyDescent="0.25">
      <c r="G344" s="279"/>
    </row>
    <row r="345" spans="7:7" x14ac:dyDescent="0.25">
      <c r="G345" s="281"/>
    </row>
    <row r="346" spans="7:7" x14ac:dyDescent="0.25">
      <c r="G346" s="281"/>
    </row>
    <row r="347" spans="7:7" x14ac:dyDescent="0.25">
      <c r="G347" s="279"/>
    </row>
    <row r="348" spans="7:7" x14ac:dyDescent="0.25">
      <c r="G348" s="279"/>
    </row>
    <row r="349" spans="7:7" x14ac:dyDescent="0.25">
      <c r="G349" s="279"/>
    </row>
    <row r="350" spans="7:7" x14ac:dyDescent="0.25">
      <c r="G350" s="281"/>
    </row>
    <row r="351" spans="7:7" x14ac:dyDescent="0.25">
      <c r="G351" s="280"/>
    </row>
    <row r="352" spans="7:7" x14ac:dyDescent="0.25">
      <c r="G352" s="280"/>
    </row>
    <row r="353" spans="1:20" x14ac:dyDescent="0.25">
      <c r="G353" s="282"/>
    </row>
    <row r="354" spans="1:20" x14ac:dyDescent="0.25">
      <c r="G354" s="283"/>
    </row>
    <row r="355" spans="1:20" x14ac:dyDescent="0.25">
      <c r="G355" s="283"/>
    </row>
    <row r="356" spans="1:20" x14ac:dyDescent="0.25">
      <c r="G356" s="280"/>
    </row>
    <row r="357" spans="1:20" x14ac:dyDescent="0.25">
      <c r="G357" s="280"/>
    </row>
    <row r="358" spans="1:20" x14ac:dyDescent="0.25">
      <c r="G358" s="281"/>
    </row>
    <row r="359" spans="1:20" x14ac:dyDescent="0.25">
      <c r="G359" s="281"/>
    </row>
    <row r="360" spans="1:20" x14ac:dyDescent="0.25">
      <c r="G360" s="280"/>
    </row>
    <row r="365" spans="1:20" s="7" customFormat="1" x14ac:dyDescent="0.25">
      <c r="A365" s="3"/>
      <c r="B365" s="2"/>
      <c r="C365" s="3"/>
      <c r="D365" s="4"/>
      <c r="E365" s="5"/>
      <c r="F365" s="5"/>
      <c r="G365" s="6"/>
      <c r="J365" s="8"/>
      <c r="K365" s="8"/>
      <c r="L365" s="8"/>
      <c r="M365" s="8"/>
      <c r="N365" s="8"/>
      <c r="O365" s="8"/>
      <c r="P365" s="8"/>
      <c r="Q365" s="8"/>
      <c r="R365" s="8"/>
      <c r="S365" s="8"/>
      <c r="T365" s="8"/>
    </row>
    <row r="366" spans="1:20" s="7" customFormat="1" x14ac:dyDescent="0.25">
      <c r="A366" s="3"/>
      <c r="B366" s="2"/>
      <c r="C366" s="3"/>
      <c r="D366" s="4"/>
      <c r="E366" s="5"/>
      <c r="F366" s="5"/>
      <c r="G366" s="6"/>
      <c r="J366" s="8"/>
      <c r="K366" s="8"/>
      <c r="L366" s="8"/>
      <c r="M366" s="8"/>
      <c r="N366" s="8"/>
      <c r="O366" s="8"/>
      <c r="P366" s="8"/>
      <c r="Q366" s="8"/>
      <c r="R366" s="8"/>
      <c r="S366" s="8"/>
      <c r="T366" s="8"/>
    </row>
    <row r="367" spans="1:20" s="7" customFormat="1" x14ac:dyDescent="0.25">
      <c r="A367" s="3"/>
      <c r="B367" s="2"/>
      <c r="C367" s="3"/>
      <c r="D367" s="4"/>
      <c r="E367" s="5"/>
      <c r="F367" s="5"/>
      <c r="G367" s="6"/>
      <c r="J367" s="8"/>
      <c r="K367" s="8"/>
      <c r="L367" s="8"/>
      <c r="M367" s="8"/>
      <c r="N367" s="8"/>
      <c r="O367" s="8"/>
      <c r="P367" s="8"/>
      <c r="Q367" s="8"/>
      <c r="R367" s="8"/>
      <c r="S367" s="8"/>
      <c r="T367" s="8"/>
    </row>
    <row r="368" spans="1:20" s="7" customFormat="1" x14ac:dyDescent="0.25">
      <c r="A368" s="3"/>
      <c r="B368" s="2"/>
      <c r="C368" s="3"/>
      <c r="D368" s="4"/>
      <c r="E368" s="5"/>
      <c r="F368" s="5"/>
      <c r="G368" s="6"/>
      <c r="J368" s="8"/>
      <c r="K368" s="8"/>
      <c r="L368" s="8"/>
      <c r="M368" s="8"/>
      <c r="N368" s="8"/>
      <c r="O368" s="8"/>
      <c r="P368" s="8"/>
      <c r="Q368" s="8"/>
      <c r="R368" s="8"/>
      <c r="S368" s="8"/>
      <c r="T368" s="8"/>
    </row>
  </sheetData>
  <mergeCells count="3">
    <mergeCell ref="A98:F98"/>
    <mergeCell ref="A2:I2"/>
    <mergeCell ref="A5:F5"/>
  </mergeCells>
  <printOptions horizontalCentered="1"/>
  <pageMargins left="0.196850393700787" right="0.15748031496063" top="0" bottom="0" header="0" footer="0"/>
  <pageSetup paperSize="9" scale="48" orientation="portrait" r:id="rId1"/>
  <headerFooter alignWithMargins="0">
    <oddFooter>Pagina &amp;P din &amp;N</oddFooter>
  </headerFooter>
  <rowBreaks count="3" manualBreakCount="3">
    <brk id="95" max="8" man="1"/>
    <brk id="180" max="8" man="1"/>
    <brk id="26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Pogr si retinere, CNAS</vt:lpstr>
      <vt:lpstr>'Pogr si retinere, CNAS'!Print_Area</vt:lpstr>
      <vt:lpstr>'Pogr si retinere, CNAS'!Print_Titles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Geanina NICUTA</dc:creator>
  <cp:lastModifiedBy>Carmen DUMITRASCU</cp:lastModifiedBy>
  <cp:lastPrinted>2025-03-04T13:56:07Z</cp:lastPrinted>
  <dcterms:created xsi:type="dcterms:W3CDTF">2025-03-04T13:48:57Z</dcterms:created>
  <dcterms:modified xsi:type="dcterms:W3CDTF">2025-04-03T08:37:07Z</dcterms:modified>
</cp:coreProperties>
</file>