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4\Executii pe site\"/>
    </mc:Choice>
  </mc:AlternateContent>
  <bookViews>
    <workbookView xWindow="0" yWindow="0" windowWidth="21855" windowHeight="14940"/>
  </bookViews>
  <sheets>
    <sheet name="IULIE 2024" sheetId="2" r:id="rId1"/>
  </sheets>
  <definedNames>
    <definedName name="_xlnm._FilterDatabase" localSheetId="0" hidden="1">'IULIE 2024'!$A$5:$D$296</definedName>
  </definedNames>
  <calcPr calcId="162913"/>
</workbook>
</file>

<file path=xl/calcChain.xml><?xml version="1.0" encoding="utf-8"?>
<calcChain xmlns="http://schemas.openxmlformats.org/spreadsheetml/2006/main">
  <c r="C15" i="2" l="1"/>
  <c r="C295" i="2"/>
  <c r="C289" i="2"/>
  <c r="C286" i="2"/>
  <c r="C280" i="2"/>
  <c r="C276" i="2"/>
  <c r="C257" i="2"/>
  <c r="C250" i="2"/>
  <c r="C255" i="2"/>
  <c r="C246" i="2"/>
  <c r="C239" i="2"/>
  <c r="C236" i="2"/>
  <c r="C190" i="2"/>
  <c r="C172" i="2"/>
  <c r="C162" i="2"/>
  <c r="C160" i="2"/>
  <c r="C75" i="2"/>
  <c r="C16" i="2"/>
  <c r="C7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<sst xmlns="http://schemas.openxmlformats.org/spreadsheetml/2006/main" count="563" uniqueCount="272">
  <si>
    <t>ALIMENTARE CASA</t>
  </si>
  <si>
    <t>VIR DEB TEL DIN 10 IN 20</t>
  </si>
  <si>
    <t>DEPUNERE NUMERAR</t>
  </si>
  <si>
    <t>SPOR CONDITII MUNCA</t>
  </si>
  <si>
    <t>AVANS DEPLASARE</t>
  </si>
  <si>
    <t>DECONT DEPLASARE BV</t>
  </si>
  <si>
    <t>PLATA DEC DEPLAS OT</t>
  </si>
  <si>
    <t>INDEMNIZ HRANA</t>
  </si>
  <si>
    <t>VOUCHERE VACANTA</t>
  </si>
  <si>
    <t>5101.03.20.01.03</t>
  </si>
  <si>
    <t>GAZ MURES</t>
  </si>
  <si>
    <t>GAZ COVASNA</t>
  </si>
  <si>
    <t>PLATA CONSUM GAZ VS</t>
  </si>
  <si>
    <t>PLATA CONSUM GAZE IS</t>
  </si>
  <si>
    <t>PLATA CONSUM GAZE NT</t>
  </si>
  <si>
    <t>PLAT ACONSUM GAZE MAI BT</t>
  </si>
  <si>
    <t>INC COTA PARTE EN EL GNM BV</t>
  </si>
  <si>
    <t>INC COTA PARTE GAZ GNM BV</t>
  </si>
  <si>
    <t>PLATA CONSUM ENERG MAI BC</t>
  </si>
  <si>
    <t>PLATA EN ELECTRICA DJ</t>
  </si>
  <si>
    <t>PLATA EN ELECTRICA MAI DJ</t>
  </si>
  <si>
    <t>INCASARE CJP GALATI</t>
  </si>
  <si>
    <t>INCASARE ANL BIHOR</t>
  </si>
  <si>
    <t>PLATA CONSUM GAZE MAI AG</t>
  </si>
  <si>
    <t>PLATA EN ELECTRICA MAI BT</t>
  </si>
  <si>
    <t>PLATA CONSUM GAZE MAI SV</t>
  </si>
  <si>
    <t>PLATA CH INTRETINERE BC</t>
  </si>
  <si>
    <t>INC COTA PARTE GAZ AFIR BV</t>
  </si>
  <si>
    <t>PLATA CONSUM GAZE MAI IL</t>
  </si>
  <si>
    <t>PLATA CONSUM GAZE MAI BN</t>
  </si>
  <si>
    <t>PLATA GAZE APR MAI MM</t>
  </si>
  <si>
    <t>PLATA CONSUM GAZE APR CL</t>
  </si>
  <si>
    <t>PLATA CONSUM GAZE MAI SJ</t>
  </si>
  <si>
    <t>INCAS  GAZE ANL AG</t>
  </si>
  <si>
    <t>PLATA CONSUM GAZE IUN NT</t>
  </si>
  <si>
    <t>PLATA CONSUM GAZE IUN SV</t>
  </si>
  <si>
    <t>PLATA EN ELECTRICA SV</t>
  </si>
  <si>
    <t>PLATA EN ELECTRICA HR</t>
  </si>
  <si>
    <t>PLATA CONSUM GAZE IUN HR</t>
  </si>
  <si>
    <t>PLATA CONSUM GAZE IUN GJ</t>
  </si>
  <si>
    <t>PLATA CONSUM GAZE VS</t>
  </si>
  <si>
    <t>PLATA CONSUM GAZE DB</t>
  </si>
  <si>
    <t>INC COTA PARTE ENERGIE ELECTRICA GNM BV</t>
  </si>
  <si>
    <t>PLATA CONSUM GAZE IUN AG</t>
  </si>
  <si>
    <t>5101.03.20.01.04</t>
  </si>
  <si>
    <t>PLATA SALUBRITATE MAI VS</t>
  </si>
  <si>
    <t>APA, CANAL COVASNA</t>
  </si>
  <si>
    <t>SALUBRITATE ISC</t>
  </si>
  <si>
    <t>PLATAAPA CANAL  IUN MH</t>
  </si>
  <si>
    <t>APA, CANAL MURES</t>
  </si>
  <si>
    <t>SALUBRITATE SIBIU</t>
  </si>
  <si>
    <t>PLATA APA CANAL MAI CL</t>
  </si>
  <si>
    <t>PLATA SALUBRIT IUNIE PH</t>
  </si>
  <si>
    <t>PLATA SALUBRIT IUNIE DJ</t>
  </si>
  <si>
    <t>SALUBRITATE COVASNA</t>
  </si>
  <si>
    <t>PLATA APA CANAL IUN BT</t>
  </si>
  <si>
    <t>PLATA APA CANAL MAI/IUN BC</t>
  </si>
  <si>
    <t>PLATA APA CANAL IUN SV</t>
  </si>
  <si>
    <t>INC COTA PARTE APA, CANAL, SALUBRITATE AFIR BV</t>
  </si>
  <si>
    <t>PLATA SALUBRIT IUNIE TM</t>
  </si>
  <si>
    <t>PLATA APA CANAL IUNIE AR</t>
  </si>
  <si>
    <t>PLATA CONSUM APA IUNIE GL</t>
  </si>
  <si>
    <t>PLATA APA CANAL IUN GL</t>
  </si>
  <si>
    <t>PLATA APA CANAL IUNIE OT</t>
  </si>
  <si>
    <t>PLATA APA CANAL IUNIE VL</t>
  </si>
  <si>
    <t>PLATA SALUBRIT IUNIE TL</t>
  </si>
  <si>
    <t>PLATA APA CANAL MAI DJ</t>
  </si>
  <si>
    <t>PLATA SALUBRITATE IUN GJ</t>
  </si>
  <si>
    <t>PLATA SALUBRITATE IUN VL</t>
  </si>
  <si>
    <t>PLATA APA CANAL IUN DJ</t>
  </si>
  <si>
    <t>PLATA SALUBRITATE IUN CL</t>
  </si>
  <si>
    <t>PLATA APA CANAL IUN GR</t>
  </si>
  <si>
    <t>PLATA SALUBRITATE IUN GR</t>
  </si>
  <si>
    <t>PLATA APA CANAL IUN PH</t>
  </si>
  <si>
    <t>PLATA SALUBRITATE IUN PH</t>
  </si>
  <si>
    <t>PLATA SALUBRITATE IUN VN</t>
  </si>
  <si>
    <t>PLATA SALUBRITATE IUN AR</t>
  </si>
  <si>
    <t>PLATA APA CANAL IUN CS</t>
  </si>
  <si>
    <t>PLATA SALUBRITATE IUN CS</t>
  </si>
  <si>
    <t>PLATA SALUBRITATE IUN SJ</t>
  </si>
  <si>
    <t>PLATA APA CANAL IUN SJ</t>
  </si>
  <si>
    <t>APA, CANAL VASLUI</t>
  </si>
  <si>
    <t>SALUBRITATE IASI</t>
  </si>
  <si>
    <t>APA, CANAL SUCEAVA</t>
  </si>
  <si>
    <t>SALUBRITATE BRASOV</t>
  </si>
  <si>
    <t>APA, CANAL BRASOV</t>
  </si>
  <si>
    <t>APA, CANAL IALOMITA</t>
  </si>
  <si>
    <t>SALUBRITATE IALOMITA</t>
  </si>
  <si>
    <t>SALUBRITATE ARGES</t>
  </si>
  <si>
    <t>APA, CANAL DAMBOVITA</t>
  </si>
  <si>
    <t>PLATA SALUBRITATE APC IUN</t>
  </si>
  <si>
    <t>PLATA SALUBRIT SPLAI  06</t>
  </si>
  <si>
    <t>INC COTA PARTE APA, CANAL GNM BRASOV</t>
  </si>
  <si>
    <t>PLATA APA CANAL IUN GJ</t>
  </si>
  <si>
    <t>PLATA APA CANAL IUN NT</t>
  </si>
  <si>
    <t>PLATA SALUBRITATE HR</t>
  </si>
  <si>
    <t>PLATA SALUBRITATE IUN AB</t>
  </si>
  <si>
    <t>PLATA SALUBRITATE IUN VS</t>
  </si>
  <si>
    <t>PLATA APA CANAL IUN AG</t>
  </si>
  <si>
    <t>5101.03.20.01.05</t>
  </si>
  <si>
    <t>CARBURANT</t>
  </si>
  <si>
    <t>5101.03.20.01.08</t>
  </si>
  <si>
    <t>REPLATA OP INTORS 28.06.24</t>
  </si>
  <si>
    <t>INTERNET 06</t>
  </si>
  <si>
    <t>TELEF MOBILA</t>
  </si>
  <si>
    <t>TELEFONIE FIXA</t>
  </si>
  <si>
    <t>5101.03.20.01.09</t>
  </si>
  <si>
    <t>LEGISLATIE ONLINE</t>
  </si>
  <si>
    <t>MENTENANTA SOFT</t>
  </si>
  <si>
    <t>LEX FORCE</t>
  </si>
  <si>
    <t>SINTACT.RO</t>
  </si>
  <si>
    <t>MENTENANTA PREVENTIVA</t>
  </si>
  <si>
    <t>MENTEN PREVENTIVA</t>
  </si>
  <si>
    <t>SERV ARHIVA</t>
  </si>
  <si>
    <t>CARTI DE VIZITA</t>
  </si>
  <si>
    <t>ANALIZA RISC</t>
  </si>
  <si>
    <t>GPS</t>
  </si>
  <si>
    <t>PLATA LEGITIMATII RTE</t>
  </si>
  <si>
    <t>PLATA MENTENANTA PREV 06 2024</t>
  </si>
  <si>
    <t>PLATA SERV PAZA/MONIT IUNIE 2024</t>
  </si>
  <si>
    <t>5101.03.20.01.30</t>
  </si>
  <si>
    <t>VERIF INSTAL GAZ BV</t>
  </si>
  <si>
    <t>REPARATIE AUTO CV</t>
  </si>
  <si>
    <t>REP INSTAL INCENDII ISC</t>
  </si>
  <si>
    <t>REPARATIE AUTO ISC</t>
  </si>
  <si>
    <t>REV TEHN, REP AUTO ISC</t>
  </si>
  <si>
    <t>SPALARI AUTO</t>
  </si>
  <si>
    <t>INC COTA PARTE RSVTI CENTRALA GNM BV</t>
  </si>
  <si>
    <t>RSVTI CENTRALA BRASOV</t>
  </si>
  <si>
    <t>RSVTI LIFT BRASOV</t>
  </si>
  <si>
    <t>INTRETINERE LIFT ISC</t>
  </si>
  <si>
    <t>VERIF INSTAL INCENDII ISC</t>
  </si>
  <si>
    <t>REP AER COND ISC</t>
  </si>
  <si>
    <t>PLATA VERIF INST INCENDII MH</t>
  </si>
  <si>
    <t>INSP AUTORIZ LIFT ISC</t>
  </si>
  <si>
    <t>PLATA VERIF INST INCEND DB</t>
  </si>
  <si>
    <t>PLATA SERV RSVTI LIFT MAI PH</t>
  </si>
  <si>
    <t>PLATA VERIF INST INCEND TR</t>
  </si>
  <si>
    <t>PLATA SERV CENTR TERMICA NT</t>
  </si>
  <si>
    <t>INC COTA PARTE RSVTI CENTALA AFIR BV</t>
  </si>
  <si>
    <t>PLATA REPARAT USA MH</t>
  </si>
  <si>
    <t>PLATA VERIF STING INCENDII VL</t>
  </si>
  <si>
    <t>INCAS SERV CURAT ANL AG</t>
  </si>
  <si>
    <t>INTRETINERE SEDIU ISC</t>
  </si>
  <si>
    <t>TX ISCIR CURS RSVTI ISC</t>
  </si>
  <si>
    <t>PLATA SERV LIFT HR</t>
  </si>
  <si>
    <t>INC COTA PARTE RSVTI GNM BV</t>
  </si>
  <si>
    <t>5101.03.20.05.30</t>
  </si>
  <si>
    <t>CHEIE CONTACT CV</t>
  </si>
  <si>
    <t>5101.03.20.06.01</t>
  </si>
  <si>
    <t>DECONT DEPLASARE ISC</t>
  </si>
  <si>
    <t>TX POD</t>
  </si>
  <si>
    <t>5101.03.20.13.00</t>
  </si>
  <si>
    <t>PARTICIP CONFERINTA</t>
  </si>
  <si>
    <t>CURS RSVTI ISC</t>
  </si>
  <si>
    <t>5101.03.20.25.00</t>
  </si>
  <si>
    <t>5101.03.20.30.02</t>
  </si>
  <si>
    <t>5101.03.20.30.04</t>
  </si>
  <si>
    <t>CHIRIE HARGHITA</t>
  </si>
  <si>
    <t>PLATA CHIRIE PUBELE VS</t>
  </si>
  <si>
    <t>IMPOZIT CHIRIE AR</t>
  </si>
  <si>
    <t>SERV TIPARIRE</t>
  </si>
  <si>
    <t>CHIRIE PUBELE COVASNA</t>
  </si>
  <si>
    <t>PLATA CHIRIE SP IUNIE DJ</t>
  </si>
  <si>
    <t>PLATA CHIRIE PUBELE IUN CS</t>
  </si>
  <si>
    <t>CHIRIE TEREN OT IUN</t>
  </si>
  <si>
    <t>IMPOZIT CHIRIE OLT 06</t>
  </si>
  <si>
    <t>PLATA CHIRIE PUB IUN VS</t>
  </si>
  <si>
    <t>PLATA CHIRIE SPATIU IUN HR</t>
  </si>
  <si>
    <t>5101.03.20.30.09</t>
  </si>
  <si>
    <t>5101.03.20.30.30</t>
  </si>
  <si>
    <t>MEDICINA MUNCII</t>
  </si>
  <si>
    <t>COMISIOANE POS IUN</t>
  </si>
  <si>
    <t>COMISIOANE SNEP IUN</t>
  </si>
  <si>
    <t>5101.03.59.40.00</t>
  </si>
  <si>
    <t>FD HANDICAP</t>
  </si>
  <si>
    <t>5101.03.71.01.30</t>
  </si>
  <si>
    <t>MENTEN PERMANENTA</t>
  </si>
  <si>
    <t>MENTEN LICENTE</t>
  </si>
  <si>
    <t>MENTEN PREVENTIVA SIMA-SAP</t>
  </si>
  <si>
    <t>PLATA MENTENANTA PERM 06</t>
  </si>
  <si>
    <t>5101.03.85.01.03</t>
  </si>
  <si>
    <t>PLATA DECONT CT</t>
  </si>
  <si>
    <t>PLATA GAZE HD</t>
  </si>
  <si>
    <t>PLATA GAZE AR</t>
  </si>
  <si>
    <t>PLATA GAZE BZ</t>
  </si>
  <si>
    <t>PLATA GAZE SM</t>
  </si>
  <si>
    <t>PLATA GAZE TM</t>
  </si>
  <si>
    <t>PLATA GAZE SJ</t>
  </si>
  <si>
    <t>PLATA GAZE CS</t>
  </si>
  <si>
    <t>PLATA GAZE TL</t>
  </si>
  <si>
    <t>PLATA GAZE BN</t>
  </si>
  <si>
    <t>PLATA GAZE VN</t>
  </si>
  <si>
    <t>PLATA GAZE MM</t>
  </si>
  <si>
    <t>PLATA TERMOFICARE BH</t>
  </si>
  <si>
    <t>PLATA APA CANAL TM</t>
  </si>
  <si>
    <t>PLATA SALUBRITATE AR</t>
  </si>
  <si>
    <t>PLATA APA CANAL HD</t>
  </si>
  <si>
    <t>PLATA APA CANAL BN</t>
  </si>
  <si>
    <t>PLATA APA CANAL BH</t>
  </si>
  <si>
    <t>PLATA SALUBRITATE CT</t>
  </si>
  <si>
    <t>PLATA APA TL</t>
  </si>
  <si>
    <t>PLATA APA CANAL CT</t>
  </si>
  <si>
    <t>PLATA SALUBRITATE BN</t>
  </si>
  <si>
    <t>PLATA SALUBRITATE SM</t>
  </si>
  <si>
    <t>PLATA APA CANAL SM</t>
  </si>
  <si>
    <t>PLATA SALUBRITATE GL</t>
  </si>
  <si>
    <t>PLATA APA CANAL VN</t>
  </si>
  <si>
    <t>PLATA APA CANAL BR</t>
  </si>
  <si>
    <t>PLATA SALUBRITATE BZ</t>
  </si>
  <si>
    <t>PLATA APA CANAL BZ</t>
  </si>
  <si>
    <t>PLATA SALUBRITATE MM</t>
  </si>
  <si>
    <t>PLATA APA CANAL MM</t>
  </si>
  <si>
    <t>PLATA SALUBRITATE BH</t>
  </si>
  <si>
    <t>PLATA CBL TV ISC</t>
  </si>
  <si>
    <t>PLATA AUTO HD</t>
  </si>
  <si>
    <t>PLATA VERIF STING HD</t>
  </si>
  <si>
    <t>PLATA AUTO SM</t>
  </si>
  <si>
    <t>PLATA AUTO VN</t>
  </si>
  <si>
    <t>PLATA CORP LED ISC</t>
  </si>
  <si>
    <t>PLATA AUTO CJ</t>
  </si>
  <si>
    <t>PLATA REP POMPA ISC</t>
  </si>
  <si>
    <t>PLATA STEAGURI ISC</t>
  </si>
  <si>
    <t>PLATA CURS TM</t>
  </si>
  <si>
    <t>PLATA REDEVENTA AR</t>
  </si>
  <si>
    <t>SITUAŢIA PLĂŢILOR PE LUNA IULIE 2024,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</si>
  <si>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</si>
  <si>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</si>
  <si>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</si>
  <si>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</si>
  <si>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</si>
  <si>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</si>
  <si>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</si>
  <si>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</si>
  <si>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</si>
  <si>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</si>
  <si>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</si>
  <si>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</si>
  <si>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</si>
  <si>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</si>
  <si>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</si>
  <si>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</si>
  <si>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</si>
  <si>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</si>
  <si>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</si>
  <si>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</si>
  <si>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</si>
  <si>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</si>
  <si>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</si>
  <si>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PLATA REP AUTO  GJ</t>
  </si>
  <si>
    <t>PLATA REP AUTO IS</t>
  </si>
  <si>
    <t>TOTAL 20.05.30</t>
  </si>
  <si>
    <t>TOTAL 20.06.01</t>
  </si>
  <si>
    <t>TOTAL 20.13.00</t>
  </si>
  <si>
    <t>TOTAL 20.25.00</t>
  </si>
  <si>
    <t>TOTAL 20.30.02</t>
  </si>
  <si>
    <t>TOTAL 20.30.04</t>
  </si>
  <si>
    <t>INC DEBIT</t>
  </si>
  <si>
    <t>VIR IN VENIT DEB TX TIMBR, CH EXEC</t>
  </si>
  <si>
    <t>PLATA CH JUD CJ</t>
  </si>
  <si>
    <t xml:space="preserve">VIR VENIT </t>
  </si>
  <si>
    <t>PLATA CHIRIE PUB IUN AB</t>
  </si>
  <si>
    <t>TOTAL 20.30.09</t>
  </si>
  <si>
    <t>TOTAL 20.30.30</t>
  </si>
  <si>
    <t>TX JUD TIMBRU</t>
  </si>
  <si>
    <t>PLATA CH EXEC</t>
  </si>
  <si>
    <t>SUME AFERENTE PERSOANELOR CU HANDICAP NEINCADRATE</t>
  </si>
  <si>
    <t>TOTAL SUME AFERENTE PERSOANELOR CU HANDICAP NEINCADRATE</t>
  </si>
  <si>
    <t>CHELTUIELI DE CAPITAL</t>
  </si>
  <si>
    <t>TOTAL CHELTUIELI DE CAPITAL</t>
  </si>
  <si>
    <t>PLĂŢI EFECTUATE ÎN ANII PRECEDENŢI ŞI RECUPERATE ÎN ANUL CURENT</t>
  </si>
  <si>
    <t>TOTAL 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</si>
</sst>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96"/>
  <sheetViews>
    <sheetView tabSelected="1" zoomScaleNormal="100" workbookViewId="0">
      <selection activeCell="D35" sqref="D35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" customHeight="1" x14ac:dyDescent="0.2">
      <c r="A2" s="1" t="s">
        <v>225</v>
      </c>
      <c r="B2" s="2"/>
      <c r="C2" s="2"/>
      <c r="D2" s="2"/>
    </row>
    <row r="5" spans="1:4" ht="25.5" x14ac:dyDescent="0.2">
      <c r="A5" s="3" t="s">
        <v>226</v>
      </c>
      <c r="B5" s="4" t="s">
        <v>227</v>
      </c>
      <c r="C5" s="5" t="s">
        <v>228</v>
      </c>
      <c r="D5" s="3" t="s">
        <v>229</v>
      </c>
    </row>
    <row r="6" spans="1:4" x14ac:dyDescent="0.2">
      <c r="A6" s="9" t="s">
        <v>230</v>
      </c>
      <c r="B6" s="9"/>
      <c r="C6" s="9"/>
      <c r="D6" s="9"/>
    </row>
    <row r="7" spans="1:4" x14ac:dyDescent="0.2">
      <c r="A7" s="9" t="s">
        <v>231</v>
      </c>
      <c r="B7" s="9"/>
      <c r="C7" s="13">
        <f>SUM(C8:C13)</f>
        <v>8276172</v>
      </c>
      <c r="D7" s="3"/>
    </row>
    <row r="8" spans="1:4" x14ac:dyDescent="0.2">
      <c r="A8" s="6" t="s">
        <v>232</v>
      </c>
      <c r="B8" s="4"/>
      <c r="C8" s="10">
        <f>7239569</f>
        <v>7239569</v>
      </c>
      <c r="D8" s="7" t="s">
        <v>238</v>
      </c>
    </row>
    <row r="9" spans="1:4" ht="14.1" customHeight="1" outlineLevel="3" x14ac:dyDescent="0.2">
      <c r="A9" s="6" t="s">
        <v>233</v>
      </c>
      <c r="B9" s="11"/>
      <c r="C9" s="12">
        <f>645900</f>
        <v>645900</v>
      </c>
      <c r="D9" s="8" t="s">
        <v>3</v>
      </c>
    </row>
    <row r="10" spans="1:4" ht="14.1" customHeight="1" outlineLevel="3" x14ac:dyDescent="0.2">
      <c r="A10" s="6" t="s">
        <v>234</v>
      </c>
      <c r="B10" s="11"/>
      <c r="C10" s="12">
        <f>10898</f>
        <v>10898</v>
      </c>
      <c r="D10" s="6" t="s">
        <v>239</v>
      </c>
    </row>
    <row r="11" spans="1:4" ht="14.1" customHeight="1" outlineLevel="3" x14ac:dyDescent="0.2">
      <c r="A11" s="6" t="s">
        <v>235</v>
      </c>
      <c r="B11" s="11"/>
      <c r="C11" s="12">
        <f>198323</f>
        <v>198323</v>
      </c>
      <c r="D11" s="8" t="s">
        <v>7</v>
      </c>
    </row>
    <row r="12" spans="1:4" ht="14.1" customHeight="1" outlineLevel="3" x14ac:dyDescent="0.2">
      <c r="A12" s="6" t="s">
        <v>236</v>
      </c>
      <c r="B12" s="11"/>
      <c r="C12" s="12">
        <f>1600</f>
        <v>1600</v>
      </c>
      <c r="D12" s="8" t="s">
        <v>8</v>
      </c>
    </row>
    <row r="13" spans="1:4" ht="14.1" customHeight="1" outlineLevel="3" x14ac:dyDescent="0.2">
      <c r="A13" s="6" t="s">
        <v>237</v>
      </c>
      <c r="B13" s="11"/>
      <c r="C13" s="12">
        <f>179882</f>
        <v>179882</v>
      </c>
      <c r="D13" s="6" t="s">
        <v>240</v>
      </c>
    </row>
    <row r="14" spans="1:4" ht="14.1" customHeight="1" outlineLevel="3" x14ac:dyDescent="0.2">
      <c r="A14" s="16" t="s">
        <v>241</v>
      </c>
      <c r="B14" s="16"/>
      <c r="C14" s="16"/>
      <c r="D14" s="16"/>
    </row>
    <row r="15" spans="1:4" ht="14.1" customHeight="1" outlineLevel="3" x14ac:dyDescent="0.2">
      <c r="A15" s="16" t="s">
        <v>242</v>
      </c>
      <c r="B15" s="16"/>
      <c r="C15" s="14">
        <f>C16+C75+C160+C162+C172+C190+C236+C239+C246+C250+C255+C257+C276+C280</f>
        <v>792952.23</v>
      </c>
      <c r="D15" s="18"/>
    </row>
    <row r="16" spans="1:4" ht="14.1" customHeight="1" outlineLevel="3" x14ac:dyDescent="0.2">
      <c r="A16" s="15" t="s">
        <v>243</v>
      </c>
      <c r="B16" s="11"/>
      <c r="C16" s="14">
        <f>SUM(C17:C74)</f>
        <v>16669.05</v>
      </c>
      <c r="D16" s="8"/>
    </row>
    <row r="17" spans="1:4" ht="14.1" customHeight="1" outlineLevel="3" x14ac:dyDescent="0.2">
      <c r="A17" s="8" t="s">
        <v>9</v>
      </c>
      <c r="B17" s="11">
        <v>45476</v>
      </c>
      <c r="C17" s="12">
        <v>416.04</v>
      </c>
      <c r="D17" s="8" t="s">
        <v>10</v>
      </c>
    </row>
    <row r="18" spans="1:4" ht="14.1" customHeight="1" outlineLevel="3" x14ac:dyDescent="0.2">
      <c r="A18" s="8" t="s">
        <v>9</v>
      </c>
      <c r="B18" s="11">
        <v>45476</v>
      </c>
      <c r="C18" s="12">
        <v>307.66000000000003</v>
      </c>
      <c r="D18" s="8" t="s">
        <v>11</v>
      </c>
    </row>
    <row r="19" spans="1:4" ht="14.1" customHeight="1" outlineLevel="3" x14ac:dyDescent="0.2">
      <c r="A19" s="8" t="s">
        <v>9</v>
      </c>
      <c r="B19" s="11">
        <v>45476</v>
      </c>
      <c r="C19" s="12">
        <v>131.54</v>
      </c>
      <c r="D19" s="8" t="s">
        <v>183</v>
      </c>
    </row>
    <row r="20" spans="1:4" ht="14.1" customHeight="1" outlineLevel="3" x14ac:dyDescent="0.2">
      <c r="A20" s="8" t="s">
        <v>9</v>
      </c>
      <c r="B20" s="11">
        <v>45476</v>
      </c>
      <c r="C20" s="12">
        <v>705.84</v>
      </c>
      <c r="D20" s="8" t="s">
        <v>184</v>
      </c>
    </row>
    <row r="21" spans="1:4" ht="14.1" customHeight="1" outlineLevel="3" x14ac:dyDescent="0.2">
      <c r="A21" s="8" t="s">
        <v>9</v>
      </c>
      <c r="B21" s="11">
        <v>45476</v>
      </c>
      <c r="C21" s="12">
        <v>130.47999999999999</v>
      </c>
      <c r="D21" s="8" t="s">
        <v>12</v>
      </c>
    </row>
    <row r="22" spans="1:4" ht="14.1" customHeight="1" outlineLevel="3" x14ac:dyDescent="0.2">
      <c r="A22" s="8" t="s">
        <v>9</v>
      </c>
      <c r="B22" s="11">
        <v>45476</v>
      </c>
      <c r="C22" s="12">
        <v>7.74</v>
      </c>
      <c r="D22" s="8" t="s">
        <v>13</v>
      </c>
    </row>
    <row r="23" spans="1:4" ht="14.1" customHeight="1" outlineLevel="3" x14ac:dyDescent="0.2">
      <c r="A23" s="8" t="s">
        <v>9</v>
      </c>
      <c r="B23" s="11">
        <v>45476</v>
      </c>
      <c r="C23" s="12">
        <v>594.69000000000005</v>
      </c>
      <c r="D23" s="8" t="s">
        <v>13</v>
      </c>
    </row>
    <row r="24" spans="1:4" ht="14.1" customHeight="1" outlineLevel="3" x14ac:dyDescent="0.2">
      <c r="A24" s="8" t="s">
        <v>9</v>
      </c>
      <c r="B24" s="11">
        <v>45476</v>
      </c>
      <c r="C24" s="12">
        <v>397.46</v>
      </c>
      <c r="D24" s="8" t="s">
        <v>14</v>
      </c>
    </row>
    <row r="25" spans="1:4" ht="14.1" customHeight="1" outlineLevel="3" x14ac:dyDescent="0.2">
      <c r="A25" s="8" t="s">
        <v>9</v>
      </c>
      <c r="B25" s="11">
        <v>45476</v>
      </c>
      <c r="C25" s="12">
        <v>188.02</v>
      </c>
      <c r="D25" s="8" t="s">
        <v>15</v>
      </c>
    </row>
    <row r="26" spans="1:4" ht="14.1" customHeight="1" outlineLevel="3" x14ac:dyDescent="0.2">
      <c r="A26" s="8" t="s">
        <v>9</v>
      </c>
      <c r="B26" s="11">
        <v>45476</v>
      </c>
      <c r="C26" s="12">
        <v>-1111.47</v>
      </c>
      <c r="D26" s="8" t="s">
        <v>16</v>
      </c>
    </row>
    <row r="27" spans="1:4" ht="14.1" customHeight="1" outlineLevel="3" x14ac:dyDescent="0.2">
      <c r="A27" s="8" t="s">
        <v>9</v>
      </c>
      <c r="B27" s="11">
        <v>45476</v>
      </c>
      <c r="C27" s="12">
        <v>-323.52</v>
      </c>
      <c r="D27" s="8" t="s">
        <v>17</v>
      </c>
    </row>
    <row r="28" spans="1:4" ht="14.1" customHeight="1" outlineLevel="3" x14ac:dyDescent="0.2">
      <c r="A28" s="8" t="s">
        <v>9</v>
      </c>
      <c r="B28" s="11">
        <v>45477</v>
      </c>
      <c r="C28" s="12">
        <v>10.35</v>
      </c>
      <c r="D28" s="8" t="s">
        <v>185</v>
      </c>
    </row>
    <row r="29" spans="1:4" ht="14.1" customHeight="1" outlineLevel="3" x14ac:dyDescent="0.2">
      <c r="A29" s="8" t="s">
        <v>9</v>
      </c>
      <c r="B29" s="11">
        <v>45477</v>
      </c>
      <c r="C29" s="12">
        <v>75.92</v>
      </c>
      <c r="D29" s="8" t="s">
        <v>18</v>
      </c>
    </row>
    <row r="30" spans="1:4" ht="14.1" customHeight="1" outlineLevel="3" x14ac:dyDescent="0.2">
      <c r="A30" s="8" t="s">
        <v>9</v>
      </c>
      <c r="B30" s="11">
        <v>45477</v>
      </c>
      <c r="C30" s="12">
        <v>491.57</v>
      </c>
      <c r="D30" s="8" t="s">
        <v>19</v>
      </c>
    </row>
    <row r="31" spans="1:4" ht="14.1" customHeight="1" outlineLevel="3" x14ac:dyDescent="0.2">
      <c r="A31" s="8" t="s">
        <v>9</v>
      </c>
      <c r="B31" s="11">
        <v>45477</v>
      </c>
      <c r="C31" s="12">
        <v>428.34</v>
      </c>
      <c r="D31" s="8" t="s">
        <v>20</v>
      </c>
    </row>
    <row r="32" spans="1:4" ht="14.1" customHeight="1" outlineLevel="3" x14ac:dyDescent="0.2">
      <c r="A32" s="8" t="s">
        <v>9</v>
      </c>
      <c r="B32" s="11">
        <v>45477</v>
      </c>
      <c r="C32" s="12">
        <v>-856.04</v>
      </c>
      <c r="D32" s="8" t="s">
        <v>21</v>
      </c>
    </row>
    <row r="33" spans="1:4" ht="14.1" customHeight="1" outlineLevel="3" x14ac:dyDescent="0.2">
      <c r="A33" s="8" t="s">
        <v>9</v>
      </c>
      <c r="B33" s="11">
        <v>45481</v>
      </c>
      <c r="C33" s="12">
        <v>17.809999999999999</v>
      </c>
      <c r="D33" s="8" t="s">
        <v>186</v>
      </c>
    </row>
    <row r="34" spans="1:4" ht="14.1" customHeight="1" outlineLevel="3" x14ac:dyDescent="0.2">
      <c r="A34" s="8" t="s">
        <v>9</v>
      </c>
      <c r="B34" s="11">
        <v>45481</v>
      </c>
      <c r="C34" s="12">
        <v>452.72</v>
      </c>
      <c r="D34" s="8" t="s">
        <v>186</v>
      </c>
    </row>
    <row r="35" spans="1:4" ht="14.1" customHeight="1" outlineLevel="3" x14ac:dyDescent="0.2">
      <c r="A35" s="8" t="s">
        <v>9</v>
      </c>
      <c r="B35" s="11">
        <v>45481</v>
      </c>
      <c r="C35" s="12">
        <v>-103.72</v>
      </c>
      <c r="D35" s="8" t="s">
        <v>22</v>
      </c>
    </row>
    <row r="36" spans="1:4" ht="14.1" customHeight="1" outlineLevel="3" x14ac:dyDescent="0.2">
      <c r="A36" s="8" t="s">
        <v>9</v>
      </c>
      <c r="B36" s="11">
        <v>45483</v>
      </c>
      <c r="C36" s="12">
        <v>374.12</v>
      </c>
      <c r="D36" s="8" t="s">
        <v>23</v>
      </c>
    </row>
    <row r="37" spans="1:4" ht="14.1" customHeight="1" outlineLevel="3" x14ac:dyDescent="0.2">
      <c r="A37" s="8" t="s">
        <v>9</v>
      </c>
      <c r="B37" s="11">
        <v>45484</v>
      </c>
      <c r="C37" s="12">
        <v>355.16</v>
      </c>
      <c r="D37" s="8" t="s">
        <v>187</v>
      </c>
    </row>
    <row r="38" spans="1:4" ht="14.1" customHeight="1" outlineLevel="3" x14ac:dyDescent="0.2">
      <c r="A38" s="8" t="s">
        <v>9</v>
      </c>
      <c r="B38" s="11">
        <v>45484</v>
      </c>
      <c r="C38" s="12">
        <v>259.54000000000002</v>
      </c>
      <c r="D38" s="8" t="s">
        <v>183</v>
      </c>
    </row>
    <row r="39" spans="1:4" ht="14.1" customHeight="1" outlineLevel="3" x14ac:dyDescent="0.2">
      <c r="A39" s="8" t="s">
        <v>9</v>
      </c>
      <c r="B39" s="11">
        <v>45488</v>
      </c>
      <c r="C39" s="12">
        <v>79.819999999999993</v>
      </c>
      <c r="D39" s="8" t="s">
        <v>24</v>
      </c>
    </row>
    <row r="40" spans="1:4" ht="14.1" customHeight="1" outlineLevel="3" x14ac:dyDescent="0.2">
      <c r="A40" s="8" t="s">
        <v>9</v>
      </c>
      <c r="B40" s="11">
        <v>45488</v>
      </c>
      <c r="C40" s="12">
        <v>502.8</v>
      </c>
      <c r="D40" s="8" t="s">
        <v>25</v>
      </c>
    </row>
    <row r="41" spans="1:4" ht="14.1" customHeight="1" outlineLevel="3" x14ac:dyDescent="0.2">
      <c r="A41" s="8" t="s">
        <v>9</v>
      </c>
      <c r="B41" s="11">
        <v>45488</v>
      </c>
      <c r="C41" s="12">
        <v>89.36</v>
      </c>
      <c r="D41" s="8" t="s">
        <v>25</v>
      </c>
    </row>
    <row r="42" spans="1:4" ht="14.1" customHeight="1" outlineLevel="3" x14ac:dyDescent="0.2">
      <c r="A42" s="8" t="s">
        <v>9</v>
      </c>
      <c r="B42" s="11">
        <v>45488</v>
      </c>
      <c r="C42" s="12">
        <v>5</v>
      </c>
      <c r="D42" s="8" t="s">
        <v>26</v>
      </c>
    </row>
    <row r="43" spans="1:4" ht="14.1" customHeight="1" outlineLevel="3" x14ac:dyDescent="0.2">
      <c r="A43" s="8" t="s">
        <v>9</v>
      </c>
      <c r="B43" s="11">
        <v>45488</v>
      </c>
      <c r="C43" s="12">
        <v>-420.57</v>
      </c>
      <c r="D43" s="8" t="s">
        <v>27</v>
      </c>
    </row>
    <row r="44" spans="1:4" ht="14.1" customHeight="1" outlineLevel="3" x14ac:dyDescent="0.2">
      <c r="A44" s="8" t="s">
        <v>9</v>
      </c>
      <c r="B44" s="11">
        <v>45489</v>
      </c>
      <c r="C44" s="12">
        <v>877.51</v>
      </c>
      <c r="D44" s="8" t="s">
        <v>28</v>
      </c>
    </row>
    <row r="45" spans="1:4" ht="14.1" customHeight="1" outlineLevel="3" x14ac:dyDescent="0.2">
      <c r="A45" s="8" t="s">
        <v>9</v>
      </c>
      <c r="B45" s="11">
        <v>45489</v>
      </c>
      <c r="C45" s="12">
        <v>575.84</v>
      </c>
      <c r="D45" s="8" t="s">
        <v>29</v>
      </c>
    </row>
    <row r="46" spans="1:4" ht="14.1" customHeight="1" outlineLevel="3" x14ac:dyDescent="0.2">
      <c r="A46" s="8" t="s">
        <v>9</v>
      </c>
      <c r="B46" s="11">
        <v>45490</v>
      </c>
      <c r="C46" s="12">
        <v>291.7</v>
      </c>
      <c r="D46" s="8" t="s">
        <v>30</v>
      </c>
    </row>
    <row r="47" spans="1:4" ht="14.1" customHeight="1" outlineLevel="3" x14ac:dyDescent="0.2">
      <c r="A47" s="8" t="s">
        <v>9</v>
      </c>
      <c r="B47" s="11">
        <v>45490</v>
      </c>
      <c r="C47" s="12">
        <v>154.13</v>
      </c>
      <c r="D47" s="8" t="s">
        <v>30</v>
      </c>
    </row>
    <row r="48" spans="1:4" ht="14.1" customHeight="1" outlineLevel="3" x14ac:dyDescent="0.2">
      <c r="A48" s="8" t="s">
        <v>9</v>
      </c>
      <c r="B48" s="11">
        <v>45491</v>
      </c>
      <c r="C48" s="12">
        <v>942.97</v>
      </c>
      <c r="D48" s="8" t="s">
        <v>31</v>
      </c>
    </row>
    <row r="49" spans="1:4" ht="14.1" customHeight="1" outlineLevel="3" x14ac:dyDescent="0.2">
      <c r="A49" s="8" t="s">
        <v>9</v>
      </c>
      <c r="B49" s="11">
        <v>45491</v>
      </c>
      <c r="C49" s="12">
        <v>175.04</v>
      </c>
      <c r="D49" s="8" t="s">
        <v>32</v>
      </c>
    </row>
    <row r="50" spans="1:4" ht="14.1" customHeight="1" outlineLevel="3" x14ac:dyDescent="0.2">
      <c r="A50" s="8" t="s">
        <v>9</v>
      </c>
      <c r="B50" s="11">
        <v>45491</v>
      </c>
      <c r="C50" s="12">
        <v>-19.54</v>
      </c>
      <c r="D50" s="8" t="s">
        <v>33</v>
      </c>
    </row>
    <row r="51" spans="1:4" ht="14.1" customHeight="1" outlineLevel="3" x14ac:dyDescent="0.2">
      <c r="A51" s="8" t="s">
        <v>9</v>
      </c>
      <c r="B51" s="11">
        <v>45497</v>
      </c>
      <c r="C51" s="12">
        <v>420.32</v>
      </c>
      <c r="D51" s="8" t="s">
        <v>188</v>
      </c>
    </row>
    <row r="52" spans="1:4" ht="14.1" customHeight="1" outlineLevel="3" x14ac:dyDescent="0.2">
      <c r="A52" s="8" t="s">
        <v>9</v>
      </c>
      <c r="B52" s="11">
        <v>45497</v>
      </c>
      <c r="C52" s="12">
        <v>236.62</v>
      </c>
      <c r="D52" s="8" t="s">
        <v>34</v>
      </c>
    </row>
    <row r="53" spans="1:4" ht="14.1" customHeight="1" outlineLevel="3" x14ac:dyDescent="0.2">
      <c r="A53" s="8" t="s">
        <v>9</v>
      </c>
      <c r="B53" s="11">
        <v>45497</v>
      </c>
      <c r="C53" s="12">
        <v>38.69</v>
      </c>
      <c r="D53" s="8" t="s">
        <v>35</v>
      </c>
    </row>
    <row r="54" spans="1:4" ht="14.1" customHeight="1" outlineLevel="3" x14ac:dyDescent="0.2">
      <c r="A54" s="8" t="s">
        <v>9</v>
      </c>
      <c r="B54" s="11">
        <v>45497</v>
      </c>
      <c r="C54" s="12">
        <v>292</v>
      </c>
      <c r="D54" s="8" t="s">
        <v>36</v>
      </c>
    </row>
    <row r="55" spans="1:4" ht="14.1" customHeight="1" outlineLevel="3" x14ac:dyDescent="0.2">
      <c r="A55" s="8" t="s">
        <v>9</v>
      </c>
      <c r="B55" s="11">
        <v>45497</v>
      </c>
      <c r="C55" s="12">
        <v>1097.25</v>
      </c>
      <c r="D55" s="8" t="s">
        <v>37</v>
      </c>
    </row>
    <row r="56" spans="1:4" ht="14.1" customHeight="1" outlineLevel="3" x14ac:dyDescent="0.2">
      <c r="A56" s="8" t="s">
        <v>9</v>
      </c>
      <c r="B56" s="11">
        <v>45497</v>
      </c>
      <c r="C56" s="12">
        <v>85.75</v>
      </c>
      <c r="D56" s="8" t="s">
        <v>38</v>
      </c>
    </row>
    <row r="57" spans="1:4" ht="14.1" customHeight="1" outlineLevel="3" x14ac:dyDescent="0.2">
      <c r="A57" s="8" t="s">
        <v>9</v>
      </c>
      <c r="B57" s="11">
        <v>45498</v>
      </c>
      <c r="C57" s="12">
        <v>79.22</v>
      </c>
      <c r="D57" s="8" t="s">
        <v>189</v>
      </c>
    </row>
    <row r="58" spans="1:4" ht="14.1" customHeight="1" outlineLevel="3" x14ac:dyDescent="0.2">
      <c r="A58" s="8" t="s">
        <v>9</v>
      </c>
      <c r="B58" s="11">
        <v>45498</v>
      </c>
      <c r="C58" s="12">
        <v>6696.69</v>
      </c>
      <c r="D58" s="8" t="s">
        <v>190</v>
      </c>
    </row>
    <row r="59" spans="1:4" ht="14.1" customHeight="1" outlineLevel="3" x14ac:dyDescent="0.2">
      <c r="A59" s="8" t="s">
        <v>9</v>
      </c>
      <c r="B59" s="11">
        <v>45498</v>
      </c>
      <c r="C59" s="12">
        <v>166.75</v>
      </c>
      <c r="D59" s="8" t="s">
        <v>191</v>
      </c>
    </row>
    <row r="60" spans="1:4" ht="14.1" customHeight="1" outlineLevel="3" x14ac:dyDescent="0.2">
      <c r="A60" s="8" t="s">
        <v>9</v>
      </c>
      <c r="B60" s="11">
        <v>45498</v>
      </c>
      <c r="C60" s="12">
        <v>64.010000000000005</v>
      </c>
      <c r="D60" s="8" t="s">
        <v>186</v>
      </c>
    </row>
    <row r="61" spans="1:4" ht="14.1" customHeight="1" outlineLevel="3" x14ac:dyDescent="0.2">
      <c r="A61" s="8" t="s">
        <v>9</v>
      </c>
      <c r="B61" s="11">
        <v>45498</v>
      </c>
      <c r="C61" s="12">
        <v>6.21</v>
      </c>
      <c r="D61" s="8" t="s">
        <v>186</v>
      </c>
    </row>
    <row r="62" spans="1:4" ht="14.1" customHeight="1" outlineLevel="3" x14ac:dyDescent="0.2">
      <c r="A62" s="8" t="s">
        <v>9</v>
      </c>
      <c r="B62" s="11">
        <v>45498</v>
      </c>
      <c r="C62" s="12">
        <v>12.3</v>
      </c>
      <c r="D62" s="8" t="s">
        <v>39</v>
      </c>
    </row>
    <row r="63" spans="1:4" ht="14.1" customHeight="1" outlineLevel="3" x14ac:dyDescent="0.2">
      <c r="A63" s="8" t="s">
        <v>9</v>
      </c>
      <c r="B63" s="11">
        <v>45498</v>
      </c>
      <c r="C63" s="12">
        <v>1618.79</v>
      </c>
      <c r="D63" s="8" t="s">
        <v>40</v>
      </c>
    </row>
    <row r="64" spans="1:4" ht="14.1" customHeight="1" outlineLevel="3" x14ac:dyDescent="0.2">
      <c r="A64" s="8" t="s">
        <v>9</v>
      </c>
      <c r="B64" s="11">
        <v>45499</v>
      </c>
      <c r="C64" s="12">
        <v>2.93</v>
      </c>
      <c r="D64" s="8" t="s">
        <v>41</v>
      </c>
    </row>
    <row r="65" spans="1:4" ht="14.1" customHeight="1" outlineLevel="3" x14ac:dyDescent="0.2">
      <c r="A65" s="8" t="s">
        <v>9</v>
      </c>
      <c r="B65" s="11">
        <v>45499</v>
      </c>
      <c r="C65" s="12">
        <v>458.7</v>
      </c>
      <c r="D65" s="8" t="s">
        <v>184</v>
      </c>
    </row>
    <row r="66" spans="1:4" ht="14.1" customHeight="1" outlineLevel="3" x14ac:dyDescent="0.2">
      <c r="A66" s="8" t="s">
        <v>9</v>
      </c>
      <c r="B66" s="11">
        <v>45499</v>
      </c>
      <c r="C66" s="12">
        <v>255.97</v>
      </c>
      <c r="D66" s="8" t="s">
        <v>187</v>
      </c>
    </row>
    <row r="67" spans="1:4" ht="14.1" customHeight="1" outlineLevel="3" x14ac:dyDescent="0.2">
      <c r="A67" s="8" t="s">
        <v>9</v>
      </c>
      <c r="B67" s="11">
        <v>45499</v>
      </c>
      <c r="C67" s="12">
        <v>29.39</v>
      </c>
      <c r="D67" s="8" t="s">
        <v>183</v>
      </c>
    </row>
    <row r="68" spans="1:4" ht="14.1" customHeight="1" outlineLevel="3" x14ac:dyDescent="0.2">
      <c r="A68" s="8" t="s">
        <v>9</v>
      </c>
      <c r="B68" s="11">
        <v>45499</v>
      </c>
      <c r="C68" s="12">
        <v>15.01</v>
      </c>
      <c r="D68" s="8" t="s">
        <v>192</v>
      </c>
    </row>
    <row r="69" spans="1:4" ht="14.1" customHeight="1" outlineLevel="3" x14ac:dyDescent="0.2">
      <c r="A69" s="8" t="s">
        <v>9</v>
      </c>
      <c r="B69" s="11">
        <v>45499</v>
      </c>
      <c r="C69" s="12">
        <v>9.48</v>
      </c>
      <c r="D69" s="8" t="s">
        <v>193</v>
      </c>
    </row>
    <row r="70" spans="1:4" ht="14.1" customHeight="1" outlineLevel="3" x14ac:dyDescent="0.2">
      <c r="A70" s="8" t="s">
        <v>9</v>
      </c>
      <c r="B70" s="11">
        <v>45499</v>
      </c>
      <c r="C70" s="12">
        <v>450.08</v>
      </c>
      <c r="D70" s="8" t="s">
        <v>194</v>
      </c>
    </row>
    <row r="71" spans="1:4" ht="14.1" customHeight="1" outlineLevel="3" x14ac:dyDescent="0.2">
      <c r="A71" s="8" t="s">
        <v>9</v>
      </c>
      <c r="B71" s="11">
        <v>45499</v>
      </c>
      <c r="C71" s="12">
        <v>54.78</v>
      </c>
      <c r="D71" s="8" t="s">
        <v>193</v>
      </c>
    </row>
    <row r="72" spans="1:4" ht="14.1" customHeight="1" outlineLevel="3" x14ac:dyDescent="0.2">
      <c r="A72" s="8" t="s">
        <v>9</v>
      </c>
      <c r="B72" s="11">
        <v>45499</v>
      </c>
      <c r="C72" s="12">
        <v>-972.21</v>
      </c>
      <c r="D72" s="8" t="s">
        <v>42</v>
      </c>
    </row>
    <row r="73" spans="1:4" ht="14.1" customHeight="1" outlineLevel="3" x14ac:dyDescent="0.2">
      <c r="A73" s="8" t="s">
        <v>9</v>
      </c>
      <c r="B73" s="11">
        <v>45503</v>
      </c>
      <c r="C73" s="12">
        <v>92.95</v>
      </c>
      <c r="D73" s="8" t="s">
        <v>43</v>
      </c>
    </row>
    <row r="74" spans="1:4" ht="14.1" customHeight="1" outlineLevel="3" x14ac:dyDescent="0.2">
      <c r="A74" s="8" t="s">
        <v>9</v>
      </c>
      <c r="B74" s="11">
        <v>45504</v>
      </c>
      <c r="C74" s="12">
        <v>-746.94</v>
      </c>
      <c r="D74" s="8" t="s">
        <v>21</v>
      </c>
    </row>
    <row r="75" spans="1:4" ht="14.1" customHeight="1" outlineLevel="3" x14ac:dyDescent="0.2">
      <c r="A75" s="15" t="s">
        <v>244</v>
      </c>
      <c r="B75" s="11"/>
      <c r="C75" s="14">
        <f>SUM(C76:C159)</f>
        <v>19326.649999999991</v>
      </c>
      <c r="D75" s="8"/>
    </row>
    <row r="76" spans="1:4" ht="14.1" customHeight="1" outlineLevel="3" x14ac:dyDescent="0.2">
      <c r="A76" s="8" t="s">
        <v>44</v>
      </c>
      <c r="B76" s="11">
        <v>45476</v>
      </c>
      <c r="C76" s="12">
        <v>300.25</v>
      </c>
      <c r="D76" s="8" t="s">
        <v>195</v>
      </c>
    </row>
    <row r="77" spans="1:4" ht="14.1" customHeight="1" outlineLevel="3" x14ac:dyDescent="0.2">
      <c r="A77" s="8" t="s">
        <v>44</v>
      </c>
      <c r="B77" s="11">
        <v>45476</v>
      </c>
      <c r="C77" s="12">
        <v>704.99</v>
      </c>
      <c r="D77" s="8" t="s">
        <v>196</v>
      </c>
    </row>
    <row r="78" spans="1:4" ht="14.1" customHeight="1" outlineLevel="3" x14ac:dyDescent="0.2">
      <c r="A78" s="8" t="s">
        <v>44</v>
      </c>
      <c r="B78" s="11">
        <v>45476</v>
      </c>
      <c r="C78" s="12">
        <v>40.31</v>
      </c>
      <c r="D78" s="8" t="s">
        <v>45</v>
      </c>
    </row>
    <row r="79" spans="1:4" ht="14.1" customHeight="1" outlineLevel="3" x14ac:dyDescent="0.2">
      <c r="A79" s="8" t="s">
        <v>44</v>
      </c>
      <c r="B79" s="11">
        <v>45476</v>
      </c>
      <c r="C79" s="12">
        <v>23.21</v>
      </c>
      <c r="D79" s="8" t="s">
        <v>197</v>
      </c>
    </row>
    <row r="80" spans="1:4" ht="14.1" customHeight="1" outlineLevel="3" x14ac:dyDescent="0.2">
      <c r="A80" s="8" t="s">
        <v>44</v>
      </c>
      <c r="B80" s="11">
        <v>45477</v>
      </c>
      <c r="C80" s="12">
        <v>-697.06</v>
      </c>
      <c r="D80" s="8" t="s">
        <v>21</v>
      </c>
    </row>
    <row r="81" spans="1:4" ht="14.1" customHeight="1" outlineLevel="3" x14ac:dyDescent="0.2">
      <c r="A81" s="8" t="s">
        <v>44</v>
      </c>
      <c r="B81" s="11">
        <v>45481</v>
      </c>
      <c r="C81" s="12">
        <v>145.96</v>
      </c>
      <c r="D81" s="8" t="s">
        <v>46</v>
      </c>
    </row>
    <row r="82" spans="1:4" ht="14.1" customHeight="1" outlineLevel="3" x14ac:dyDescent="0.2">
      <c r="A82" s="8" t="s">
        <v>44</v>
      </c>
      <c r="B82" s="11">
        <v>45481</v>
      </c>
      <c r="C82" s="12">
        <v>2899.54</v>
      </c>
      <c r="D82" s="8" t="s">
        <v>47</v>
      </c>
    </row>
    <row r="83" spans="1:4" ht="14.1" customHeight="1" outlineLevel="3" x14ac:dyDescent="0.2">
      <c r="A83" s="8" t="s">
        <v>44</v>
      </c>
      <c r="B83" s="11">
        <v>45481</v>
      </c>
      <c r="C83" s="12">
        <v>206.5</v>
      </c>
      <c r="D83" s="8" t="s">
        <v>198</v>
      </c>
    </row>
    <row r="84" spans="1:4" ht="14.1" customHeight="1" outlineLevel="3" x14ac:dyDescent="0.2">
      <c r="A84" s="8" t="s">
        <v>44</v>
      </c>
      <c r="B84" s="11">
        <v>45481</v>
      </c>
      <c r="C84" s="12">
        <v>161.29</v>
      </c>
      <c r="D84" s="8" t="s">
        <v>199</v>
      </c>
    </row>
    <row r="85" spans="1:4" ht="14.1" customHeight="1" outlineLevel="3" x14ac:dyDescent="0.2">
      <c r="A85" s="8" t="s">
        <v>44</v>
      </c>
      <c r="B85" s="11">
        <v>45481</v>
      </c>
      <c r="C85" s="12">
        <v>445.58</v>
      </c>
      <c r="D85" s="8" t="s">
        <v>200</v>
      </c>
    </row>
    <row r="86" spans="1:4" ht="14.1" customHeight="1" outlineLevel="3" x14ac:dyDescent="0.2">
      <c r="A86" s="8" t="s">
        <v>44</v>
      </c>
      <c r="B86" s="11">
        <v>45481</v>
      </c>
      <c r="C86" s="12">
        <v>86</v>
      </c>
      <c r="D86" s="8" t="s">
        <v>48</v>
      </c>
    </row>
    <row r="87" spans="1:4" ht="14.1" customHeight="1" outlineLevel="3" x14ac:dyDescent="0.2">
      <c r="A87" s="8" t="s">
        <v>44</v>
      </c>
      <c r="B87" s="11">
        <v>45481</v>
      </c>
      <c r="C87" s="12">
        <v>-19.37</v>
      </c>
      <c r="D87" s="8" t="s">
        <v>22</v>
      </c>
    </row>
    <row r="88" spans="1:4" ht="14.1" customHeight="1" outlineLevel="3" x14ac:dyDescent="0.2">
      <c r="A88" s="8" t="s">
        <v>44</v>
      </c>
      <c r="B88" s="11">
        <v>45483</v>
      </c>
      <c r="C88" s="12">
        <v>111.96</v>
      </c>
      <c r="D88" s="8" t="s">
        <v>49</v>
      </c>
    </row>
    <row r="89" spans="1:4" ht="14.1" customHeight="1" outlineLevel="3" x14ac:dyDescent="0.2">
      <c r="A89" s="8" t="s">
        <v>44</v>
      </c>
      <c r="B89" s="11">
        <v>45483</v>
      </c>
      <c r="C89" s="12">
        <v>71</v>
      </c>
      <c r="D89" s="8" t="s">
        <v>50</v>
      </c>
    </row>
    <row r="90" spans="1:4" ht="14.1" customHeight="1" outlineLevel="3" x14ac:dyDescent="0.2">
      <c r="A90" s="8" t="s">
        <v>44</v>
      </c>
      <c r="B90" s="11">
        <v>45483</v>
      </c>
      <c r="C90" s="12">
        <v>153.72999999999999</v>
      </c>
      <c r="D90" s="8" t="s">
        <v>51</v>
      </c>
    </row>
    <row r="91" spans="1:4" ht="14.1" customHeight="1" outlineLevel="3" x14ac:dyDescent="0.2">
      <c r="A91" s="8" t="s">
        <v>44</v>
      </c>
      <c r="B91" s="11">
        <v>45483</v>
      </c>
      <c r="C91" s="12">
        <v>21.38</v>
      </c>
      <c r="D91" s="8" t="s">
        <v>52</v>
      </c>
    </row>
    <row r="92" spans="1:4" ht="14.1" customHeight="1" outlineLevel="3" x14ac:dyDescent="0.2">
      <c r="A92" s="8" t="s">
        <v>44</v>
      </c>
      <c r="B92" s="11">
        <v>45483</v>
      </c>
      <c r="C92" s="12">
        <v>172.37</v>
      </c>
      <c r="D92" s="8" t="s">
        <v>53</v>
      </c>
    </row>
    <row r="93" spans="1:4" ht="14.1" customHeight="1" outlineLevel="3" x14ac:dyDescent="0.2">
      <c r="A93" s="8" t="s">
        <v>44</v>
      </c>
      <c r="B93" s="11">
        <v>45488</v>
      </c>
      <c r="C93" s="12">
        <v>171.36</v>
      </c>
      <c r="D93" s="8" t="s">
        <v>54</v>
      </c>
    </row>
    <row r="94" spans="1:4" ht="14.1" customHeight="1" outlineLevel="3" x14ac:dyDescent="0.2">
      <c r="A94" s="8" t="s">
        <v>44</v>
      </c>
      <c r="B94" s="11">
        <v>45488</v>
      </c>
      <c r="C94" s="12">
        <v>230.96</v>
      </c>
      <c r="D94" s="8" t="s">
        <v>55</v>
      </c>
    </row>
    <row r="95" spans="1:4" ht="14.1" customHeight="1" outlineLevel="3" x14ac:dyDescent="0.2">
      <c r="A95" s="8" t="s">
        <v>44</v>
      </c>
      <c r="B95" s="11">
        <v>45488</v>
      </c>
      <c r="C95" s="12">
        <v>214.66</v>
      </c>
      <c r="D95" s="8" t="s">
        <v>56</v>
      </c>
    </row>
    <row r="96" spans="1:4" ht="14.1" customHeight="1" outlineLevel="3" x14ac:dyDescent="0.2">
      <c r="A96" s="8" t="s">
        <v>44</v>
      </c>
      <c r="B96" s="11">
        <v>45488</v>
      </c>
      <c r="C96" s="12">
        <v>129.43</v>
      </c>
      <c r="D96" s="8" t="s">
        <v>57</v>
      </c>
    </row>
    <row r="97" spans="1:4" ht="14.1" customHeight="1" outlineLevel="3" x14ac:dyDescent="0.2">
      <c r="A97" s="8" t="s">
        <v>44</v>
      </c>
      <c r="B97" s="11">
        <v>45488</v>
      </c>
      <c r="C97" s="12">
        <v>-302.67</v>
      </c>
      <c r="D97" s="8" t="s">
        <v>58</v>
      </c>
    </row>
    <row r="98" spans="1:4" ht="14.1" customHeight="1" outlineLevel="3" x14ac:dyDescent="0.2">
      <c r="A98" s="8" t="s">
        <v>44</v>
      </c>
      <c r="B98" s="11">
        <v>45489</v>
      </c>
      <c r="C98" s="12">
        <v>821.42</v>
      </c>
      <c r="D98" s="8" t="s">
        <v>59</v>
      </c>
    </row>
    <row r="99" spans="1:4" ht="14.1" customHeight="1" outlineLevel="3" x14ac:dyDescent="0.2">
      <c r="A99" s="8" t="s">
        <v>44</v>
      </c>
      <c r="B99" s="11">
        <v>45489</v>
      </c>
      <c r="C99" s="12">
        <v>425.23</v>
      </c>
      <c r="D99" s="8" t="s">
        <v>60</v>
      </c>
    </row>
    <row r="100" spans="1:4" ht="14.1" customHeight="1" outlineLevel="3" x14ac:dyDescent="0.2">
      <c r="A100" s="8" t="s">
        <v>44</v>
      </c>
      <c r="B100" s="11">
        <v>45489</v>
      </c>
      <c r="C100" s="12">
        <v>31.67</v>
      </c>
      <c r="D100" s="8" t="s">
        <v>61</v>
      </c>
    </row>
    <row r="101" spans="1:4" ht="14.1" customHeight="1" outlineLevel="3" x14ac:dyDescent="0.2">
      <c r="A101" s="8" t="s">
        <v>44</v>
      </c>
      <c r="B101" s="11">
        <v>45489</v>
      </c>
      <c r="C101" s="12">
        <v>892.03</v>
      </c>
      <c r="D101" s="8" t="s">
        <v>62</v>
      </c>
    </row>
    <row r="102" spans="1:4" ht="14.1" customHeight="1" outlineLevel="3" x14ac:dyDescent="0.2">
      <c r="A102" s="8" t="s">
        <v>44</v>
      </c>
      <c r="B102" s="11">
        <v>45489</v>
      </c>
      <c r="C102" s="12">
        <v>165.52</v>
      </c>
      <c r="D102" s="8" t="s">
        <v>63</v>
      </c>
    </row>
    <row r="103" spans="1:4" ht="14.1" customHeight="1" outlineLevel="3" x14ac:dyDescent="0.2">
      <c r="A103" s="8" t="s">
        <v>44</v>
      </c>
      <c r="B103" s="11">
        <v>45489</v>
      </c>
      <c r="C103" s="12">
        <v>210.25</v>
      </c>
      <c r="D103" s="8" t="s">
        <v>64</v>
      </c>
    </row>
    <row r="104" spans="1:4" ht="14.1" customHeight="1" outlineLevel="3" x14ac:dyDescent="0.2">
      <c r="A104" s="8" t="s">
        <v>44</v>
      </c>
      <c r="B104" s="11">
        <v>45490</v>
      </c>
      <c r="C104" s="12">
        <v>161.82</v>
      </c>
      <c r="D104" s="8" t="s">
        <v>65</v>
      </c>
    </row>
    <row r="105" spans="1:4" ht="14.1" customHeight="1" outlineLevel="3" x14ac:dyDescent="0.2">
      <c r="A105" s="8" t="s">
        <v>44</v>
      </c>
      <c r="B105" s="11">
        <v>45490</v>
      </c>
      <c r="C105" s="12">
        <v>125.85</v>
      </c>
      <c r="D105" s="8" t="s">
        <v>201</v>
      </c>
    </row>
    <row r="106" spans="1:4" ht="14.1" customHeight="1" outlineLevel="3" x14ac:dyDescent="0.2">
      <c r="A106" s="8" t="s">
        <v>44</v>
      </c>
      <c r="B106" s="11">
        <v>45491</v>
      </c>
      <c r="C106" s="12">
        <v>130.88</v>
      </c>
      <c r="D106" s="8" t="s">
        <v>66</v>
      </c>
    </row>
    <row r="107" spans="1:4" ht="14.1" customHeight="1" outlineLevel="3" x14ac:dyDescent="0.2">
      <c r="A107" s="8" t="s">
        <v>44</v>
      </c>
      <c r="B107" s="11">
        <v>45491</v>
      </c>
      <c r="C107" s="12">
        <v>252.04</v>
      </c>
      <c r="D107" s="8" t="s">
        <v>67</v>
      </c>
    </row>
    <row r="108" spans="1:4" ht="14.1" customHeight="1" outlineLevel="3" x14ac:dyDescent="0.2">
      <c r="A108" s="8" t="s">
        <v>44</v>
      </c>
      <c r="B108" s="11">
        <v>45491</v>
      </c>
      <c r="C108" s="12">
        <v>440.47</v>
      </c>
      <c r="D108" s="8" t="s">
        <v>68</v>
      </c>
    </row>
    <row r="109" spans="1:4" ht="14.1" customHeight="1" outlineLevel="3" x14ac:dyDescent="0.2">
      <c r="A109" s="8" t="s">
        <v>44</v>
      </c>
      <c r="B109" s="11">
        <v>45491</v>
      </c>
      <c r="C109" s="12">
        <v>68.349999999999994</v>
      </c>
      <c r="D109" s="8" t="s">
        <v>69</v>
      </c>
    </row>
    <row r="110" spans="1:4" ht="14.1" customHeight="1" outlineLevel="3" x14ac:dyDescent="0.2">
      <c r="A110" s="8" t="s">
        <v>44</v>
      </c>
      <c r="B110" s="11">
        <v>45491</v>
      </c>
      <c r="C110" s="12">
        <v>42.05</v>
      </c>
      <c r="D110" s="8" t="s">
        <v>69</v>
      </c>
    </row>
    <row r="111" spans="1:4" ht="14.1" customHeight="1" outlineLevel="3" x14ac:dyDescent="0.2">
      <c r="A111" s="8" t="s">
        <v>44</v>
      </c>
      <c r="B111" s="11">
        <v>45491</v>
      </c>
      <c r="C111" s="12">
        <v>108.58</v>
      </c>
      <c r="D111" s="8" t="s">
        <v>70</v>
      </c>
    </row>
    <row r="112" spans="1:4" ht="14.1" customHeight="1" outlineLevel="3" x14ac:dyDescent="0.2">
      <c r="A112" s="8" t="s">
        <v>44</v>
      </c>
      <c r="B112" s="11">
        <v>45491</v>
      </c>
      <c r="C112" s="12">
        <v>47.51</v>
      </c>
      <c r="D112" s="8" t="s">
        <v>71</v>
      </c>
    </row>
    <row r="113" spans="1:4" ht="14.1" customHeight="1" outlineLevel="3" x14ac:dyDescent="0.2">
      <c r="A113" s="8" t="s">
        <v>44</v>
      </c>
      <c r="B113" s="11">
        <v>45491</v>
      </c>
      <c r="C113" s="12">
        <v>71.88</v>
      </c>
      <c r="D113" s="8" t="s">
        <v>72</v>
      </c>
    </row>
    <row r="114" spans="1:4" ht="14.1" customHeight="1" outlineLevel="3" x14ac:dyDescent="0.2">
      <c r="A114" s="8" t="s">
        <v>44</v>
      </c>
      <c r="B114" s="11">
        <v>45491</v>
      </c>
      <c r="C114" s="12">
        <v>152.21</v>
      </c>
      <c r="D114" s="8" t="s">
        <v>73</v>
      </c>
    </row>
    <row r="115" spans="1:4" ht="14.1" customHeight="1" outlineLevel="3" x14ac:dyDescent="0.2">
      <c r="A115" s="8" t="s">
        <v>44</v>
      </c>
      <c r="B115" s="11">
        <v>45491</v>
      </c>
      <c r="C115" s="12">
        <v>258.39</v>
      </c>
      <c r="D115" s="8" t="s">
        <v>73</v>
      </c>
    </row>
    <row r="116" spans="1:4" ht="14.1" customHeight="1" outlineLevel="3" x14ac:dyDescent="0.2">
      <c r="A116" s="8" t="s">
        <v>44</v>
      </c>
      <c r="B116" s="11">
        <v>45491</v>
      </c>
      <c r="C116" s="12">
        <v>280.24</v>
      </c>
      <c r="D116" s="8" t="s">
        <v>74</v>
      </c>
    </row>
    <row r="117" spans="1:4" ht="14.1" customHeight="1" outlineLevel="3" x14ac:dyDescent="0.2">
      <c r="A117" s="8" t="s">
        <v>44</v>
      </c>
      <c r="B117" s="11">
        <v>45491</v>
      </c>
      <c r="C117" s="12">
        <v>103.02</v>
      </c>
      <c r="D117" s="8" t="s">
        <v>75</v>
      </c>
    </row>
    <row r="118" spans="1:4" ht="14.1" customHeight="1" outlineLevel="3" x14ac:dyDescent="0.2">
      <c r="A118" s="8" t="s">
        <v>44</v>
      </c>
      <c r="B118" s="11">
        <v>45491</v>
      </c>
      <c r="C118" s="12">
        <v>588.48</v>
      </c>
      <c r="D118" s="8" t="s">
        <v>76</v>
      </c>
    </row>
    <row r="119" spans="1:4" ht="14.1" customHeight="1" outlineLevel="3" x14ac:dyDescent="0.2">
      <c r="A119" s="8" t="s">
        <v>44</v>
      </c>
      <c r="B119" s="11">
        <v>45491</v>
      </c>
      <c r="C119" s="12">
        <v>37.450000000000003</v>
      </c>
      <c r="D119" s="8" t="s">
        <v>77</v>
      </c>
    </row>
    <row r="120" spans="1:4" ht="14.1" customHeight="1" outlineLevel="3" x14ac:dyDescent="0.2">
      <c r="A120" s="8" t="s">
        <v>44</v>
      </c>
      <c r="B120" s="11">
        <v>45491</v>
      </c>
      <c r="C120" s="12">
        <v>704.36</v>
      </c>
      <c r="D120" s="8" t="s">
        <v>78</v>
      </c>
    </row>
    <row r="121" spans="1:4" ht="14.1" customHeight="1" outlineLevel="3" x14ac:dyDescent="0.2">
      <c r="A121" s="8" t="s">
        <v>44</v>
      </c>
      <c r="B121" s="11">
        <v>45491</v>
      </c>
      <c r="C121" s="12">
        <v>130.88999999999999</v>
      </c>
      <c r="D121" s="8" t="s">
        <v>79</v>
      </c>
    </row>
    <row r="122" spans="1:4" ht="14.1" customHeight="1" outlineLevel="3" x14ac:dyDescent="0.2">
      <c r="A122" s="8" t="s">
        <v>44</v>
      </c>
      <c r="B122" s="11">
        <v>45491</v>
      </c>
      <c r="C122" s="12">
        <v>206.99</v>
      </c>
      <c r="D122" s="8" t="s">
        <v>80</v>
      </c>
    </row>
    <row r="123" spans="1:4" ht="14.1" customHeight="1" outlineLevel="3" x14ac:dyDescent="0.2">
      <c r="A123" s="8" t="s">
        <v>44</v>
      </c>
      <c r="B123" s="11">
        <v>45492</v>
      </c>
      <c r="C123" s="12">
        <v>83.82</v>
      </c>
      <c r="D123" s="8" t="s">
        <v>81</v>
      </c>
    </row>
    <row r="124" spans="1:4" ht="14.1" customHeight="1" outlineLevel="3" x14ac:dyDescent="0.2">
      <c r="A124" s="8" t="s">
        <v>44</v>
      </c>
      <c r="B124" s="11">
        <v>45492</v>
      </c>
      <c r="C124" s="12">
        <v>372.33</v>
      </c>
      <c r="D124" s="8" t="s">
        <v>82</v>
      </c>
    </row>
    <row r="125" spans="1:4" ht="14.1" customHeight="1" outlineLevel="3" x14ac:dyDescent="0.2">
      <c r="A125" s="8" t="s">
        <v>44</v>
      </c>
      <c r="B125" s="11">
        <v>45492</v>
      </c>
      <c r="C125" s="12">
        <v>60.56</v>
      </c>
      <c r="D125" s="8" t="s">
        <v>83</v>
      </c>
    </row>
    <row r="126" spans="1:4" ht="14.1" customHeight="1" outlineLevel="3" x14ac:dyDescent="0.2">
      <c r="A126" s="8" t="s">
        <v>44</v>
      </c>
      <c r="B126" s="11">
        <v>45495</v>
      </c>
      <c r="C126" s="12">
        <v>496.11</v>
      </c>
      <c r="D126" s="8" t="s">
        <v>84</v>
      </c>
    </row>
    <row r="127" spans="1:4" ht="14.1" customHeight="1" outlineLevel="3" x14ac:dyDescent="0.2">
      <c r="A127" s="8" t="s">
        <v>44</v>
      </c>
      <c r="B127" s="11">
        <v>45495</v>
      </c>
      <c r="C127" s="12">
        <v>705.06</v>
      </c>
      <c r="D127" s="8" t="s">
        <v>85</v>
      </c>
    </row>
    <row r="128" spans="1:4" ht="14.1" customHeight="1" outlineLevel="3" x14ac:dyDescent="0.2">
      <c r="A128" s="8" t="s">
        <v>44</v>
      </c>
      <c r="B128" s="11">
        <v>45495</v>
      </c>
      <c r="C128" s="12">
        <v>60.98</v>
      </c>
      <c r="D128" s="8" t="s">
        <v>86</v>
      </c>
    </row>
    <row r="129" spans="1:4" ht="14.1" customHeight="1" outlineLevel="3" x14ac:dyDescent="0.2">
      <c r="A129" s="8" t="s">
        <v>44</v>
      </c>
      <c r="B129" s="11">
        <v>45495</v>
      </c>
      <c r="C129" s="12">
        <v>88.23</v>
      </c>
      <c r="D129" s="8" t="s">
        <v>87</v>
      </c>
    </row>
    <row r="130" spans="1:4" ht="14.1" customHeight="1" outlineLevel="3" x14ac:dyDescent="0.2">
      <c r="A130" s="8" t="s">
        <v>44</v>
      </c>
      <c r="B130" s="11">
        <v>45495</v>
      </c>
      <c r="C130" s="12">
        <v>366.67</v>
      </c>
      <c r="D130" s="8" t="s">
        <v>88</v>
      </c>
    </row>
    <row r="131" spans="1:4" ht="14.1" customHeight="1" outlineLevel="3" x14ac:dyDescent="0.2">
      <c r="A131" s="8" t="s">
        <v>44</v>
      </c>
      <c r="B131" s="11">
        <v>45495</v>
      </c>
      <c r="C131" s="12">
        <v>118.95</v>
      </c>
      <c r="D131" s="8" t="s">
        <v>89</v>
      </c>
    </row>
    <row r="132" spans="1:4" ht="14.1" customHeight="1" outlineLevel="3" x14ac:dyDescent="0.2">
      <c r="A132" s="8" t="s">
        <v>44</v>
      </c>
      <c r="B132" s="11">
        <v>45496</v>
      </c>
      <c r="C132" s="12">
        <v>2883.52</v>
      </c>
      <c r="D132" s="8" t="s">
        <v>90</v>
      </c>
    </row>
    <row r="133" spans="1:4" ht="14.1" customHeight="1" outlineLevel="3" x14ac:dyDescent="0.2">
      <c r="A133" s="8" t="s">
        <v>44</v>
      </c>
      <c r="B133" s="11">
        <v>45496</v>
      </c>
      <c r="C133" s="12">
        <v>191.06</v>
      </c>
      <c r="D133" s="8" t="s">
        <v>91</v>
      </c>
    </row>
    <row r="134" spans="1:4" ht="14.1" customHeight="1" outlineLevel="3" x14ac:dyDescent="0.2">
      <c r="A134" s="8" t="s">
        <v>44</v>
      </c>
      <c r="B134" s="11">
        <v>45496</v>
      </c>
      <c r="C134" s="12">
        <v>-0.98</v>
      </c>
      <c r="D134" s="8" t="s">
        <v>2</v>
      </c>
    </row>
    <row r="135" spans="1:4" ht="14.1" customHeight="1" outlineLevel="3" x14ac:dyDescent="0.2">
      <c r="A135" s="8" t="s">
        <v>44</v>
      </c>
      <c r="B135" s="11">
        <v>45496</v>
      </c>
      <c r="C135" s="12">
        <v>-172.11</v>
      </c>
      <c r="D135" s="8" t="s">
        <v>92</v>
      </c>
    </row>
    <row r="136" spans="1:4" ht="14.1" customHeight="1" outlineLevel="3" x14ac:dyDescent="0.2">
      <c r="A136" s="8" t="s">
        <v>44</v>
      </c>
      <c r="B136" s="11">
        <v>45497</v>
      </c>
      <c r="C136" s="12">
        <v>72.650000000000006</v>
      </c>
      <c r="D136" s="8" t="s">
        <v>93</v>
      </c>
    </row>
    <row r="137" spans="1:4" ht="14.1" customHeight="1" outlineLevel="3" x14ac:dyDescent="0.2">
      <c r="A137" s="8" t="s">
        <v>44</v>
      </c>
      <c r="B137" s="11">
        <v>45497</v>
      </c>
      <c r="C137" s="12">
        <v>124.61</v>
      </c>
      <c r="D137" s="8" t="s">
        <v>94</v>
      </c>
    </row>
    <row r="138" spans="1:4" ht="14.1" customHeight="1" outlineLevel="3" x14ac:dyDescent="0.2">
      <c r="A138" s="8" t="s">
        <v>44</v>
      </c>
      <c r="B138" s="11">
        <v>45497</v>
      </c>
      <c r="C138" s="12">
        <v>69.42</v>
      </c>
      <c r="D138" s="8" t="s">
        <v>95</v>
      </c>
    </row>
    <row r="139" spans="1:4" ht="14.1" customHeight="1" outlineLevel="3" x14ac:dyDescent="0.2">
      <c r="A139" s="8" t="s">
        <v>44</v>
      </c>
      <c r="B139" s="11">
        <v>45497</v>
      </c>
      <c r="C139" s="12">
        <v>113.65</v>
      </c>
      <c r="D139" s="8" t="s">
        <v>96</v>
      </c>
    </row>
    <row r="140" spans="1:4" ht="14.1" customHeight="1" outlineLevel="3" x14ac:dyDescent="0.2">
      <c r="A140" s="8" t="s">
        <v>44</v>
      </c>
      <c r="B140" s="11">
        <v>45498</v>
      </c>
      <c r="C140" s="12">
        <v>151.51</v>
      </c>
      <c r="D140" s="8" t="s">
        <v>202</v>
      </c>
    </row>
    <row r="141" spans="1:4" ht="14.1" customHeight="1" outlineLevel="3" x14ac:dyDescent="0.2">
      <c r="A141" s="8" t="s">
        <v>44</v>
      </c>
      <c r="B141" s="11">
        <v>45498</v>
      </c>
      <c r="C141" s="12">
        <v>256.88</v>
      </c>
      <c r="D141" s="8" t="s">
        <v>203</v>
      </c>
    </row>
    <row r="142" spans="1:4" ht="14.1" customHeight="1" outlineLevel="3" x14ac:dyDescent="0.2">
      <c r="A142" s="8" t="s">
        <v>44</v>
      </c>
      <c r="B142" s="11">
        <v>45498</v>
      </c>
      <c r="C142" s="12">
        <v>77.430000000000007</v>
      </c>
      <c r="D142" s="8" t="s">
        <v>204</v>
      </c>
    </row>
    <row r="143" spans="1:4" ht="14.1" customHeight="1" outlineLevel="3" x14ac:dyDescent="0.2">
      <c r="A143" s="8" t="s">
        <v>44</v>
      </c>
      <c r="B143" s="11">
        <v>45498</v>
      </c>
      <c r="C143" s="12">
        <v>23.46</v>
      </c>
      <c r="D143" s="8" t="s">
        <v>204</v>
      </c>
    </row>
    <row r="144" spans="1:4" ht="14.1" customHeight="1" outlineLevel="3" x14ac:dyDescent="0.2">
      <c r="A144" s="8" t="s">
        <v>44</v>
      </c>
      <c r="B144" s="11">
        <v>45498</v>
      </c>
      <c r="C144" s="12">
        <v>67.209999999999994</v>
      </c>
      <c r="D144" s="8" t="s">
        <v>204</v>
      </c>
    </row>
    <row r="145" spans="1:4" ht="14.1" customHeight="1" outlineLevel="3" x14ac:dyDescent="0.2">
      <c r="A145" s="8" t="s">
        <v>44</v>
      </c>
      <c r="B145" s="11">
        <v>45498</v>
      </c>
      <c r="C145" s="12">
        <v>220.1</v>
      </c>
      <c r="D145" s="8" t="s">
        <v>205</v>
      </c>
    </row>
    <row r="146" spans="1:4" ht="14.1" customHeight="1" outlineLevel="3" x14ac:dyDescent="0.2">
      <c r="A146" s="8" t="s">
        <v>44</v>
      </c>
      <c r="B146" s="11">
        <v>45498</v>
      </c>
      <c r="C146" s="12">
        <v>239.76</v>
      </c>
      <c r="D146" s="8" t="s">
        <v>206</v>
      </c>
    </row>
    <row r="147" spans="1:4" ht="14.1" customHeight="1" outlineLevel="3" x14ac:dyDescent="0.2">
      <c r="A147" s="8" t="s">
        <v>44</v>
      </c>
      <c r="B147" s="11">
        <v>45498</v>
      </c>
      <c r="C147" s="12">
        <v>40.31</v>
      </c>
      <c r="D147" s="8" t="s">
        <v>97</v>
      </c>
    </row>
    <row r="148" spans="1:4" ht="14.1" customHeight="1" outlineLevel="3" x14ac:dyDescent="0.2">
      <c r="A148" s="8" t="s">
        <v>44</v>
      </c>
      <c r="B148" s="11">
        <v>45499</v>
      </c>
      <c r="C148" s="12">
        <v>194.85</v>
      </c>
      <c r="D148" s="8" t="s">
        <v>197</v>
      </c>
    </row>
    <row r="149" spans="1:4" ht="14.1" customHeight="1" outlineLevel="3" x14ac:dyDescent="0.2">
      <c r="A149" s="8" t="s">
        <v>44</v>
      </c>
      <c r="B149" s="11">
        <v>45499</v>
      </c>
      <c r="C149" s="12">
        <v>96.41</v>
      </c>
      <c r="D149" s="8" t="s">
        <v>207</v>
      </c>
    </row>
    <row r="150" spans="1:4" ht="14.1" customHeight="1" outlineLevel="3" x14ac:dyDescent="0.2">
      <c r="A150" s="8" t="s">
        <v>44</v>
      </c>
      <c r="B150" s="11">
        <v>45499</v>
      </c>
      <c r="C150" s="12">
        <v>150.30000000000001</v>
      </c>
      <c r="D150" s="8" t="s">
        <v>208</v>
      </c>
    </row>
    <row r="151" spans="1:4" ht="14.1" customHeight="1" outlineLevel="3" x14ac:dyDescent="0.2">
      <c r="A151" s="8" t="s">
        <v>44</v>
      </c>
      <c r="B151" s="11">
        <v>45499</v>
      </c>
      <c r="C151" s="12">
        <v>158.07</v>
      </c>
      <c r="D151" s="8" t="s">
        <v>209</v>
      </c>
    </row>
    <row r="152" spans="1:4" ht="14.1" customHeight="1" outlineLevel="3" x14ac:dyDescent="0.2">
      <c r="A152" s="8" t="s">
        <v>44</v>
      </c>
      <c r="B152" s="11">
        <v>45499</v>
      </c>
      <c r="C152" s="12">
        <v>68.63</v>
      </c>
      <c r="D152" s="8" t="s">
        <v>210</v>
      </c>
    </row>
    <row r="153" spans="1:4" ht="14.1" customHeight="1" outlineLevel="3" x14ac:dyDescent="0.2">
      <c r="A153" s="8" t="s">
        <v>44</v>
      </c>
      <c r="B153" s="11">
        <v>45499</v>
      </c>
      <c r="C153" s="12">
        <v>150.91999999999999</v>
      </c>
      <c r="D153" s="8" t="s">
        <v>211</v>
      </c>
    </row>
    <row r="154" spans="1:4" ht="14.1" customHeight="1" outlineLevel="3" x14ac:dyDescent="0.2">
      <c r="A154" s="8" t="s">
        <v>44</v>
      </c>
      <c r="B154" s="11">
        <v>45499</v>
      </c>
      <c r="C154" s="12">
        <v>165.19</v>
      </c>
      <c r="D154" s="8" t="s">
        <v>199</v>
      </c>
    </row>
    <row r="155" spans="1:4" ht="14.1" customHeight="1" outlineLevel="3" x14ac:dyDescent="0.2">
      <c r="A155" s="8" t="s">
        <v>44</v>
      </c>
      <c r="B155" s="11">
        <v>45499</v>
      </c>
      <c r="C155" s="12">
        <v>48.89</v>
      </c>
      <c r="D155" s="8" t="s">
        <v>212</v>
      </c>
    </row>
    <row r="156" spans="1:4" ht="14.1" customHeight="1" outlineLevel="3" x14ac:dyDescent="0.2">
      <c r="A156" s="8" t="s">
        <v>44</v>
      </c>
      <c r="B156" s="11">
        <v>45499</v>
      </c>
      <c r="C156" s="12">
        <v>167.99</v>
      </c>
      <c r="D156" s="8" t="s">
        <v>213</v>
      </c>
    </row>
    <row r="157" spans="1:4" ht="14.1" customHeight="1" outlineLevel="3" x14ac:dyDescent="0.2">
      <c r="A157" s="8" t="s">
        <v>44</v>
      </c>
      <c r="B157" s="11">
        <v>45499</v>
      </c>
      <c r="C157" s="12">
        <v>277.42</v>
      </c>
      <c r="D157" s="8" t="s">
        <v>195</v>
      </c>
    </row>
    <row r="158" spans="1:4" ht="14.1" customHeight="1" outlineLevel="3" x14ac:dyDescent="0.2">
      <c r="A158" s="8" t="s">
        <v>44</v>
      </c>
      <c r="B158" s="11">
        <v>45503</v>
      </c>
      <c r="C158" s="12">
        <v>106.38</v>
      </c>
      <c r="D158" s="8" t="s">
        <v>98</v>
      </c>
    </row>
    <row r="159" spans="1:4" ht="14.1" customHeight="1" outlineLevel="3" x14ac:dyDescent="0.2">
      <c r="A159" s="8" t="s">
        <v>44</v>
      </c>
      <c r="B159" s="11">
        <v>45504</v>
      </c>
      <c r="C159" s="12">
        <v>-698.55</v>
      </c>
      <c r="D159" s="8" t="s">
        <v>21</v>
      </c>
    </row>
    <row r="160" spans="1:4" ht="14.1" customHeight="1" outlineLevel="3" x14ac:dyDescent="0.2">
      <c r="A160" s="15" t="s">
        <v>245</v>
      </c>
      <c r="B160" s="11"/>
      <c r="C160" s="14">
        <f>C161</f>
        <v>44643.42</v>
      </c>
      <c r="D160" s="8"/>
    </row>
    <row r="161" spans="1:4" ht="14.1" customHeight="1" outlineLevel="3" x14ac:dyDescent="0.2">
      <c r="A161" s="8" t="s">
        <v>99</v>
      </c>
      <c r="B161" s="11">
        <v>45503</v>
      </c>
      <c r="C161" s="12">
        <v>44643.42</v>
      </c>
      <c r="D161" s="8" t="s">
        <v>100</v>
      </c>
    </row>
    <row r="162" spans="1:4" ht="14.1" customHeight="1" outlineLevel="3" x14ac:dyDescent="0.2">
      <c r="A162" s="15" t="s">
        <v>246</v>
      </c>
      <c r="B162" s="11"/>
      <c r="C162" s="14">
        <f>SUM(C163:C171)</f>
        <v>81069.009999999995</v>
      </c>
      <c r="D162" s="8"/>
    </row>
    <row r="163" spans="1:4" ht="14.1" customHeight="1" outlineLevel="3" x14ac:dyDescent="0.2">
      <c r="A163" s="8" t="s">
        <v>101</v>
      </c>
      <c r="B163" s="11">
        <v>45476</v>
      </c>
      <c r="C163" s="12">
        <v>33.75</v>
      </c>
      <c r="D163" s="8" t="s">
        <v>102</v>
      </c>
    </row>
    <row r="164" spans="1:4" ht="14.1" customHeight="1" outlineLevel="3" x14ac:dyDescent="0.2">
      <c r="A164" s="8" t="s">
        <v>101</v>
      </c>
      <c r="B164" s="11">
        <v>45489</v>
      </c>
      <c r="C164" s="12">
        <v>49960.09</v>
      </c>
      <c r="D164" s="8" t="s">
        <v>103</v>
      </c>
    </row>
    <row r="165" spans="1:4" ht="14.1" customHeight="1" outlineLevel="3" x14ac:dyDescent="0.2">
      <c r="A165" s="8" t="s">
        <v>101</v>
      </c>
      <c r="B165" s="11">
        <v>45492</v>
      </c>
      <c r="C165" s="12">
        <v>28227.78</v>
      </c>
      <c r="D165" s="8" t="s">
        <v>104</v>
      </c>
    </row>
    <row r="166" spans="1:4" ht="14.1" customHeight="1" outlineLevel="3" x14ac:dyDescent="0.2">
      <c r="A166" s="8" t="s">
        <v>101</v>
      </c>
      <c r="B166" s="11">
        <v>45492</v>
      </c>
      <c r="C166" s="12">
        <v>-89</v>
      </c>
      <c r="D166" s="8" t="s">
        <v>1</v>
      </c>
    </row>
    <row r="167" spans="1:4" ht="14.1" customHeight="1" outlineLevel="3" x14ac:dyDescent="0.2">
      <c r="A167" s="8" t="s">
        <v>101</v>
      </c>
      <c r="B167" s="11">
        <v>45496</v>
      </c>
      <c r="C167" s="12">
        <v>-18</v>
      </c>
      <c r="D167" s="8" t="s">
        <v>2</v>
      </c>
    </row>
    <row r="168" spans="1:4" ht="14.1" customHeight="1" outlineLevel="3" x14ac:dyDescent="0.2">
      <c r="A168" s="8" t="s">
        <v>101</v>
      </c>
      <c r="B168" s="11">
        <v>45503</v>
      </c>
      <c r="C168" s="12">
        <v>841.03</v>
      </c>
      <c r="D168" s="8" t="s">
        <v>214</v>
      </c>
    </row>
    <row r="169" spans="1:4" ht="14.1" customHeight="1" outlineLevel="3" x14ac:dyDescent="0.2">
      <c r="A169" s="8" t="s">
        <v>101</v>
      </c>
      <c r="B169" s="11">
        <v>45503</v>
      </c>
      <c r="C169" s="12">
        <v>33.76</v>
      </c>
      <c r="D169" s="8" t="s">
        <v>214</v>
      </c>
    </row>
    <row r="170" spans="1:4" ht="14.1" customHeight="1" outlineLevel="3" x14ac:dyDescent="0.2">
      <c r="A170" s="8" t="s">
        <v>101</v>
      </c>
      <c r="B170" s="11">
        <v>45503</v>
      </c>
      <c r="C170" s="12">
        <v>480.99</v>
      </c>
      <c r="D170" s="8" t="s">
        <v>214</v>
      </c>
    </row>
    <row r="171" spans="1:4" ht="14.1" customHeight="1" outlineLevel="3" x14ac:dyDescent="0.2">
      <c r="A171" s="8" t="s">
        <v>101</v>
      </c>
      <c r="B171" s="11">
        <v>45503</v>
      </c>
      <c r="C171" s="12">
        <v>1598.61</v>
      </c>
      <c r="D171" s="8" t="s">
        <v>105</v>
      </c>
    </row>
    <row r="172" spans="1:4" ht="14.1" customHeight="1" outlineLevel="3" x14ac:dyDescent="0.2">
      <c r="A172" s="15" t="s">
        <v>247</v>
      </c>
      <c r="B172" s="11"/>
      <c r="C172" s="14">
        <f>SUM(C173:C189)</f>
        <v>185372.34</v>
      </c>
      <c r="D172" s="8"/>
    </row>
    <row r="173" spans="1:4" ht="14.1" customHeight="1" outlineLevel="3" x14ac:dyDescent="0.2">
      <c r="A173" s="8" t="s">
        <v>106</v>
      </c>
      <c r="B173" s="11">
        <v>45476</v>
      </c>
      <c r="C173" s="12">
        <v>2232.2399999999998</v>
      </c>
      <c r="D173" s="8" t="s">
        <v>107</v>
      </c>
    </row>
    <row r="174" spans="1:4" ht="14.1" customHeight="1" outlineLevel="3" x14ac:dyDescent="0.2">
      <c r="A174" s="8" t="s">
        <v>106</v>
      </c>
      <c r="B174" s="11">
        <v>45477</v>
      </c>
      <c r="C174" s="12">
        <v>-28.31</v>
      </c>
      <c r="D174" s="8" t="s">
        <v>21</v>
      </c>
    </row>
    <row r="175" spans="1:4" ht="14.1" customHeight="1" outlineLevel="3" x14ac:dyDescent="0.2">
      <c r="A175" s="8" t="s">
        <v>106</v>
      </c>
      <c r="B175" s="11">
        <v>45481</v>
      </c>
      <c r="C175" s="12">
        <v>10700.66</v>
      </c>
      <c r="D175" s="8" t="s">
        <v>108</v>
      </c>
    </row>
    <row r="176" spans="1:4" ht="14.1" customHeight="1" outlineLevel="3" x14ac:dyDescent="0.2">
      <c r="A176" s="8" t="s">
        <v>106</v>
      </c>
      <c r="B176" s="11">
        <v>45481</v>
      </c>
      <c r="C176" s="12">
        <v>3641.4</v>
      </c>
      <c r="D176" s="8" t="s">
        <v>109</v>
      </c>
    </row>
    <row r="177" spans="1:4" ht="14.1" customHeight="1" outlineLevel="3" x14ac:dyDescent="0.2">
      <c r="A177" s="8" t="s">
        <v>106</v>
      </c>
      <c r="B177" s="11">
        <v>45481</v>
      </c>
      <c r="C177" s="12">
        <v>1686.23</v>
      </c>
      <c r="D177" s="8" t="s">
        <v>110</v>
      </c>
    </row>
    <row r="178" spans="1:4" ht="14.1" customHeight="1" outlineLevel="3" x14ac:dyDescent="0.2">
      <c r="A178" s="8" t="s">
        <v>106</v>
      </c>
      <c r="B178" s="11">
        <v>45481</v>
      </c>
      <c r="C178" s="12">
        <v>20196.53</v>
      </c>
      <c r="D178" s="8" t="s">
        <v>111</v>
      </c>
    </row>
    <row r="179" spans="1:4" ht="14.1" customHeight="1" outlineLevel="3" x14ac:dyDescent="0.2">
      <c r="A179" s="8" t="s">
        <v>106</v>
      </c>
      <c r="B179" s="11">
        <v>45481</v>
      </c>
      <c r="C179" s="12">
        <v>642.6</v>
      </c>
      <c r="D179" s="8" t="s">
        <v>200</v>
      </c>
    </row>
    <row r="180" spans="1:4" ht="14.1" customHeight="1" outlineLevel="3" x14ac:dyDescent="0.2">
      <c r="A180" s="8" t="s">
        <v>106</v>
      </c>
      <c r="B180" s="11">
        <v>45481</v>
      </c>
      <c r="C180" s="12">
        <v>-3.32</v>
      </c>
      <c r="D180" s="8" t="s">
        <v>22</v>
      </c>
    </row>
    <row r="181" spans="1:4" ht="14.1" customHeight="1" outlineLevel="3" x14ac:dyDescent="0.2">
      <c r="A181" s="8" t="s">
        <v>106</v>
      </c>
      <c r="B181" s="11">
        <v>45483</v>
      </c>
      <c r="C181" s="12">
        <v>45652.160000000003</v>
      </c>
      <c r="D181" s="8" t="s">
        <v>112</v>
      </c>
    </row>
    <row r="182" spans="1:4" ht="14.1" customHeight="1" outlineLevel="3" x14ac:dyDescent="0.2">
      <c r="A182" s="8" t="s">
        <v>106</v>
      </c>
      <c r="B182" s="11">
        <v>45489</v>
      </c>
      <c r="C182" s="12">
        <v>2464.61</v>
      </c>
      <c r="D182" s="8" t="s">
        <v>113</v>
      </c>
    </row>
    <row r="183" spans="1:4" ht="14.1" customHeight="1" outlineLevel="3" x14ac:dyDescent="0.2">
      <c r="A183" s="8" t="s">
        <v>106</v>
      </c>
      <c r="B183" s="11">
        <v>45490</v>
      </c>
      <c r="C183" s="12">
        <v>264</v>
      </c>
      <c r="D183" s="8" t="s">
        <v>114</v>
      </c>
    </row>
    <row r="184" spans="1:4" ht="14.1" customHeight="1" outlineLevel="3" x14ac:dyDescent="0.2">
      <c r="A184" s="8" t="s">
        <v>106</v>
      </c>
      <c r="B184" s="11">
        <v>45491</v>
      </c>
      <c r="C184" s="12">
        <v>4500</v>
      </c>
      <c r="D184" s="8" t="s">
        <v>115</v>
      </c>
    </row>
    <row r="185" spans="1:4" ht="14.1" customHeight="1" outlineLevel="3" x14ac:dyDescent="0.2">
      <c r="A185" s="8" t="s">
        <v>106</v>
      </c>
      <c r="B185" s="11">
        <v>45492</v>
      </c>
      <c r="C185" s="12">
        <v>6257.01</v>
      </c>
      <c r="D185" s="8" t="s">
        <v>116</v>
      </c>
    </row>
    <row r="186" spans="1:4" ht="14.1" customHeight="1" outlineLevel="3" x14ac:dyDescent="0.2">
      <c r="A186" s="8" t="s">
        <v>106</v>
      </c>
      <c r="B186" s="11">
        <v>45496</v>
      </c>
      <c r="C186" s="12">
        <v>17.79</v>
      </c>
      <c r="D186" s="8" t="s">
        <v>117</v>
      </c>
    </row>
    <row r="187" spans="1:4" ht="14.1" customHeight="1" outlineLevel="3" x14ac:dyDescent="0.2">
      <c r="A187" s="8" t="s">
        <v>106</v>
      </c>
      <c r="B187" s="11">
        <v>45496</v>
      </c>
      <c r="C187" s="12">
        <v>24071.200000000001</v>
      </c>
      <c r="D187" s="8" t="s">
        <v>118</v>
      </c>
    </row>
    <row r="188" spans="1:4" ht="14.1" customHeight="1" outlineLevel="3" x14ac:dyDescent="0.2">
      <c r="A188" s="8" t="s">
        <v>106</v>
      </c>
      <c r="B188" s="11">
        <v>45496</v>
      </c>
      <c r="C188" s="12">
        <v>63105.85</v>
      </c>
      <c r="D188" s="8" t="s">
        <v>119</v>
      </c>
    </row>
    <row r="189" spans="1:4" ht="14.1" customHeight="1" outlineLevel="3" x14ac:dyDescent="0.2">
      <c r="A189" s="8" t="s">
        <v>106</v>
      </c>
      <c r="B189" s="11">
        <v>45504</v>
      </c>
      <c r="C189" s="12">
        <v>-28.31</v>
      </c>
      <c r="D189" s="8" t="s">
        <v>21</v>
      </c>
    </row>
    <row r="190" spans="1:4" ht="14.1" customHeight="1" outlineLevel="3" x14ac:dyDescent="0.2">
      <c r="A190" s="15" t="s">
        <v>248</v>
      </c>
      <c r="B190" s="11"/>
      <c r="C190" s="14">
        <f>SUM(C191:C235)</f>
        <v>282895.61</v>
      </c>
      <c r="D190" s="8"/>
    </row>
    <row r="191" spans="1:4" ht="14.1" customHeight="1" outlineLevel="3" x14ac:dyDescent="0.2">
      <c r="A191" s="8" t="s">
        <v>120</v>
      </c>
      <c r="B191" s="11">
        <v>45476</v>
      </c>
      <c r="C191" s="12">
        <v>1695.75</v>
      </c>
      <c r="D191" s="8" t="s">
        <v>121</v>
      </c>
    </row>
    <row r="192" spans="1:4" ht="14.1" customHeight="1" outlineLevel="3" x14ac:dyDescent="0.2">
      <c r="A192" s="8" t="s">
        <v>120</v>
      </c>
      <c r="B192" s="11">
        <v>45476</v>
      </c>
      <c r="C192" s="12">
        <v>734.52</v>
      </c>
      <c r="D192" s="8" t="s">
        <v>122</v>
      </c>
    </row>
    <row r="193" spans="1:4" ht="14.1" customHeight="1" outlineLevel="3" x14ac:dyDescent="0.2">
      <c r="A193" s="8" t="s">
        <v>120</v>
      </c>
      <c r="B193" s="11">
        <v>45476</v>
      </c>
      <c r="C193" s="12">
        <v>1509.82</v>
      </c>
      <c r="D193" s="8" t="s">
        <v>122</v>
      </c>
    </row>
    <row r="194" spans="1:4" ht="14.1" customHeight="1" outlineLevel="3" x14ac:dyDescent="0.2">
      <c r="A194" s="8" t="s">
        <v>120</v>
      </c>
      <c r="B194" s="11">
        <v>45476</v>
      </c>
      <c r="C194" s="12">
        <v>284.29000000000002</v>
      </c>
      <c r="D194" s="8" t="s">
        <v>122</v>
      </c>
    </row>
    <row r="195" spans="1:4" ht="14.1" customHeight="1" outlineLevel="3" x14ac:dyDescent="0.2">
      <c r="A195" s="8" t="s">
        <v>120</v>
      </c>
      <c r="B195" s="11">
        <v>45476</v>
      </c>
      <c r="C195" s="12">
        <v>5200</v>
      </c>
      <c r="D195" s="8" t="s">
        <v>123</v>
      </c>
    </row>
    <row r="196" spans="1:4" ht="14.1" customHeight="1" outlineLevel="3" x14ac:dyDescent="0.2">
      <c r="A196" s="8" t="s">
        <v>120</v>
      </c>
      <c r="B196" s="11">
        <v>45476</v>
      </c>
      <c r="C196" s="12">
        <v>546.83000000000004</v>
      </c>
      <c r="D196" s="8" t="s">
        <v>124</v>
      </c>
    </row>
    <row r="197" spans="1:4" ht="14.1" customHeight="1" outlineLevel="3" x14ac:dyDescent="0.2">
      <c r="A197" s="8" t="s">
        <v>120</v>
      </c>
      <c r="B197" s="11">
        <v>45476</v>
      </c>
      <c r="C197" s="12">
        <v>1708.38</v>
      </c>
      <c r="D197" s="8" t="s">
        <v>125</v>
      </c>
    </row>
    <row r="198" spans="1:4" ht="14.1" customHeight="1" outlineLevel="3" x14ac:dyDescent="0.2">
      <c r="A198" s="8" t="s">
        <v>120</v>
      </c>
      <c r="B198" s="11">
        <v>45477</v>
      </c>
      <c r="C198" s="12">
        <v>1643.39</v>
      </c>
      <c r="D198" s="8" t="s">
        <v>126</v>
      </c>
    </row>
    <row r="199" spans="1:4" ht="14.1" customHeight="1" outlineLevel="3" x14ac:dyDescent="0.2">
      <c r="A199" s="8" t="s">
        <v>120</v>
      </c>
      <c r="B199" s="11">
        <v>45477</v>
      </c>
      <c r="C199" s="12">
        <v>2145.19</v>
      </c>
      <c r="D199" s="8" t="s">
        <v>126</v>
      </c>
    </row>
    <row r="200" spans="1:4" ht="14.1" customHeight="1" outlineLevel="3" x14ac:dyDescent="0.2">
      <c r="A200" s="8" t="s">
        <v>120</v>
      </c>
      <c r="B200" s="11">
        <v>45477</v>
      </c>
      <c r="C200" s="12">
        <v>279.51</v>
      </c>
      <c r="D200" s="8" t="s">
        <v>215</v>
      </c>
    </row>
    <row r="201" spans="1:4" ht="14.1" customHeight="1" outlineLevel="3" x14ac:dyDescent="0.2">
      <c r="A201" s="8" t="s">
        <v>120</v>
      </c>
      <c r="B201" s="11">
        <v>45477</v>
      </c>
      <c r="C201" s="12">
        <v>778.51</v>
      </c>
      <c r="D201" s="6" t="s">
        <v>249</v>
      </c>
    </row>
    <row r="202" spans="1:4" ht="14.1" customHeight="1" outlineLevel="3" x14ac:dyDescent="0.2">
      <c r="A202" s="8" t="s">
        <v>120</v>
      </c>
      <c r="B202" s="11">
        <v>45477</v>
      </c>
      <c r="C202" s="12">
        <v>-8</v>
      </c>
      <c r="D202" s="8" t="s">
        <v>127</v>
      </c>
    </row>
    <row r="203" spans="1:4" ht="14.1" customHeight="1" outlineLevel="3" x14ac:dyDescent="0.2">
      <c r="A203" s="8" t="s">
        <v>120</v>
      </c>
      <c r="B203" s="11">
        <v>45477</v>
      </c>
      <c r="C203" s="12">
        <v>-1653.87</v>
      </c>
      <c r="D203" s="8" t="s">
        <v>21</v>
      </c>
    </row>
    <row r="204" spans="1:4" ht="14.1" customHeight="1" outlineLevel="3" x14ac:dyDescent="0.2">
      <c r="A204" s="8" t="s">
        <v>120</v>
      </c>
      <c r="B204" s="11">
        <v>45481</v>
      </c>
      <c r="C204" s="12">
        <v>80</v>
      </c>
      <c r="D204" s="8" t="s">
        <v>128</v>
      </c>
    </row>
    <row r="205" spans="1:4" ht="14.1" customHeight="1" outlineLevel="3" x14ac:dyDescent="0.2">
      <c r="A205" s="8" t="s">
        <v>120</v>
      </c>
      <c r="B205" s="11">
        <v>45481</v>
      </c>
      <c r="C205" s="12">
        <v>55</v>
      </c>
      <c r="D205" s="8" t="s">
        <v>129</v>
      </c>
    </row>
    <row r="206" spans="1:4" ht="14.1" customHeight="1" outlineLevel="3" x14ac:dyDescent="0.2">
      <c r="A206" s="8" t="s">
        <v>120</v>
      </c>
      <c r="B206" s="11">
        <v>45481</v>
      </c>
      <c r="C206" s="12">
        <v>1261.4000000000001</v>
      </c>
      <c r="D206" s="8" t="s">
        <v>130</v>
      </c>
    </row>
    <row r="207" spans="1:4" ht="14.1" customHeight="1" outlineLevel="3" x14ac:dyDescent="0.2">
      <c r="A207" s="8" t="s">
        <v>120</v>
      </c>
      <c r="B207" s="11">
        <v>45481</v>
      </c>
      <c r="C207" s="12">
        <v>1112.6500000000001</v>
      </c>
      <c r="D207" s="8" t="s">
        <v>131</v>
      </c>
    </row>
    <row r="208" spans="1:4" ht="14.1" customHeight="1" outlineLevel="3" x14ac:dyDescent="0.2">
      <c r="A208" s="8" t="s">
        <v>120</v>
      </c>
      <c r="B208" s="11">
        <v>45481</v>
      </c>
      <c r="C208" s="12">
        <v>4260.2</v>
      </c>
      <c r="D208" s="8" t="s">
        <v>132</v>
      </c>
    </row>
    <row r="209" spans="1:4" ht="14.1" customHeight="1" outlineLevel="3" x14ac:dyDescent="0.2">
      <c r="A209" s="8" t="s">
        <v>120</v>
      </c>
      <c r="B209" s="11">
        <v>45481</v>
      </c>
      <c r="C209" s="12">
        <v>1732.64</v>
      </c>
      <c r="D209" s="8" t="s">
        <v>216</v>
      </c>
    </row>
    <row r="210" spans="1:4" ht="14.1" customHeight="1" outlineLevel="3" x14ac:dyDescent="0.2">
      <c r="A210" s="8" t="s">
        <v>120</v>
      </c>
      <c r="B210" s="11">
        <v>45481</v>
      </c>
      <c r="C210" s="12">
        <v>981.75</v>
      </c>
      <c r="D210" s="8" t="s">
        <v>133</v>
      </c>
    </row>
    <row r="211" spans="1:4" ht="14.1" customHeight="1" outlineLevel="3" x14ac:dyDescent="0.2">
      <c r="A211" s="8" t="s">
        <v>120</v>
      </c>
      <c r="B211" s="11">
        <v>45481</v>
      </c>
      <c r="C211" s="12">
        <v>8129.19</v>
      </c>
      <c r="D211" s="6" t="s">
        <v>250</v>
      </c>
    </row>
    <row r="212" spans="1:4" ht="14.1" customHeight="1" outlineLevel="3" x14ac:dyDescent="0.2">
      <c r="A212" s="8" t="s">
        <v>120</v>
      </c>
      <c r="B212" s="11">
        <v>45481</v>
      </c>
      <c r="C212" s="12">
        <v>-128.11000000000001</v>
      </c>
      <c r="D212" s="8" t="s">
        <v>22</v>
      </c>
    </row>
    <row r="213" spans="1:4" ht="14.1" customHeight="1" outlineLevel="3" x14ac:dyDescent="0.2">
      <c r="A213" s="8" t="s">
        <v>120</v>
      </c>
      <c r="B213" s="11">
        <v>45483</v>
      </c>
      <c r="C213" s="12">
        <v>1135.26</v>
      </c>
      <c r="D213" s="8" t="s">
        <v>134</v>
      </c>
    </row>
    <row r="214" spans="1:4" ht="14.1" customHeight="1" outlineLevel="3" x14ac:dyDescent="0.2">
      <c r="A214" s="8" t="s">
        <v>120</v>
      </c>
      <c r="B214" s="11">
        <v>45483</v>
      </c>
      <c r="C214" s="12">
        <v>993.65</v>
      </c>
      <c r="D214" s="8" t="s">
        <v>135</v>
      </c>
    </row>
    <row r="215" spans="1:4" ht="14.1" customHeight="1" outlineLevel="3" x14ac:dyDescent="0.2">
      <c r="A215" s="8" t="s">
        <v>120</v>
      </c>
      <c r="B215" s="11">
        <v>45483</v>
      </c>
      <c r="C215" s="12">
        <v>119</v>
      </c>
      <c r="D215" s="8" t="s">
        <v>136</v>
      </c>
    </row>
    <row r="216" spans="1:4" ht="14.1" customHeight="1" outlineLevel="3" x14ac:dyDescent="0.2">
      <c r="A216" s="8" t="s">
        <v>120</v>
      </c>
      <c r="B216" s="11">
        <v>45483</v>
      </c>
      <c r="C216" s="12">
        <v>886.55</v>
      </c>
      <c r="D216" s="8" t="s">
        <v>137</v>
      </c>
    </row>
    <row r="217" spans="1:4" ht="14.1" customHeight="1" outlineLevel="3" x14ac:dyDescent="0.2">
      <c r="A217" s="8" t="s">
        <v>120</v>
      </c>
      <c r="B217" s="11">
        <v>45484</v>
      </c>
      <c r="C217" s="12">
        <v>154.69999999999999</v>
      </c>
      <c r="D217" s="8" t="s">
        <v>217</v>
      </c>
    </row>
    <row r="218" spans="1:4" ht="14.1" customHeight="1" outlineLevel="3" x14ac:dyDescent="0.2">
      <c r="A218" s="8" t="s">
        <v>120</v>
      </c>
      <c r="B218" s="11">
        <v>45484</v>
      </c>
      <c r="C218" s="12">
        <v>1031.52</v>
      </c>
      <c r="D218" s="8" t="s">
        <v>218</v>
      </c>
    </row>
    <row r="219" spans="1:4" ht="14.1" customHeight="1" outlineLevel="3" x14ac:dyDescent="0.2">
      <c r="A219" s="8" t="s">
        <v>120</v>
      </c>
      <c r="B219" s="11">
        <v>45488</v>
      </c>
      <c r="C219" s="12">
        <v>97.58</v>
      </c>
      <c r="D219" s="8" t="s">
        <v>138</v>
      </c>
    </row>
    <row r="220" spans="1:4" ht="14.1" customHeight="1" outlineLevel="3" x14ac:dyDescent="0.2">
      <c r="A220" s="8" t="s">
        <v>120</v>
      </c>
      <c r="B220" s="11">
        <v>45488</v>
      </c>
      <c r="C220" s="12">
        <v>1136.22</v>
      </c>
      <c r="D220" s="8" t="s">
        <v>26</v>
      </c>
    </row>
    <row r="221" spans="1:4" ht="14.1" customHeight="1" outlineLevel="3" x14ac:dyDescent="0.2">
      <c r="A221" s="8" t="s">
        <v>120</v>
      </c>
      <c r="B221" s="11">
        <v>45488</v>
      </c>
      <c r="C221" s="12">
        <v>-10.4</v>
      </c>
      <c r="D221" s="8" t="s">
        <v>139</v>
      </c>
    </row>
    <row r="222" spans="1:4" ht="14.1" customHeight="1" outlineLevel="3" x14ac:dyDescent="0.2">
      <c r="A222" s="8" t="s">
        <v>120</v>
      </c>
      <c r="B222" s="11">
        <v>45489</v>
      </c>
      <c r="C222" s="12">
        <v>889.47</v>
      </c>
      <c r="D222" s="8" t="s">
        <v>140</v>
      </c>
    </row>
    <row r="223" spans="1:4" ht="14.1" customHeight="1" outlineLevel="3" x14ac:dyDescent="0.2">
      <c r="A223" s="8" t="s">
        <v>120</v>
      </c>
      <c r="B223" s="11">
        <v>45491</v>
      </c>
      <c r="C223" s="12">
        <v>250.02</v>
      </c>
      <c r="D223" s="8" t="s">
        <v>141</v>
      </c>
    </row>
    <row r="224" spans="1:4" ht="14.1" customHeight="1" outlineLevel="3" x14ac:dyDescent="0.2">
      <c r="A224" s="8" t="s">
        <v>120</v>
      </c>
      <c r="B224" s="11">
        <v>45491</v>
      </c>
      <c r="C224" s="12">
        <v>-194.64</v>
      </c>
      <c r="D224" s="8" t="s">
        <v>142</v>
      </c>
    </row>
    <row r="225" spans="1:4" ht="14.1" customHeight="1" outlineLevel="3" x14ac:dyDescent="0.2">
      <c r="A225" s="8" t="s">
        <v>120</v>
      </c>
      <c r="B225" s="11">
        <v>45492</v>
      </c>
      <c r="C225" s="12">
        <v>1130.5</v>
      </c>
      <c r="D225" s="8" t="s">
        <v>143</v>
      </c>
    </row>
    <row r="226" spans="1:4" ht="14.1" customHeight="1" outlineLevel="3" x14ac:dyDescent="0.2">
      <c r="A226" s="8" t="s">
        <v>120</v>
      </c>
      <c r="B226" s="11">
        <v>45495</v>
      </c>
      <c r="C226" s="12">
        <v>450</v>
      </c>
      <c r="D226" s="8" t="s">
        <v>144</v>
      </c>
    </row>
    <row r="227" spans="1:4" ht="14.1" customHeight="1" outlineLevel="3" x14ac:dyDescent="0.2">
      <c r="A227" s="8" t="s">
        <v>120</v>
      </c>
      <c r="B227" s="11">
        <v>45497</v>
      </c>
      <c r="C227" s="12">
        <v>43.68</v>
      </c>
      <c r="D227" s="8" t="s">
        <v>145</v>
      </c>
    </row>
    <row r="228" spans="1:4" ht="14.1" customHeight="1" outlineLevel="3" x14ac:dyDescent="0.2">
      <c r="A228" s="8" t="s">
        <v>120</v>
      </c>
      <c r="B228" s="11">
        <v>45499</v>
      </c>
      <c r="C228" s="12">
        <v>238427.02</v>
      </c>
      <c r="D228" s="8" t="s">
        <v>219</v>
      </c>
    </row>
    <row r="229" spans="1:4" ht="14.1" customHeight="1" outlineLevel="3" x14ac:dyDescent="0.2">
      <c r="A229" s="8" t="s">
        <v>120</v>
      </c>
      <c r="B229" s="11">
        <v>45499</v>
      </c>
      <c r="C229" s="12">
        <v>618.79999999999995</v>
      </c>
      <c r="D229" s="8" t="s">
        <v>220</v>
      </c>
    </row>
    <row r="230" spans="1:4" ht="14.1" customHeight="1" outlineLevel="3" x14ac:dyDescent="0.2">
      <c r="A230" s="8" t="s">
        <v>120</v>
      </c>
      <c r="B230" s="11">
        <v>45499</v>
      </c>
      <c r="C230" s="12">
        <v>-8</v>
      </c>
      <c r="D230" s="8" t="s">
        <v>146</v>
      </c>
    </row>
    <row r="231" spans="1:4" ht="14.1" customHeight="1" outlineLevel="3" x14ac:dyDescent="0.2">
      <c r="A231" s="8" t="s">
        <v>120</v>
      </c>
      <c r="B231" s="11">
        <v>45503</v>
      </c>
      <c r="C231" s="12">
        <v>1176.08</v>
      </c>
      <c r="D231" s="8" t="s">
        <v>217</v>
      </c>
    </row>
    <row r="232" spans="1:4" ht="14.1" customHeight="1" outlineLevel="3" x14ac:dyDescent="0.2">
      <c r="A232" s="8" t="s">
        <v>120</v>
      </c>
      <c r="B232" s="11">
        <v>45503</v>
      </c>
      <c r="C232" s="12">
        <v>1083.55</v>
      </c>
      <c r="D232" s="8" t="s">
        <v>217</v>
      </c>
    </row>
    <row r="233" spans="1:4" ht="14.1" customHeight="1" outlineLevel="3" x14ac:dyDescent="0.2">
      <c r="A233" s="8" t="s">
        <v>120</v>
      </c>
      <c r="B233" s="11">
        <v>45503</v>
      </c>
      <c r="C233" s="12">
        <v>894.88</v>
      </c>
      <c r="D233" s="8" t="s">
        <v>215</v>
      </c>
    </row>
    <row r="234" spans="1:4" ht="14.1" customHeight="1" outlineLevel="3" x14ac:dyDescent="0.2">
      <c r="A234" s="8" t="s">
        <v>120</v>
      </c>
      <c r="B234" s="11">
        <v>45503</v>
      </c>
      <c r="C234" s="12">
        <v>1904</v>
      </c>
      <c r="D234" s="8" t="s">
        <v>221</v>
      </c>
    </row>
    <row r="235" spans="1:4" ht="14.1" customHeight="1" outlineLevel="3" x14ac:dyDescent="0.2">
      <c r="A235" s="8" t="s">
        <v>120</v>
      </c>
      <c r="B235" s="11">
        <v>45504</v>
      </c>
      <c r="C235" s="12">
        <v>-1662.87</v>
      </c>
      <c r="D235" s="8" t="s">
        <v>21</v>
      </c>
    </row>
    <row r="236" spans="1:4" ht="14.1" customHeight="1" outlineLevel="3" x14ac:dyDescent="0.2">
      <c r="A236" s="15" t="s">
        <v>251</v>
      </c>
      <c r="B236" s="11"/>
      <c r="C236" s="14">
        <f>SUM(C237:C238)</f>
        <v>1514.87</v>
      </c>
      <c r="D236" s="8"/>
    </row>
    <row r="237" spans="1:4" ht="14.1" customHeight="1" outlineLevel="3" x14ac:dyDescent="0.2">
      <c r="A237" s="8" t="s">
        <v>147</v>
      </c>
      <c r="B237" s="11">
        <v>45476</v>
      </c>
      <c r="C237" s="12">
        <v>815.15</v>
      </c>
      <c r="D237" s="8" t="s">
        <v>148</v>
      </c>
    </row>
    <row r="238" spans="1:4" ht="14.1" customHeight="1" outlineLevel="3" x14ac:dyDescent="0.2">
      <c r="A238" s="8" t="s">
        <v>147</v>
      </c>
      <c r="B238" s="11">
        <v>45498</v>
      </c>
      <c r="C238" s="12">
        <v>699.72</v>
      </c>
      <c r="D238" s="8" t="s">
        <v>222</v>
      </c>
    </row>
    <row r="239" spans="1:4" ht="14.1" customHeight="1" outlineLevel="3" x14ac:dyDescent="0.2">
      <c r="A239" s="15" t="s">
        <v>252</v>
      </c>
      <c r="B239" s="11"/>
      <c r="C239" s="14">
        <f>SUM(C240:C245)</f>
        <v>1549.54</v>
      </c>
      <c r="D239" s="8"/>
    </row>
    <row r="240" spans="1:4" ht="14.1" customHeight="1" outlineLevel="3" x14ac:dyDescent="0.2">
      <c r="A240" s="8" t="s">
        <v>149</v>
      </c>
      <c r="B240" s="11">
        <v>45476</v>
      </c>
      <c r="C240" s="12">
        <v>395.2</v>
      </c>
      <c r="D240" s="8" t="s">
        <v>182</v>
      </c>
    </row>
    <row r="241" spans="1:4" ht="14.1" customHeight="1" outlineLevel="3" x14ac:dyDescent="0.2">
      <c r="A241" s="8" t="s">
        <v>149</v>
      </c>
      <c r="B241" s="11">
        <v>45481</v>
      </c>
      <c r="C241" s="12">
        <v>196.5</v>
      </c>
      <c r="D241" s="8" t="s">
        <v>150</v>
      </c>
    </row>
    <row r="242" spans="1:4" ht="14.1" customHeight="1" outlineLevel="3" x14ac:dyDescent="0.2">
      <c r="A242" s="8" t="s">
        <v>149</v>
      </c>
      <c r="B242" s="11">
        <v>45489</v>
      </c>
      <c r="C242" s="12">
        <v>197.34</v>
      </c>
      <c r="D242" s="8" t="s">
        <v>5</v>
      </c>
    </row>
    <row r="243" spans="1:4" ht="14.1" customHeight="1" outlineLevel="3" x14ac:dyDescent="0.2">
      <c r="A243" s="8" t="s">
        <v>149</v>
      </c>
      <c r="B243" s="11">
        <v>45492</v>
      </c>
      <c r="C243" s="12">
        <v>108</v>
      </c>
      <c r="D243" s="8" t="s">
        <v>151</v>
      </c>
    </row>
    <row r="244" spans="1:4" ht="14.1" customHeight="1" outlineLevel="3" x14ac:dyDescent="0.2">
      <c r="A244" s="8" t="s">
        <v>149</v>
      </c>
      <c r="B244" s="11">
        <v>45498</v>
      </c>
      <c r="C244" s="12">
        <v>450</v>
      </c>
      <c r="D244" s="8" t="s">
        <v>4</v>
      </c>
    </row>
    <row r="245" spans="1:4" ht="14.1" customHeight="1" outlineLevel="3" x14ac:dyDescent="0.2">
      <c r="A245" s="8" t="s">
        <v>149</v>
      </c>
      <c r="B245" s="11">
        <v>45499</v>
      </c>
      <c r="C245" s="12">
        <v>202.5</v>
      </c>
      <c r="D245" s="8" t="s">
        <v>6</v>
      </c>
    </row>
    <row r="246" spans="1:4" ht="14.1" customHeight="1" outlineLevel="3" x14ac:dyDescent="0.2">
      <c r="A246" s="15" t="s">
        <v>253</v>
      </c>
      <c r="B246" s="11"/>
      <c r="C246" s="14">
        <f>SUM(C247:C249)</f>
        <v>10130</v>
      </c>
      <c r="D246" s="8"/>
    </row>
    <row r="247" spans="1:4" ht="14.1" customHeight="1" outlineLevel="3" x14ac:dyDescent="0.2">
      <c r="A247" s="8" t="s">
        <v>152</v>
      </c>
      <c r="B247" s="11">
        <v>45476</v>
      </c>
      <c r="C247" s="12">
        <v>2380</v>
      </c>
      <c r="D247" s="8" t="s">
        <v>223</v>
      </c>
    </row>
    <row r="248" spans="1:4" ht="14.1" customHeight="1" outlineLevel="3" x14ac:dyDescent="0.2">
      <c r="A248" s="8" t="s">
        <v>152</v>
      </c>
      <c r="B248" s="11">
        <v>45489</v>
      </c>
      <c r="C248" s="12">
        <v>7000</v>
      </c>
      <c r="D248" s="8" t="s">
        <v>153</v>
      </c>
    </row>
    <row r="249" spans="1:4" ht="14.1" customHeight="1" outlineLevel="3" x14ac:dyDescent="0.2">
      <c r="A249" s="8" t="s">
        <v>152</v>
      </c>
      <c r="B249" s="11">
        <v>45495</v>
      </c>
      <c r="C249" s="12">
        <v>750</v>
      </c>
      <c r="D249" s="8" t="s">
        <v>154</v>
      </c>
    </row>
    <row r="250" spans="1:4" ht="14.1" customHeight="1" outlineLevel="3" x14ac:dyDescent="0.2">
      <c r="A250" s="15" t="s">
        <v>254</v>
      </c>
      <c r="B250" s="11"/>
      <c r="C250" s="14">
        <f>SUM(C251:C254)</f>
        <v>4639</v>
      </c>
      <c r="D250" s="8"/>
    </row>
    <row r="251" spans="1:4" ht="14.1" customHeight="1" outlineLevel="3" x14ac:dyDescent="0.2">
      <c r="A251" s="8" t="s">
        <v>155</v>
      </c>
      <c r="B251" s="11">
        <v>45478</v>
      </c>
      <c r="C251" s="12">
        <v>-12.92</v>
      </c>
      <c r="D251" s="6" t="s">
        <v>257</v>
      </c>
    </row>
    <row r="252" spans="1:4" ht="14.1" customHeight="1" outlineLevel="3" x14ac:dyDescent="0.2">
      <c r="A252" s="8" t="s">
        <v>155</v>
      </c>
      <c r="B252" s="11">
        <v>45482</v>
      </c>
      <c r="C252" s="12">
        <v>139</v>
      </c>
      <c r="D252" s="6" t="s">
        <v>258</v>
      </c>
    </row>
    <row r="253" spans="1:4" ht="14.1" customHeight="1" outlineLevel="3" x14ac:dyDescent="0.2">
      <c r="A253" s="8" t="s">
        <v>155</v>
      </c>
      <c r="B253" s="11">
        <v>45491</v>
      </c>
      <c r="C253" s="12">
        <v>4500</v>
      </c>
      <c r="D253" s="6" t="s">
        <v>259</v>
      </c>
    </row>
    <row r="254" spans="1:4" ht="14.1" customHeight="1" outlineLevel="3" x14ac:dyDescent="0.2">
      <c r="A254" s="8" t="s">
        <v>155</v>
      </c>
      <c r="B254" s="11">
        <v>45491</v>
      </c>
      <c r="C254" s="12">
        <v>12.92</v>
      </c>
      <c r="D254" s="6" t="s">
        <v>260</v>
      </c>
    </row>
    <row r="255" spans="1:4" ht="14.1" customHeight="1" outlineLevel="3" x14ac:dyDescent="0.2">
      <c r="A255" s="15" t="s">
        <v>255</v>
      </c>
      <c r="B255" s="11"/>
      <c r="C255" s="14">
        <f>C256</f>
        <v>1000</v>
      </c>
      <c r="D255" s="8"/>
    </row>
    <row r="256" spans="1:4" ht="14.1" customHeight="1" outlineLevel="3" x14ac:dyDescent="0.2">
      <c r="A256" s="8" t="s">
        <v>156</v>
      </c>
      <c r="B256" s="11">
        <v>45488</v>
      </c>
      <c r="C256" s="12">
        <v>1000</v>
      </c>
      <c r="D256" s="8" t="s">
        <v>0</v>
      </c>
    </row>
    <row r="257" spans="1:4" ht="14.1" customHeight="1" outlineLevel="3" x14ac:dyDescent="0.2">
      <c r="A257" s="15" t="s">
        <v>256</v>
      </c>
      <c r="B257" s="11"/>
      <c r="C257" s="14">
        <f>SUM(C258:C275)</f>
        <v>92246.050000000017</v>
      </c>
      <c r="D257" s="8"/>
    </row>
    <row r="258" spans="1:4" ht="14.1" customHeight="1" outlineLevel="3" x14ac:dyDescent="0.2">
      <c r="A258" s="8" t="s">
        <v>157</v>
      </c>
      <c r="B258" s="11">
        <v>45476</v>
      </c>
      <c r="C258" s="12">
        <v>2850.96</v>
      </c>
      <c r="D258" s="8" t="s">
        <v>158</v>
      </c>
    </row>
    <row r="259" spans="1:4" ht="14.1" customHeight="1" outlineLevel="3" x14ac:dyDescent="0.2">
      <c r="A259" s="8" t="s">
        <v>157</v>
      </c>
      <c r="B259" s="11">
        <v>45476</v>
      </c>
      <c r="C259" s="12">
        <v>4577.8</v>
      </c>
      <c r="D259" s="8" t="s">
        <v>224</v>
      </c>
    </row>
    <row r="260" spans="1:4" ht="14.1" customHeight="1" outlineLevel="3" x14ac:dyDescent="0.2">
      <c r="A260" s="8" t="s">
        <v>157</v>
      </c>
      <c r="B260" s="11">
        <v>45476</v>
      </c>
      <c r="C260" s="12">
        <v>11.6</v>
      </c>
      <c r="D260" s="8" t="s">
        <v>159</v>
      </c>
    </row>
    <row r="261" spans="1:4" ht="14.1" customHeight="1" outlineLevel="3" x14ac:dyDescent="0.2">
      <c r="A261" s="8" t="s">
        <v>157</v>
      </c>
      <c r="B261" s="11">
        <v>45476</v>
      </c>
      <c r="C261" s="12">
        <v>398</v>
      </c>
      <c r="D261" s="8" t="s">
        <v>160</v>
      </c>
    </row>
    <row r="262" spans="1:4" ht="14.1" customHeight="1" outlineLevel="3" x14ac:dyDescent="0.2">
      <c r="A262" s="8" t="s">
        <v>157</v>
      </c>
      <c r="B262" s="11">
        <v>45477</v>
      </c>
      <c r="C262" s="12">
        <v>-60.54</v>
      </c>
      <c r="D262" s="8" t="s">
        <v>21</v>
      </c>
    </row>
    <row r="263" spans="1:4" ht="14.1" customHeight="1" outlineLevel="3" x14ac:dyDescent="0.2">
      <c r="A263" s="8" t="s">
        <v>157</v>
      </c>
      <c r="B263" s="11">
        <v>45481</v>
      </c>
      <c r="C263" s="12">
        <v>70212.78</v>
      </c>
      <c r="D263" s="8" t="s">
        <v>161</v>
      </c>
    </row>
    <row r="264" spans="1:4" ht="14.1" customHeight="1" outlineLevel="3" x14ac:dyDescent="0.2">
      <c r="A264" s="8" t="s">
        <v>157</v>
      </c>
      <c r="B264" s="11">
        <v>45488</v>
      </c>
      <c r="C264" s="12">
        <v>22.5</v>
      </c>
      <c r="D264" s="8" t="s">
        <v>162</v>
      </c>
    </row>
    <row r="265" spans="1:4" ht="14.1" customHeight="1" outlineLevel="3" x14ac:dyDescent="0.2">
      <c r="A265" s="8" t="s">
        <v>157</v>
      </c>
      <c r="B265" s="11">
        <v>45489</v>
      </c>
      <c r="C265" s="12">
        <v>9512</v>
      </c>
      <c r="D265" s="8" t="s">
        <v>163</v>
      </c>
    </row>
    <row r="266" spans="1:4" ht="14.1" customHeight="1" outlineLevel="3" x14ac:dyDescent="0.2">
      <c r="A266" s="8" t="s">
        <v>157</v>
      </c>
      <c r="B266" s="11">
        <v>45491</v>
      </c>
      <c r="C266" s="12">
        <v>2.89</v>
      </c>
      <c r="D266" s="8" t="s">
        <v>164</v>
      </c>
    </row>
    <row r="267" spans="1:4" ht="14.1" customHeight="1" outlineLevel="3" x14ac:dyDescent="0.2">
      <c r="A267" s="8" t="s">
        <v>157</v>
      </c>
      <c r="B267" s="11">
        <v>45495</v>
      </c>
      <c r="C267" s="12">
        <v>1694.49</v>
      </c>
      <c r="D267" s="8" t="s">
        <v>165</v>
      </c>
    </row>
    <row r="268" spans="1:4" ht="14.1" customHeight="1" outlineLevel="3" x14ac:dyDescent="0.2">
      <c r="A268" s="8" t="s">
        <v>157</v>
      </c>
      <c r="B268" s="11">
        <v>45495</v>
      </c>
      <c r="C268" s="12">
        <v>147</v>
      </c>
      <c r="D268" s="8" t="s">
        <v>166</v>
      </c>
    </row>
    <row r="269" spans="1:4" ht="14.1" customHeight="1" outlineLevel="3" x14ac:dyDescent="0.2">
      <c r="A269" s="8" t="s">
        <v>157</v>
      </c>
      <c r="B269" s="11">
        <v>45496</v>
      </c>
      <c r="C269" s="12">
        <v>-130.56</v>
      </c>
      <c r="D269" s="8" t="s">
        <v>92</v>
      </c>
    </row>
    <row r="270" spans="1:4" ht="14.1" customHeight="1" outlineLevel="3" x14ac:dyDescent="0.2">
      <c r="A270" s="8" t="s">
        <v>157</v>
      </c>
      <c r="B270" s="11">
        <v>45497</v>
      </c>
      <c r="C270" s="12">
        <v>30.13</v>
      </c>
      <c r="D270" s="6" t="s">
        <v>261</v>
      </c>
    </row>
    <row r="271" spans="1:4" ht="14.1" customHeight="1" outlineLevel="3" x14ac:dyDescent="0.2">
      <c r="A271" s="8" t="s">
        <v>157</v>
      </c>
      <c r="B271" s="11">
        <v>45498</v>
      </c>
      <c r="C271" s="12">
        <v>108.98</v>
      </c>
      <c r="D271" s="8" t="s">
        <v>206</v>
      </c>
    </row>
    <row r="272" spans="1:4" ht="14.1" customHeight="1" outlineLevel="3" x14ac:dyDescent="0.2">
      <c r="A272" s="8" t="s">
        <v>157</v>
      </c>
      <c r="B272" s="11">
        <v>45498</v>
      </c>
      <c r="C272" s="12">
        <v>11.6</v>
      </c>
      <c r="D272" s="8" t="s">
        <v>167</v>
      </c>
    </row>
    <row r="273" spans="1:4" ht="14.1" customHeight="1" outlineLevel="3" x14ac:dyDescent="0.2">
      <c r="A273" s="8" t="s">
        <v>157</v>
      </c>
      <c r="B273" s="11">
        <v>45498</v>
      </c>
      <c r="C273" s="12">
        <v>2849.13</v>
      </c>
      <c r="D273" s="8" t="s">
        <v>168</v>
      </c>
    </row>
    <row r="274" spans="1:4" ht="14.1" customHeight="1" outlineLevel="3" x14ac:dyDescent="0.2">
      <c r="A274" s="8" t="s">
        <v>157</v>
      </c>
      <c r="B274" s="11">
        <v>45499</v>
      </c>
      <c r="C274" s="12">
        <v>71.400000000000006</v>
      </c>
      <c r="D274" s="8" t="s">
        <v>209</v>
      </c>
    </row>
    <row r="275" spans="1:4" ht="14.1" customHeight="1" outlineLevel="3" x14ac:dyDescent="0.2">
      <c r="A275" s="8" t="s">
        <v>157</v>
      </c>
      <c r="B275" s="11">
        <v>45504</v>
      </c>
      <c r="C275" s="12">
        <v>-64.11</v>
      </c>
      <c r="D275" s="8" t="s">
        <v>21</v>
      </c>
    </row>
    <row r="276" spans="1:4" ht="14.1" customHeight="1" outlineLevel="3" x14ac:dyDescent="0.2">
      <c r="A276" s="15" t="s">
        <v>262</v>
      </c>
      <c r="B276" s="11"/>
      <c r="C276" s="14">
        <f>SUM(C277:C279)</f>
        <v>258</v>
      </c>
      <c r="D276" s="8"/>
    </row>
    <row r="277" spans="1:4" ht="14.1" customHeight="1" outlineLevel="3" x14ac:dyDescent="0.2">
      <c r="A277" s="8" t="s">
        <v>169</v>
      </c>
      <c r="B277" s="11">
        <v>45481</v>
      </c>
      <c r="C277" s="12">
        <v>20</v>
      </c>
      <c r="D277" s="6" t="s">
        <v>264</v>
      </c>
    </row>
    <row r="278" spans="1:4" ht="14.1" customHeight="1" outlineLevel="3" x14ac:dyDescent="0.2">
      <c r="A278" s="8" t="s">
        <v>169</v>
      </c>
      <c r="B278" s="11">
        <v>45497</v>
      </c>
      <c r="C278" s="12">
        <v>119</v>
      </c>
      <c r="D278" s="6" t="s">
        <v>265</v>
      </c>
    </row>
    <row r="279" spans="1:4" ht="14.1" customHeight="1" outlineLevel="3" x14ac:dyDescent="0.2">
      <c r="A279" s="8" t="s">
        <v>169</v>
      </c>
      <c r="B279" s="11">
        <v>45497</v>
      </c>
      <c r="C279" s="12">
        <v>119</v>
      </c>
      <c r="D279" s="6" t="s">
        <v>265</v>
      </c>
    </row>
    <row r="280" spans="1:4" ht="14.1" customHeight="1" outlineLevel="3" x14ac:dyDescent="0.2">
      <c r="A280" s="15" t="s">
        <v>263</v>
      </c>
      <c r="B280" s="11"/>
      <c r="C280" s="14">
        <f>SUM(C281:C284)</f>
        <v>51638.689999999995</v>
      </c>
      <c r="D280" s="8"/>
    </row>
    <row r="281" spans="1:4" ht="14.1" customHeight="1" outlineLevel="3" x14ac:dyDescent="0.2">
      <c r="A281" s="8" t="s">
        <v>170</v>
      </c>
      <c r="B281" s="11">
        <v>45481</v>
      </c>
      <c r="C281" s="12">
        <v>47719</v>
      </c>
      <c r="D281" s="8" t="s">
        <v>171</v>
      </c>
    </row>
    <row r="282" spans="1:4" ht="14.1" customHeight="1" outlineLevel="3" x14ac:dyDescent="0.2">
      <c r="A282" s="8" t="s">
        <v>170</v>
      </c>
      <c r="B282" s="11">
        <v>45488</v>
      </c>
      <c r="C282" s="12">
        <v>6</v>
      </c>
      <c r="D282" s="8" t="s">
        <v>26</v>
      </c>
    </row>
    <row r="283" spans="1:4" ht="14.1" customHeight="1" outlineLevel="3" x14ac:dyDescent="0.2">
      <c r="A283" s="8" t="s">
        <v>170</v>
      </c>
      <c r="B283" s="11">
        <v>45495</v>
      </c>
      <c r="C283" s="12">
        <v>2165.6999999999998</v>
      </c>
      <c r="D283" s="8" t="s">
        <v>172</v>
      </c>
    </row>
    <row r="284" spans="1:4" ht="14.1" customHeight="1" outlineLevel="3" x14ac:dyDescent="0.2">
      <c r="A284" s="8" t="s">
        <v>170</v>
      </c>
      <c r="B284" s="11">
        <v>45495</v>
      </c>
      <c r="C284" s="12">
        <v>1747.99</v>
      </c>
      <c r="D284" s="8" t="s">
        <v>173</v>
      </c>
    </row>
    <row r="285" spans="1:4" ht="14.1" customHeight="1" outlineLevel="3" x14ac:dyDescent="0.2">
      <c r="A285" s="16" t="s">
        <v>266</v>
      </c>
      <c r="B285" s="16"/>
      <c r="C285" s="16"/>
      <c r="D285" s="16"/>
    </row>
    <row r="286" spans="1:4" ht="34.5" customHeight="1" outlineLevel="3" x14ac:dyDescent="0.2">
      <c r="A286" s="17" t="s">
        <v>267</v>
      </c>
      <c r="B286" s="17"/>
      <c r="C286" s="14">
        <f>C287</f>
        <v>53031</v>
      </c>
      <c r="D286" s="15"/>
    </row>
    <row r="287" spans="1:4" ht="14.1" customHeight="1" outlineLevel="3" x14ac:dyDescent="0.2">
      <c r="A287" s="8" t="s">
        <v>174</v>
      </c>
      <c r="B287" s="11">
        <v>45492</v>
      </c>
      <c r="C287" s="12">
        <v>53031</v>
      </c>
      <c r="D287" s="8" t="s">
        <v>175</v>
      </c>
    </row>
    <row r="288" spans="1:4" ht="14.1" customHeight="1" outlineLevel="3" x14ac:dyDescent="0.2">
      <c r="A288" s="16" t="s">
        <v>268</v>
      </c>
      <c r="B288" s="16"/>
      <c r="C288" s="16"/>
      <c r="D288" s="16"/>
    </row>
    <row r="289" spans="1:4" ht="14.1" customHeight="1" outlineLevel="3" x14ac:dyDescent="0.2">
      <c r="A289" s="16" t="s">
        <v>269</v>
      </c>
      <c r="B289" s="16"/>
      <c r="C289" s="14">
        <f>SUM(C290:C293)</f>
        <v>719052.6</v>
      </c>
      <c r="D289" s="15"/>
    </row>
    <row r="290" spans="1:4" ht="14.1" customHeight="1" outlineLevel="3" x14ac:dyDescent="0.2">
      <c r="A290" s="8" t="s">
        <v>176</v>
      </c>
      <c r="B290" s="11">
        <v>45481</v>
      </c>
      <c r="C290" s="12">
        <v>3909.01</v>
      </c>
      <c r="D290" s="8" t="s">
        <v>177</v>
      </c>
    </row>
    <row r="291" spans="1:4" ht="14.1" customHeight="1" outlineLevel="3" x14ac:dyDescent="0.2">
      <c r="A291" s="8" t="s">
        <v>176</v>
      </c>
      <c r="B291" s="11">
        <v>45483</v>
      </c>
      <c r="C291" s="12">
        <v>448088.41</v>
      </c>
      <c r="D291" s="8" t="s">
        <v>178</v>
      </c>
    </row>
    <row r="292" spans="1:4" ht="14.1" customHeight="1" outlineLevel="3" x14ac:dyDescent="0.2">
      <c r="A292" s="8" t="s">
        <v>176</v>
      </c>
      <c r="B292" s="11">
        <v>45483</v>
      </c>
      <c r="C292" s="12">
        <v>256971.3</v>
      </c>
      <c r="D292" s="8" t="s">
        <v>179</v>
      </c>
    </row>
    <row r="293" spans="1:4" ht="14.1" customHeight="1" outlineLevel="3" x14ac:dyDescent="0.2">
      <c r="A293" s="8" t="s">
        <v>176</v>
      </c>
      <c r="B293" s="11">
        <v>45496</v>
      </c>
      <c r="C293" s="12">
        <v>10083.879999999999</v>
      </c>
      <c r="D293" s="8" t="s">
        <v>180</v>
      </c>
    </row>
    <row r="294" spans="1:4" ht="14.1" customHeight="1" outlineLevel="3" x14ac:dyDescent="0.2">
      <c r="A294" s="16" t="s">
        <v>270</v>
      </c>
      <c r="B294" s="16"/>
      <c r="C294" s="16"/>
      <c r="D294" s="16"/>
    </row>
    <row r="295" spans="1:4" ht="42.75" customHeight="1" outlineLevel="3" x14ac:dyDescent="0.2">
      <c r="A295" s="17" t="s">
        <v>271</v>
      </c>
      <c r="B295" s="17"/>
      <c r="C295" s="14">
        <f>C296</f>
        <v>-0.27</v>
      </c>
      <c r="D295" s="15"/>
    </row>
    <row r="296" spans="1:4" ht="14.1" customHeight="1" outlineLevel="3" x14ac:dyDescent="0.2">
      <c r="A296" s="8" t="s">
        <v>181</v>
      </c>
      <c r="B296" s="11">
        <v>45497</v>
      </c>
      <c r="C296" s="12">
        <v>-0.27</v>
      </c>
      <c r="D296" s="8" t="s">
        <v>2</v>
      </c>
    </row>
  </sheetData>
  <mergeCells count="11">
    <mergeCell ref="A286:B286"/>
    <mergeCell ref="A288:D288"/>
    <mergeCell ref="A289:B289"/>
    <mergeCell ref="A294:D294"/>
    <mergeCell ref="A295:B295"/>
    <mergeCell ref="A2:D2"/>
    <mergeCell ref="A6:D6"/>
    <mergeCell ref="A7:B7"/>
    <mergeCell ref="A14:D14"/>
    <mergeCell ref="A15:B15"/>
    <mergeCell ref="A285:D285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2024-08-06T13:13:29Z</cp:lastPrinted>
  <dcterms:created xsi:type="dcterms:W3CDTF">2024-08-06T13:14:11Z</dcterms:created>
  <dcterms:modified xsi:type="dcterms:W3CDTF">2024-08-06T13:14:11Z</dcterms:modified>
  <cp:category/>
</cp:coreProperties>
</file>