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IULIE 2022" sheetId="2" r:id="rId1"/>
  </sheets>
  <calcPr calcId="162913"/>
</workbook>
</file>

<file path=xl/calcChain.xml><?xml version="1.0" encoding="utf-8"?>
<calcChain xmlns="http://schemas.openxmlformats.org/spreadsheetml/2006/main">
  <c r="C15" i="2" l="1"/>
  <c r="C281" i="2"/>
  <c r="C274" i="2"/>
  <c r="C255" i="2"/>
  <c r="C253" i="2"/>
  <c r="C245" i="2"/>
  <c r="C231" i="2"/>
  <c r="C224" i="2"/>
  <c r="C171" i="2"/>
  <c r="C149" i="2"/>
  <c r="C141" i="2"/>
  <c r="C139" i="2"/>
  <c r="C37" i="2"/>
  <c r="C16" i="2"/>
  <c r="C290" i="2"/>
  <c r="C302" i="2"/>
  <c r="C314" i="2"/>
  <c r="C317" i="2"/>
  <c r="C324" i="2"/>
  <c r="C8" i="2"/>
  <c r="C9" i="2"/>
  <c r="C10" i="2"/>
  <c r="C11" i="2"/>
  <c r="C12" i="2"/>
  <c r="C13" i="2"/>
  <c r="C7" i="2" l="1"/>
</calcChain>
</file>

<file path=xl/sharedStrings.xml><?xml version="1.0" encoding="utf-8"?>
<sst xmlns="http://schemas.openxmlformats.org/spreadsheetml/2006/main" count="630" uniqueCount="288">
  <si>
    <t>DEB TEL VIR DIN 10 IN 20</t>
  </si>
  <si>
    <t>SPOR CONDITII MUNCA</t>
  </si>
  <si>
    <t>PLATA DEC DEPLASARE PH</t>
  </si>
  <si>
    <t>PLATA CH DEPLASARE TR</t>
  </si>
  <si>
    <t>5101.03.20.01.03</t>
  </si>
  <si>
    <t>INCASARE ANL BH</t>
  </si>
  <si>
    <t>INC COTA PARTE ENERGIE ELECTRICA MDLPA</t>
  </si>
  <si>
    <t>INC COTA PARTE ENERGIE TERMICA MDLPA</t>
  </si>
  <si>
    <t>GAZ HARGHITA</t>
  </si>
  <si>
    <t>ENERGIE ELECTRICA HR</t>
  </si>
  <si>
    <t>PLATA EN ELECTRICA MAI DJ</t>
  </si>
  <si>
    <t>INCAS EN EL GAZE ANL AG</t>
  </si>
  <si>
    <t>PLATA EN ELECTRICA SV</t>
  </si>
  <si>
    <t>INCASARE GAZE OCPI TR</t>
  </si>
  <si>
    <t>INCAS EN ELECTRIC OCPI TR</t>
  </si>
  <si>
    <t>ENERGIE TERMICA SPLAI</t>
  </si>
  <si>
    <t>INC COTA PARTE ENERGIE ELECTRICA GNM BV</t>
  </si>
  <si>
    <t>GAZE NATURALE</t>
  </si>
  <si>
    <t>ENERGIE ELECTRICA</t>
  </si>
  <si>
    <t>INC COTA PARTE GAZ AFIR BV</t>
  </si>
  <si>
    <t>INCASARE CJP GALATI</t>
  </si>
  <si>
    <t>5101.03.20.01.04</t>
  </si>
  <si>
    <t>PLATA SALUBRITATE VS</t>
  </si>
  <si>
    <t>PLATA SALUBRITAT</t>
  </si>
  <si>
    <t>INC COTA PARTE APA, CANAL MDLPA</t>
  </si>
  <si>
    <t>APA, CANAL ALBA</t>
  </si>
  <si>
    <t>APA, CANAL BRASOV</t>
  </si>
  <si>
    <t>APA, CANAL, SALUBR HR</t>
  </si>
  <si>
    <t>SALUBRITATE ALBA</t>
  </si>
  <si>
    <t>APA, CANAL SIBIU</t>
  </si>
  <si>
    <t>SALUBRITATE COVASNA</t>
  </si>
  <si>
    <t>APA, CANAL COVASNA</t>
  </si>
  <si>
    <t>PLATA APA CANAL MAI OT</t>
  </si>
  <si>
    <t>PLATA APA CANAL MAI GJ</t>
  </si>
  <si>
    <t>PLATA SALUBRITATE  GJ</t>
  </si>
  <si>
    <t>PLATA APA CANAL DJ</t>
  </si>
  <si>
    <t>SALUBRITATE 05, 06 SIBIU</t>
  </si>
  <si>
    <t>PLATA APA CANAL MAI AG</t>
  </si>
  <si>
    <t>PLATA SALUBRITATE  AG</t>
  </si>
  <si>
    <t>PLATA SALUBRITATE TR</t>
  </si>
  <si>
    <t>PLATA APA CANAL MAI TR</t>
  </si>
  <si>
    <t>PLATA APA CANAL SINAIA PH</t>
  </si>
  <si>
    <t>PLATA APA CANAL MAI CL</t>
  </si>
  <si>
    <t>PLATA APA CANAL MAI IL</t>
  </si>
  <si>
    <t>PLATA APA CANAL MAI DB</t>
  </si>
  <si>
    <t>PLATA SALUBRITATE GR</t>
  </si>
  <si>
    <t>PLATA APA CANAL GR</t>
  </si>
  <si>
    <t>PLATA SALUBRITATE PH</t>
  </si>
  <si>
    <t>INCAS APA  SALUB ANL AG</t>
  </si>
  <si>
    <t>SALUBRITATE ISC</t>
  </si>
  <si>
    <t>INC COTA PARTE APA, CANAL AFIR BV</t>
  </si>
  <si>
    <t>PLATA SALUBRITATE IUL MH</t>
  </si>
  <si>
    <t>PLATA APA CANAL IUL MH</t>
  </si>
  <si>
    <t>PLATA SALUBRITATE IS</t>
  </si>
  <si>
    <t>PLATA APA CANAL VS</t>
  </si>
  <si>
    <t>PLATA APA CANAL IS</t>
  </si>
  <si>
    <t>PLATA APA CANAL BT</t>
  </si>
  <si>
    <t>PLATA APA CANAL SV</t>
  </si>
  <si>
    <t>APA, CANAL MURES</t>
  </si>
  <si>
    <t>PLATA APA CFANAL BC</t>
  </si>
  <si>
    <t>INACASARE APA SALUBRITATE OCPI TR</t>
  </si>
  <si>
    <t>INC COTA PARTE APA, CANAL GNM BRASOV</t>
  </si>
  <si>
    <t>PLATA SALUBRITATE IUN TR</t>
  </si>
  <si>
    <t>PLATA SALUBRITATE IUN AG</t>
  </si>
  <si>
    <t>PLATA APA CANAL TR</t>
  </si>
  <si>
    <t>PLATA APA CANAL CL</t>
  </si>
  <si>
    <t>PLATA APA CANAL PH</t>
  </si>
  <si>
    <t>PLATA SALUBRITATE IUN PH</t>
  </si>
  <si>
    <t>PLATA SALUBRITATE IUN CL</t>
  </si>
  <si>
    <t>PLATA SALUBRITATE IUN GR</t>
  </si>
  <si>
    <t>PLATA APA CANAL IUN IL</t>
  </si>
  <si>
    <t>PLATA SALUBRITATE IUN DJ</t>
  </si>
  <si>
    <t>PLATA SALUBRITATE IUN GJ</t>
  </si>
  <si>
    <t>PLATA APA CANAL GJ</t>
  </si>
  <si>
    <t>PLATA APA CANAL IUNIE OT</t>
  </si>
  <si>
    <t>PLATA APA CANAL IUNIE VL</t>
  </si>
  <si>
    <t>SALUBRITATE IUL, AUG SB</t>
  </si>
  <si>
    <t>APA, CANAL ISC</t>
  </si>
  <si>
    <t>APA, CANAL SPLAI</t>
  </si>
  <si>
    <t>RETUR OP 4438 ERONAT PH</t>
  </si>
  <si>
    <t>5101.03.20.01.05</t>
  </si>
  <si>
    <t>CARBURANT</t>
  </si>
  <si>
    <t>5101.03.20.01.08</t>
  </si>
  <si>
    <t>INTERNET IUNIE 2022</t>
  </si>
  <si>
    <t>TELEF MOBILA</t>
  </si>
  <si>
    <t>SERV CABLU TV</t>
  </si>
  <si>
    <t>SERV POSTALE</t>
  </si>
  <si>
    <t>5101.03.20.01.09</t>
  </si>
  <si>
    <t>INNOIRE DOM WEB ISC</t>
  </si>
  <si>
    <t>MENTENANTA CORECTIVA PREV</t>
  </si>
  <si>
    <t>PLATA ARHIVARE MAI NT</t>
  </si>
  <si>
    <t>INC COTA PARTE MONITORIZARE MDLPA</t>
  </si>
  <si>
    <t>LEGISLATIE ONLINE</t>
  </si>
  <si>
    <t>MENTEN, SUPORT HARD, SOFT</t>
  </si>
  <si>
    <t>PLATA ARHIVARE AG</t>
  </si>
  <si>
    <t>INCAS MONITORIZARE ANL AG</t>
  </si>
  <si>
    <t>SINTACT.RO</t>
  </si>
  <si>
    <t>LEX FORCE</t>
  </si>
  <si>
    <t>LEGITIMATII</t>
  </si>
  <si>
    <t>PAZA, MONITORIZARE</t>
  </si>
  <si>
    <t>PLATA ARHIVARE CL</t>
  </si>
  <si>
    <t>PLATA ARHIVARE GR</t>
  </si>
  <si>
    <t>PLATA ARHIVARE DB</t>
  </si>
  <si>
    <t>LEGITIMATII RTE</t>
  </si>
  <si>
    <t>MENTENANTA PREVENTIVA, CORECTIVA</t>
  </si>
  <si>
    <t>PLATA ARHIVARE IUN2022 NT</t>
  </si>
  <si>
    <t>5101.03.20.01.30</t>
  </si>
  <si>
    <t>INTRETINERE LIFT ISC</t>
  </si>
  <si>
    <t>REVIZIE TEHNICA AUTO ISC</t>
  </si>
  <si>
    <t>REPARATIE AUTO ISC</t>
  </si>
  <si>
    <t>REP INSTAL SANITARE BRASOV</t>
  </si>
  <si>
    <t>INTRETINERE LIFT HR</t>
  </si>
  <si>
    <t>VERIFICARE CLIMA ISC</t>
  </si>
  <si>
    <t>SERV RSVTI BRASOV</t>
  </si>
  <si>
    <t>INLOC ANV SI REP AUTO BV</t>
  </si>
  <si>
    <t>INLOC ANVELOPE SIBIU</t>
  </si>
  <si>
    <t>SERV INTRET SEDIU ISC</t>
  </si>
  <si>
    <t>INCAS SERV CURAT ANL AG</t>
  </si>
  <si>
    <t>ROVINIETE</t>
  </si>
  <si>
    <t>SERV SPALATORIE AUTO INT</t>
  </si>
  <si>
    <t>SERV CURATENIE</t>
  </si>
  <si>
    <t>REPARATIE CENTRALA TERMICA</t>
  </si>
  <si>
    <t>PLATA SERVICE CENTRALA NT</t>
  </si>
  <si>
    <t>INC COTA PARTE RSVTI AFIR BRASOV</t>
  </si>
  <si>
    <t>SERV DEZINSECTIE ISC</t>
  </si>
  <si>
    <t>INC COTA PARTE RSVTI GNM BV</t>
  </si>
  <si>
    <t>INC COTA PARTE RSVTI AFIR BV</t>
  </si>
  <si>
    <t>INC COTA PARTE REP INSTAL SANIT GNM BV</t>
  </si>
  <si>
    <t>5101.03.20.05.30</t>
  </si>
  <si>
    <t>TV</t>
  </si>
  <si>
    <t>PLATA OB INVENTAR VL</t>
  </si>
  <si>
    <t>AER CONDITIONAT ARGES</t>
  </si>
  <si>
    <t>JALUZELE VASLUI</t>
  </si>
  <si>
    <t>AP AER CONDITIONAT</t>
  </si>
  <si>
    <t>STINGATOARE AUTO</t>
  </si>
  <si>
    <t>5101.03.20.06.01</t>
  </si>
  <si>
    <t>DEPUNERE NUMERAR</t>
  </si>
  <si>
    <t>PLATA DEC CHELT IUNIE DJ</t>
  </si>
  <si>
    <t>PLATA DEC DEPLAS DJ</t>
  </si>
  <si>
    <t>PLATA DEC TRANSPORT TR</t>
  </si>
  <si>
    <t>5101.03.20.25.00</t>
  </si>
  <si>
    <t>5101.03.20.30.02</t>
  </si>
  <si>
    <t>ALIMENTARE CASA</t>
  </si>
  <si>
    <t>5101.03.20.30.04</t>
  </si>
  <si>
    <t>INC COTA PARTE CHIRIE PUBELE GNM BV</t>
  </si>
  <si>
    <t>CHIRIE HARGHITA</t>
  </si>
  <si>
    <t>CHIRIE PUBELE BRASOV</t>
  </si>
  <si>
    <t>CHIRIE PUBELE ALBA</t>
  </si>
  <si>
    <t>CHIRIE PUBELE COVASNA</t>
  </si>
  <si>
    <t>PLATA CHIRIE TEREN IUN OT</t>
  </si>
  <si>
    <t>INC COTA PARTE CHIRIE PUBELE AFIR BV</t>
  </si>
  <si>
    <t>CHIRIE ECHIP PRINT</t>
  </si>
  <si>
    <t>PLATA CHIRIE SED IUNIE DJ</t>
  </si>
  <si>
    <t>PLATA REDEVENTA SEM II VS</t>
  </si>
  <si>
    <t>INC COTA PARTE CHIRIE PUB AFIR BV</t>
  </si>
  <si>
    <t>5101.03.20.30.09</t>
  </si>
  <si>
    <t>5101.03.20.30.30</t>
  </si>
  <si>
    <t>MEDICINA MUNCII</t>
  </si>
  <si>
    <t>ANUNT CONCURS</t>
  </si>
  <si>
    <t>EXPERTIZA COND MUNCA DJ</t>
  </si>
  <si>
    <t>MASURARE CAMP DOLJ</t>
  </si>
  <si>
    <t>COMISIOANE POS</t>
  </si>
  <si>
    <t>COMISIOANE SNEP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</si>
  <si>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</si>
  <si>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</si>
  <si>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</si>
  <si>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</si>
  <si>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</si>
  <si>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</si>
  <si>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</si>
  <si>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</si>
  <si>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</si>
  <si>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</si>
  <si>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</si>
  <si>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</si>
  <si>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5101.03.71.01.30</t>
  </si>
  <si>
    <t>LICENTE</t>
  </si>
  <si>
    <t>MENTENANTA PERMANENTA</t>
  </si>
  <si>
    <t>MIGRARE S/4 HANA</t>
  </si>
  <si>
    <t>5101.03.71.03.00</t>
  </si>
  <si>
    <t>PLATA RK  SIT LUCR 1 DJ</t>
  </si>
  <si>
    <t>5101.03.85.01.03</t>
  </si>
  <si>
    <t>INC IN 85 SUME CASMB</t>
  </si>
  <si>
    <t>PLATA DEPLASARE VN</t>
  </si>
  <si>
    <t>PLATA DEPLASARE BR</t>
  </si>
  <si>
    <t>PLATA DELEGARE GL</t>
  </si>
  <si>
    <t>PLATA TERMOFICARE BH</t>
  </si>
  <si>
    <t>PLATA APA CANAL TM</t>
  </si>
  <si>
    <t>PLATA APA CANAL HD</t>
  </si>
  <si>
    <t>PLATA SALUBRITATE CT</t>
  </si>
  <si>
    <t>PLATA APA CANAL BH</t>
  </si>
  <si>
    <t>PLATA SALUBRITATE BR</t>
  </si>
  <si>
    <t>PLATA APA CANAL BN</t>
  </si>
  <si>
    <t>PLATA SALUBRITATE BN</t>
  </si>
  <si>
    <t>PLATA SALUBRITATE SM</t>
  </si>
  <si>
    <t>PLATA APA CANAL BZ</t>
  </si>
  <si>
    <t>PLATA SALUBRITATE BZ</t>
  </si>
  <si>
    <t>PLATA GUNOI TM</t>
  </si>
  <si>
    <t>PLATA GUNOI AR</t>
  </si>
  <si>
    <t>PLATA APA CANAL AR</t>
  </si>
  <si>
    <t>PLATA APA CANAL CS</t>
  </si>
  <si>
    <t>PLATA GUNOI CS</t>
  </si>
  <si>
    <t>PLATA GUNOI HD</t>
  </si>
  <si>
    <t>PLATA APA CANAL CT</t>
  </si>
  <si>
    <t>PLATA APA CANAL GL</t>
  </si>
  <si>
    <t>PLATA SALUBRITATE GL</t>
  </si>
  <si>
    <t>PLATA APA CANAL TL</t>
  </si>
  <si>
    <t>PLATA SALUBRITATE VN</t>
  </si>
  <si>
    <t>PLATA SALUBRITATE TL</t>
  </si>
  <si>
    <t>PLATA SALUBRITATE MM</t>
  </si>
  <si>
    <t>PLATA APA CANAL MM</t>
  </si>
  <si>
    <t>PLATA APA CANAL BR</t>
  </si>
  <si>
    <t>PLATA APA CANAL VN</t>
  </si>
  <si>
    <t>PLATA SERV DEZINSECTIE TM</t>
  </si>
  <si>
    <t>PLATA AUTO HD</t>
  </si>
  <si>
    <t>PLATA AUTO TM</t>
  </si>
  <si>
    <t>PLATA AUTO CT</t>
  </si>
  <si>
    <t>PLATA AUTO CJ</t>
  </si>
  <si>
    <t>PLATA AUTO MM</t>
  </si>
  <si>
    <t>PLATA AUTO SM</t>
  </si>
  <si>
    <t>PLATA CH JUDECATA BH</t>
  </si>
  <si>
    <t>INCAS OP INTORS</t>
  </si>
  <si>
    <t>PLATA CHIRIE PUBELE CJ</t>
  </si>
  <si>
    <t>PLATA TX EXECUTARE SJ</t>
  </si>
  <si>
    <t>PLATA TX TIMBRU SM</t>
  </si>
  <si>
    <t>PLATA DALI BH</t>
  </si>
  <si>
    <t>SITUAŢIA PLĂŢILOR PE LUNA IULIE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</si>
  <si>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</si>
  <si>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</si>
  <si>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</si>
  <si>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</si>
  <si>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</si>
  <si>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</si>
  <si>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</si>
  <si>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</si>
  <si>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10.02.06</t>
  </si>
  <si>
    <t>TOTAL 10.01.13</t>
  </si>
  <si>
    <t>TOTAL 10.01.17</t>
  </si>
  <si>
    <t>TOTAL 10.01.05</t>
  </si>
  <si>
    <t>SALARII, IMPOZITE, CONTRIBUȚII, REȚINERI</t>
  </si>
  <si>
    <t>DIURNA, CAZARE</t>
  </si>
  <si>
    <t>INDEMNIZATIE HRANA</t>
  </si>
  <si>
    <t>VOUCHERE VACANTA</t>
  </si>
  <si>
    <t>CONTRIBUTII</t>
  </si>
  <si>
    <t>BUNURI SI SERVICII</t>
  </si>
  <si>
    <t>TOTAL BUNURI SI SERVICII</t>
  </si>
  <si>
    <t>TOTAL 20.01.03</t>
  </si>
  <si>
    <t>CH EXEC</t>
  </si>
  <si>
    <t>INC DEB</t>
  </si>
  <si>
    <t>PLĂŢI EFECTUATE ÎN ANII PRECEDENŢI ŞI RECUPERATE ÎN ANUL CURENT</t>
  </si>
  <si>
    <t>TOTAL PLĂŢI EFECTUATE ÎN ANII PRECEDENŢI ŞI RECUPERATE ÎN ANUL CURENT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</si>
  <si>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</si>
  <si>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</si>
  <si>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</si>
  <si>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</si>
  <si>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PROGRAM DIN FONDUL SOCIAL EUROPEAN (FSE) - FINANȚARE EXTERNĂ NERAMBURSABILĂ</t>
  </si>
  <si>
    <t>TOTAL PROGRAM DIN FONDUL SOCIAL EUROPEAN (FSE) - FINANȚARE EXTERNĂ NERAMBURSABILĂ</t>
  </si>
  <si>
    <t>PROGRAM DIN FONDUL SOCIAL EUROPEAN (FSE) - FINANȚARE NAȚIONALĂ</t>
  </si>
  <si>
    <t>TOTAL PROGRAM DIN FONDUL SOCIAL EUROPEAN (FSE) - FINANȚARE NAȚIONALĂ</t>
  </si>
  <si>
    <t>TOTAL 20.01.04</t>
  </si>
  <si>
    <t>TOTAL 20.01.05</t>
  </si>
  <si>
    <t>TOTAL 20.01.08</t>
  </si>
  <si>
    <t>TOTAL 20.01.09</t>
  </si>
  <si>
    <t>TOTAL 20.01.30</t>
  </si>
  <si>
    <t>PLATA REP AUTO DJ</t>
  </si>
  <si>
    <t>PLATA REV AUTO IS</t>
  </si>
  <si>
    <t>PLATA REV AUTO SV</t>
  </si>
  <si>
    <t>PLATA REP AUTO OT</t>
  </si>
  <si>
    <t>PLATA REP AUTO AG</t>
  </si>
  <si>
    <t>PLATA REP AUTO TR</t>
  </si>
  <si>
    <t>PLATA REV AUTO GR</t>
  </si>
  <si>
    <t>PLATA ITP AUTO GR</t>
  </si>
  <si>
    <t>PLATA ITP AUTO MM</t>
  </si>
  <si>
    <t>KIT TRUSE MEDICALE</t>
  </si>
  <si>
    <t>TOTAL 20.05.30</t>
  </si>
  <si>
    <t>TOTAL 20.06.01</t>
  </si>
  <si>
    <t>TOTAL 20.25.00</t>
  </si>
  <si>
    <t>INCAS. TX TB. SI CH. EXEC</t>
  </si>
  <si>
    <t>TX JUD TIMBR</t>
  </si>
  <si>
    <t>VIR TX TIMBR SI CH EXEC IN VENITURI</t>
  </si>
  <si>
    <t>INCAS. TX TB. SI CH. EXEC.</t>
  </si>
  <si>
    <t>TOTAL 20.30.02</t>
  </si>
  <si>
    <t>TOTAL 20.30.04</t>
  </si>
  <si>
    <t>PLATA CHIRIE DJ</t>
  </si>
  <si>
    <t>TOTAL 20.30.09</t>
  </si>
  <si>
    <t>TOTAL 20.30.30</t>
  </si>
  <si>
    <t>TX TIMBR EXEC</t>
  </si>
  <si>
    <t>PLATA TX TBR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</si>
</sst>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1"/>
  <sheetViews>
    <sheetView tabSelected="1" zoomScaleNormal="100" workbookViewId="0">
      <selection activeCell="D265" sqref="D26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5.5" customHeight="1" x14ac:dyDescent="0.2">
      <c r="A2" s="1" t="s">
        <v>226</v>
      </c>
      <c r="B2" s="2"/>
      <c r="C2" s="2"/>
      <c r="D2" s="2"/>
    </row>
    <row r="5" spans="1:4" ht="25.5" x14ac:dyDescent="0.2">
      <c r="A5" s="3" t="s">
        <v>227</v>
      </c>
      <c r="B5" s="4" t="s">
        <v>228</v>
      </c>
      <c r="C5" s="5" t="s">
        <v>229</v>
      </c>
      <c r="D5" s="3" t="s">
        <v>230</v>
      </c>
    </row>
    <row r="6" spans="1:4" x14ac:dyDescent="0.2">
      <c r="A6" s="10" t="s">
        <v>231</v>
      </c>
      <c r="B6" s="10"/>
      <c r="C6" s="10"/>
      <c r="D6" s="10"/>
    </row>
    <row r="7" spans="1:4" x14ac:dyDescent="0.2">
      <c r="A7" s="10" t="s">
        <v>232</v>
      </c>
      <c r="B7" s="10"/>
      <c r="C7" s="11">
        <f>SUM(C8:C13)</f>
        <v>7154725</v>
      </c>
      <c r="D7" s="3"/>
    </row>
    <row r="8" spans="1:4" s="8" customFormat="1" x14ac:dyDescent="0.2">
      <c r="A8" s="6" t="s">
        <v>233</v>
      </c>
      <c r="B8" s="4"/>
      <c r="C8" s="12">
        <f>6153394</f>
        <v>6153394</v>
      </c>
      <c r="D8" s="9" t="s">
        <v>239</v>
      </c>
    </row>
    <row r="9" spans="1:4" ht="14.1" customHeight="1" outlineLevel="3" x14ac:dyDescent="0.2">
      <c r="A9" s="6" t="s">
        <v>238</v>
      </c>
      <c r="B9" s="13"/>
      <c r="C9" s="14">
        <f>632617</f>
        <v>632617</v>
      </c>
      <c r="D9" s="6" t="s">
        <v>1</v>
      </c>
    </row>
    <row r="10" spans="1:4" ht="14.1" customHeight="1" outlineLevel="3" x14ac:dyDescent="0.2">
      <c r="A10" s="6" t="s">
        <v>236</v>
      </c>
      <c r="B10" s="13"/>
      <c r="C10" s="14">
        <f>14290</f>
        <v>14290</v>
      </c>
      <c r="D10" s="6" t="s">
        <v>240</v>
      </c>
    </row>
    <row r="11" spans="1:4" ht="14.1" customHeight="1" outlineLevel="3" x14ac:dyDescent="0.2">
      <c r="A11" s="6" t="s">
        <v>237</v>
      </c>
      <c r="B11" s="13"/>
      <c r="C11" s="14">
        <f>206958</f>
        <v>206958</v>
      </c>
      <c r="D11" s="6" t="s">
        <v>241</v>
      </c>
    </row>
    <row r="12" spans="1:4" ht="14.1" customHeight="1" outlineLevel="3" x14ac:dyDescent="0.2">
      <c r="A12" s="6" t="s">
        <v>235</v>
      </c>
      <c r="B12" s="13"/>
      <c r="C12" s="14">
        <f>-1450</f>
        <v>-1450</v>
      </c>
      <c r="D12" s="15" t="s">
        <v>242</v>
      </c>
    </row>
    <row r="13" spans="1:4" ht="14.1" customHeight="1" outlineLevel="3" x14ac:dyDescent="0.2">
      <c r="A13" s="6" t="s">
        <v>234</v>
      </c>
      <c r="B13" s="13"/>
      <c r="C13" s="14">
        <f>148916</f>
        <v>148916</v>
      </c>
      <c r="D13" s="15" t="s">
        <v>243</v>
      </c>
    </row>
    <row r="14" spans="1:4" ht="14.1" customHeight="1" outlineLevel="3" x14ac:dyDescent="0.2">
      <c r="A14" s="16" t="s">
        <v>244</v>
      </c>
      <c r="B14" s="16"/>
      <c r="C14" s="16"/>
      <c r="D14" s="16"/>
    </row>
    <row r="15" spans="1:4" ht="14.1" customHeight="1" outlineLevel="3" x14ac:dyDescent="0.2">
      <c r="A15" s="16" t="s">
        <v>245</v>
      </c>
      <c r="B15" s="16"/>
      <c r="C15" s="18">
        <f>C16+C37+C139+C141+C149+C171+C224+C231+C245+C253+C255+C274+C281</f>
        <v>749914.11999999988</v>
      </c>
      <c r="D15" s="7"/>
    </row>
    <row r="16" spans="1:4" ht="14.1" customHeight="1" outlineLevel="3" x14ac:dyDescent="0.2">
      <c r="A16" s="7" t="s">
        <v>246</v>
      </c>
      <c r="B16" s="20"/>
      <c r="C16" s="18">
        <f>SUM(C17:C36)</f>
        <v>51106.990000000013</v>
      </c>
      <c r="D16" s="7"/>
    </row>
    <row r="17" spans="1:4" ht="14.1" customHeight="1" outlineLevel="3" x14ac:dyDescent="0.2">
      <c r="A17" s="15" t="s">
        <v>4</v>
      </c>
      <c r="B17" s="13">
        <v>44746</v>
      </c>
      <c r="C17" s="14">
        <v>-8.9</v>
      </c>
      <c r="D17" s="15" t="s">
        <v>5</v>
      </c>
    </row>
    <row r="18" spans="1:4" ht="14.1" customHeight="1" outlineLevel="3" x14ac:dyDescent="0.2">
      <c r="A18" s="15" t="s">
        <v>4</v>
      </c>
      <c r="B18" s="13">
        <v>44747</v>
      </c>
      <c r="C18" s="14">
        <v>-1222.99</v>
      </c>
      <c r="D18" s="15" t="s">
        <v>6</v>
      </c>
    </row>
    <row r="19" spans="1:4" ht="14.1" customHeight="1" outlineLevel="3" x14ac:dyDescent="0.2">
      <c r="A19" s="15" t="s">
        <v>4</v>
      </c>
      <c r="B19" s="13">
        <v>44747</v>
      </c>
      <c r="C19" s="14">
        <v>-98.35</v>
      </c>
      <c r="D19" s="15" t="s">
        <v>7</v>
      </c>
    </row>
    <row r="20" spans="1:4" ht="14.1" customHeight="1" outlineLevel="3" x14ac:dyDescent="0.2">
      <c r="A20" s="15" t="s">
        <v>4</v>
      </c>
      <c r="B20" s="13">
        <v>44748</v>
      </c>
      <c r="C20" s="14">
        <v>1404.23</v>
      </c>
      <c r="D20" s="15" t="s">
        <v>8</v>
      </c>
    </row>
    <row r="21" spans="1:4" ht="14.1" customHeight="1" outlineLevel="3" x14ac:dyDescent="0.2">
      <c r="A21" s="15" t="s">
        <v>4</v>
      </c>
      <c r="B21" s="13">
        <v>44748</v>
      </c>
      <c r="C21" s="14">
        <v>600.01</v>
      </c>
      <c r="D21" s="15" t="s">
        <v>9</v>
      </c>
    </row>
    <row r="22" spans="1:4" ht="14.1" customHeight="1" outlineLevel="3" x14ac:dyDescent="0.2">
      <c r="A22" s="15" t="s">
        <v>4</v>
      </c>
      <c r="B22" s="13">
        <v>44748</v>
      </c>
      <c r="C22" s="14">
        <v>310.43</v>
      </c>
      <c r="D22" s="15" t="s">
        <v>10</v>
      </c>
    </row>
    <row r="23" spans="1:4" ht="14.1" customHeight="1" outlineLevel="3" x14ac:dyDescent="0.2">
      <c r="A23" s="15" t="s">
        <v>4</v>
      </c>
      <c r="B23" s="13">
        <v>44753</v>
      </c>
      <c r="C23" s="14">
        <v>-65.61</v>
      </c>
      <c r="D23" s="15" t="s">
        <v>11</v>
      </c>
    </row>
    <row r="24" spans="1:4" ht="14.1" customHeight="1" outlineLevel="3" x14ac:dyDescent="0.2">
      <c r="A24" s="15" t="s">
        <v>4</v>
      </c>
      <c r="B24" s="13">
        <v>44753</v>
      </c>
      <c r="C24" s="14">
        <v>-55.79</v>
      </c>
      <c r="D24" s="15" t="s">
        <v>5</v>
      </c>
    </row>
    <row r="25" spans="1:4" ht="14.1" customHeight="1" outlineLevel="3" x14ac:dyDescent="0.2">
      <c r="A25" s="15" t="s">
        <v>4</v>
      </c>
      <c r="B25" s="13">
        <v>44757</v>
      </c>
      <c r="C25" s="14">
        <v>102</v>
      </c>
      <c r="D25" s="15" t="s">
        <v>12</v>
      </c>
    </row>
    <row r="26" spans="1:4" ht="14.1" customHeight="1" outlineLevel="3" x14ac:dyDescent="0.2">
      <c r="A26" s="15" t="s">
        <v>4</v>
      </c>
      <c r="B26" s="13">
        <v>44764</v>
      </c>
      <c r="C26" s="14">
        <v>-1219.1099999999999</v>
      </c>
      <c r="D26" s="15" t="s">
        <v>13</v>
      </c>
    </row>
    <row r="27" spans="1:4" ht="14.1" customHeight="1" outlineLevel="3" x14ac:dyDescent="0.2">
      <c r="A27" s="15" t="s">
        <v>4</v>
      </c>
      <c r="B27" s="13">
        <v>44764</v>
      </c>
      <c r="C27" s="14">
        <v>-3131.14</v>
      </c>
      <c r="D27" s="15" t="s">
        <v>14</v>
      </c>
    </row>
    <row r="28" spans="1:4" ht="14.1" customHeight="1" outlineLevel="3" x14ac:dyDescent="0.2">
      <c r="A28" s="15" t="s">
        <v>4</v>
      </c>
      <c r="B28" s="13">
        <v>44764</v>
      </c>
      <c r="C28" s="14">
        <v>-2.66</v>
      </c>
      <c r="D28" s="15" t="s">
        <v>5</v>
      </c>
    </row>
    <row r="29" spans="1:4" ht="14.1" customHeight="1" outlineLevel="3" x14ac:dyDescent="0.2">
      <c r="A29" s="15" t="s">
        <v>4</v>
      </c>
      <c r="B29" s="13">
        <v>44769</v>
      </c>
      <c r="C29" s="14">
        <v>125.26</v>
      </c>
      <c r="D29" s="15" t="s">
        <v>186</v>
      </c>
    </row>
    <row r="30" spans="1:4" ht="14.1" customHeight="1" outlineLevel="3" x14ac:dyDescent="0.2">
      <c r="A30" s="15" t="s">
        <v>4</v>
      </c>
      <c r="B30" s="13">
        <v>44770</v>
      </c>
      <c r="C30" s="14">
        <v>49.18</v>
      </c>
      <c r="D30" s="15" t="s">
        <v>15</v>
      </c>
    </row>
    <row r="31" spans="1:4" ht="14.1" customHeight="1" outlineLevel="3" x14ac:dyDescent="0.2">
      <c r="A31" s="15" t="s">
        <v>4</v>
      </c>
      <c r="B31" s="13">
        <v>44770</v>
      </c>
      <c r="C31" s="14">
        <v>-574.04</v>
      </c>
      <c r="D31" s="15" t="s">
        <v>16</v>
      </c>
    </row>
    <row r="32" spans="1:4" ht="14.1" customHeight="1" outlineLevel="3" x14ac:dyDescent="0.2">
      <c r="A32" s="15" t="s">
        <v>4</v>
      </c>
      <c r="B32" s="13">
        <v>44771</v>
      </c>
      <c r="C32" s="14">
        <v>2055.7800000000002</v>
      </c>
      <c r="D32" s="15" t="s">
        <v>17</v>
      </c>
    </row>
    <row r="33" spans="1:4" ht="14.1" customHeight="1" outlineLevel="3" x14ac:dyDescent="0.2">
      <c r="A33" s="15" t="s">
        <v>4</v>
      </c>
      <c r="B33" s="13">
        <v>44771</v>
      </c>
      <c r="C33" s="14">
        <v>57562.66</v>
      </c>
      <c r="D33" s="15" t="s">
        <v>18</v>
      </c>
    </row>
    <row r="34" spans="1:4" ht="14.1" customHeight="1" outlineLevel="3" x14ac:dyDescent="0.2">
      <c r="A34" s="15" t="s">
        <v>4</v>
      </c>
      <c r="B34" s="13">
        <v>44771</v>
      </c>
      <c r="C34" s="14">
        <v>-1257.8499999999999</v>
      </c>
      <c r="D34" s="15" t="s">
        <v>19</v>
      </c>
    </row>
    <row r="35" spans="1:4" ht="14.1" customHeight="1" outlineLevel="3" x14ac:dyDescent="0.2">
      <c r="A35" s="15" t="s">
        <v>4</v>
      </c>
      <c r="B35" s="13">
        <v>44771</v>
      </c>
      <c r="C35" s="14">
        <v>-3166.49</v>
      </c>
      <c r="D35" s="15" t="s">
        <v>19</v>
      </c>
    </row>
    <row r="36" spans="1:4" ht="14.1" customHeight="1" outlineLevel="3" x14ac:dyDescent="0.2">
      <c r="A36" s="15" t="s">
        <v>4</v>
      </c>
      <c r="B36" s="13">
        <v>44771</v>
      </c>
      <c r="C36" s="14">
        <v>-299.63</v>
      </c>
      <c r="D36" s="15" t="s">
        <v>20</v>
      </c>
    </row>
    <row r="37" spans="1:4" ht="14.1" customHeight="1" outlineLevel="3" x14ac:dyDescent="0.2">
      <c r="A37" s="7" t="s">
        <v>259</v>
      </c>
      <c r="B37" s="13"/>
      <c r="C37" s="18">
        <f>SUM(C38:C138)</f>
        <v>16401.379999999994</v>
      </c>
      <c r="D37" s="15"/>
    </row>
    <row r="38" spans="1:4" ht="14.1" customHeight="1" outlineLevel="3" x14ac:dyDescent="0.2">
      <c r="A38" s="15" t="s">
        <v>21</v>
      </c>
      <c r="B38" s="13">
        <v>44746</v>
      </c>
      <c r="C38" s="14">
        <v>176.9</v>
      </c>
      <c r="D38" s="15" t="s">
        <v>187</v>
      </c>
    </row>
    <row r="39" spans="1:4" ht="14.1" customHeight="1" outlineLevel="3" x14ac:dyDescent="0.2">
      <c r="A39" s="15" t="s">
        <v>21</v>
      </c>
      <c r="B39" s="13">
        <v>44746</v>
      </c>
      <c r="C39" s="14">
        <v>17.61</v>
      </c>
      <c r="D39" s="15" t="s">
        <v>188</v>
      </c>
    </row>
    <row r="40" spans="1:4" ht="14.1" customHeight="1" outlineLevel="3" x14ac:dyDescent="0.2">
      <c r="A40" s="15" t="s">
        <v>21</v>
      </c>
      <c r="B40" s="13">
        <v>44746</v>
      </c>
      <c r="C40" s="14">
        <v>31.13</v>
      </c>
      <c r="D40" s="15" t="s">
        <v>22</v>
      </c>
    </row>
    <row r="41" spans="1:4" ht="14.1" customHeight="1" outlineLevel="3" x14ac:dyDescent="0.2">
      <c r="A41" s="15" t="s">
        <v>21</v>
      </c>
      <c r="B41" s="13">
        <v>44746</v>
      </c>
      <c r="C41" s="14">
        <v>141.12</v>
      </c>
      <c r="D41" s="15" t="s">
        <v>23</v>
      </c>
    </row>
    <row r="42" spans="1:4" ht="14.1" customHeight="1" outlineLevel="3" x14ac:dyDescent="0.2">
      <c r="A42" s="15" t="s">
        <v>21</v>
      </c>
      <c r="B42" s="13">
        <v>44746</v>
      </c>
      <c r="C42" s="14">
        <v>-3.71</v>
      </c>
      <c r="D42" s="15" t="s">
        <v>5</v>
      </c>
    </row>
    <row r="43" spans="1:4" ht="14.1" customHeight="1" outlineLevel="3" x14ac:dyDescent="0.2">
      <c r="A43" s="15" t="s">
        <v>21</v>
      </c>
      <c r="B43" s="13">
        <v>44747</v>
      </c>
      <c r="C43" s="14">
        <v>-242.88</v>
      </c>
      <c r="D43" s="15" t="s">
        <v>24</v>
      </c>
    </row>
    <row r="44" spans="1:4" ht="14.1" customHeight="1" outlineLevel="3" x14ac:dyDescent="0.2">
      <c r="A44" s="15" t="s">
        <v>21</v>
      </c>
      <c r="B44" s="13">
        <v>44748</v>
      </c>
      <c r="C44" s="14">
        <v>108.02</v>
      </c>
      <c r="D44" s="15" t="s">
        <v>25</v>
      </c>
    </row>
    <row r="45" spans="1:4" ht="14.1" customHeight="1" outlineLevel="3" x14ac:dyDescent="0.2">
      <c r="A45" s="15" t="s">
        <v>21</v>
      </c>
      <c r="B45" s="13">
        <v>44748</v>
      </c>
      <c r="C45" s="14">
        <v>1296.9000000000001</v>
      </c>
      <c r="D45" s="15" t="s">
        <v>26</v>
      </c>
    </row>
    <row r="46" spans="1:4" ht="14.1" customHeight="1" outlineLevel="3" x14ac:dyDescent="0.2">
      <c r="A46" s="15" t="s">
        <v>21</v>
      </c>
      <c r="B46" s="13">
        <v>44748</v>
      </c>
      <c r="C46" s="14">
        <v>88.3</v>
      </c>
      <c r="D46" s="15" t="s">
        <v>27</v>
      </c>
    </row>
    <row r="47" spans="1:4" ht="14.1" customHeight="1" outlineLevel="3" x14ac:dyDescent="0.2">
      <c r="A47" s="15" t="s">
        <v>21</v>
      </c>
      <c r="B47" s="13">
        <v>44748</v>
      </c>
      <c r="C47" s="14">
        <v>78.900000000000006</v>
      </c>
      <c r="D47" s="15" t="s">
        <v>28</v>
      </c>
    </row>
    <row r="48" spans="1:4" ht="14.1" customHeight="1" outlineLevel="3" x14ac:dyDescent="0.2">
      <c r="A48" s="15" t="s">
        <v>21</v>
      </c>
      <c r="B48" s="13">
        <v>44748</v>
      </c>
      <c r="C48" s="14">
        <v>48.83</v>
      </c>
      <c r="D48" s="15" t="s">
        <v>29</v>
      </c>
    </row>
    <row r="49" spans="1:4" ht="14.1" customHeight="1" outlineLevel="3" x14ac:dyDescent="0.2">
      <c r="A49" s="15" t="s">
        <v>21</v>
      </c>
      <c r="B49" s="13">
        <v>44748</v>
      </c>
      <c r="C49" s="14">
        <v>115.5</v>
      </c>
      <c r="D49" s="15" t="s">
        <v>30</v>
      </c>
    </row>
    <row r="50" spans="1:4" ht="14.1" customHeight="1" outlineLevel="3" x14ac:dyDescent="0.2">
      <c r="A50" s="15" t="s">
        <v>21</v>
      </c>
      <c r="B50" s="13">
        <v>44748</v>
      </c>
      <c r="C50" s="14">
        <v>106.98</v>
      </c>
      <c r="D50" s="15" t="s">
        <v>31</v>
      </c>
    </row>
    <row r="51" spans="1:4" ht="14.1" customHeight="1" outlineLevel="3" x14ac:dyDescent="0.2">
      <c r="A51" s="15" t="s">
        <v>21</v>
      </c>
      <c r="B51" s="13">
        <v>44748</v>
      </c>
      <c r="C51" s="14">
        <v>116.63</v>
      </c>
      <c r="D51" s="15" t="s">
        <v>32</v>
      </c>
    </row>
    <row r="52" spans="1:4" ht="14.1" customHeight="1" outlineLevel="3" x14ac:dyDescent="0.2">
      <c r="A52" s="15" t="s">
        <v>21</v>
      </c>
      <c r="B52" s="13">
        <v>44748</v>
      </c>
      <c r="C52" s="14">
        <v>42.56</v>
      </c>
      <c r="D52" s="15" t="s">
        <v>33</v>
      </c>
    </row>
    <row r="53" spans="1:4" ht="14.1" customHeight="1" outlineLevel="3" x14ac:dyDescent="0.2">
      <c r="A53" s="15" t="s">
        <v>21</v>
      </c>
      <c r="B53" s="13">
        <v>44748</v>
      </c>
      <c r="C53" s="14">
        <v>215.57</v>
      </c>
      <c r="D53" s="15" t="s">
        <v>34</v>
      </c>
    </row>
    <row r="54" spans="1:4" ht="14.1" customHeight="1" outlineLevel="3" x14ac:dyDescent="0.2">
      <c r="A54" s="15" t="s">
        <v>21</v>
      </c>
      <c r="B54" s="13">
        <v>44748</v>
      </c>
      <c r="C54" s="14">
        <v>109.37</v>
      </c>
      <c r="D54" s="15" t="s">
        <v>35</v>
      </c>
    </row>
    <row r="55" spans="1:4" ht="14.1" customHeight="1" outlineLevel="3" x14ac:dyDescent="0.2">
      <c r="A55" s="15" t="s">
        <v>21</v>
      </c>
      <c r="B55" s="13">
        <v>44749</v>
      </c>
      <c r="C55" s="14">
        <v>142</v>
      </c>
      <c r="D55" s="15" t="s">
        <v>36</v>
      </c>
    </row>
    <row r="56" spans="1:4" ht="14.1" customHeight="1" outlineLevel="3" x14ac:dyDescent="0.2">
      <c r="A56" s="15" t="s">
        <v>21</v>
      </c>
      <c r="B56" s="13">
        <v>44749</v>
      </c>
      <c r="C56" s="14">
        <v>147.72</v>
      </c>
      <c r="D56" s="15" t="s">
        <v>37</v>
      </c>
    </row>
    <row r="57" spans="1:4" ht="14.1" customHeight="1" outlineLevel="3" x14ac:dyDescent="0.2">
      <c r="A57" s="15" t="s">
        <v>21</v>
      </c>
      <c r="B57" s="13">
        <v>44749</v>
      </c>
      <c r="C57" s="14">
        <v>260.68</v>
      </c>
      <c r="D57" s="15" t="s">
        <v>38</v>
      </c>
    </row>
    <row r="58" spans="1:4" ht="14.1" customHeight="1" outlineLevel="3" x14ac:dyDescent="0.2">
      <c r="A58" s="15" t="s">
        <v>21</v>
      </c>
      <c r="B58" s="13">
        <v>44749</v>
      </c>
      <c r="C58" s="14">
        <v>187.16</v>
      </c>
      <c r="D58" s="15" t="s">
        <v>39</v>
      </c>
    </row>
    <row r="59" spans="1:4" ht="14.1" customHeight="1" outlineLevel="3" x14ac:dyDescent="0.2">
      <c r="A59" s="15" t="s">
        <v>21</v>
      </c>
      <c r="B59" s="13">
        <v>44749</v>
      </c>
      <c r="C59" s="14">
        <v>351.07</v>
      </c>
      <c r="D59" s="15" t="s">
        <v>40</v>
      </c>
    </row>
    <row r="60" spans="1:4" ht="14.1" customHeight="1" outlineLevel="3" x14ac:dyDescent="0.2">
      <c r="A60" s="15" t="s">
        <v>21</v>
      </c>
      <c r="B60" s="13">
        <v>44749</v>
      </c>
      <c r="C60" s="14">
        <v>32.93</v>
      </c>
      <c r="D60" s="15" t="s">
        <v>41</v>
      </c>
    </row>
    <row r="61" spans="1:4" ht="14.1" customHeight="1" outlineLevel="3" x14ac:dyDescent="0.2">
      <c r="A61" s="15" t="s">
        <v>21</v>
      </c>
      <c r="B61" s="13">
        <v>44749</v>
      </c>
      <c r="C61" s="14">
        <v>109.61</v>
      </c>
      <c r="D61" s="15" t="s">
        <v>42</v>
      </c>
    </row>
    <row r="62" spans="1:4" ht="14.1" customHeight="1" outlineLevel="3" x14ac:dyDescent="0.2">
      <c r="A62" s="15" t="s">
        <v>21</v>
      </c>
      <c r="B62" s="13">
        <v>44749</v>
      </c>
      <c r="C62" s="14">
        <v>62.14</v>
      </c>
      <c r="D62" s="15" t="s">
        <v>43</v>
      </c>
    </row>
    <row r="63" spans="1:4" ht="14.1" customHeight="1" outlineLevel="3" x14ac:dyDescent="0.2">
      <c r="A63" s="15" t="s">
        <v>21</v>
      </c>
      <c r="B63" s="13">
        <v>44749</v>
      </c>
      <c r="C63" s="14">
        <v>154.5</v>
      </c>
      <c r="D63" s="15" t="s">
        <v>44</v>
      </c>
    </row>
    <row r="64" spans="1:4" ht="14.1" customHeight="1" outlineLevel="3" x14ac:dyDescent="0.2">
      <c r="A64" s="15" t="s">
        <v>21</v>
      </c>
      <c r="B64" s="13">
        <v>44749</v>
      </c>
      <c r="C64" s="14">
        <v>71.88</v>
      </c>
      <c r="D64" s="15" t="s">
        <v>45</v>
      </c>
    </row>
    <row r="65" spans="1:4" ht="14.1" customHeight="1" outlineLevel="3" x14ac:dyDescent="0.2">
      <c r="A65" s="15" t="s">
        <v>21</v>
      </c>
      <c r="B65" s="13">
        <v>44753</v>
      </c>
      <c r="C65" s="14">
        <v>320.51</v>
      </c>
      <c r="D65" s="15" t="s">
        <v>189</v>
      </c>
    </row>
    <row r="66" spans="1:4" ht="14.1" customHeight="1" outlineLevel="3" x14ac:dyDescent="0.2">
      <c r="A66" s="15" t="s">
        <v>21</v>
      </c>
      <c r="B66" s="13">
        <v>44753</v>
      </c>
      <c r="C66" s="14">
        <v>311.99</v>
      </c>
      <c r="D66" s="15" t="s">
        <v>190</v>
      </c>
    </row>
    <row r="67" spans="1:4" ht="14.1" customHeight="1" outlineLevel="3" x14ac:dyDescent="0.2">
      <c r="A67" s="15" t="s">
        <v>21</v>
      </c>
      <c r="B67" s="13">
        <v>44753</v>
      </c>
      <c r="C67" s="14">
        <v>80.37</v>
      </c>
      <c r="D67" s="15" t="s">
        <v>191</v>
      </c>
    </row>
    <row r="68" spans="1:4" ht="14.1" customHeight="1" outlineLevel="3" x14ac:dyDescent="0.2">
      <c r="A68" s="15" t="s">
        <v>21</v>
      </c>
      <c r="B68" s="13">
        <v>44753</v>
      </c>
      <c r="C68" s="14">
        <v>195.98</v>
      </c>
      <c r="D68" s="15" t="s">
        <v>192</v>
      </c>
    </row>
    <row r="69" spans="1:4" ht="14.1" customHeight="1" outlineLevel="3" x14ac:dyDescent="0.2">
      <c r="A69" s="15" t="s">
        <v>21</v>
      </c>
      <c r="B69" s="13">
        <v>44753</v>
      </c>
      <c r="C69" s="14">
        <v>241.18</v>
      </c>
      <c r="D69" s="15" t="s">
        <v>35</v>
      </c>
    </row>
    <row r="70" spans="1:4" ht="14.1" customHeight="1" outlineLevel="3" x14ac:dyDescent="0.2">
      <c r="A70" s="15" t="s">
        <v>21</v>
      </c>
      <c r="B70" s="13">
        <v>44753</v>
      </c>
      <c r="C70" s="14">
        <v>29.26</v>
      </c>
      <c r="D70" s="15" t="s">
        <v>46</v>
      </c>
    </row>
    <row r="71" spans="1:4" ht="14.1" customHeight="1" outlineLevel="3" x14ac:dyDescent="0.2">
      <c r="A71" s="15" t="s">
        <v>21</v>
      </c>
      <c r="B71" s="13">
        <v>44753</v>
      </c>
      <c r="C71" s="14">
        <v>174.51</v>
      </c>
      <c r="D71" s="15" t="s">
        <v>47</v>
      </c>
    </row>
    <row r="72" spans="1:4" ht="14.1" customHeight="1" outlineLevel="3" x14ac:dyDescent="0.2">
      <c r="A72" s="15" t="s">
        <v>21</v>
      </c>
      <c r="B72" s="13">
        <v>44753</v>
      </c>
      <c r="C72" s="14">
        <v>-59.85</v>
      </c>
      <c r="D72" s="15" t="s">
        <v>48</v>
      </c>
    </row>
    <row r="73" spans="1:4" ht="14.1" customHeight="1" outlineLevel="3" x14ac:dyDescent="0.2">
      <c r="A73" s="15" t="s">
        <v>21</v>
      </c>
      <c r="B73" s="13">
        <v>44753</v>
      </c>
      <c r="C73" s="14">
        <v>-31.2</v>
      </c>
      <c r="D73" s="15" t="s">
        <v>5</v>
      </c>
    </row>
    <row r="74" spans="1:4" ht="14.1" customHeight="1" outlineLevel="3" x14ac:dyDescent="0.2">
      <c r="A74" s="15" t="s">
        <v>21</v>
      </c>
      <c r="B74" s="13">
        <v>44754</v>
      </c>
      <c r="C74" s="14">
        <v>124</v>
      </c>
      <c r="D74" s="15" t="s">
        <v>193</v>
      </c>
    </row>
    <row r="75" spans="1:4" ht="14.1" customHeight="1" outlineLevel="3" x14ac:dyDescent="0.2">
      <c r="A75" s="15" t="s">
        <v>21</v>
      </c>
      <c r="B75" s="13">
        <v>44754</v>
      </c>
      <c r="C75" s="14">
        <v>15.9</v>
      </c>
      <c r="D75" s="15" t="s">
        <v>194</v>
      </c>
    </row>
    <row r="76" spans="1:4" ht="14.1" customHeight="1" outlineLevel="3" x14ac:dyDescent="0.2">
      <c r="A76" s="15" t="s">
        <v>21</v>
      </c>
      <c r="B76" s="13">
        <v>44754</v>
      </c>
      <c r="C76" s="14">
        <v>59.04</v>
      </c>
      <c r="D76" s="15" t="s">
        <v>194</v>
      </c>
    </row>
    <row r="77" spans="1:4" ht="14.1" customHeight="1" outlineLevel="3" x14ac:dyDescent="0.2">
      <c r="A77" s="15" t="s">
        <v>21</v>
      </c>
      <c r="B77" s="13">
        <v>44754</v>
      </c>
      <c r="C77" s="14">
        <v>2192.41</v>
      </c>
      <c r="D77" s="15" t="s">
        <v>49</v>
      </c>
    </row>
    <row r="78" spans="1:4" ht="14.1" customHeight="1" outlineLevel="3" x14ac:dyDescent="0.2">
      <c r="A78" s="15" t="s">
        <v>21</v>
      </c>
      <c r="B78" s="13">
        <v>44754</v>
      </c>
      <c r="C78" s="14">
        <v>-335.41</v>
      </c>
      <c r="D78" s="15" t="s">
        <v>50</v>
      </c>
    </row>
    <row r="79" spans="1:4" ht="14.1" customHeight="1" outlineLevel="3" x14ac:dyDescent="0.2">
      <c r="A79" s="15" t="s">
        <v>21</v>
      </c>
      <c r="B79" s="13">
        <v>44757</v>
      </c>
      <c r="C79" s="14">
        <v>115.5</v>
      </c>
      <c r="D79" s="15" t="s">
        <v>30</v>
      </c>
    </row>
    <row r="80" spans="1:4" ht="14.1" customHeight="1" outlineLevel="3" x14ac:dyDescent="0.2">
      <c r="A80" s="15" t="s">
        <v>21</v>
      </c>
      <c r="B80" s="13">
        <v>44757</v>
      </c>
      <c r="C80" s="14">
        <v>298.83</v>
      </c>
      <c r="D80" s="15" t="s">
        <v>51</v>
      </c>
    </row>
    <row r="81" spans="1:4" ht="14.1" customHeight="1" outlineLevel="3" x14ac:dyDescent="0.2">
      <c r="A81" s="15" t="s">
        <v>21</v>
      </c>
      <c r="B81" s="13">
        <v>44757</v>
      </c>
      <c r="C81" s="14">
        <v>104.66</v>
      </c>
      <c r="D81" s="15" t="s">
        <v>52</v>
      </c>
    </row>
    <row r="82" spans="1:4" ht="14.1" customHeight="1" outlineLevel="3" x14ac:dyDescent="0.2">
      <c r="A82" s="15" t="s">
        <v>21</v>
      </c>
      <c r="B82" s="13">
        <v>44757</v>
      </c>
      <c r="C82" s="14">
        <v>275.42</v>
      </c>
      <c r="D82" s="15" t="s">
        <v>53</v>
      </c>
    </row>
    <row r="83" spans="1:4" ht="14.1" customHeight="1" outlineLevel="3" x14ac:dyDescent="0.2">
      <c r="A83" s="15" t="s">
        <v>21</v>
      </c>
      <c r="B83" s="13">
        <v>44757</v>
      </c>
      <c r="C83" s="14">
        <v>78.38</v>
      </c>
      <c r="D83" s="15" t="s">
        <v>54</v>
      </c>
    </row>
    <row r="84" spans="1:4" ht="14.1" customHeight="1" outlineLevel="3" x14ac:dyDescent="0.2">
      <c r="A84" s="15" t="s">
        <v>21</v>
      </c>
      <c r="B84" s="13">
        <v>44757</v>
      </c>
      <c r="C84" s="14">
        <v>23.5</v>
      </c>
      <c r="D84" s="15" t="s">
        <v>55</v>
      </c>
    </row>
    <row r="85" spans="1:4" ht="14.1" customHeight="1" outlineLevel="3" x14ac:dyDescent="0.2">
      <c r="A85" s="15" t="s">
        <v>21</v>
      </c>
      <c r="B85" s="13">
        <v>44757</v>
      </c>
      <c r="C85" s="14">
        <v>523.89</v>
      </c>
      <c r="D85" s="15" t="s">
        <v>55</v>
      </c>
    </row>
    <row r="86" spans="1:4" ht="14.1" customHeight="1" outlineLevel="3" x14ac:dyDescent="0.2">
      <c r="A86" s="15" t="s">
        <v>21</v>
      </c>
      <c r="B86" s="13">
        <v>44757</v>
      </c>
      <c r="C86" s="14">
        <v>114.24</v>
      </c>
      <c r="D86" s="15" t="s">
        <v>56</v>
      </c>
    </row>
    <row r="87" spans="1:4" ht="14.1" customHeight="1" outlineLevel="3" x14ac:dyDescent="0.2">
      <c r="A87" s="15" t="s">
        <v>21</v>
      </c>
      <c r="B87" s="13">
        <v>44757</v>
      </c>
      <c r="C87" s="14">
        <v>332.01</v>
      </c>
      <c r="D87" s="15" t="s">
        <v>57</v>
      </c>
    </row>
    <row r="88" spans="1:4" ht="14.1" customHeight="1" outlineLevel="3" x14ac:dyDescent="0.2">
      <c r="A88" s="15" t="s">
        <v>21</v>
      </c>
      <c r="B88" s="13">
        <v>44761</v>
      </c>
      <c r="C88" s="14">
        <v>25.36</v>
      </c>
      <c r="D88" s="15" t="s">
        <v>195</v>
      </c>
    </row>
    <row r="89" spans="1:4" ht="14.1" customHeight="1" outlineLevel="3" x14ac:dyDescent="0.2">
      <c r="A89" s="15" t="s">
        <v>21</v>
      </c>
      <c r="B89" s="13">
        <v>44763</v>
      </c>
      <c r="C89" s="14">
        <v>77.58</v>
      </c>
      <c r="D89" s="15" t="s">
        <v>58</v>
      </c>
    </row>
    <row r="90" spans="1:4" ht="14.1" customHeight="1" outlineLevel="3" x14ac:dyDescent="0.2">
      <c r="A90" s="15" t="s">
        <v>21</v>
      </c>
      <c r="B90" s="13">
        <v>44763</v>
      </c>
      <c r="C90" s="14">
        <v>69.239999999999995</v>
      </c>
      <c r="D90" s="15" t="s">
        <v>58</v>
      </c>
    </row>
    <row r="91" spans="1:4" ht="14.1" customHeight="1" outlineLevel="3" x14ac:dyDescent="0.2">
      <c r="A91" s="15" t="s">
        <v>21</v>
      </c>
      <c r="B91" s="13">
        <v>44763</v>
      </c>
      <c r="C91" s="14">
        <v>82.61</v>
      </c>
      <c r="D91" s="15" t="s">
        <v>58</v>
      </c>
    </row>
    <row r="92" spans="1:4" ht="14.1" customHeight="1" outlineLevel="3" x14ac:dyDescent="0.2">
      <c r="A92" s="15" t="s">
        <v>21</v>
      </c>
      <c r="B92" s="13">
        <v>44763</v>
      </c>
      <c r="C92" s="14">
        <v>104.47</v>
      </c>
      <c r="D92" s="15" t="s">
        <v>59</v>
      </c>
    </row>
    <row r="93" spans="1:4" ht="14.1" customHeight="1" outlineLevel="3" x14ac:dyDescent="0.2">
      <c r="A93" s="15" t="s">
        <v>21</v>
      </c>
      <c r="B93" s="13">
        <v>44763</v>
      </c>
      <c r="C93" s="14">
        <v>157.02000000000001</v>
      </c>
      <c r="D93" s="15" t="s">
        <v>196</v>
      </c>
    </row>
    <row r="94" spans="1:4" ht="14.1" customHeight="1" outlineLevel="3" x14ac:dyDescent="0.2">
      <c r="A94" s="15" t="s">
        <v>21</v>
      </c>
      <c r="B94" s="13">
        <v>44763</v>
      </c>
      <c r="C94" s="14">
        <v>423.09</v>
      </c>
      <c r="D94" s="15" t="s">
        <v>197</v>
      </c>
    </row>
    <row r="95" spans="1:4" ht="14.1" customHeight="1" outlineLevel="3" x14ac:dyDescent="0.2">
      <c r="A95" s="15" t="s">
        <v>21</v>
      </c>
      <c r="B95" s="13">
        <v>44763</v>
      </c>
      <c r="C95" s="14">
        <v>452.72</v>
      </c>
      <c r="D95" s="15" t="s">
        <v>198</v>
      </c>
    </row>
    <row r="96" spans="1:4" ht="14.1" customHeight="1" outlineLevel="3" x14ac:dyDescent="0.2">
      <c r="A96" s="15" t="s">
        <v>21</v>
      </c>
      <c r="B96" s="13">
        <v>44763</v>
      </c>
      <c r="C96" s="14">
        <v>14.86</v>
      </c>
      <c r="D96" s="15" t="s">
        <v>199</v>
      </c>
    </row>
    <row r="97" spans="1:4" ht="14.1" customHeight="1" outlineLevel="3" x14ac:dyDescent="0.2">
      <c r="A97" s="15" t="s">
        <v>21</v>
      </c>
      <c r="B97" s="13">
        <v>44763</v>
      </c>
      <c r="C97" s="14">
        <v>82.11</v>
      </c>
      <c r="D97" s="15" t="s">
        <v>200</v>
      </c>
    </row>
    <row r="98" spans="1:4" ht="14.1" customHeight="1" outlineLevel="3" x14ac:dyDescent="0.2">
      <c r="A98" s="15" t="s">
        <v>21</v>
      </c>
      <c r="B98" s="13">
        <v>44763</v>
      </c>
      <c r="C98" s="14">
        <v>231.74</v>
      </c>
      <c r="D98" s="15" t="s">
        <v>201</v>
      </c>
    </row>
    <row r="99" spans="1:4" ht="14.1" customHeight="1" outlineLevel="3" x14ac:dyDescent="0.2">
      <c r="A99" s="15" t="s">
        <v>21</v>
      </c>
      <c r="B99" s="13">
        <v>44763</v>
      </c>
      <c r="C99" s="14">
        <v>184.82</v>
      </c>
      <c r="D99" s="15" t="s">
        <v>202</v>
      </c>
    </row>
    <row r="100" spans="1:4" ht="14.1" customHeight="1" outlineLevel="3" x14ac:dyDescent="0.2">
      <c r="A100" s="15" t="s">
        <v>21</v>
      </c>
      <c r="B100" s="13">
        <v>44763</v>
      </c>
      <c r="C100" s="14">
        <v>159.28</v>
      </c>
      <c r="D100" s="15" t="s">
        <v>188</v>
      </c>
    </row>
    <row r="101" spans="1:4" ht="14.1" customHeight="1" outlineLevel="3" x14ac:dyDescent="0.2">
      <c r="A101" s="15" t="s">
        <v>21</v>
      </c>
      <c r="B101" s="13">
        <v>44763</v>
      </c>
      <c r="C101" s="14">
        <v>31.13</v>
      </c>
      <c r="D101" s="15" t="s">
        <v>22</v>
      </c>
    </row>
    <row r="102" spans="1:4" ht="14.1" customHeight="1" outlineLevel="3" x14ac:dyDescent="0.2">
      <c r="A102" s="15" t="s">
        <v>21</v>
      </c>
      <c r="B102" s="13">
        <v>44764</v>
      </c>
      <c r="C102" s="14">
        <v>34.880000000000003</v>
      </c>
      <c r="D102" s="15" t="s">
        <v>29</v>
      </c>
    </row>
    <row r="103" spans="1:4" ht="14.1" customHeight="1" outlineLevel="3" x14ac:dyDescent="0.2">
      <c r="A103" s="15" t="s">
        <v>21</v>
      </c>
      <c r="B103" s="13">
        <v>44764</v>
      </c>
      <c r="C103" s="14">
        <v>-403.67</v>
      </c>
      <c r="D103" s="15" t="s">
        <v>60</v>
      </c>
    </row>
    <row r="104" spans="1:4" ht="14.1" customHeight="1" outlineLevel="3" x14ac:dyDescent="0.2">
      <c r="A104" s="15" t="s">
        <v>21</v>
      </c>
      <c r="B104" s="13">
        <v>44764</v>
      </c>
      <c r="C104" s="14">
        <v>-335.41</v>
      </c>
      <c r="D104" s="15" t="s">
        <v>61</v>
      </c>
    </row>
    <row r="105" spans="1:4" ht="14.1" customHeight="1" outlineLevel="3" x14ac:dyDescent="0.2">
      <c r="A105" s="15" t="s">
        <v>21</v>
      </c>
      <c r="B105" s="13">
        <v>44767</v>
      </c>
      <c r="C105" s="14">
        <v>187.16</v>
      </c>
      <c r="D105" s="15" t="s">
        <v>62</v>
      </c>
    </row>
    <row r="106" spans="1:4" ht="14.1" customHeight="1" outlineLevel="3" x14ac:dyDescent="0.2">
      <c r="A106" s="15" t="s">
        <v>21</v>
      </c>
      <c r="B106" s="13">
        <v>44767</v>
      </c>
      <c r="C106" s="14">
        <v>260.68</v>
      </c>
      <c r="D106" s="15" t="s">
        <v>63</v>
      </c>
    </row>
    <row r="107" spans="1:4" ht="14.1" customHeight="1" outlineLevel="3" x14ac:dyDescent="0.2">
      <c r="A107" s="15" t="s">
        <v>21</v>
      </c>
      <c r="B107" s="13">
        <v>44767</v>
      </c>
      <c r="C107" s="14">
        <v>319.14999999999998</v>
      </c>
      <c r="D107" s="15" t="s">
        <v>64</v>
      </c>
    </row>
    <row r="108" spans="1:4" ht="14.1" customHeight="1" outlineLevel="3" x14ac:dyDescent="0.2">
      <c r="A108" s="15" t="s">
        <v>21</v>
      </c>
      <c r="B108" s="13">
        <v>44767</v>
      </c>
      <c r="C108" s="14">
        <v>54.8</v>
      </c>
      <c r="D108" s="15" t="s">
        <v>65</v>
      </c>
    </row>
    <row r="109" spans="1:4" ht="14.1" customHeight="1" outlineLevel="3" x14ac:dyDescent="0.2">
      <c r="A109" s="15" t="s">
        <v>21</v>
      </c>
      <c r="B109" s="13">
        <v>44767</v>
      </c>
      <c r="C109" s="14">
        <v>42.43</v>
      </c>
      <c r="D109" s="15" t="s">
        <v>66</v>
      </c>
    </row>
    <row r="110" spans="1:4" ht="14.1" customHeight="1" outlineLevel="3" x14ac:dyDescent="0.2">
      <c r="A110" s="15" t="s">
        <v>21</v>
      </c>
      <c r="B110" s="13">
        <v>44767</v>
      </c>
      <c r="C110" s="14">
        <v>112.99</v>
      </c>
      <c r="D110" s="15" t="s">
        <v>66</v>
      </c>
    </row>
    <row r="111" spans="1:4" ht="14.1" customHeight="1" outlineLevel="3" x14ac:dyDescent="0.2">
      <c r="A111" s="15" t="s">
        <v>21</v>
      </c>
      <c r="B111" s="13">
        <v>44767</v>
      </c>
      <c r="C111" s="14">
        <v>16.86</v>
      </c>
      <c r="D111" s="15" t="s">
        <v>67</v>
      </c>
    </row>
    <row r="112" spans="1:4" ht="14.1" customHeight="1" outlineLevel="3" x14ac:dyDescent="0.2">
      <c r="A112" s="15" t="s">
        <v>21</v>
      </c>
      <c r="B112" s="13">
        <v>44767</v>
      </c>
      <c r="C112" s="14">
        <v>92.32</v>
      </c>
      <c r="D112" s="15" t="s">
        <v>68</v>
      </c>
    </row>
    <row r="113" spans="1:4" ht="14.1" customHeight="1" outlineLevel="3" x14ac:dyDescent="0.2">
      <c r="A113" s="15" t="s">
        <v>21</v>
      </c>
      <c r="B113" s="13">
        <v>44767</v>
      </c>
      <c r="C113" s="14">
        <v>71.88</v>
      </c>
      <c r="D113" s="15" t="s">
        <v>69</v>
      </c>
    </row>
    <row r="114" spans="1:4" ht="14.1" customHeight="1" outlineLevel="3" x14ac:dyDescent="0.2">
      <c r="A114" s="15" t="s">
        <v>21</v>
      </c>
      <c r="B114" s="13">
        <v>44767</v>
      </c>
      <c r="C114" s="14">
        <v>57.88</v>
      </c>
      <c r="D114" s="15" t="s">
        <v>46</v>
      </c>
    </row>
    <row r="115" spans="1:4" ht="14.1" customHeight="1" outlineLevel="3" x14ac:dyDescent="0.2">
      <c r="A115" s="15" t="s">
        <v>21</v>
      </c>
      <c r="B115" s="13">
        <v>44767</v>
      </c>
      <c r="C115" s="14">
        <v>23.31</v>
      </c>
      <c r="D115" s="15" t="s">
        <v>70</v>
      </c>
    </row>
    <row r="116" spans="1:4" ht="14.1" customHeight="1" outlineLevel="3" x14ac:dyDescent="0.2">
      <c r="A116" s="15" t="s">
        <v>21</v>
      </c>
      <c r="B116" s="13">
        <v>44767</v>
      </c>
      <c r="C116" s="14">
        <v>139.04</v>
      </c>
      <c r="D116" s="15" t="s">
        <v>71</v>
      </c>
    </row>
    <row r="117" spans="1:4" ht="14.1" customHeight="1" outlineLevel="3" x14ac:dyDescent="0.2">
      <c r="A117" s="15" t="s">
        <v>21</v>
      </c>
      <c r="B117" s="13">
        <v>44767</v>
      </c>
      <c r="C117" s="14">
        <v>215.64</v>
      </c>
      <c r="D117" s="15" t="s">
        <v>72</v>
      </c>
    </row>
    <row r="118" spans="1:4" ht="14.1" customHeight="1" outlineLevel="3" x14ac:dyDescent="0.2">
      <c r="A118" s="15" t="s">
        <v>21</v>
      </c>
      <c r="B118" s="13">
        <v>44767</v>
      </c>
      <c r="C118" s="14">
        <v>34.049999999999997</v>
      </c>
      <c r="D118" s="15" t="s">
        <v>73</v>
      </c>
    </row>
    <row r="119" spans="1:4" ht="14.1" customHeight="1" outlineLevel="3" x14ac:dyDescent="0.2">
      <c r="A119" s="15" t="s">
        <v>21</v>
      </c>
      <c r="B119" s="13">
        <v>44767</v>
      </c>
      <c r="C119" s="14">
        <v>109.04</v>
      </c>
      <c r="D119" s="15" t="s">
        <v>74</v>
      </c>
    </row>
    <row r="120" spans="1:4" ht="14.1" customHeight="1" outlineLevel="3" x14ac:dyDescent="0.2">
      <c r="A120" s="15" t="s">
        <v>21</v>
      </c>
      <c r="B120" s="13">
        <v>44767</v>
      </c>
      <c r="C120" s="14">
        <v>271.43</v>
      </c>
      <c r="D120" s="15" t="s">
        <v>72</v>
      </c>
    </row>
    <row r="121" spans="1:4" ht="14.1" customHeight="1" outlineLevel="3" x14ac:dyDescent="0.2">
      <c r="A121" s="15" t="s">
        <v>21</v>
      </c>
      <c r="B121" s="13">
        <v>44767</v>
      </c>
      <c r="C121" s="14">
        <v>600.59</v>
      </c>
      <c r="D121" s="15" t="s">
        <v>75</v>
      </c>
    </row>
    <row r="122" spans="1:4" ht="14.1" customHeight="1" outlineLevel="3" x14ac:dyDescent="0.2">
      <c r="A122" s="15" t="s">
        <v>21</v>
      </c>
      <c r="B122" s="13">
        <v>44767</v>
      </c>
      <c r="C122" s="14">
        <v>283.57</v>
      </c>
      <c r="D122" s="15" t="s">
        <v>203</v>
      </c>
    </row>
    <row r="123" spans="1:4" ht="14.1" customHeight="1" outlineLevel="3" x14ac:dyDescent="0.2">
      <c r="A123" s="15" t="s">
        <v>21</v>
      </c>
      <c r="B123" s="13">
        <v>44767</v>
      </c>
      <c r="C123" s="14">
        <v>289.5</v>
      </c>
      <c r="D123" s="15" t="s">
        <v>204</v>
      </c>
    </row>
    <row r="124" spans="1:4" ht="14.1" customHeight="1" outlineLevel="3" x14ac:dyDescent="0.2">
      <c r="A124" s="15" t="s">
        <v>21</v>
      </c>
      <c r="B124" s="13">
        <v>44767</v>
      </c>
      <c r="C124" s="14">
        <v>1.75</v>
      </c>
      <c r="D124" s="15" t="s">
        <v>205</v>
      </c>
    </row>
    <row r="125" spans="1:4" ht="14.1" customHeight="1" outlineLevel="3" x14ac:dyDescent="0.2">
      <c r="A125" s="15" t="s">
        <v>21</v>
      </c>
      <c r="B125" s="13">
        <v>44767</v>
      </c>
      <c r="C125" s="14">
        <v>75.58</v>
      </c>
      <c r="D125" s="15" t="s">
        <v>206</v>
      </c>
    </row>
    <row r="126" spans="1:4" ht="14.1" customHeight="1" outlineLevel="3" x14ac:dyDescent="0.2">
      <c r="A126" s="15" t="s">
        <v>21</v>
      </c>
      <c r="B126" s="13">
        <v>44767</v>
      </c>
      <c r="C126" s="14">
        <v>144.32</v>
      </c>
      <c r="D126" s="15" t="s">
        <v>191</v>
      </c>
    </row>
    <row r="127" spans="1:4" ht="14.1" customHeight="1" outlineLevel="3" x14ac:dyDescent="0.2">
      <c r="A127" s="15" t="s">
        <v>21</v>
      </c>
      <c r="B127" s="13">
        <v>44767</v>
      </c>
      <c r="C127" s="14">
        <v>65.959999999999994</v>
      </c>
      <c r="D127" s="15" t="s">
        <v>207</v>
      </c>
    </row>
    <row r="128" spans="1:4" ht="14.1" customHeight="1" outlineLevel="3" x14ac:dyDescent="0.2">
      <c r="A128" s="15" t="s">
        <v>21</v>
      </c>
      <c r="B128" s="13">
        <v>44767</v>
      </c>
      <c r="C128" s="14">
        <v>134.4</v>
      </c>
      <c r="D128" s="15" t="s">
        <v>208</v>
      </c>
    </row>
    <row r="129" spans="1:4" ht="14.1" customHeight="1" outlineLevel="3" x14ac:dyDescent="0.2">
      <c r="A129" s="15" t="s">
        <v>21</v>
      </c>
      <c r="B129" s="13">
        <v>44769</v>
      </c>
      <c r="C129" s="14">
        <v>122.64</v>
      </c>
      <c r="D129" s="15" t="s">
        <v>209</v>
      </c>
    </row>
    <row r="130" spans="1:4" ht="14.1" customHeight="1" outlineLevel="3" x14ac:dyDescent="0.2">
      <c r="A130" s="15" t="s">
        <v>21</v>
      </c>
      <c r="B130" s="13">
        <v>44769</v>
      </c>
      <c r="C130" s="14">
        <v>3.7</v>
      </c>
      <c r="D130" s="15" t="s">
        <v>210</v>
      </c>
    </row>
    <row r="131" spans="1:4" ht="14.1" customHeight="1" outlineLevel="3" x14ac:dyDescent="0.2">
      <c r="A131" s="15" t="s">
        <v>21</v>
      </c>
      <c r="B131" s="13">
        <v>44769</v>
      </c>
      <c r="C131" s="14">
        <v>60.01</v>
      </c>
      <c r="D131" s="15" t="s">
        <v>211</v>
      </c>
    </row>
    <row r="132" spans="1:4" ht="14.1" customHeight="1" outlineLevel="3" x14ac:dyDescent="0.2">
      <c r="A132" s="15" t="s">
        <v>21</v>
      </c>
      <c r="B132" s="13">
        <v>44769</v>
      </c>
      <c r="C132" s="14">
        <v>33.94</v>
      </c>
      <c r="D132" s="15" t="s">
        <v>212</v>
      </c>
    </row>
    <row r="133" spans="1:4" ht="14.1" customHeight="1" outlineLevel="3" x14ac:dyDescent="0.2">
      <c r="A133" s="15" t="s">
        <v>21</v>
      </c>
      <c r="B133" s="13">
        <v>44769</v>
      </c>
      <c r="C133" s="14">
        <v>142</v>
      </c>
      <c r="D133" s="15" t="s">
        <v>76</v>
      </c>
    </row>
    <row r="134" spans="1:4" ht="14.1" customHeight="1" outlineLevel="3" x14ac:dyDescent="0.2">
      <c r="A134" s="15" t="s">
        <v>21</v>
      </c>
      <c r="B134" s="13">
        <v>44770</v>
      </c>
      <c r="C134" s="14">
        <v>2099.11</v>
      </c>
      <c r="D134" s="15" t="s">
        <v>77</v>
      </c>
    </row>
    <row r="135" spans="1:4" ht="14.1" customHeight="1" outlineLevel="3" x14ac:dyDescent="0.2">
      <c r="A135" s="15" t="s">
        <v>21</v>
      </c>
      <c r="B135" s="13">
        <v>44770</v>
      </c>
      <c r="C135" s="14">
        <v>364.53</v>
      </c>
      <c r="D135" s="15" t="s">
        <v>78</v>
      </c>
    </row>
    <row r="136" spans="1:4" ht="14.1" customHeight="1" outlineLevel="3" x14ac:dyDescent="0.2">
      <c r="A136" s="15" t="s">
        <v>21</v>
      </c>
      <c r="B136" s="13">
        <v>44770</v>
      </c>
      <c r="C136" s="14">
        <v>-42.43</v>
      </c>
      <c r="D136" s="15" t="s">
        <v>79</v>
      </c>
    </row>
    <row r="137" spans="1:4" ht="14.1" customHeight="1" outlineLevel="3" x14ac:dyDescent="0.2">
      <c r="A137" s="15" t="s">
        <v>21</v>
      </c>
      <c r="B137" s="13">
        <v>44771</v>
      </c>
      <c r="C137" s="14">
        <v>-161.80000000000001</v>
      </c>
      <c r="D137" s="15" t="s">
        <v>20</v>
      </c>
    </row>
    <row r="138" spans="1:4" ht="14.1" customHeight="1" outlineLevel="3" x14ac:dyDescent="0.2">
      <c r="A138" s="15" t="s">
        <v>21</v>
      </c>
      <c r="B138" s="13">
        <v>44771</v>
      </c>
      <c r="C138" s="14">
        <v>-369.02</v>
      </c>
      <c r="D138" s="15" t="s">
        <v>50</v>
      </c>
    </row>
    <row r="139" spans="1:4" ht="14.1" customHeight="1" outlineLevel="3" x14ac:dyDescent="0.2">
      <c r="A139" s="7" t="s">
        <v>260</v>
      </c>
      <c r="B139" s="13"/>
      <c r="C139" s="18">
        <f>C140</f>
        <v>81704.69</v>
      </c>
      <c r="D139" s="15"/>
    </row>
    <row r="140" spans="1:4" ht="14.1" customHeight="1" outlineLevel="3" x14ac:dyDescent="0.2">
      <c r="A140" s="15" t="s">
        <v>80</v>
      </c>
      <c r="B140" s="13">
        <v>44770</v>
      </c>
      <c r="C140" s="14">
        <v>81704.69</v>
      </c>
      <c r="D140" s="15" t="s">
        <v>81</v>
      </c>
    </row>
    <row r="141" spans="1:4" ht="14.1" customHeight="1" outlineLevel="3" x14ac:dyDescent="0.2">
      <c r="A141" s="7" t="s">
        <v>261</v>
      </c>
      <c r="B141" s="13"/>
      <c r="C141" s="18">
        <f>SUM(C142:C148)</f>
        <v>99424.17</v>
      </c>
      <c r="D141" s="15"/>
    </row>
    <row r="142" spans="1:4" ht="14.1" customHeight="1" outlineLevel="3" x14ac:dyDescent="0.2">
      <c r="A142" s="15" t="s">
        <v>82</v>
      </c>
      <c r="B142" s="13">
        <v>44753</v>
      </c>
      <c r="C142" s="14">
        <v>52473.35</v>
      </c>
      <c r="D142" s="15" t="s">
        <v>83</v>
      </c>
    </row>
    <row r="143" spans="1:4" ht="14.1" customHeight="1" outlineLevel="3" x14ac:dyDescent="0.2">
      <c r="A143" s="15" t="s">
        <v>82</v>
      </c>
      <c r="B143" s="13">
        <v>44760</v>
      </c>
      <c r="C143" s="14">
        <v>30442.57</v>
      </c>
      <c r="D143" s="15" t="s">
        <v>84</v>
      </c>
    </row>
    <row r="144" spans="1:4" ht="14.1" customHeight="1" outlineLevel="3" x14ac:dyDescent="0.2">
      <c r="A144" s="15" t="s">
        <v>82</v>
      </c>
      <c r="B144" s="13">
        <v>44763</v>
      </c>
      <c r="C144" s="14">
        <v>-1029</v>
      </c>
      <c r="D144" s="15" t="s">
        <v>0</v>
      </c>
    </row>
    <row r="145" spans="1:4" ht="14.1" customHeight="1" outlineLevel="3" x14ac:dyDescent="0.2">
      <c r="A145" s="15" t="s">
        <v>82</v>
      </c>
      <c r="B145" s="13">
        <v>44770</v>
      </c>
      <c r="C145" s="14">
        <v>478.99</v>
      </c>
      <c r="D145" s="15" t="s">
        <v>85</v>
      </c>
    </row>
    <row r="146" spans="1:4" ht="14.1" customHeight="1" outlineLevel="3" x14ac:dyDescent="0.2">
      <c r="A146" s="15" t="s">
        <v>82</v>
      </c>
      <c r="B146" s="13">
        <v>44770</v>
      </c>
      <c r="C146" s="14">
        <v>33.53</v>
      </c>
      <c r="D146" s="15" t="s">
        <v>85</v>
      </c>
    </row>
    <row r="147" spans="1:4" ht="14.1" customHeight="1" outlineLevel="3" x14ac:dyDescent="0.2">
      <c r="A147" s="15" t="s">
        <v>82</v>
      </c>
      <c r="B147" s="13">
        <v>44770</v>
      </c>
      <c r="C147" s="14">
        <v>876.92</v>
      </c>
      <c r="D147" s="15" t="s">
        <v>85</v>
      </c>
    </row>
    <row r="148" spans="1:4" ht="14.1" customHeight="1" outlineLevel="3" x14ac:dyDescent="0.2">
      <c r="A148" s="15" t="s">
        <v>82</v>
      </c>
      <c r="B148" s="13">
        <v>44770</v>
      </c>
      <c r="C148" s="14">
        <v>16147.81</v>
      </c>
      <c r="D148" s="15" t="s">
        <v>86</v>
      </c>
    </row>
    <row r="149" spans="1:4" ht="14.1" customHeight="1" outlineLevel="3" x14ac:dyDescent="0.2">
      <c r="A149" s="7" t="s">
        <v>262</v>
      </c>
      <c r="B149" s="13"/>
      <c r="C149" s="18">
        <f>SUM(C150:C170)</f>
        <v>161493.07999999996</v>
      </c>
      <c r="D149" s="15"/>
    </row>
    <row r="150" spans="1:4" ht="14.1" customHeight="1" outlineLevel="3" x14ac:dyDescent="0.2">
      <c r="A150" s="15" t="s">
        <v>87</v>
      </c>
      <c r="B150" s="13">
        <v>44743</v>
      </c>
      <c r="C150" s="14">
        <v>44.03</v>
      </c>
      <c r="D150" s="15" t="s">
        <v>88</v>
      </c>
    </row>
    <row r="151" spans="1:4" ht="14.1" customHeight="1" outlineLevel="3" x14ac:dyDescent="0.2">
      <c r="A151" s="15" t="s">
        <v>87</v>
      </c>
      <c r="B151" s="13">
        <v>44743</v>
      </c>
      <c r="C151" s="14">
        <v>33183.64</v>
      </c>
      <c r="D151" s="15" t="s">
        <v>89</v>
      </c>
    </row>
    <row r="152" spans="1:4" ht="14.1" customHeight="1" outlineLevel="3" x14ac:dyDescent="0.2">
      <c r="A152" s="15" t="s">
        <v>87</v>
      </c>
      <c r="B152" s="13">
        <v>44746</v>
      </c>
      <c r="C152" s="14">
        <v>10067.4</v>
      </c>
      <c r="D152" s="15" t="s">
        <v>90</v>
      </c>
    </row>
    <row r="153" spans="1:4" ht="14.1" customHeight="1" outlineLevel="3" x14ac:dyDescent="0.2">
      <c r="A153" s="15" t="s">
        <v>87</v>
      </c>
      <c r="B153" s="13">
        <v>44747</v>
      </c>
      <c r="C153" s="14">
        <v>-714</v>
      </c>
      <c r="D153" s="15" t="s">
        <v>91</v>
      </c>
    </row>
    <row r="154" spans="1:4" ht="14.1" customHeight="1" outlineLevel="3" x14ac:dyDescent="0.2">
      <c r="A154" s="15" t="s">
        <v>87</v>
      </c>
      <c r="B154" s="13">
        <v>44749</v>
      </c>
      <c r="C154" s="14">
        <v>1178.4100000000001</v>
      </c>
      <c r="D154" s="15" t="s">
        <v>92</v>
      </c>
    </row>
    <row r="155" spans="1:4" ht="14.1" customHeight="1" outlineLevel="3" x14ac:dyDescent="0.2">
      <c r="A155" s="15" t="s">
        <v>87</v>
      </c>
      <c r="B155" s="13">
        <v>44749</v>
      </c>
      <c r="C155" s="14">
        <v>34550.86</v>
      </c>
      <c r="D155" s="15" t="s">
        <v>93</v>
      </c>
    </row>
    <row r="156" spans="1:4" ht="14.1" customHeight="1" outlineLevel="3" x14ac:dyDescent="0.2">
      <c r="A156" s="15" t="s">
        <v>87</v>
      </c>
      <c r="B156" s="13">
        <v>44753</v>
      </c>
      <c r="C156" s="14">
        <v>2748.9</v>
      </c>
      <c r="D156" s="15" t="s">
        <v>94</v>
      </c>
    </row>
    <row r="157" spans="1:4" ht="14.1" customHeight="1" outlineLevel="3" x14ac:dyDescent="0.2">
      <c r="A157" s="15" t="s">
        <v>87</v>
      </c>
      <c r="B157" s="13">
        <v>44753</v>
      </c>
      <c r="C157" s="14">
        <v>-4.59</v>
      </c>
      <c r="D157" s="15" t="s">
        <v>95</v>
      </c>
    </row>
    <row r="158" spans="1:4" ht="14.1" customHeight="1" outlineLevel="3" x14ac:dyDescent="0.2">
      <c r="A158" s="15" t="s">
        <v>87</v>
      </c>
      <c r="B158" s="13">
        <v>44753</v>
      </c>
      <c r="C158" s="14">
        <v>-3.14</v>
      </c>
      <c r="D158" s="15" t="s">
        <v>5</v>
      </c>
    </row>
    <row r="159" spans="1:4" ht="14.1" customHeight="1" outlineLevel="3" x14ac:dyDescent="0.2">
      <c r="A159" s="15" t="s">
        <v>87</v>
      </c>
      <c r="B159" s="13">
        <v>44754</v>
      </c>
      <c r="C159" s="14">
        <v>968.56</v>
      </c>
      <c r="D159" s="15" t="s">
        <v>96</v>
      </c>
    </row>
    <row r="160" spans="1:4" ht="14.1" customHeight="1" outlineLevel="3" x14ac:dyDescent="0.2">
      <c r="A160" s="15" t="s">
        <v>87</v>
      </c>
      <c r="B160" s="13">
        <v>44754</v>
      </c>
      <c r="C160" s="14">
        <v>3094</v>
      </c>
      <c r="D160" s="15" t="s">
        <v>97</v>
      </c>
    </row>
    <row r="161" spans="1:4" ht="14.1" customHeight="1" outlineLevel="3" x14ac:dyDescent="0.2">
      <c r="A161" s="15" t="s">
        <v>87</v>
      </c>
      <c r="B161" s="13">
        <v>44754</v>
      </c>
      <c r="C161" s="14">
        <v>120.7</v>
      </c>
      <c r="D161" s="15" t="s">
        <v>98</v>
      </c>
    </row>
    <row r="162" spans="1:4" ht="14.1" customHeight="1" outlineLevel="3" x14ac:dyDescent="0.2">
      <c r="A162" s="15" t="s">
        <v>87</v>
      </c>
      <c r="B162" s="13">
        <v>44757</v>
      </c>
      <c r="C162" s="14">
        <v>53537.2</v>
      </c>
      <c r="D162" s="15" t="s">
        <v>99</v>
      </c>
    </row>
    <row r="163" spans="1:4" ht="14.1" customHeight="1" outlineLevel="3" x14ac:dyDescent="0.2">
      <c r="A163" s="15" t="s">
        <v>87</v>
      </c>
      <c r="B163" s="13">
        <v>44757</v>
      </c>
      <c r="C163" s="14">
        <v>800.36</v>
      </c>
      <c r="D163" s="15" t="s">
        <v>100</v>
      </c>
    </row>
    <row r="164" spans="1:4" ht="14.1" customHeight="1" outlineLevel="3" x14ac:dyDescent="0.2">
      <c r="A164" s="15" t="s">
        <v>87</v>
      </c>
      <c r="B164" s="13">
        <v>44757</v>
      </c>
      <c r="C164" s="14">
        <v>3504.24</v>
      </c>
      <c r="D164" s="15" t="s">
        <v>101</v>
      </c>
    </row>
    <row r="165" spans="1:4" ht="14.1" customHeight="1" outlineLevel="3" x14ac:dyDescent="0.2">
      <c r="A165" s="15" t="s">
        <v>87</v>
      </c>
      <c r="B165" s="13">
        <v>44757</v>
      </c>
      <c r="C165" s="14">
        <v>3718.16</v>
      </c>
      <c r="D165" s="15" t="s">
        <v>102</v>
      </c>
    </row>
    <row r="166" spans="1:4" ht="14.1" customHeight="1" outlineLevel="3" x14ac:dyDescent="0.2">
      <c r="A166" s="15" t="s">
        <v>87</v>
      </c>
      <c r="B166" s="13">
        <v>44764</v>
      </c>
      <c r="C166" s="14">
        <v>68.97</v>
      </c>
      <c r="D166" s="15" t="s">
        <v>103</v>
      </c>
    </row>
    <row r="167" spans="1:4" ht="14.1" customHeight="1" outlineLevel="3" x14ac:dyDescent="0.2">
      <c r="A167" s="15" t="s">
        <v>87</v>
      </c>
      <c r="B167" s="13">
        <v>44767</v>
      </c>
      <c r="C167" s="14">
        <v>3478.25</v>
      </c>
      <c r="D167" s="15" t="s">
        <v>104</v>
      </c>
    </row>
    <row r="168" spans="1:4" ht="14.1" customHeight="1" outlineLevel="3" x14ac:dyDescent="0.2">
      <c r="A168" s="15" t="s">
        <v>87</v>
      </c>
      <c r="B168" s="13">
        <v>44770</v>
      </c>
      <c r="C168" s="14">
        <v>34.49</v>
      </c>
      <c r="D168" s="15" t="s">
        <v>103</v>
      </c>
    </row>
    <row r="169" spans="1:4" ht="14.1" customHeight="1" outlineLevel="3" x14ac:dyDescent="0.2">
      <c r="A169" s="15" t="s">
        <v>87</v>
      </c>
      <c r="B169" s="13">
        <v>44771</v>
      </c>
      <c r="C169" s="14">
        <v>11139.29</v>
      </c>
      <c r="D169" s="15" t="s">
        <v>105</v>
      </c>
    </row>
    <row r="170" spans="1:4" ht="14.1" customHeight="1" outlineLevel="3" x14ac:dyDescent="0.2">
      <c r="A170" s="15" t="s">
        <v>87</v>
      </c>
      <c r="B170" s="13">
        <v>44771</v>
      </c>
      <c r="C170" s="14">
        <v>-22.65</v>
      </c>
      <c r="D170" s="15" t="s">
        <v>20</v>
      </c>
    </row>
    <row r="171" spans="1:4" ht="14.1" customHeight="1" outlineLevel="3" x14ac:dyDescent="0.2">
      <c r="A171" s="7" t="s">
        <v>263</v>
      </c>
      <c r="B171" s="13"/>
      <c r="C171" s="18">
        <f>SUM(C172:C223)</f>
        <v>193731.37</v>
      </c>
      <c r="D171" s="15"/>
    </row>
    <row r="172" spans="1:4" ht="14.1" customHeight="1" outlineLevel="3" x14ac:dyDescent="0.2">
      <c r="A172" s="15" t="s">
        <v>106</v>
      </c>
      <c r="B172" s="13">
        <v>44743</v>
      </c>
      <c r="C172" s="14">
        <v>1130.5</v>
      </c>
      <c r="D172" s="15" t="s">
        <v>107</v>
      </c>
    </row>
    <row r="173" spans="1:4" ht="14.1" customHeight="1" outlineLevel="3" x14ac:dyDescent="0.2">
      <c r="A173" s="15" t="s">
        <v>106</v>
      </c>
      <c r="B173" s="13">
        <v>44743</v>
      </c>
      <c r="C173" s="14">
        <v>686.7</v>
      </c>
      <c r="D173" s="15" t="s">
        <v>108</v>
      </c>
    </row>
    <row r="174" spans="1:4" ht="14.1" customHeight="1" outlineLevel="3" x14ac:dyDescent="0.2">
      <c r="A174" s="15" t="s">
        <v>106</v>
      </c>
      <c r="B174" s="13">
        <v>44743</v>
      </c>
      <c r="C174" s="14">
        <v>291.85000000000002</v>
      </c>
      <c r="D174" s="15" t="s">
        <v>109</v>
      </c>
    </row>
    <row r="175" spans="1:4" ht="14.1" customHeight="1" outlineLevel="3" x14ac:dyDescent="0.2">
      <c r="A175" s="15" t="s">
        <v>106</v>
      </c>
      <c r="B175" s="13">
        <v>44743</v>
      </c>
      <c r="C175" s="14">
        <v>98.77</v>
      </c>
      <c r="D175" s="15" t="s">
        <v>109</v>
      </c>
    </row>
    <row r="176" spans="1:4" ht="14.1" customHeight="1" outlineLevel="3" x14ac:dyDescent="0.2">
      <c r="A176" s="15" t="s">
        <v>106</v>
      </c>
      <c r="B176" s="13">
        <v>44743</v>
      </c>
      <c r="C176" s="14">
        <v>783.01</v>
      </c>
      <c r="D176" s="15" t="s">
        <v>108</v>
      </c>
    </row>
    <row r="177" spans="1:4" ht="14.1" customHeight="1" outlineLevel="3" x14ac:dyDescent="0.2">
      <c r="A177" s="15" t="s">
        <v>106</v>
      </c>
      <c r="B177" s="13">
        <v>44746</v>
      </c>
      <c r="C177" s="14">
        <v>1547</v>
      </c>
      <c r="D177" s="15" t="s">
        <v>213</v>
      </c>
    </row>
    <row r="178" spans="1:4" ht="14.1" customHeight="1" outlineLevel="3" x14ac:dyDescent="0.2">
      <c r="A178" s="15" t="s">
        <v>106</v>
      </c>
      <c r="B178" s="13">
        <v>44746</v>
      </c>
      <c r="C178" s="14">
        <v>119</v>
      </c>
      <c r="D178" s="15" t="s">
        <v>214</v>
      </c>
    </row>
    <row r="179" spans="1:4" ht="14.1" customHeight="1" outlineLevel="3" x14ac:dyDescent="0.2">
      <c r="A179" s="15" t="s">
        <v>106</v>
      </c>
      <c r="B179" s="13">
        <v>44746</v>
      </c>
      <c r="C179" s="14">
        <v>119</v>
      </c>
      <c r="D179" s="15" t="s">
        <v>214</v>
      </c>
    </row>
    <row r="180" spans="1:4" ht="14.1" customHeight="1" outlineLevel="3" x14ac:dyDescent="0.2">
      <c r="A180" s="15" t="s">
        <v>106</v>
      </c>
      <c r="B180" s="13">
        <v>44746</v>
      </c>
      <c r="C180" s="14">
        <v>119</v>
      </c>
      <c r="D180" s="15" t="s">
        <v>215</v>
      </c>
    </row>
    <row r="181" spans="1:4" ht="14.1" customHeight="1" outlineLevel="3" x14ac:dyDescent="0.2">
      <c r="A181" s="15" t="s">
        <v>106</v>
      </c>
      <c r="B181" s="13">
        <v>44746</v>
      </c>
      <c r="C181" s="14">
        <v>119</v>
      </c>
      <c r="D181" s="15" t="s">
        <v>215</v>
      </c>
    </row>
    <row r="182" spans="1:4" ht="14.1" customHeight="1" outlineLevel="3" x14ac:dyDescent="0.2">
      <c r="A182" s="15" t="s">
        <v>106</v>
      </c>
      <c r="B182" s="13">
        <v>44748</v>
      </c>
      <c r="C182" s="14">
        <v>2465</v>
      </c>
      <c r="D182" s="15" t="s">
        <v>110</v>
      </c>
    </row>
    <row r="183" spans="1:4" ht="14.1" customHeight="1" outlineLevel="3" x14ac:dyDescent="0.2">
      <c r="A183" s="15" t="s">
        <v>106</v>
      </c>
      <c r="B183" s="13">
        <v>44748</v>
      </c>
      <c r="C183" s="14">
        <v>28</v>
      </c>
      <c r="D183" s="15" t="s">
        <v>111</v>
      </c>
    </row>
    <row r="184" spans="1:4" ht="14.1" customHeight="1" outlineLevel="3" x14ac:dyDescent="0.2">
      <c r="A184" s="15" t="s">
        <v>106</v>
      </c>
      <c r="B184" s="13">
        <v>44748</v>
      </c>
      <c r="C184" s="14">
        <v>1278.8599999999999</v>
      </c>
      <c r="D184" s="6" t="s">
        <v>264</v>
      </c>
    </row>
    <row r="185" spans="1:4" ht="14.1" customHeight="1" outlineLevel="3" x14ac:dyDescent="0.2">
      <c r="A185" s="15" t="s">
        <v>106</v>
      </c>
      <c r="B185" s="13">
        <v>44749</v>
      </c>
      <c r="C185" s="14">
        <v>476</v>
      </c>
      <c r="D185" s="15" t="s">
        <v>112</v>
      </c>
    </row>
    <row r="186" spans="1:4" ht="14.1" customHeight="1" outlineLevel="3" x14ac:dyDescent="0.2">
      <c r="A186" s="15" t="s">
        <v>106</v>
      </c>
      <c r="B186" s="13">
        <v>44749</v>
      </c>
      <c r="C186" s="14">
        <v>1793.7</v>
      </c>
      <c r="D186" s="6" t="s">
        <v>265</v>
      </c>
    </row>
    <row r="187" spans="1:4" ht="14.1" customHeight="1" outlineLevel="3" x14ac:dyDescent="0.2">
      <c r="A187" s="15" t="s">
        <v>106</v>
      </c>
      <c r="B187" s="13">
        <v>44749</v>
      </c>
      <c r="C187" s="14">
        <v>119</v>
      </c>
      <c r="D187" s="6" t="s">
        <v>266</v>
      </c>
    </row>
    <row r="188" spans="1:4" ht="14.1" customHeight="1" outlineLevel="3" x14ac:dyDescent="0.2">
      <c r="A188" s="15" t="s">
        <v>106</v>
      </c>
      <c r="B188" s="13">
        <v>44749</v>
      </c>
      <c r="C188" s="14">
        <v>119</v>
      </c>
      <c r="D188" s="6" t="s">
        <v>266</v>
      </c>
    </row>
    <row r="189" spans="1:4" ht="14.1" customHeight="1" outlineLevel="3" x14ac:dyDescent="0.2">
      <c r="A189" s="15" t="s">
        <v>106</v>
      </c>
      <c r="B189" s="13">
        <v>44753</v>
      </c>
      <c r="C189" s="14">
        <v>70</v>
      </c>
      <c r="D189" s="15" t="s">
        <v>113</v>
      </c>
    </row>
    <row r="190" spans="1:4" ht="14.1" customHeight="1" outlineLevel="3" x14ac:dyDescent="0.2">
      <c r="A190" s="15" t="s">
        <v>106</v>
      </c>
      <c r="B190" s="13">
        <v>44753</v>
      </c>
      <c r="C190" s="14">
        <v>200.34</v>
      </c>
      <c r="D190" s="15" t="s">
        <v>114</v>
      </c>
    </row>
    <row r="191" spans="1:4" ht="14.1" customHeight="1" outlineLevel="3" x14ac:dyDescent="0.2">
      <c r="A191" s="15" t="s">
        <v>106</v>
      </c>
      <c r="B191" s="13">
        <v>44753</v>
      </c>
      <c r="C191" s="14">
        <v>119</v>
      </c>
      <c r="D191" s="15" t="s">
        <v>115</v>
      </c>
    </row>
    <row r="192" spans="1:4" ht="14.1" customHeight="1" outlineLevel="3" x14ac:dyDescent="0.2">
      <c r="A192" s="15" t="s">
        <v>106</v>
      </c>
      <c r="B192" s="13">
        <v>44753</v>
      </c>
      <c r="C192" s="14">
        <v>119</v>
      </c>
      <c r="D192" s="15" t="s">
        <v>115</v>
      </c>
    </row>
    <row r="193" spans="1:4" ht="14.1" customHeight="1" outlineLevel="3" x14ac:dyDescent="0.2">
      <c r="A193" s="15" t="s">
        <v>106</v>
      </c>
      <c r="B193" s="13">
        <v>44753</v>
      </c>
      <c r="C193" s="14">
        <v>833</v>
      </c>
      <c r="D193" s="15" t="s">
        <v>116</v>
      </c>
    </row>
    <row r="194" spans="1:4" ht="14.1" customHeight="1" outlineLevel="3" x14ac:dyDescent="0.2">
      <c r="A194" s="15" t="s">
        <v>106</v>
      </c>
      <c r="B194" s="13">
        <v>44753</v>
      </c>
      <c r="C194" s="14">
        <v>257.10000000000002</v>
      </c>
      <c r="D194" s="6" t="s">
        <v>267</v>
      </c>
    </row>
    <row r="195" spans="1:4" ht="14.1" customHeight="1" outlineLevel="3" x14ac:dyDescent="0.2">
      <c r="A195" s="15" t="s">
        <v>106</v>
      </c>
      <c r="B195" s="13">
        <v>44753</v>
      </c>
      <c r="C195" s="14">
        <v>345</v>
      </c>
      <c r="D195" s="6" t="s">
        <v>268</v>
      </c>
    </row>
    <row r="196" spans="1:4" ht="14.1" customHeight="1" outlineLevel="3" x14ac:dyDescent="0.2">
      <c r="A196" s="15" t="s">
        <v>106</v>
      </c>
      <c r="B196" s="13">
        <v>44753</v>
      </c>
      <c r="C196" s="14">
        <v>-175.61</v>
      </c>
      <c r="D196" s="15" t="s">
        <v>117</v>
      </c>
    </row>
    <row r="197" spans="1:4" ht="14.1" customHeight="1" outlineLevel="3" x14ac:dyDescent="0.2">
      <c r="A197" s="15" t="s">
        <v>106</v>
      </c>
      <c r="B197" s="13">
        <v>44753</v>
      </c>
      <c r="C197" s="14">
        <v>-133.66999999999999</v>
      </c>
      <c r="D197" s="15" t="s">
        <v>5</v>
      </c>
    </row>
    <row r="198" spans="1:4" ht="14.1" customHeight="1" outlineLevel="3" x14ac:dyDescent="0.2">
      <c r="A198" s="15" t="s">
        <v>106</v>
      </c>
      <c r="B198" s="13">
        <v>44755</v>
      </c>
      <c r="C198" s="14">
        <v>119</v>
      </c>
      <c r="D198" s="15" t="s">
        <v>216</v>
      </c>
    </row>
    <row r="199" spans="1:4" ht="14.1" customHeight="1" outlineLevel="3" x14ac:dyDescent="0.2">
      <c r="A199" s="15" t="s">
        <v>106</v>
      </c>
      <c r="B199" s="13">
        <v>44755</v>
      </c>
      <c r="C199" s="14">
        <v>692.15</v>
      </c>
      <c r="D199" s="15" t="s">
        <v>118</v>
      </c>
    </row>
    <row r="200" spans="1:4" ht="14.1" customHeight="1" outlineLevel="3" x14ac:dyDescent="0.2">
      <c r="A200" s="15" t="s">
        <v>106</v>
      </c>
      <c r="B200" s="13">
        <v>44755</v>
      </c>
      <c r="C200" s="14">
        <v>3398.4</v>
      </c>
      <c r="D200" s="15" t="s">
        <v>119</v>
      </c>
    </row>
    <row r="201" spans="1:4" ht="14.1" customHeight="1" outlineLevel="3" x14ac:dyDescent="0.2">
      <c r="A201" s="15" t="s">
        <v>106</v>
      </c>
      <c r="B201" s="13">
        <v>44756</v>
      </c>
      <c r="C201" s="14">
        <v>164.58</v>
      </c>
      <c r="D201" s="15" t="s">
        <v>217</v>
      </c>
    </row>
    <row r="202" spans="1:4" ht="14.1" customHeight="1" outlineLevel="3" x14ac:dyDescent="0.2">
      <c r="A202" s="15" t="s">
        <v>106</v>
      </c>
      <c r="B202" s="13">
        <v>44756</v>
      </c>
      <c r="C202" s="14">
        <v>178.5</v>
      </c>
      <c r="D202" s="15" t="s">
        <v>217</v>
      </c>
    </row>
    <row r="203" spans="1:4" ht="14.1" customHeight="1" outlineLevel="3" x14ac:dyDescent="0.2">
      <c r="A203" s="15" t="s">
        <v>106</v>
      </c>
      <c r="B203" s="13">
        <v>44757</v>
      </c>
      <c r="C203" s="14">
        <v>164831.17000000001</v>
      </c>
      <c r="D203" s="15" t="s">
        <v>120</v>
      </c>
    </row>
    <row r="204" spans="1:4" ht="14.1" customHeight="1" outlineLevel="3" x14ac:dyDescent="0.2">
      <c r="A204" s="15" t="s">
        <v>106</v>
      </c>
      <c r="B204" s="13">
        <v>44757</v>
      </c>
      <c r="C204" s="14">
        <v>1218.56</v>
      </c>
      <c r="D204" s="15" t="s">
        <v>121</v>
      </c>
    </row>
    <row r="205" spans="1:4" ht="14.1" customHeight="1" outlineLevel="3" x14ac:dyDescent="0.2">
      <c r="A205" s="15" t="s">
        <v>106</v>
      </c>
      <c r="B205" s="13">
        <v>44757</v>
      </c>
      <c r="C205" s="14">
        <v>97.58</v>
      </c>
      <c r="D205" s="15" t="s">
        <v>122</v>
      </c>
    </row>
    <row r="206" spans="1:4" ht="14.1" customHeight="1" outlineLevel="3" x14ac:dyDescent="0.2">
      <c r="A206" s="15" t="s">
        <v>106</v>
      </c>
      <c r="B206" s="13">
        <v>44763</v>
      </c>
      <c r="C206" s="14">
        <v>246.93</v>
      </c>
      <c r="D206" s="6" t="s">
        <v>269</v>
      </c>
    </row>
    <row r="207" spans="1:4" ht="14.1" customHeight="1" outlineLevel="3" x14ac:dyDescent="0.2">
      <c r="A207" s="15" t="s">
        <v>106</v>
      </c>
      <c r="B207" s="13">
        <v>44763</v>
      </c>
      <c r="C207" s="14">
        <v>605.30999999999995</v>
      </c>
      <c r="D207" s="6" t="s">
        <v>270</v>
      </c>
    </row>
    <row r="208" spans="1:4" ht="14.1" customHeight="1" outlineLevel="3" x14ac:dyDescent="0.2">
      <c r="A208" s="15" t="s">
        <v>106</v>
      </c>
      <c r="B208" s="13">
        <v>44763</v>
      </c>
      <c r="C208" s="14">
        <v>695.17</v>
      </c>
      <c r="D208" s="6" t="s">
        <v>271</v>
      </c>
    </row>
    <row r="209" spans="1:4" ht="14.1" customHeight="1" outlineLevel="3" x14ac:dyDescent="0.2">
      <c r="A209" s="15" t="s">
        <v>106</v>
      </c>
      <c r="B209" s="13">
        <v>44763</v>
      </c>
      <c r="C209" s="14">
        <v>622.19000000000005</v>
      </c>
      <c r="D209" s="6" t="s">
        <v>270</v>
      </c>
    </row>
    <row r="210" spans="1:4" ht="14.1" customHeight="1" outlineLevel="3" x14ac:dyDescent="0.2">
      <c r="A210" s="15" t="s">
        <v>106</v>
      </c>
      <c r="B210" s="13">
        <v>44763</v>
      </c>
      <c r="C210" s="14">
        <v>119</v>
      </c>
      <c r="D210" s="15" t="s">
        <v>218</v>
      </c>
    </row>
    <row r="211" spans="1:4" ht="14.1" customHeight="1" outlineLevel="3" x14ac:dyDescent="0.2">
      <c r="A211" s="15" t="s">
        <v>106</v>
      </c>
      <c r="B211" s="13">
        <v>44763</v>
      </c>
      <c r="C211" s="14">
        <v>1147.3</v>
      </c>
      <c r="D211" s="15" t="s">
        <v>218</v>
      </c>
    </row>
    <row r="212" spans="1:4" ht="14.1" customHeight="1" outlineLevel="3" x14ac:dyDescent="0.2">
      <c r="A212" s="15" t="s">
        <v>106</v>
      </c>
      <c r="B212" s="13">
        <v>44763</v>
      </c>
      <c r="C212" s="14">
        <v>526.97</v>
      </c>
      <c r="D212" s="15" t="s">
        <v>218</v>
      </c>
    </row>
    <row r="213" spans="1:4" ht="14.1" customHeight="1" outlineLevel="3" x14ac:dyDescent="0.2">
      <c r="A213" s="15" t="s">
        <v>106</v>
      </c>
      <c r="B213" s="13">
        <v>44763</v>
      </c>
      <c r="C213" s="14">
        <v>702.68</v>
      </c>
      <c r="D213" s="15" t="s">
        <v>219</v>
      </c>
    </row>
    <row r="214" spans="1:4" ht="14.1" customHeight="1" outlineLevel="3" x14ac:dyDescent="0.2">
      <c r="A214" s="15" t="s">
        <v>106</v>
      </c>
      <c r="B214" s="13">
        <v>44763</v>
      </c>
      <c r="C214" s="14">
        <v>154.69999999999999</v>
      </c>
      <c r="D214" s="6" t="s">
        <v>272</v>
      </c>
    </row>
    <row r="215" spans="1:4" ht="14.1" customHeight="1" outlineLevel="3" x14ac:dyDescent="0.2">
      <c r="A215" s="15" t="s">
        <v>106</v>
      </c>
      <c r="B215" s="13">
        <v>44763</v>
      </c>
      <c r="C215" s="14">
        <v>154.69999999999999</v>
      </c>
      <c r="D215" s="6" t="s">
        <v>271</v>
      </c>
    </row>
    <row r="216" spans="1:4" ht="14.1" customHeight="1" outlineLevel="3" x14ac:dyDescent="0.2">
      <c r="A216" s="15" t="s">
        <v>106</v>
      </c>
      <c r="B216" s="13">
        <v>44764</v>
      </c>
      <c r="C216" s="14">
        <v>-9.1</v>
      </c>
      <c r="D216" s="15" t="s">
        <v>123</v>
      </c>
    </row>
    <row r="217" spans="1:4" ht="14.1" customHeight="1" outlineLevel="3" x14ac:dyDescent="0.2">
      <c r="A217" s="15" t="s">
        <v>106</v>
      </c>
      <c r="B217" s="13">
        <v>44769</v>
      </c>
      <c r="C217" s="14">
        <v>6283.2</v>
      </c>
      <c r="D217" s="15" t="s">
        <v>124</v>
      </c>
    </row>
    <row r="218" spans="1:4" ht="14.1" customHeight="1" outlineLevel="3" x14ac:dyDescent="0.2">
      <c r="A218" s="15" t="s">
        <v>106</v>
      </c>
      <c r="B218" s="13">
        <v>44770</v>
      </c>
      <c r="C218" s="14">
        <v>1425</v>
      </c>
      <c r="D218" s="6" t="s">
        <v>273</v>
      </c>
    </row>
    <row r="219" spans="1:4" ht="14.1" customHeight="1" outlineLevel="3" x14ac:dyDescent="0.2">
      <c r="A219" s="15" t="s">
        <v>106</v>
      </c>
      <c r="B219" s="13">
        <v>44770</v>
      </c>
      <c r="C219" s="14">
        <v>-7</v>
      </c>
      <c r="D219" s="15" t="s">
        <v>125</v>
      </c>
    </row>
    <row r="220" spans="1:4" ht="14.1" customHeight="1" outlineLevel="3" x14ac:dyDescent="0.2">
      <c r="A220" s="15" t="s">
        <v>106</v>
      </c>
      <c r="B220" s="13">
        <v>44771</v>
      </c>
      <c r="C220" s="14">
        <v>-1537.97</v>
      </c>
      <c r="D220" s="15" t="s">
        <v>20</v>
      </c>
    </row>
    <row r="221" spans="1:4" ht="14.1" customHeight="1" outlineLevel="3" x14ac:dyDescent="0.2">
      <c r="A221" s="15" t="s">
        <v>106</v>
      </c>
      <c r="B221" s="13">
        <v>44771</v>
      </c>
      <c r="C221" s="14">
        <v>-9.1</v>
      </c>
      <c r="D221" s="15" t="s">
        <v>126</v>
      </c>
    </row>
    <row r="222" spans="1:4" ht="14.1" customHeight="1" outlineLevel="3" x14ac:dyDescent="0.2">
      <c r="A222" s="15" t="s">
        <v>106</v>
      </c>
      <c r="B222" s="13">
        <v>44771</v>
      </c>
      <c r="C222" s="14">
        <v>-9.1</v>
      </c>
      <c r="D222" s="15" t="s">
        <v>126</v>
      </c>
    </row>
    <row r="223" spans="1:4" ht="14.1" customHeight="1" outlineLevel="3" x14ac:dyDescent="0.2">
      <c r="A223" s="15" t="s">
        <v>106</v>
      </c>
      <c r="B223" s="13">
        <v>44771</v>
      </c>
      <c r="C223" s="14">
        <v>-1007</v>
      </c>
      <c r="D223" s="15" t="s">
        <v>127</v>
      </c>
    </row>
    <row r="224" spans="1:4" ht="14.1" customHeight="1" outlineLevel="3" x14ac:dyDescent="0.2">
      <c r="A224" s="7" t="s">
        <v>274</v>
      </c>
      <c r="B224" s="13"/>
      <c r="C224" s="18">
        <f>SUM(C225:C230)</f>
        <v>27720.379999999997</v>
      </c>
      <c r="D224" s="15"/>
    </row>
    <row r="225" spans="1:4" ht="14.1" customHeight="1" outlineLevel="3" x14ac:dyDescent="0.2">
      <c r="A225" s="15" t="s">
        <v>128</v>
      </c>
      <c r="B225" s="13">
        <v>44746</v>
      </c>
      <c r="C225" s="14">
        <v>1988.41</v>
      </c>
      <c r="D225" s="15" t="s">
        <v>129</v>
      </c>
    </row>
    <row r="226" spans="1:4" ht="14.1" customHeight="1" outlineLevel="3" x14ac:dyDescent="0.2">
      <c r="A226" s="15" t="s">
        <v>128</v>
      </c>
      <c r="B226" s="13">
        <v>44746</v>
      </c>
      <c r="C226" s="14">
        <v>2627.57</v>
      </c>
      <c r="D226" s="15" t="s">
        <v>130</v>
      </c>
    </row>
    <row r="227" spans="1:4" ht="14.1" customHeight="1" outlineLevel="3" x14ac:dyDescent="0.2">
      <c r="A227" s="15" t="s">
        <v>128</v>
      </c>
      <c r="B227" s="13">
        <v>44753</v>
      </c>
      <c r="C227" s="14">
        <v>2384</v>
      </c>
      <c r="D227" s="15" t="s">
        <v>131</v>
      </c>
    </row>
    <row r="228" spans="1:4" ht="14.1" customHeight="1" outlineLevel="3" x14ac:dyDescent="0.2">
      <c r="A228" s="15" t="s">
        <v>128</v>
      </c>
      <c r="B228" s="13">
        <v>44757</v>
      </c>
      <c r="C228" s="14">
        <v>11748.39</v>
      </c>
      <c r="D228" s="15" t="s">
        <v>132</v>
      </c>
    </row>
    <row r="229" spans="1:4" ht="14.1" customHeight="1" outlineLevel="3" x14ac:dyDescent="0.2">
      <c r="A229" s="15" t="s">
        <v>128</v>
      </c>
      <c r="B229" s="13">
        <v>44764</v>
      </c>
      <c r="C229" s="14">
        <v>5572.01</v>
      </c>
      <c r="D229" s="15" t="s">
        <v>133</v>
      </c>
    </row>
    <row r="230" spans="1:4" ht="14.1" customHeight="1" outlineLevel="3" x14ac:dyDescent="0.2">
      <c r="A230" s="15" t="s">
        <v>128</v>
      </c>
      <c r="B230" s="13">
        <v>44770</v>
      </c>
      <c r="C230" s="14">
        <v>3400</v>
      </c>
      <c r="D230" s="15" t="s">
        <v>134</v>
      </c>
    </row>
    <row r="231" spans="1:4" ht="14.1" customHeight="1" outlineLevel="3" x14ac:dyDescent="0.2">
      <c r="A231" s="7" t="s">
        <v>275</v>
      </c>
      <c r="B231" s="13"/>
      <c r="C231" s="18">
        <f>SUM(C232:C244)</f>
        <v>1372.21</v>
      </c>
      <c r="D231" s="15"/>
    </row>
    <row r="232" spans="1:4" ht="14.1" customHeight="1" outlineLevel="3" x14ac:dyDescent="0.2">
      <c r="A232" s="15" t="s">
        <v>135</v>
      </c>
      <c r="B232" s="13">
        <v>44748</v>
      </c>
      <c r="C232" s="14">
        <v>-19.23</v>
      </c>
      <c r="D232" s="15" t="s">
        <v>136</v>
      </c>
    </row>
    <row r="233" spans="1:4" ht="14.1" customHeight="1" outlineLevel="3" x14ac:dyDescent="0.2">
      <c r="A233" s="15" t="s">
        <v>135</v>
      </c>
      <c r="B233" s="13">
        <v>44749</v>
      </c>
      <c r="C233" s="14">
        <v>22</v>
      </c>
      <c r="D233" s="15" t="s">
        <v>2</v>
      </c>
    </row>
    <row r="234" spans="1:4" ht="14.1" customHeight="1" outlineLevel="3" x14ac:dyDescent="0.2">
      <c r="A234" s="15" t="s">
        <v>135</v>
      </c>
      <c r="B234" s="13">
        <v>44753</v>
      </c>
      <c r="C234" s="14">
        <v>11</v>
      </c>
      <c r="D234" s="15" t="s">
        <v>183</v>
      </c>
    </row>
    <row r="235" spans="1:4" ht="14.1" customHeight="1" outlineLevel="3" x14ac:dyDescent="0.2">
      <c r="A235" s="15" t="s">
        <v>135</v>
      </c>
      <c r="B235" s="13">
        <v>44753</v>
      </c>
      <c r="C235" s="14">
        <v>259.45</v>
      </c>
      <c r="D235" s="15" t="s">
        <v>184</v>
      </c>
    </row>
    <row r="236" spans="1:4" ht="14.1" customHeight="1" outlineLevel="3" x14ac:dyDescent="0.2">
      <c r="A236" s="15" t="s">
        <v>135</v>
      </c>
      <c r="B236" s="13">
        <v>44753</v>
      </c>
      <c r="C236" s="14">
        <v>22</v>
      </c>
      <c r="D236" s="15" t="s">
        <v>183</v>
      </c>
    </row>
    <row r="237" spans="1:4" ht="14.1" customHeight="1" outlineLevel="3" x14ac:dyDescent="0.2">
      <c r="A237" s="15" t="s">
        <v>135</v>
      </c>
      <c r="B237" s="13">
        <v>44753</v>
      </c>
      <c r="C237" s="14">
        <v>310.52999999999997</v>
      </c>
      <c r="D237" s="15" t="s">
        <v>137</v>
      </c>
    </row>
    <row r="238" spans="1:4" ht="14.1" customHeight="1" outlineLevel="3" x14ac:dyDescent="0.2">
      <c r="A238" s="15" t="s">
        <v>135</v>
      </c>
      <c r="B238" s="13">
        <v>44753</v>
      </c>
      <c r="C238" s="14">
        <v>26</v>
      </c>
      <c r="D238" s="15" t="s">
        <v>3</v>
      </c>
    </row>
    <row r="239" spans="1:4" ht="14.1" customHeight="1" outlineLevel="3" x14ac:dyDescent="0.2">
      <c r="A239" s="15" t="s">
        <v>135</v>
      </c>
      <c r="B239" s="13">
        <v>44755</v>
      </c>
      <c r="C239" s="14">
        <v>180</v>
      </c>
      <c r="D239" s="15" t="s">
        <v>185</v>
      </c>
    </row>
    <row r="240" spans="1:4" ht="14.1" customHeight="1" outlineLevel="3" x14ac:dyDescent="0.2">
      <c r="A240" s="15" t="s">
        <v>135</v>
      </c>
      <c r="B240" s="13">
        <v>44761</v>
      </c>
      <c r="C240" s="14">
        <v>22</v>
      </c>
      <c r="D240" s="15" t="s">
        <v>183</v>
      </c>
    </row>
    <row r="241" spans="1:4" ht="14.1" customHeight="1" outlineLevel="3" x14ac:dyDescent="0.2">
      <c r="A241" s="15" t="s">
        <v>135</v>
      </c>
      <c r="B241" s="13">
        <v>44767</v>
      </c>
      <c r="C241" s="14">
        <v>26</v>
      </c>
      <c r="D241" s="15" t="s">
        <v>138</v>
      </c>
    </row>
    <row r="242" spans="1:4" ht="14.1" customHeight="1" outlineLevel="3" x14ac:dyDescent="0.2">
      <c r="A242" s="15" t="s">
        <v>135</v>
      </c>
      <c r="B242" s="13">
        <v>44767</v>
      </c>
      <c r="C242" s="14">
        <v>64</v>
      </c>
      <c r="D242" s="15" t="s">
        <v>185</v>
      </c>
    </row>
    <row r="243" spans="1:4" ht="14.1" customHeight="1" outlineLevel="3" x14ac:dyDescent="0.2">
      <c r="A243" s="15" t="s">
        <v>135</v>
      </c>
      <c r="B243" s="13">
        <v>44769</v>
      </c>
      <c r="C243" s="14">
        <v>22</v>
      </c>
      <c r="D243" s="15" t="s">
        <v>2</v>
      </c>
    </row>
    <row r="244" spans="1:4" ht="14.1" customHeight="1" outlineLevel="3" x14ac:dyDescent="0.2">
      <c r="A244" s="15" t="s">
        <v>135</v>
      </c>
      <c r="B244" s="13">
        <v>44769</v>
      </c>
      <c r="C244" s="14">
        <v>426.46</v>
      </c>
      <c r="D244" s="15" t="s">
        <v>139</v>
      </c>
    </row>
    <row r="245" spans="1:4" ht="14.1" customHeight="1" outlineLevel="3" x14ac:dyDescent="0.2">
      <c r="A245" s="7" t="s">
        <v>276</v>
      </c>
      <c r="B245" s="13"/>
      <c r="C245" s="18">
        <f>SUM(C246:C252)</f>
        <v>5508.9500000000007</v>
      </c>
      <c r="D245" s="15"/>
    </row>
    <row r="246" spans="1:4" ht="14.1" customHeight="1" outlineLevel="3" x14ac:dyDescent="0.2">
      <c r="A246" s="15" t="s">
        <v>140</v>
      </c>
      <c r="B246" s="13">
        <v>44750</v>
      </c>
      <c r="C246" s="14">
        <v>-139</v>
      </c>
      <c r="D246" s="6" t="s">
        <v>277</v>
      </c>
    </row>
    <row r="247" spans="1:4" ht="14.1" customHeight="1" outlineLevel="3" x14ac:dyDescent="0.2">
      <c r="A247" s="15" t="s">
        <v>140</v>
      </c>
      <c r="B247" s="13">
        <v>44753</v>
      </c>
      <c r="C247" s="14">
        <v>6941</v>
      </c>
      <c r="D247" s="15" t="s">
        <v>220</v>
      </c>
    </row>
    <row r="248" spans="1:4" ht="14.1" customHeight="1" outlineLevel="3" x14ac:dyDescent="0.2">
      <c r="A248" s="15" t="s">
        <v>140</v>
      </c>
      <c r="B248" s="13">
        <v>44753</v>
      </c>
      <c r="C248" s="14">
        <v>3940</v>
      </c>
      <c r="D248" s="15" t="s">
        <v>220</v>
      </c>
    </row>
    <row r="249" spans="1:4" ht="14.1" customHeight="1" outlineLevel="3" x14ac:dyDescent="0.2">
      <c r="A249" s="15" t="s">
        <v>140</v>
      </c>
      <c r="B249" s="13">
        <v>44754</v>
      </c>
      <c r="C249" s="14">
        <v>57.95</v>
      </c>
      <c r="D249" s="6" t="s">
        <v>278</v>
      </c>
    </row>
    <row r="250" spans="1:4" ht="14.1" customHeight="1" outlineLevel="3" x14ac:dyDescent="0.2">
      <c r="A250" s="15" t="s">
        <v>140</v>
      </c>
      <c r="B250" s="13">
        <v>44767</v>
      </c>
      <c r="C250" s="14">
        <v>-5291</v>
      </c>
      <c r="D250" s="15" t="s">
        <v>221</v>
      </c>
    </row>
    <row r="251" spans="1:4" ht="14.1" customHeight="1" outlineLevel="3" x14ac:dyDescent="0.2">
      <c r="A251" s="15" t="s">
        <v>140</v>
      </c>
      <c r="B251" s="13">
        <v>44767</v>
      </c>
      <c r="C251" s="14">
        <v>139</v>
      </c>
      <c r="D251" s="6" t="s">
        <v>279</v>
      </c>
    </row>
    <row r="252" spans="1:4" ht="14.1" customHeight="1" outlineLevel="3" x14ac:dyDescent="0.2">
      <c r="A252" s="15" t="s">
        <v>140</v>
      </c>
      <c r="B252" s="13">
        <v>44770</v>
      </c>
      <c r="C252" s="14">
        <v>-139</v>
      </c>
      <c r="D252" s="6" t="s">
        <v>280</v>
      </c>
    </row>
    <row r="253" spans="1:4" ht="14.1" customHeight="1" outlineLevel="3" x14ac:dyDescent="0.2">
      <c r="A253" s="7" t="s">
        <v>281</v>
      </c>
      <c r="B253" s="13"/>
      <c r="C253" s="18">
        <f>C254</f>
        <v>1082</v>
      </c>
      <c r="D253" s="15"/>
    </row>
    <row r="254" spans="1:4" ht="14.1" customHeight="1" outlineLevel="3" x14ac:dyDescent="0.2">
      <c r="A254" s="15" t="s">
        <v>141</v>
      </c>
      <c r="B254" s="13">
        <v>44757</v>
      </c>
      <c r="C254" s="14">
        <v>1082</v>
      </c>
      <c r="D254" s="15" t="s">
        <v>142</v>
      </c>
    </row>
    <row r="255" spans="1:4" ht="14.1" customHeight="1" outlineLevel="3" x14ac:dyDescent="0.2">
      <c r="A255" s="7" t="s">
        <v>282</v>
      </c>
      <c r="B255" s="13"/>
      <c r="C255" s="18">
        <f>SUM(C256:C273)</f>
        <v>90142.109999999986</v>
      </c>
      <c r="D255" s="15"/>
    </row>
    <row r="256" spans="1:4" ht="14.1" customHeight="1" outlineLevel="3" x14ac:dyDescent="0.2">
      <c r="A256" s="15" t="s">
        <v>143</v>
      </c>
      <c r="B256" s="13">
        <v>44747</v>
      </c>
      <c r="C256" s="14">
        <v>-3.23</v>
      </c>
      <c r="D256" s="15" t="s">
        <v>144</v>
      </c>
    </row>
    <row r="257" spans="1:4" ht="14.1" customHeight="1" outlineLevel="3" x14ac:dyDescent="0.2">
      <c r="A257" s="15" t="s">
        <v>143</v>
      </c>
      <c r="B257" s="13">
        <v>44748</v>
      </c>
      <c r="C257" s="14">
        <v>2832.11</v>
      </c>
      <c r="D257" s="15" t="s">
        <v>145</v>
      </c>
    </row>
    <row r="258" spans="1:4" ht="14.1" customHeight="1" outlineLevel="3" x14ac:dyDescent="0.2">
      <c r="A258" s="15" t="s">
        <v>143</v>
      </c>
      <c r="B258" s="13">
        <v>44748</v>
      </c>
      <c r="C258" s="14">
        <v>12.5</v>
      </c>
      <c r="D258" s="15" t="s">
        <v>146</v>
      </c>
    </row>
    <row r="259" spans="1:4" ht="14.1" customHeight="1" outlineLevel="3" x14ac:dyDescent="0.2">
      <c r="A259" s="15" t="s">
        <v>143</v>
      </c>
      <c r="B259" s="13">
        <v>44748</v>
      </c>
      <c r="C259" s="14">
        <v>30.13</v>
      </c>
      <c r="D259" s="15" t="s">
        <v>147</v>
      </c>
    </row>
    <row r="260" spans="1:4" ht="14.1" customHeight="1" outlineLevel="3" x14ac:dyDescent="0.2">
      <c r="A260" s="15" t="s">
        <v>143</v>
      </c>
      <c r="B260" s="13">
        <v>44748</v>
      </c>
      <c r="C260" s="14">
        <v>16.5</v>
      </c>
      <c r="D260" s="15" t="s">
        <v>148</v>
      </c>
    </row>
    <row r="261" spans="1:4" ht="14.1" customHeight="1" outlineLevel="3" x14ac:dyDescent="0.2">
      <c r="A261" s="15" t="s">
        <v>143</v>
      </c>
      <c r="B261" s="13">
        <v>44753</v>
      </c>
      <c r="C261" s="14">
        <v>1731.13</v>
      </c>
      <c r="D261" s="6" t="s">
        <v>283</v>
      </c>
    </row>
    <row r="262" spans="1:4" ht="14.1" customHeight="1" outlineLevel="3" x14ac:dyDescent="0.2">
      <c r="A262" s="15" t="s">
        <v>143</v>
      </c>
      <c r="B262" s="13">
        <v>44753</v>
      </c>
      <c r="C262" s="14">
        <v>1830.06</v>
      </c>
      <c r="D262" s="15" t="s">
        <v>149</v>
      </c>
    </row>
    <row r="263" spans="1:4" ht="14.1" customHeight="1" outlineLevel="3" x14ac:dyDescent="0.2">
      <c r="A263" s="15" t="s">
        <v>143</v>
      </c>
      <c r="B263" s="13">
        <v>44754</v>
      </c>
      <c r="C263" s="14">
        <v>-3.23</v>
      </c>
      <c r="D263" s="15" t="s">
        <v>150</v>
      </c>
    </row>
    <row r="264" spans="1:4" ht="14.1" customHeight="1" outlineLevel="3" x14ac:dyDescent="0.2">
      <c r="A264" s="15" t="s">
        <v>143</v>
      </c>
      <c r="B264" s="13">
        <v>44757</v>
      </c>
      <c r="C264" s="14">
        <v>70071.149999999994</v>
      </c>
      <c r="D264" s="15" t="s">
        <v>151</v>
      </c>
    </row>
    <row r="265" spans="1:4" ht="14.1" customHeight="1" outlineLevel="3" x14ac:dyDescent="0.2">
      <c r="A265" s="15" t="s">
        <v>143</v>
      </c>
      <c r="B265" s="13">
        <v>44757</v>
      </c>
      <c r="C265" s="14">
        <v>16.5</v>
      </c>
      <c r="D265" s="15" t="s">
        <v>148</v>
      </c>
    </row>
    <row r="266" spans="1:4" ht="14.1" customHeight="1" outlineLevel="3" x14ac:dyDescent="0.2">
      <c r="A266" s="15" t="s">
        <v>143</v>
      </c>
      <c r="B266" s="13">
        <v>44757</v>
      </c>
      <c r="C266" s="14">
        <v>12</v>
      </c>
      <c r="D266" s="15" t="s">
        <v>222</v>
      </c>
    </row>
    <row r="267" spans="1:4" ht="14.1" customHeight="1" outlineLevel="3" x14ac:dyDescent="0.2">
      <c r="A267" s="15" t="s">
        <v>143</v>
      </c>
      <c r="B267" s="13">
        <v>44761</v>
      </c>
      <c r="C267" s="14">
        <v>13330</v>
      </c>
      <c r="D267" s="15" t="s">
        <v>152</v>
      </c>
    </row>
    <row r="268" spans="1:4" ht="14.1" customHeight="1" outlineLevel="3" x14ac:dyDescent="0.2">
      <c r="A268" s="15" t="s">
        <v>143</v>
      </c>
      <c r="B268" s="13">
        <v>44763</v>
      </c>
      <c r="C268" s="14">
        <v>71.400000000000006</v>
      </c>
      <c r="D268" s="15" t="s">
        <v>196</v>
      </c>
    </row>
    <row r="269" spans="1:4" ht="14.1" customHeight="1" outlineLevel="3" x14ac:dyDescent="0.2">
      <c r="A269" s="15" t="s">
        <v>143</v>
      </c>
      <c r="B269" s="13">
        <v>44763</v>
      </c>
      <c r="C269" s="14">
        <v>2.89</v>
      </c>
      <c r="D269" s="15" t="s">
        <v>201</v>
      </c>
    </row>
    <row r="270" spans="1:4" ht="14.1" customHeight="1" outlineLevel="3" x14ac:dyDescent="0.2">
      <c r="A270" s="15" t="s">
        <v>143</v>
      </c>
      <c r="B270" s="13">
        <v>44763</v>
      </c>
      <c r="C270" s="14">
        <v>147</v>
      </c>
      <c r="D270" s="15" t="s">
        <v>153</v>
      </c>
    </row>
    <row r="271" spans="1:4" ht="14.1" customHeight="1" outlineLevel="3" x14ac:dyDescent="0.2">
      <c r="A271" s="15" t="s">
        <v>143</v>
      </c>
      <c r="B271" s="13">
        <v>44767</v>
      </c>
      <c r="C271" s="14">
        <v>108.98</v>
      </c>
      <c r="D271" s="15" t="s">
        <v>205</v>
      </c>
    </row>
    <row r="272" spans="1:4" ht="14.1" customHeight="1" outlineLevel="3" x14ac:dyDescent="0.2">
      <c r="A272" s="15" t="s">
        <v>143</v>
      </c>
      <c r="B272" s="13">
        <v>44771</v>
      </c>
      <c r="C272" s="14">
        <v>-60.55</v>
      </c>
      <c r="D272" s="15" t="s">
        <v>20</v>
      </c>
    </row>
    <row r="273" spans="1:4" ht="14.1" customHeight="1" outlineLevel="3" x14ac:dyDescent="0.2">
      <c r="A273" s="15" t="s">
        <v>143</v>
      </c>
      <c r="B273" s="13">
        <v>44771</v>
      </c>
      <c r="C273" s="14">
        <v>-3.23</v>
      </c>
      <c r="D273" s="15" t="s">
        <v>154</v>
      </c>
    </row>
    <row r="274" spans="1:4" ht="14.1" customHeight="1" outlineLevel="3" x14ac:dyDescent="0.2">
      <c r="A274" s="7" t="s">
        <v>284</v>
      </c>
      <c r="B274" s="13"/>
      <c r="C274" s="18">
        <f>SUM(C275:C280)</f>
        <v>219</v>
      </c>
      <c r="D274" s="15"/>
    </row>
    <row r="275" spans="1:4" ht="14.1" customHeight="1" outlineLevel="3" x14ac:dyDescent="0.2">
      <c r="A275" s="15" t="s">
        <v>155</v>
      </c>
      <c r="B275" s="13">
        <v>44743</v>
      </c>
      <c r="C275" s="14">
        <v>20</v>
      </c>
      <c r="D275" s="6" t="s">
        <v>286</v>
      </c>
    </row>
    <row r="276" spans="1:4" ht="14.1" customHeight="1" outlineLevel="3" x14ac:dyDescent="0.2">
      <c r="A276" s="15" t="s">
        <v>155</v>
      </c>
      <c r="B276" s="13">
        <v>44746</v>
      </c>
      <c r="C276" s="14">
        <v>20</v>
      </c>
      <c r="D276" s="15" t="s">
        <v>223</v>
      </c>
    </row>
    <row r="277" spans="1:4" ht="14.1" customHeight="1" outlineLevel="3" x14ac:dyDescent="0.2">
      <c r="A277" s="15" t="s">
        <v>155</v>
      </c>
      <c r="B277" s="13">
        <v>44748</v>
      </c>
      <c r="C277" s="14">
        <v>20</v>
      </c>
      <c r="D277" s="6" t="s">
        <v>278</v>
      </c>
    </row>
    <row r="278" spans="1:4" ht="14.1" customHeight="1" outlineLevel="3" x14ac:dyDescent="0.2">
      <c r="A278" s="15" t="s">
        <v>155</v>
      </c>
      <c r="B278" s="13">
        <v>44753</v>
      </c>
      <c r="C278" s="14">
        <v>20</v>
      </c>
      <c r="D278" s="15" t="s">
        <v>224</v>
      </c>
    </row>
    <row r="279" spans="1:4" ht="14.1" customHeight="1" outlineLevel="3" x14ac:dyDescent="0.2">
      <c r="A279" s="15" t="s">
        <v>155</v>
      </c>
      <c r="B279" s="13">
        <v>44753</v>
      </c>
      <c r="C279" s="14">
        <v>20</v>
      </c>
      <c r="D279" s="6" t="s">
        <v>287</v>
      </c>
    </row>
    <row r="280" spans="1:4" ht="14.1" customHeight="1" outlineLevel="3" x14ac:dyDescent="0.2">
      <c r="A280" s="15" t="s">
        <v>155</v>
      </c>
      <c r="B280" s="13">
        <v>44763</v>
      </c>
      <c r="C280" s="14">
        <v>119</v>
      </c>
      <c r="D280" s="6" t="s">
        <v>247</v>
      </c>
    </row>
    <row r="281" spans="1:4" ht="14.1" customHeight="1" outlineLevel="3" x14ac:dyDescent="0.2">
      <c r="A281" s="7" t="s">
        <v>285</v>
      </c>
      <c r="B281" s="13"/>
      <c r="C281" s="18">
        <f>SUM(C282:C288)</f>
        <v>20007.79</v>
      </c>
      <c r="D281" s="15"/>
    </row>
    <row r="282" spans="1:4" ht="14.1" customHeight="1" outlineLevel="3" x14ac:dyDescent="0.2">
      <c r="A282" s="15" t="s">
        <v>156</v>
      </c>
      <c r="B282" s="13">
        <v>44746</v>
      </c>
      <c r="C282" s="14">
        <v>15381.3</v>
      </c>
      <c r="D282" s="15" t="s">
        <v>157</v>
      </c>
    </row>
    <row r="283" spans="1:4" ht="14.1" customHeight="1" outlineLevel="3" x14ac:dyDescent="0.2">
      <c r="A283" s="15" t="s">
        <v>156</v>
      </c>
      <c r="B283" s="13">
        <v>44749</v>
      </c>
      <c r="C283" s="14">
        <v>122</v>
      </c>
      <c r="D283" s="15" t="s">
        <v>158</v>
      </c>
    </row>
    <row r="284" spans="1:4" ht="14.1" customHeight="1" outlineLevel="3" x14ac:dyDescent="0.2">
      <c r="A284" s="15" t="s">
        <v>156</v>
      </c>
      <c r="B284" s="13">
        <v>44753</v>
      </c>
      <c r="C284" s="14">
        <v>600</v>
      </c>
      <c r="D284" s="15" t="s">
        <v>159</v>
      </c>
    </row>
    <row r="285" spans="1:4" ht="14.1" customHeight="1" outlineLevel="3" x14ac:dyDescent="0.2">
      <c r="A285" s="15" t="s">
        <v>156</v>
      </c>
      <c r="B285" s="13">
        <v>44754</v>
      </c>
      <c r="C285" s="14">
        <v>833</v>
      </c>
      <c r="D285" s="15" t="s">
        <v>160</v>
      </c>
    </row>
    <row r="286" spans="1:4" ht="14.1" customHeight="1" outlineLevel="3" x14ac:dyDescent="0.2">
      <c r="A286" s="15" t="s">
        <v>156</v>
      </c>
      <c r="B286" s="13">
        <v>44754</v>
      </c>
      <c r="C286" s="14">
        <v>280</v>
      </c>
      <c r="D286" s="15" t="s">
        <v>158</v>
      </c>
    </row>
    <row r="287" spans="1:4" ht="14.1" customHeight="1" outlineLevel="3" x14ac:dyDescent="0.2">
      <c r="A287" s="15" t="s">
        <v>156</v>
      </c>
      <c r="B287" s="13">
        <v>44756</v>
      </c>
      <c r="C287" s="14">
        <v>1601.75</v>
      </c>
      <c r="D287" s="15" t="s">
        <v>161</v>
      </c>
    </row>
    <row r="288" spans="1:4" ht="14.1" customHeight="1" outlineLevel="3" x14ac:dyDescent="0.2">
      <c r="A288" s="15" t="s">
        <v>156</v>
      </c>
      <c r="B288" s="13">
        <v>44756</v>
      </c>
      <c r="C288" s="14">
        <v>1189.74</v>
      </c>
      <c r="D288" s="15" t="s">
        <v>162</v>
      </c>
    </row>
    <row r="289" spans="1:4" ht="14.1" customHeight="1" outlineLevel="3" x14ac:dyDescent="0.2">
      <c r="A289" s="16" t="s">
        <v>257</v>
      </c>
      <c r="B289" s="16"/>
      <c r="C289" s="16"/>
      <c r="D289" s="16"/>
    </row>
    <row r="290" spans="1:4" ht="43.5" customHeight="1" outlineLevel="3" x14ac:dyDescent="0.2">
      <c r="A290" s="19" t="s">
        <v>258</v>
      </c>
      <c r="B290" s="19"/>
      <c r="C290" s="18">
        <f>SUM(C291:C300)</f>
        <v>502.70000000000005</v>
      </c>
      <c r="D290" s="7"/>
    </row>
    <row r="291" spans="1:4" ht="14.1" customHeight="1" outlineLevel="3" x14ac:dyDescent="0.2">
      <c r="A291" s="15" t="s">
        <v>163</v>
      </c>
      <c r="B291" s="13">
        <v>44756</v>
      </c>
      <c r="C291" s="14">
        <v>72.92</v>
      </c>
      <c r="D291" s="15" t="s">
        <v>164</v>
      </c>
    </row>
    <row r="292" spans="1:4" ht="14.1" customHeight="1" outlineLevel="3" x14ac:dyDescent="0.2">
      <c r="A292" s="15" t="s">
        <v>163</v>
      </c>
      <c r="B292" s="13">
        <v>44756</v>
      </c>
      <c r="C292" s="14">
        <v>39.6</v>
      </c>
      <c r="D292" s="15" t="s">
        <v>164</v>
      </c>
    </row>
    <row r="293" spans="1:4" ht="14.1" customHeight="1" outlineLevel="3" x14ac:dyDescent="0.2">
      <c r="A293" s="15" t="s">
        <v>163</v>
      </c>
      <c r="B293" s="13">
        <v>44756</v>
      </c>
      <c r="C293" s="14">
        <v>49.66</v>
      </c>
      <c r="D293" s="15" t="s">
        <v>164</v>
      </c>
    </row>
    <row r="294" spans="1:4" ht="14.1" customHeight="1" outlineLevel="3" x14ac:dyDescent="0.2">
      <c r="A294" s="15" t="s">
        <v>163</v>
      </c>
      <c r="B294" s="13">
        <v>44756</v>
      </c>
      <c r="C294" s="14">
        <v>44.88</v>
      </c>
      <c r="D294" s="15" t="s">
        <v>164</v>
      </c>
    </row>
    <row r="295" spans="1:4" ht="14.1" customHeight="1" outlineLevel="3" x14ac:dyDescent="0.2">
      <c r="A295" s="15" t="s">
        <v>163</v>
      </c>
      <c r="B295" s="13">
        <v>44756</v>
      </c>
      <c r="C295" s="14">
        <v>34.799999999999997</v>
      </c>
      <c r="D295" s="15" t="s">
        <v>164</v>
      </c>
    </row>
    <row r="296" spans="1:4" ht="14.1" customHeight="1" outlineLevel="3" x14ac:dyDescent="0.2">
      <c r="A296" s="15" t="s">
        <v>163</v>
      </c>
      <c r="B296" s="13">
        <v>44756</v>
      </c>
      <c r="C296" s="14">
        <v>45.74</v>
      </c>
      <c r="D296" s="15" t="s">
        <v>164</v>
      </c>
    </row>
    <row r="297" spans="1:4" ht="14.1" customHeight="1" outlineLevel="3" x14ac:dyDescent="0.2">
      <c r="A297" s="15" t="s">
        <v>163</v>
      </c>
      <c r="B297" s="13">
        <v>44763</v>
      </c>
      <c r="C297" s="14">
        <v>122.92</v>
      </c>
      <c r="D297" s="15" t="s">
        <v>165</v>
      </c>
    </row>
    <row r="298" spans="1:4" ht="14.1" customHeight="1" outlineLevel="3" x14ac:dyDescent="0.2">
      <c r="A298" s="15" t="s">
        <v>163</v>
      </c>
      <c r="B298" s="13">
        <v>44763</v>
      </c>
      <c r="C298" s="14">
        <v>49.18</v>
      </c>
      <c r="D298" s="15" t="s">
        <v>165</v>
      </c>
    </row>
    <row r="299" spans="1:4" ht="14.1" customHeight="1" outlineLevel="3" x14ac:dyDescent="0.2">
      <c r="A299" s="15" t="s">
        <v>163</v>
      </c>
      <c r="B299" s="13">
        <v>44763</v>
      </c>
      <c r="C299" s="14">
        <v>31.94</v>
      </c>
      <c r="D299" s="15" t="s">
        <v>166</v>
      </c>
    </row>
    <row r="300" spans="1:4" ht="14.1" customHeight="1" outlineLevel="3" x14ac:dyDescent="0.2">
      <c r="A300" s="15" t="s">
        <v>163</v>
      </c>
      <c r="B300" s="13">
        <v>44763</v>
      </c>
      <c r="C300" s="14">
        <v>11.06</v>
      </c>
      <c r="D300" s="15" t="s">
        <v>167</v>
      </c>
    </row>
    <row r="301" spans="1:4" ht="14.1" customHeight="1" outlineLevel="3" x14ac:dyDescent="0.2">
      <c r="A301" s="16" t="s">
        <v>255</v>
      </c>
      <c r="B301" s="16"/>
      <c r="C301" s="16"/>
      <c r="D301" s="16"/>
    </row>
    <row r="302" spans="1:4" ht="39" customHeight="1" outlineLevel="3" x14ac:dyDescent="0.2">
      <c r="A302" s="19" t="s">
        <v>256</v>
      </c>
      <c r="B302" s="19"/>
      <c r="C302" s="18">
        <f>SUM(C303:C312)</f>
        <v>24632.300000000003</v>
      </c>
      <c r="D302" s="7"/>
    </row>
    <row r="303" spans="1:4" ht="14.1" customHeight="1" outlineLevel="3" x14ac:dyDescent="0.2">
      <c r="A303" s="15" t="s">
        <v>168</v>
      </c>
      <c r="B303" s="13">
        <v>44756</v>
      </c>
      <c r="C303" s="14">
        <v>3573.08</v>
      </c>
      <c r="D303" s="15" t="s">
        <v>169</v>
      </c>
    </row>
    <row r="304" spans="1:4" ht="14.1" customHeight="1" outlineLevel="3" x14ac:dyDescent="0.2">
      <c r="A304" s="15" t="s">
        <v>168</v>
      </c>
      <c r="B304" s="13">
        <v>44756</v>
      </c>
      <c r="C304" s="14">
        <v>1940.4</v>
      </c>
      <c r="D304" s="15" t="s">
        <v>169</v>
      </c>
    </row>
    <row r="305" spans="1:4" ht="14.1" customHeight="1" outlineLevel="3" x14ac:dyDescent="0.2">
      <c r="A305" s="15" t="s">
        <v>168</v>
      </c>
      <c r="B305" s="13">
        <v>44756</v>
      </c>
      <c r="C305" s="14">
        <v>2241.2600000000002</v>
      </c>
      <c r="D305" s="15" t="s">
        <v>169</v>
      </c>
    </row>
    <row r="306" spans="1:4" ht="14.1" customHeight="1" outlineLevel="3" x14ac:dyDescent="0.2">
      <c r="A306" s="15" t="s">
        <v>168</v>
      </c>
      <c r="B306" s="13">
        <v>44756</v>
      </c>
      <c r="C306" s="14">
        <v>2433.34</v>
      </c>
      <c r="D306" s="15" t="s">
        <v>169</v>
      </c>
    </row>
    <row r="307" spans="1:4" ht="14.1" customHeight="1" outlineLevel="3" x14ac:dyDescent="0.2">
      <c r="A307" s="15" t="s">
        <v>168</v>
      </c>
      <c r="B307" s="13">
        <v>44756</v>
      </c>
      <c r="C307" s="14">
        <v>2199.12</v>
      </c>
      <c r="D307" s="15" t="s">
        <v>169</v>
      </c>
    </row>
    <row r="308" spans="1:4" ht="14.1" customHeight="1" outlineLevel="3" x14ac:dyDescent="0.2">
      <c r="A308" s="15" t="s">
        <v>168</v>
      </c>
      <c r="B308" s="13">
        <v>44756</v>
      </c>
      <c r="C308" s="14">
        <v>1705.2</v>
      </c>
      <c r="D308" s="15" t="s">
        <v>169</v>
      </c>
    </row>
    <row r="309" spans="1:4" ht="14.1" customHeight="1" outlineLevel="3" x14ac:dyDescent="0.2">
      <c r="A309" s="15" t="s">
        <v>168</v>
      </c>
      <c r="B309" s="13">
        <v>44763</v>
      </c>
      <c r="C309" s="14">
        <v>6023.08</v>
      </c>
      <c r="D309" s="15" t="s">
        <v>170</v>
      </c>
    </row>
    <row r="310" spans="1:4" ht="14.1" customHeight="1" outlineLevel="3" x14ac:dyDescent="0.2">
      <c r="A310" s="15" t="s">
        <v>168</v>
      </c>
      <c r="B310" s="13">
        <v>44763</v>
      </c>
      <c r="C310" s="14">
        <v>2409.8200000000002</v>
      </c>
      <c r="D310" s="15" t="s">
        <v>170</v>
      </c>
    </row>
    <row r="311" spans="1:4" ht="14.1" customHeight="1" outlineLevel="3" x14ac:dyDescent="0.2">
      <c r="A311" s="15" t="s">
        <v>168</v>
      </c>
      <c r="B311" s="13">
        <v>44763</v>
      </c>
      <c r="C311" s="14">
        <v>1565.06</v>
      </c>
      <c r="D311" s="15" t="s">
        <v>171</v>
      </c>
    </row>
    <row r="312" spans="1:4" ht="14.1" customHeight="1" outlineLevel="3" x14ac:dyDescent="0.2">
      <c r="A312" s="15" t="s">
        <v>168</v>
      </c>
      <c r="B312" s="13">
        <v>44763</v>
      </c>
      <c r="C312" s="14">
        <v>541.94000000000005</v>
      </c>
      <c r="D312" s="15" t="s">
        <v>172</v>
      </c>
    </row>
    <row r="313" spans="1:4" ht="14.1" customHeight="1" outlineLevel="3" x14ac:dyDescent="0.2">
      <c r="A313" s="16" t="s">
        <v>253</v>
      </c>
      <c r="B313" s="16"/>
      <c r="C313" s="16"/>
      <c r="D313" s="16"/>
    </row>
    <row r="314" spans="1:4" ht="28.5" customHeight="1" outlineLevel="3" x14ac:dyDescent="0.2">
      <c r="A314" s="19" t="s">
        <v>254</v>
      </c>
      <c r="B314" s="19"/>
      <c r="C314" s="18">
        <f>C315</f>
        <v>51383</v>
      </c>
      <c r="D314" s="7"/>
    </row>
    <row r="315" spans="1:4" ht="14.1" customHeight="1" outlineLevel="3" x14ac:dyDescent="0.2">
      <c r="A315" s="15" t="s">
        <v>173</v>
      </c>
      <c r="B315" s="13">
        <v>44763</v>
      </c>
      <c r="C315" s="14">
        <v>51383</v>
      </c>
      <c r="D315" s="15" t="s">
        <v>174</v>
      </c>
    </row>
    <row r="316" spans="1:4" ht="14.1" customHeight="1" outlineLevel="3" x14ac:dyDescent="0.2">
      <c r="A316" s="16" t="s">
        <v>251</v>
      </c>
      <c r="B316" s="16"/>
      <c r="C316" s="16"/>
      <c r="D316" s="16"/>
    </row>
    <row r="317" spans="1:4" ht="14.1" customHeight="1" outlineLevel="3" x14ac:dyDescent="0.2">
      <c r="A317" s="16" t="s">
        <v>252</v>
      </c>
      <c r="B317" s="16"/>
      <c r="C317" s="18">
        <f>SUM(C318:C322)</f>
        <v>487301.24</v>
      </c>
      <c r="D317" s="7"/>
    </row>
    <row r="318" spans="1:4" ht="14.1" customHeight="1" outlineLevel="3" x14ac:dyDescent="0.2">
      <c r="A318" s="15" t="s">
        <v>175</v>
      </c>
      <c r="B318" s="13">
        <v>44756</v>
      </c>
      <c r="C318" s="14">
        <v>226695</v>
      </c>
      <c r="D318" s="15" t="s">
        <v>176</v>
      </c>
    </row>
    <row r="319" spans="1:4" ht="14.1" customHeight="1" outlineLevel="3" x14ac:dyDescent="0.2">
      <c r="A319" s="15" t="s">
        <v>175</v>
      </c>
      <c r="B319" s="13">
        <v>44767</v>
      </c>
      <c r="C319" s="14">
        <v>52768.56</v>
      </c>
      <c r="D319" s="15" t="s">
        <v>177</v>
      </c>
    </row>
    <row r="320" spans="1:4" ht="14.1" customHeight="1" outlineLevel="3" x14ac:dyDescent="0.2">
      <c r="A320" s="15" t="s">
        <v>175</v>
      </c>
      <c r="B320" s="13">
        <v>44767</v>
      </c>
      <c r="C320" s="14">
        <v>5510.07</v>
      </c>
      <c r="D320" s="15" t="s">
        <v>178</v>
      </c>
    </row>
    <row r="321" spans="1:4" ht="14.1" customHeight="1" outlineLevel="3" x14ac:dyDescent="0.2">
      <c r="A321" s="15" t="s">
        <v>179</v>
      </c>
      <c r="B321" s="13">
        <v>44756</v>
      </c>
      <c r="C321" s="14">
        <v>21008.400000000001</v>
      </c>
      <c r="D321" s="15" t="s">
        <v>225</v>
      </c>
    </row>
    <row r="322" spans="1:4" ht="14.1" customHeight="1" outlineLevel="3" x14ac:dyDescent="0.2">
      <c r="A322" s="15" t="s">
        <v>179</v>
      </c>
      <c r="B322" s="13">
        <v>44761</v>
      </c>
      <c r="C322" s="14">
        <v>181319.21</v>
      </c>
      <c r="D322" s="15" t="s">
        <v>180</v>
      </c>
    </row>
    <row r="323" spans="1:4" ht="14.1" customHeight="1" outlineLevel="3" x14ac:dyDescent="0.2">
      <c r="A323" s="16" t="s">
        <v>249</v>
      </c>
      <c r="B323" s="16"/>
      <c r="C323" s="16"/>
      <c r="D323" s="16"/>
    </row>
    <row r="324" spans="1:4" ht="42" customHeight="1" outlineLevel="3" x14ac:dyDescent="0.2">
      <c r="A324" s="17" t="s">
        <v>250</v>
      </c>
      <c r="B324" s="17"/>
      <c r="C324" s="18">
        <f>SUM(C325:C331)</f>
        <v>-306592.01</v>
      </c>
      <c r="D324" s="7"/>
    </row>
    <row r="325" spans="1:4" ht="14.1" customHeight="1" outlineLevel="3" x14ac:dyDescent="0.2">
      <c r="A325" s="15" t="s">
        <v>181</v>
      </c>
      <c r="B325" s="13">
        <v>44743</v>
      </c>
      <c r="C325" s="14">
        <v>-299335</v>
      </c>
      <c r="D325" s="15" t="s">
        <v>182</v>
      </c>
    </row>
    <row r="326" spans="1:4" ht="14.1" customHeight="1" outlineLevel="3" x14ac:dyDescent="0.2">
      <c r="A326" s="15" t="s">
        <v>181</v>
      </c>
      <c r="B326" s="13">
        <v>44750</v>
      </c>
      <c r="C326" s="14">
        <v>-76.180000000000007</v>
      </c>
      <c r="D326" s="6" t="s">
        <v>248</v>
      </c>
    </row>
    <row r="327" spans="1:4" ht="14.1" customHeight="1" outlineLevel="3" x14ac:dyDescent="0.2">
      <c r="A327" s="15" t="s">
        <v>181</v>
      </c>
      <c r="B327" s="13">
        <v>44750</v>
      </c>
      <c r="C327" s="14">
        <v>-114.28</v>
      </c>
      <c r="D327" s="6" t="s">
        <v>248</v>
      </c>
    </row>
    <row r="328" spans="1:4" ht="14.1" customHeight="1" outlineLevel="3" x14ac:dyDescent="0.2">
      <c r="A328" s="15" t="s">
        <v>181</v>
      </c>
      <c r="B328" s="13">
        <v>44750</v>
      </c>
      <c r="C328" s="14">
        <v>-76.180000000000007</v>
      </c>
      <c r="D328" s="6" t="s">
        <v>248</v>
      </c>
    </row>
    <row r="329" spans="1:4" ht="14.1" customHeight="1" outlineLevel="3" x14ac:dyDescent="0.2">
      <c r="A329" s="15" t="s">
        <v>181</v>
      </c>
      <c r="B329" s="13">
        <v>44750</v>
      </c>
      <c r="C329" s="14">
        <v>-76.180000000000007</v>
      </c>
      <c r="D329" s="6" t="s">
        <v>248</v>
      </c>
    </row>
    <row r="330" spans="1:4" ht="14.1" customHeight="1" outlineLevel="3" x14ac:dyDescent="0.2">
      <c r="A330" s="15" t="s">
        <v>181</v>
      </c>
      <c r="B330" s="13">
        <v>44754</v>
      </c>
      <c r="C330" s="14">
        <v>-1000</v>
      </c>
      <c r="D330" s="6" t="s">
        <v>247</v>
      </c>
    </row>
    <row r="331" spans="1:4" ht="14.1" customHeight="1" outlineLevel="3" x14ac:dyDescent="0.2">
      <c r="A331" s="15" t="s">
        <v>181</v>
      </c>
      <c r="B331" s="13">
        <v>44771</v>
      </c>
      <c r="C331" s="14">
        <v>-5914.19</v>
      </c>
      <c r="D331" s="6" t="s">
        <v>248</v>
      </c>
    </row>
  </sheetData>
  <mergeCells count="15">
    <mergeCell ref="A324:B324"/>
    <mergeCell ref="A316:D316"/>
    <mergeCell ref="A317:B317"/>
    <mergeCell ref="A313:D313"/>
    <mergeCell ref="A314:B314"/>
    <mergeCell ref="A301:D301"/>
    <mergeCell ref="A302:B302"/>
    <mergeCell ref="A2:D2"/>
    <mergeCell ref="A6:D6"/>
    <mergeCell ref="A7:B7"/>
    <mergeCell ref="A14:D14"/>
    <mergeCell ref="A15:B15"/>
    <mergeCell ref="A323:D323"/>
    <mergeCell ref="A289:D289"/>
    <mergeCell ref="A290:B290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2022-08-10T10:16:18Z</cp:lastPrinted>
  <dcterms:created xsi:type="dcterms:W3CDTF">2022-08-10T10:53:38Z</dcterms:created>
  <dcterms:modified xsi:type="dcterms:W3CDTF">2022-08-10T10:53:38Z</dcterms:modified>
  <cp:category/>
</cp:coreProperties>
</file>