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Executii pe site\"/>
    </mc:Choice>
  </mc:AlternateContent>
  <xr:revisionPtr revIDLastSave="0" documentId="13_ncr:1_{424A5331-F57A-4E42-840A-3425FD9B5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ULIE 2025" sheetId="2" r:id="rId1"/>
  </sheets>
  <definedNames>
    <definedName name="_xlnm._FilterDatabase" localSheetId="0" hidden="1">'IULIE 2025'!$A$5:$D$315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14" i="2"/>
  <c r="C308" i="2"/>
  <c r="C305" i="2"/>
  <c r="C299" i="2"/>
  <c r="C295" i="2"/>
  <c r="C281" i="2"/>
  <c r="C279" i="2"/>
  <c r="C274" i="2"/>
  <c r="C272" i="2"/>
  <c r="C270" i="2"/>
  <c r="C262" i="2"/>
  <c r="C178" i="2"/>
  <c r="C157" i="2"/>
  <c r="C145" i="2"/>
  <c r="C143" i="2"/>
  <c r="C51" i="2"/>
  <c r="C18" i="2"/>
  <c r="C15" i="2"/>
  <c r="C12" i="2"/>
  <c r="C11" i="2"/>
  <c r="C10" i="2"/>
  <c r="C9" i="2"/>
  <c r="C8" i="2"/>
  <c r="C7" i="2" s="1"/>
</calcChain>
</file>

<file path=xl/sharedStrings.xml><?xml version="1.0" encoding="utf-8"?>
<sst xmlns="http://schemas.openxmlformats.org/spreadsheetml/2006/main" count="600" uniqueCount="284">
  <si>
    <t>ALIMENTARE CASA</t>
  </si>
  <si>
    <t>SPOR CONDITII MUNCA</t>
  </si>
  <si>
    <t>INDEMNIZ HRANA</t>
  </si>
  <si>
    <t>5101.03.20.01.01</t>
  </si>
  <si>
    <t>TIPIZATE</t>
  </si>
  <si>
    <t>PLATA ETICHETE ISC</t>
  </si>
  <si>
    <t>5101.03.20.01.03</t>
  </si>
  <si>
    <t>ENERGIE ELECTRICA APR-MAI</t>
  </si>
  <si>
    <t>CORECTIE NC3700090598 ANL BH</t>
  </si>
  <si>
    <t>PLATA CONSUM GAZE SM</t>
  </si>
  <si>
    <t>INC COTA PARTE EN EL ANL BH</t>
  </si>
  <si>
    <t>INC COTA PARTE GAZ GNM BV</t>
  </si>
  <si>
    <t>INCAS EN EL TERM CJP GL</t>
  </si>
  <si>
    <t>PLATA CONSUM GAZE IL</t>
  </si>
  <si>
    <t>PLATA EN ELECTRICA HR</t>
  </si>
  <si>
    <t>PLATA CONSUM GAZE HR</t>
  </si>
  <si>
    <t>PLATA TERMOFICARE BH</t>
  </si>
  <si>
    <t>INCASARE EN TERMICA ANL BH</t>
  </si>
  <si>
    <t>INC COTA PARTE ENERGIE ELECTRICA GNM BV</t>
  </si>
  <si>
    <t>INC COTA PARTE GAZ AFIR BV</t>
  </si>
  <si>
    <t>GAZE NATURALE</t>
  </si>
  <si>
    <t>5101.03.20.01.04</t>
  </si>
  <si>
    <t>CORECTIE NC3700090599ANL BH</t>
  </si>
  <si>
    <t>PLATA APA CANAL BC</t>
  </si>
  <si>
    <t>SALUBRITATE ISC</t>
  </si>
  <si>
    <t>PLATA SALUBRITATE CT</t>
  </si>
  <si>
    <t>APA, CANAL MURES</t>
  </si>
  <si>
    <t>PLATA APA CANAL SM</t>
  </si>
  <si>
    <t>PLATA APA CANAL NEGRESTI SM</t>
  </si>
  <si>
    <t>PLATA APA CANAL SJ</t>
  </si>
  <si>
    <t>CORECT ART BUG INC  SALUBR AFIR BV</t>
  </si>
  <si>
    <t>SALUBRITATE BRASOV</t>
  </si>
  <si>
    <t>APA, CANAL COVASNA</t>
  </si>
  <si>
    <t>APA, CANAL MM</t>
  </si>
  <si>
    <t>INC COTA PARTE SALUBR ANL BH</t>
  </si>
  <si>
    <t>SALUBRITATE COVASNA</t>
  </si>
  <si>
    <t>SALUBRITATE SPLAI</t>
  </si>
  <si>
    <t>PLATA APA CANAL IUN BT</t>
  </si>
  <si>
    <t>PLATA APA CANAL IUN SV</t>
  </si>
  <si>
    <t>PLATA SALUBRITATE IUN IS</t>
  </si>
  <si>
    <t>PLATA SALUBRITATE TRIM 2 PASCANI IS</t>
  </si>
  <si>
    <t>PLATA SALUBRITATE NEGRESTI MM</t>
  </si>
  <si>
    <t>PLATA SALUBRITATE SJ</t>
  </si>
  <si>
    <t>PLATA APA CANAL DJ</t>
  </si>
  <si>
    <t>PLATA APA CANAL GJ</t>
  </si>
  <si>
    <t>PLATA SALUBRITATE  GJ</t>
  </si>
  <si>
    <t>PLATA SALUBRITATE  VN</t>
  </si>
  <si>
    <t>PLATA SALUBRITATE  TL</t>
  </si>
  <si>
    <t>PLATA CONSUM APA TL</t>
  </si>
  <si>
    <t>PLATA APA CANAL OT</t>
  </si>
  <si>
    <t>PLATA APA CANAL VL</t>
  </si>
  <si>
    <t>PLATA SALUBRITATE  DJ</t>
  </si>
  <si>
    <t>PLATA SERV APA CANAL ISC</t>
  </si>
  <si>
    <t>INCAS APA CAN SALUBR CJP GL</t>
  </si>
  <si>
    <t>PLATA APA CANAL IUN CS</t>
  </si>
  <si>
    <t>PLATA SALUBRITATE  AR</t>
  </si>
  <si>
    <t>PLATA SALUBRITATE  TM</t>
  </si>
  <si>
    <t>PLATA SALUBRITATE  CS</t>
  </si>
  <si>
    <t>PLATA APA CANAL IUN AR</t>
  </si>
  <si>
    <t>PLATA APA CANAL GR</t>
  </si>
  <si>
    <t>PLATA APA CANAL 06 DB</t>
  </si>
  <si>
    <t>PLATA SALUBRITATE  AG</t>
  </si>
  <si>
    <t>PLATA SALUBRITATE  GR</t>
  </si>
  <si>
    <t>PLATA SALUBRITATE  IL</t>
  </si>
  <si>
    <t>PLATA APA CANAL 06 IL</t>
  </si>
  <si>
    <t>PLATA SALUBRITATE 06 BN</t>
  </si>
  <si>
    <t>PLATA SALUBRITATE APA HR</t>
  </si>
  <si>
    <t>PLATA SALUBRITATE SM</t>
  </si>
  <si>
    <t>PLATA SALUBRITATE MM</t>
  </si>
  <si>
    <t>PLATA APA CANAL IUN BV</t>
  </si>
  <si>
    <t>PLATA APA CANAL IUN SB</t>
  </si>
  <si>
    <t>PLATA APA CANAL IUN AB</t>
  </si>
  <si>
    <t>PLATA TRANSPORT DESEU AB</t>
  </si>
  <si>
    <t>PLATA APA CANAL IUN CV</t>
  </si>
  <si>
    <t>PLATA APA CANAL06 PASCANI</t>
  </si>
  <si>
    <t>PLATA APA CANAL IUN IS</t>
  </si>
  <si>
    <t>PLATA SALUBRITATE NT</t>
  </si>
  <si>
    <t>PLATA APA CANAL IUN NT</t>
  </si>
  <si>
    <t>PLATA APA CANAL IUN VS</t>
  </si>
  <si>
    <t>PLATA APA CANAL IUN VN</t>
  </si>
  <si>
    <t>PLATA APA CANAL BH</t>
  </si>
  <si>
    <t>PLATA APA CANAL CT</t>
  </si>
  <si>
    <t>PLATA SALUBRITATE IUN GL</t>
  </si>
  <si>
    <t>PLATA CONSUM APA CANAL GL</t>
  </si>
  <si>
    <t>INCAS APA CANAL ANL BH</t>
  </si>
  <si>
    <t>PLATA APA CANAL BR</t>
  </si>
  <si>
    <t>INC COTA PARTE SALUBR GNM BV</t>
  </si>
  <si>
    <t>INC COTA PARTE APA, CANAL GNM BV</t>
  </si>
  <si>
    <t>INC COTA PARTE APA, CANAL AFIR BV</t>
  </si>
  <si>
    <t>INC COTA PARTE SALUBRIT AFIR BV</t>
  </si>
  <si>
    <t>5101.03.20.01.05</t>
  </si>
  <si>
    <t>PLATA CARBURANT IUN 2025</t>
  </si>
  <si>
    <t>5101.03.20.01.08</t>
  </si>
  <si>
    <t>CABLU TV</t>
  </si>
  <si>
    <t>INTERNET IUN</t>
  </si>
  <si>
    <t>TELEF FIXA IUN</t>
  </si>
  <si>
    <t>TELEFONIE MOBILA</t>
  </si>
  <si>
    <t>INC DEB TEL IN 20 DIN 10</t>
  </si>
  <si>
    <t>PLATA SERV POSTALE IUN</t>
  </si>
  <si>
    <t>5101.03.20.01.09</t>
  </si>
  <si>
    <t>GPS AUTO</t>
  </si>
  <si>
    <t>LEGITIMATII RTE</t>
  </si>
  <si>
    <t>MENTEN, SUPORT HARD, SOFT</t>
  </si>
  <si>
    <t>LEGISLATIE ONLINE</t>
  </si>
  <si>
    <t>SINTACT.RO</t>
  </si>
  <si>
    <t>ORGANIZARE SEDINTA</t>
  </si>
  <si>
    <t>PRESA ONLINE</t>
  </si>
  <si>
    <t>ACTUALIZARE STANDARDE</t>
  </si>
  <si>
    <t>MENTEN PREVENT, CORECTIVA</t>
  </si>
  <si>
    <t>MENTEN, SUPORT SIMASAP</t>
  </si>
  <si>
    <t>SERV ARHIVA</t>
  </si>
  <si>
    <t>SERVICE PBX IUN</t>
  </si>
  <si>
    <t>PLATA ARHIVARE DOCUM SV</t>
  </si>
  <si>
    <t>PLATA RIBON ISC</t>
  </si>
  <si>
    <t>INCAS SERV MONITORIZ CJP GL</t>
  </si>
  <si>
    <t>PLATA SERV PAZA/MONIT 06 ISC</t>
  </si>
  <si>
    <t>MENTEN PREVENT, SUPORT SAP</t>
  </si>
  <si>
    <t>5101.03.20.01.30</t>
  </si>
  <si>
    <t>SPALATORIE AUTO</t>
  </si>
  <si>
    <t>PLATA VERIF INST GAZ MM</t>
  </si>
  <si>
    <t>DEZINSECTIE</t>
  </si>
  <si>
    <t>ASIG CASCO</t>
  </si>
  <si>
    <t>INLOC ANVELOPE BV</t>
  </si>
  <si>
    <t>PLATA CORPURI ILUMINAT BR</t>
  </si>
  <si>
    <t>PLATA VERIF INST CLIMA BH</t>
  </si>
  <si>
    <t>PLATA IGIENIZARE AP CLIMA CJ</t>
  </si>
  <si>
    <t>REVIZIE LIFT BV</t>
  </si>
  <si>
    <t>VERIF INSTAL CLIMA MM</t>
  </si>
  <si>
    <t>REPARATIE AUTO ISC</t>
  </si>
  <si>
    <t>VERIF INSTAL INCENDIU</t>
  </si>
  <si>
    <t>REPARATIE CLIMATIZARE ISC</t>
  </si>
  <si>
    <t>MENTEN CLADIRE ISC</t>
  </si>
  <si>
    <t>INTRET LIFT ISC</t>
  </si>
  <si>
    <t>PLATA SERV RSVTI CENTRALA NT</t>
  </si>
  <si>
    <t>PLATA REV CENTR TERM GJ</t>
  </si>
  <si>
    <t>PLATA SERV CURAT IUNIE ISC</t>
  </si>
  <si>
    <t>INCAS SERV CURAT CJP GL</t>
  </si>
  <si>
    <t>PLATA MENTENANTA CENTRALA TERMICA TM</t>
  </si>
  <si>
    <t>PLATA REP AP CLIMA TM</t>
  </si>
  <si>
    <t>PLATA LIFT HR</t>
  </si>
  <si>
    <t>PLATA RSVTI IUL 2025 BV</t>
  </si>
  <si>
    <t>PLATA SPALARI AUTO IUN 2025</t>
  </si>
  <si>
    <t>PLATA LUCR REPARATIE SEDIU</t>
  </si>
  <si>
    <t>PLATA REVIZ AER CONDITIONAT ISC</t>
  </si>
  <si>
    <t>PLATA REP LIFT ISC</t>
  </si>
  <si>
    <t>PLATA COTA RACORD CANAL GR</t>
  </si>
  <si>
    <t>INC COTA PARTE RSVTI CENTR AFIR BV</t>
  </si>
  <si>
    <t>5101.03.20.06.01</t>
  </si>
  <si>
    <t>PLATA CHELT TRANSPORT TL</t>
  </si>
  <si>
    <t>5101.03.20.06.02</t>
  </si>
  <si>
    <t>DEC ASIG MED DEPL EXT</t>
  </si>
  <si>
    <t>5101.03.20.13.00</t>
  </si>
  <si>
    <t>PREGATIRE PROFESIONALA</t>
  </si>
  <si>
    <t>5101.03.20.25.00</t>
  </si>
  <si>
    <t>MUTARE VENITURI ANI PRECED</t>
  </si>
  <si>
    <t>5101.03.20.30.02</t>
  </si>
  <si>
    <t>5101.03.20.30.04</t>
  </si>
  <si>
    <t>CHIRIE HARGHITA</t>
  </si>
  <si>
    <t>CHIRIE PUBELE COVASNA</t>
  </si>
  <si>
    <t>PLATA CHIRIE SPATIU DJ</t>
  </si>
  <si>
    <t>PLATA DEPOZ ANVELOPE ISC</t>
  </si>
  <si>
    <t>PLATA SERV TIPARIRE IUN 2025</t>
  </si>
  <si>
    <t>INCAS CHIRIE PUBELE CJP</t>
  </si>
  <si>
    <t>PLATA CHIRIE PUB CS</t>
  </si>
  <si>
    <t>PLATA CHIRIE PUB IUNIE AB</t>
  </si>
  <si>
    <t>IMPOZIT CHIRIE  OLT</t>
  </si>
  <si>
    <t>PLATA CHIRIE PUB IUN GL</t>
  </si>
  <si>
    <t>CHIRIE SPATIU HARGHITA</t>
  </si>
  <si>
    <t>5101.03.20.30.09</t>
  </si>
  <si>
    <t>5101.03.20.30.30</t>
  </si>
  <si>
    <t>COMISIOANE POS</t>
  </si>
  <si>
    <t>MEDICINA MUNCII</t>
  </si>
  <si>
    <t>5101.03.59.40.00</t>
  </si>
  <si>
    <t>FD HANDICAP</t>
  </si>
  <si>
    <t>5101.03.71.01.02</t>
  </si>
  <si>
    <t>CENTRALE TERMICE VS</t>
  </si>
  <si>
    <t>5101.03.71.01.30</t>
  </si>
  <si>
    <t>LICENTE SIST PROTECT</t>
  </si>
  <si>
    <t>5101.03.85.01.03</t>
  </si>
  <si>
    <t>PLATA DECONT CS</t>
  </si>
  <si>
    <t>PLATA GAZE NATURALE MH</t>
  </si>
  <si>
    <t>PLATA EN ELECTRICA DJ</t>
  </si>
  <si>
    <t>INCASARE COTA PARTE GAZE ANL AG</t>
  </si>
  <si>
    <t>PLATA EN TERMICA VL</t>
  </si>
  <si>
    <t>PLATA REGLARE GAZE CS</t>
  </si>
  <si>
    <t>PLATA REGLARE GAZE AR</t>
  </si>
  <si>
    <t>PLATA GAZE GJ</t>
  </si>
  <si>
    <t>PLATA GAZE MH</t>
  </si>
  <si>
    <t>PLATA EN EL DJ</t>
  </si>
  <si>
    <t>PLATA GAZE SV</t>
  </si>
  <si>
    <t>PLATA EN EL SV</t>
  </si>
  <si>
    <t>INCASARE COMODATAR ANL BH</t>
  </si>
  <si>
    <t>PLATA APA CANAL AG</t>
  </si>
  <si>
    <t>PLATA GUNOI GJ</t>
  </si>
  <si>
    <t>PLATA APA CANAL MH</t>
  </si>
  <si>
    <t>INCASARE  ANL AG</t>
  </si>
  <si>
    <t>PLATA APA CANAL CL</t>
  </si>
  <si>
    <t>PLATA APA CANAL PH</t>
  </si>
  <si>
    <t>PLATA SALUBRITATE PH</t>
  </si>
  <si>
    <t>PLATA SALUBRITATE CL</t>
  </si>
  <si>
    <t>PLATA GUNOI VL</t>
  </si>
  <si>
    <t>PLATA APA CANAL TM</t>
  </si>
  <si>
    <t>PLATA APA CANAL TR</t>
  </si>
  <si>
    <t>PLATA SLAUBRITATE VS</t>
  </si>
  <si>
    <t>PLATA APA CANAL BN</t>
  </si>
  <si>
    <t>PLATA SERV ARHIVA DJ</t>
  </si>
  <si>
    <t>PLATA AUTO CS</t>
  </si>
  <si>
    <t>PLATA AUTO PH</t>
  </si>
  <si>
    <t>PLATA AUTO TR</t>
  </si>
  <si>
    <t>PLATA SERV RSVTI LIFT PH</t>
  </si>
  <si>
    <t>PLATA INTRET LIFT PH</t>
  </si>
  <si>
    <t>PLATA AUTO VL</t>
  </si>
  <si>
    <t>PLATA AUTO AG</t>
  </si>
  <si>
    <t>PLATA SERV RSVTI PH</t>
  </si>
  <si>
    <t>PLATA AUTO BR</t>
  </si>
  <si>
    <t>PLATA AUTO HD</t>
  </si>
  <si>
    <t>PLATA AUTO CL</t>
  </si>
  <si>
    <t>PLATA AUTO GR</t>
  </si>
  <si>
    <t>PLATA AUTO NT</t>
  </si>
  <si>
    <t>PLATA AUTO VS</t>
  </si>
  <si>
    <t>PLATA AUTO BT</t>
  </si>
  <si>
    <t>PLATA TX TIMBRU PH</t>
  </si>
  <si>
    <t>PLATA CHIRIE TEREN OT</t>
  </si>
  <si>
    <t>PLATA PUBELE VS</t>
  </si>
  <si>
    <t>PLATA TX TIMBRU AG</t>
  </si>
  <si>
    <t>CENTRALA TERMICA SATU MARE</t>
  </si>
  <si>
    <t>PLATA CENTRALA TELEF BT</t>
  </si>
  <si>
    <t>SITUAŢIA PLĂŢILOR PE LUNA IULIE 2025,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</si>
  <si>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</si>
  <si>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</si>
  <si>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</si>
  <si>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</si>
  <si>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</si>
  <si>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</si>
  <si>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</si>
  <si>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</si>
  <si>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</si>
  <si>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</si>
  <si>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</si>
  <si>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</si>
  <si>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</si>
  <si>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</si>
  <si>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</si>
  <si>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</si>
  <si>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20.01.01</t>
  </si>
  <si>
    <t>TOTAL 20.01.03</t>
  </si>
  <si>
    <t>PLATA CHELT INTRETINERE BC</t>
  </si>
  <si>
    <t>TOTAL 20.01.04</t>
  </si>
  <si>
    <t>TOTAL 20.01.05</t>
  </si>
  <si>
    <t>TOTAL 20.01.08</t>
  </si>
  <si>
    <t>TOTAL 20.01.09</t>
  </si>
  <si>
    <t>TOTAL 20.01.30</t>
  </si>
  <si>
    <t>PLATA REP AUTO MM</t>
  </si>
  <si>
    <t>PLATA REV AUTO VN</t>
  </si>
  <si>
    <t>INLOCUIT ANVEL IS</t>
  </si>
  <si>
    <t>PLATA REP AUTO VN</t>
  </si>
  <si>
    <t>PLATA REP AUTO BC</t>
  </si>
  <si>
    <t>PLATA REV AUTO GL</t>
  </si>
  <si>
    <t>PLATA REP AUTO HD</t>
  </si>
  <si>
    <t>PLATA SPALARI AUTO IUN</t>
  </si>
  <si>
    <t>PLATA REP AUTO CJ</t>
  </si>
  <si>
    <t>PLATA REP AUTO TL</t>
  </si>
  <si>
    <t>PLATA REP AUTO SB</t>
  </si>
  <si>
    <t>PLATA SCHIMB ANVELOPE HR</t>
  </si>
  <si>
    <t>TOTAL 20.06.01</t>
  </si>
  <si>
    <t>TOTAL 20.06.02</t>
  </si>
  <si>
    <t>TOTAL 20.13.00</t>
  </si>
  <si>
    <t>TOTAL 20.25.00</t>
  </si>
  <si>
    <t xml:space="preserve">DEC TRANSPORT </t>
  </si>
  <si>
    <t>INCAS CH JUD CJ</t>
  </si>
  <si>
    <t>PLATA TX TIMBRU IS</t>
  </si>
  <si>
    <t>TOTAL 20.30.02</t>
  </si>
  <si>
    <t>TOTAL 20.30.04</t>
  </si>
  <si>
    <t>TOTAL 20.30.09</t>
  </si>
  <si>
    <t>TOTAL 20.30.30</t>
  </si>
  <si>
    <t>PLATA TX TBR VN</t>
  </si>
  <si>
    <t>PLATA TX TIMBRU GR</t>
  </si>
  <si>
    <t>PLATA COMIS IUNIE</t>
  </si>
  <si>
    <t>SUME AFERENTE PERSOANELOR CU HANDICAP NEINCADRATE</t>
  </si>
  <si>
    <t>TOTAL SUME AFERENTE PERSOANELOR CU HANDICAP NEINCADRATE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</si>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</sst>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E1FC-9DFB-4212-BF33-6EFC36AD6258}">
  <dimension ref="A2:D315"/>
  <sheetViews>
    <sheetView tabSelected="1" zoomScaleNormal="100" workbookViewId="0">
      <selection activeCell="A2" sqref="A2:D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46.42578125" customWidth="1"/>
  </cols>
  <sheetData>
    <row r="2" spans="1:4" ht="27" customHeight="1" x14ac:dyDescent="0.2">
      <c r="A2" s="18" t="s">
        <v>227</v>
      </c>
      <c r="B2" s="19"/>
      <c r="C2" s="19"/>
      <c r="D2" s="19"/>
    </row>
    <row r="5" spans="1:4" ht="25.5" x14ac:dyDescent="0.2">
      <c r="A5" s="1" t="s">
        <v>228</v>
      </c>
      <c r="B5" s="2" t="s">
        <v>229</v>
      </c>
      <c r="C5" s="3" t="s">
        <v>230</v>
      </c>
      <c r="D5" s="1" t="s">
        <v>231</v>
      </c>
    </row>
    <row r="6" spans="1:4" x14ac:dyDescent="0.2">
      <c r="A6" s="17" t="s">
        <v>232</v>
      </c>
      <c r="B6" s="17"/>
      <c r="C6" s="17"/>
      <c r="D6" s="17"/>
    </row>
    <row r="7" spans="1:4" x14ac:dyDescent="0.2">
      <c r="A7" s="17" t="s">
        <v>233</v>
      </c>
      <c r="B7" s="17"/>
      <c r="C7" s="7">
        <f>SUM(C8:C12)</f>
        <v>10441897.52</v>
      </c>
      <c r="D7" s="1"/>
    </row>
    <row r="8" spans="1:4" x14ac:dyDescent="0.2">
      <c r="A8" s="4" t="s">
        <v>234</v>
      </c>
      <c r="B8" s="2"/>
      <c r="C8" s="8">
        <f>9526703</f>
        <v>9526703</v>
      </c>
      <c r="D8" s="5" t="s">
        <v>239</v>
      </c>
    </row>
    <row r="9" spans="1:4" ht="14.1" customHeight="1" outlineLevel="3" x14ac:dyDescent="0.2">
      <c r="A9" s="4" t="s">
        <v>235</v>
      </c>
      <c r="B9" s="9"/>
      <c r="C9" s="10">
        <f>616485</f>
        <v>616485</v>
      </c>
      <c r="D9" s="6" t="s">
        <v>1</v>
      </c>
    </row>
    <row r="10" spans="1:4" ht="14.1" customHeight="1" outlineLevel="3" x14ac:dyDescent="0.2">
      <c r="A10" s="4" t="s">
        <v>236</v>
      </c>
      <c r="B10" s="9"/>
      <c r="C10" s="10">
        <f>30807.52</f>
        <v>30807.52</v>
      </c>
      <c r="D10" s="4" t="s">
        <v>240</v>
      </c>
    </row>
    <row r="11" spans="1:4" ht="14.1" customHeight="1" outlineLevel="3" x14ac:dyDescent="0.2">
      <c r="A11" s="4" t="s">
        <v>237</v>
      </c>
      <c r="B11" s="9"/>
      <c r="C11" s="10">
        <f>40867</f>
        <v>40867</v>
      </c>
      <c r="D11" s="6" t="s">
        <v>2</v>
      </c>
    </row>
    <row r="12" spans="1:4" ht="14.1" customHeight="1" outlineLevel="3" x14ac:dyDescent="0.2">
      <c r="A12" s="4" t="s">
        <v>238</v>
      </c>
      <c r="B12" s="9"/>
      <c r="C12" s="10">
        <f>227035</f>
        <v>227035</v>
      </c>
      <c r="D12" s="4" t="s">
        <v>241</v>
      </c>
    </row>
    <row r="13" spans="1:4" ht="14.1" customHeight="1" outlineLevel="3" x14ac:dyDescent="0.2">
      <c r="A13" s="17" t="s">
        <v>242</v>
      </c>
      <c r="B13" s="17"/>
      <c r="C13" s="17"/>
      <c r="D13" s="17"/>
    </row>
    <row r="14" spans="1:4" ht="14.1" customHeight="1" outlineLevel="3" x14ac:dyDescent="0.2">
      <c r="A14" s="17" t="s">
        <v>243</v>
      </c>
      <c r="B14" s="17"/>
      <c r="C14" s="13">
        <f>C15+C18+C51+C143+C145+C157+C178+C262+C270+C272+C274+C279+C281+C295+C299</f>
        <v>1187189.51</v>
      </c>
      <c r="D14" s="1"/>
    </row>
    <row r="15" spans="1:4" ht="14.1" customHeight="1" outlineLevel="3" x14ac:dyDescent="0.2">
      <c r="A15" s="11" t="s">
        <v>244</v>
      </c>
      <c r="B15" s="12"/>
      <c r="C15" s="13">
        <f>SUM(C16:C17)</f>
        <v>23996.11</v>
      </c>
      <c r="D15" s="11"/>
    </row>
    <row r="16" spans="1:4" ht="14.1" customHeight="1" outlineLevel="3" x14ac:dyDescent="0.2">
      <c r="A16" s="6" t="s">
        <v>3</v>
      </c>
      <c r="B16" s="9">
        <v>45847</v>
      </c>
      <c r="C16" s="10">
        <v>10131.66</v>
      </c>
      <c r="D16" s="6" t="s">
        <v>4</v>
      </c>
    </row>
    <row r="17" spans="1:4" ht="14.1" customHeight="1" outlineLevel="3" x14ac:dyDescent="0.2">
      <c r="A17" s="6" t="s">
        <v>3</v>
      </c>
      <c r="B17" s="9">
        <v>45856</v>
      </c>
      <c r="C17" s="10">
        <v>13864.45</v>
      </c>
      <c r="D17" s="6" t="s">
        <v>5</v>
      </c>
    </row>
    <row r="18" spans="1:4" ht="14.1" customHeight="1" outlineLevel="3" x14ac:dyDescent="0.2">
      <c r="A18" s="11" t="s">
        <v>245</v>
      </c>
      <c r="B18" s="9"/>
      <c r="C18" s="13">
        <f>SUM(C19:C50)</f>
        <v>169942.71000000005</v>
      </c>
      <c r="D18" s="6"/>
    </row>
    <row r="19" spans="1:4" ht="14.1" customHeight="1" outlineLevel="3" x14ac:dyDescent="0.2">
      <c r="A19" s="6" t="s">
        <v>6</v>
      </c>
      <c r="B19" s="9">
        <v>45839</v>
      </c>
      <c r="C19" s="10">
        <v>30077.3</v>
      </c>
      <c r="D19" s="6" t="s">
        <v>7</v>
      </c>
    </row>
    <row r="20" spans="1:4" ht="14.1" customHeight="1" outlineLevel="3" x14ac:dyDescent="0.2">
      <c r="A20" s="6" t="s">
        <v>6</v>
      </c>
      <c r="B20" s="9">
        <v>45839</v>
      </c>
      <c r="C20" s="10">
        <v>90436.78</v>
      </c>
      <c r="D20" s="6" t="s">
        <v>7</v>
      </c>
    </row>
    <row r="21" spans="1:4" ht="14.1" customHeight="1" outlineLevel="3" x14ac:dyDescent="0.2">
      <c r="A21" s="6" t="s">
        <v>6</v>
      </c>
      <c r="B21" s="9">
        <v>45839</v>
      </c>
      <c r="C21" s="10">
        <v>5813.21</v>
      </c>
      <c r="D21" s="6" t="s">
        <v>7</v>
      </c>
    </row>
    <row r="22" spans="1:4" ht="14.1" customHeight="1" outlineLevel="3" x14ac:dyDescent="0.2">
      <c r="A22" s="6" t="s">
        <v>6</v>
      </c>
      <c r="B22" s="9">
        <v>45839</v>
      </c>
      <c r="C22" s="10">
        <v>183.25</v>
      </c>
      <c r="D22" s="6" t="s">
        <v>8</v>
      </c>
    </row>
    <row r="23" spans="1:4" ht="14.1" customHeight="1" outlineLevel="3" x14ac:dyDescent="0.2">
      <c r="A23" s="6" t="s">
        <v>6</v>
      </c>
      <c r="B23" s="9">
        <v>45839</v>
      </c>
      <c r="C23" s="10">
        <v>-183.25</v>
      </c>
      <c r="D23" s="6" t="s">
        <v>8</v>
      </c>
    </row>
    <row r="24" spans="1:4" ht="14.1" customHeight="1" outlineLevel="3" x14ac:dyDescent="0.2">
      <c r="A24" s="6" t="s">
        <v>6</v>
      </c>
      <c r="B24" s="9">
        <v>45840</v>
      </c>
      <c r="C24" s="10">
        <v>5</v>
      </c>
      <c r="D24" s="4" t="s">
        <v>246</v>
      </c>
    </row>
    <row r="25" spans="1:4" ht="14.1" customHeight="1" outlineLevel="3" x14ac:dyDescent="0.2">
      <c r="A25" s="6" t="s">
        <v>6</v>
      </c>
      <c r="B25" s="9">
        <v>45846</v>
      </c>
      <c r="C25" s="10">
        <v>45.35</v>
      </c>
      <c r="D25" s="6" t="s">
        <v>9</v>
      </c>
    </row>
    <row r="26" spans="1:4" ht="14.1" customHeight="1" outlineLevel="3" x14ac:dyDescent="0.2">
      <c r="A26" s="6" t="s">
        <v>6</v>
      </c>
      <c r="B26" s="9">
        <v>45846</v>
      </c>
      <c r="C26" s="10">
        <v>981.1</v>
      </c>
      <c r="D26" s="6" t="s">
        <v>180</v>
      </c>
    </row>
    <row r="27" spans="1:4" ht="14.1" customHeight="1" outlineLevel="3" x14ac:dyDescent="0.2">
      <c r="A27" s="6" t="s">
        <v>6</v>
      </c>
      <c r="B27" s="9">
        <v>45846</v>
      </c>
      <c r="C27" s="10">
        <v>1013.59</v>
      </c>
      <c r="D27" s="6" t="s">
        <v>181</v>
      </c>
    </row>
    <row r="28" spans="1:4" ht="14.1" customHeight="1" outlineLevel="3" x14ac:dyDescent="0.2">
      <c r="A28" s="6" t="s">
        <v>6</v>
      </c>
      <c r="B28" s="9">
        <v>45849</v>
      </c>
      <c r="C28" s="10">
        <v>-32.21</v>
      </c>
      <c r="D28" s="6" t="s">
        <v>10</v>
      </c>
    </row>
    <row r="29" spans="1:4" ht="14.1" customHeight="1" outlineLevel="3" x14ac:dyDescent="0.2">
      <c r="A29" s="6" t="s">
        <v>6</v>
      </c>
      <c r="B29" s="9">
        <v>45849</v>
      </c>
      <c r="C29" s="10">
        <v>-76.48</v>
      </c>
      <c r="D29" s="6" t="s">
        <v>182</v>
      </c>
    </row>
    <row r="30" spans="1:4" ht="14.1" customHeight="1" outlineLevel="3" x14ac:dyDescent="0.2">
      <c r="A30" s="6" t="s">
        <v>6</v>
      </c>
      <c r="B30" s="9">
        <v>45854</v>
      </c>
      <c r="C30" s="10">
        <v>-397.62</v>
      </c>
      <c r="D30" s="6" t="s">
        <v>11</v>
      </c>
    </row>
    <row r="31" spans="1:4" ht="14.1" customHeight="1" outlineLevel="3" x14ac:dyDescent="0.2">
      <c r="A31" s="6" t="s">
        <v>6</v>
      </c>
      <c r="B31" s="9">
        <v>45855</v>
      </c>
      <c r="C31" s="10">
        <v>5948.42</v>
      </c>
      <c r="D31" s="6" t="s">
        <v>183</v>
      </c>
    </row>
    <row r="32" spans="1:4" ht="14.1" customHeight="1" outlineLevel="3" x14ac:dyDescent="0.2">
      <c r="A32" s="6" t="s">
        <v>6</v>
      </c>
      <c r="B32" s="9">
        <v>45856</v>
      </c>
      <c r="C32" s="10">
        <v>-869.65</v>
      </c>
      <c r="D32" s="6" t="s">
        <v>12</v>
      </c>
    </row>
    <row r="33" spans="1:4" ht="14.1" customHeight="1" outlineLevel="3" x14ac:dyDescent="0.2">
      <c r="A33" s="6" t="s">
        <v>6</v>
      </c>
      <c r="B33" s="9">
        <v>45862</v>
      </c>
      <c r="C33" s="10">
        <v>2234.7800000000002</v>
      </c>
      <c r="D33" s="6" t="s">
        <v>13</v>
      </c>
    </row>
    <row r="34" spans="1:4" ht="14.1" customHeight="1" outlineLevel="3" x14ac:dyDescent="0.2">
      <c r="A34" s="6" t="s">
        <v>6</v>
      </c>
      <c r="B34" s="9">
        <v>45862</v>
      </c>
      <c r="C34" s="10">
        <v>676.91</v>
      </c>
      <c r="D34" s="6" t="s">
        <v>14</v>
      </c>
    </row>
    <row r="35" spans="1:4" ht="14.1" customHeight="1" outlineLevel="3" x14ac:dyDescent="0.2">
      <c r="A35" s="6" t="s">
        <v>6</v>
      </c>
      <c r="B35" s="9">
        <v>45862</v>
      </c>
      <c r="C35" s="10">
        <v>295.69</v>
      </c>
      <c r="D35" s="6" t="s">
        <v>15</v>
      </c>
    </row>
    <row r="36" spans="1:4" ht="14.1" customHeight="1" outlineLevel="3" x14ac:dyDescent="0.2">
      <c r="A36" s="6" t="s">
        <v>6</v>
      </c>
      <c r="B36" s="9">
        <v>45862</v>
      </c>
      <c r="C36" s="10">
        <v>292.83999999999997</v>
      </c>
      <c r="D36" s="6" t="s">
        <v>16</v>
      </c>
    </row>
    <row r="37" spans="1:4" ht="14.1" customHeight="1" outlineLevel="3" x14ac:dyDescent="0.2">
      <c r="A37" s="6" t="s">
        <v>6</v>
      </c>
      <c r="B37" s="9">
        <v>45863</v>
      </c>
      <c r="C37" s="10">
        <v>3039.12</v>
      </c>
      <c r="D37" s="6" t="s">
        <v>184</v>
      </c>
    </row>
    <row r="38" spans="1:4" ht="14.1" customHeight="1" outlineLevel="3" x14ac:dyDescent="0.2">
      <c r="A38" s="6" t="s">
        <v>6</v>
      </c>
      <c r="B38" s="9">
        <v>45863</v>
      </c>
      <c r="C38" s="10">
        <v>4240.3500000000004</v>
      </c>
      <c r="D38" s="6" t="s">
        <v>185</v>
      </c>
    </row>
    <row r="39" spans="1:4" ht="14.1" customHeight="1" outlineLevel="3" x14ac:dyDescent="0.2">
      <c r="A39" s="6" t="s">
        <v>6</v>
      </c>
      <c r="B39" s="9">
        <v>45863</v>
      </c>
      <c r="C39" s="10">
        <v>-5.64</v>
      </c>
      <c r="D39" s="6" t="s">
        <v>17</v>
      </c>
    </row>
    <row r="40" spans="1:4" ht="14.1" customHeight="1" outlineLevel="3" x14ac:dyDescent="0.2">
      <c r="A40" s="6" t="s">
        <v>6</v>
      </c>
      <c r="B40" s="9">
        <v>45867</v>
      </c>
      <c r="C40" s="10">
        <v>23.35</v>
      </c>
      <c r="D40" s="6" t="s">
        <v>9</v>
      </c>
    </row>
    <row r="41" spans="1:4" ht="14.1" customHeight="1" outlineLevel="3" x14ac:dyDescent="0.2">
      <c r="A41" s="6" t="s">
        <v>6</v>
      </c>
      <c r="B41" s="9">
        <v>45868</v>
      </c>
      <c r="C41" s="10">
        <v>-571.96</v>
      </c>
      <c r="D41" s="6" t="s">
        <v>18</v>
      </c>
    </row>
    <row r="42" spans="1:4" ht="14.1" customHeight="1" outlineLevel="3" x14ac:dyDescent="0.2">
      <c r="A42" s="6" t="s">
        <v>6</v>
      </c>
      <c r="B42" s="9">
        <v>45868</v>
      </c>
      <c r="C42" s="10">
        <v>-516.9</v>
      </c>
      <c r="D42" s="6" t="s">
        <v>19</v>
      </c>
    </row>
    <row r="43" spans="1:4" ht="14.1" customHeight="1" outlineLevel="3" x14ac:dyDescent="0.2">
      <c r="A43" s="6" t="s">
        <v>6</v>
      </c>
      <c r="B43" s="9">
        <v>45869</v>
      </c>
      <c r="C43" s="10">
        <v>4735.88</v>
      </c>
      <c r="D43" s="6" t="s">
        <v>186</v>
      </c>
    </row>
    <row r="44" spans="1:4" ht="14.1" customHeight="1" outlineLevel="3" x14ac:dyDescent="0.2">
      <c r="A44" s="6" t="s">
        <v>6</v>
      </c>
      <c r="B44" s="9">
        <v>45869</v>
      </c>
      <c r="C44" s="10">
        <v>3564.93</v>
      </c>
      <c r="D44" s="6" t="s">
        <v>187</v>
      </c>
    </row>
    <row r="45" spans="1:4" ht="14.1" customHeight="1" outlineLevel="3" x14ac:dyDescent="0.2">
      <c r="A45" s="6" t="s">
        <v>6</v>
      </c>
      <c r="B45" s="9">
        <v>45869</v>
      </c>
      <c r="C45" s="10">
        <v>1335.78</v>
      </c>
      <c r="D45" s="6" t="s">
        <v>188</v>
      </c>
    </row>
    <row r="46" spans="1:4" ht="14.1" customHeight="1" outlineLevel="3" x14ac:dyDescent="0.2">
      <c r="A46" s="6" t="s">
        <v>6</v>
      </c>
      <c r="B46" s="9">
        <v>45869</v>
      </c>
      <c r="C46" s="10">
        <v>107.83</v>
      </c>
      <c r="D46" s="6" t="s">
        <v>189</v>
      </c>
    </row>
    <row r="47" spans="1:4" ht="14.1" customHeight="1" outlineLevel="3" x14ac:dyDescent="0.2">
      <c r="A47" s="6" t="s">
        <v>6</v>
      </c>
      <c r="B47" s="9">
        <v>45869</v>
      </c>
      <c r="C47" s="10">
        <v>321.89999999999998</v>
      </c>
      <c r="D47" s="6" t="s">
        <v>189</v>
      </c>
    </row>
    <row r="48" spans="1:4" ht="14.1" customHeight="1" outlineLevel="3" x14ac:dyDescent="0.2">
      <c r="A48" s="6" t="s">
        <v>6</v>
      </c>
      <c r="B48" s="9">
        <v>45869</v>
      </c>
      <c r="C48" s="10">
        <v>17196.5</v>
      </c>
      <c r="D48" s="6" t="s">
        <v>20</v>
      </c>
    </row>
    <row r="49" spans="1:4" ht="14.1" customHeight="1" outlineLevel="3" x14ac:dyDescent="0.2">
      <c r="A49" s="6" t="s">
        <v>6</v>
      </c>
      <c r="B49" s="9">
        <v>45869</v>
      </c>
      <c r="C49" s="10">
        <v>92.89</v>
      </c>
      <c r="D49" s="6" t="s">
        <v>190</v>
      </c>
    </row>
    <row r="50" spans="1:4" ht="14.1" customHeight="1" outlineLevel="3" x14ac:dyDescent="0.2">
      <c r="A50" s="6" t="s">
        <v>6</v>
      </c>
      <c r="B50" s="9">
        <v>45869</v>
      </c>
      <c r="C50" s="10">
        <v>-66.33</v>
      </c>
      <c r="D50" s="6" t="s">
        <v>191</v>
      </c>
    </row>
    <row r="51" spans="1:4" ht="14.1" customHeight="1" outlineLevel="3" x14ac:dyDescent="0.2">
      <c r="A51" s="11" t="s">
        <v>247</v>
      </c>
      <c r="B51" s="9"/>
      <c r="C51" s="13">
        <f>SUM(C52:C142)</f>
        <v>26404.139999999996</v>
      </c>
      <c r="D51" s="6"/>
    </row>
    <row r="52" spans="1:4" ht="14.1" customHeight="1" outlineLevel="3" x14ac:dyDescent="0.2">
      <c r="A52" s="6" t="s">
        <v>21</v>
      </c>
      <c r="B52" s="9">
        <v>45839</v>
      </c>
      <c r="C52" s="10">
        <v>-7.44</v>
      </c>
      <c r="D52" s="6" t="s">
        <v>22</v>
      </c>
    </row>
    <row r="53" spans="1:4" ht="14.1" customHeight="1" outlineLevel="3" x14ac:dyDescent="0.2">
      <c r="A53" s="6" t="s">
        <v>21</v>
      </c>
      <c r="B53" s="9">
        <v>45839</v>
      </c>
      <c r="C53" s="10">
        <v>7.44</v>
      </c>
      <c r="D53" s="6" t="s">
        <v>22</v>
      </c>
    </row>
    <row r="54" spans="1:4" ht="14.1" customHeight="1" outlineLevel="3" x14ac:dyDescent="0.2">
      <c r="A54" s="6" t="s">
        <v>21</v>
      </c>
      <c r="B54" s="9">
        <v>45840</v>
      </c>
      <c r="C54" s="10">
        <v>268.91000000000003</v>
      </c>
      <c r="D54" s="6" t="s">
        <v>23</v>
      </c>
    </row>
    <row r="55" spans="1:4" ht="14.1" customHeight="1" outlineLevel="3" x14ac:dyDescent="0.2">
      <c r="A55" s="6" t="s">
        <v>21</v>
      </c>
      <c r="B55" s="9">
        <v>45846</v>
      </c>
      <c r="C55" s="10">
        <v>3700.53</v>
      </c>
      <c r="D55" s="6" t="s">
        <v>24</v>
      </c>
    </row>
    <row r="56" spans="1:4" ht="14.1" customHeight="1" outlineLevel="3" x14ac:dyDescent="0.2">
      <c r="A56" s="6" t="s">
        <v>21</v>
      </c>
      <c r="B56" s="9">
        <v>45846</v>
      </c>
      <c r="C56" s="10">
        <v>458.9</v>
      </c>
      <c r="D56" s="6" t="s">
        <v>25</v>
      </c>
    </row>
    <row r="57" spans="1:4" ht="14.1" customHeight="1" outlineLevel="3" x14ac:dyDescent="0.2">
      <c r="A57" s="6" t="s">
        <v>21</v>
      </c>
      <c r="B57" s="9">
        <v>45846</v>
      </c>
      <c r="C57" s="10">
        <v>140.97</v>
      </c>
      <c r="D57" s="6" t="s">
        <v>192</v>
      </c>
    </row>
    <row r="58" spans="1:4" ht="14.1" customHeight="1" outlineLevel="3" x14ac:dyDescent="0.2">
      <c r="A58" s="6" t="s">
        <v>21</v>
      </c>
      <c r="B58" s="9">
        <v>45846</v>
      </c>
      <c r="C58" s="10">
        <v>398.24</v>
      </c>
      <c r="D58" s="6" t="s">
        <v>43</v>
      </c>
    </row>
    <row r="59" spans="1:4" ht="14.1" customHeight="1" outlineLevel="3" x14ac:dyDescent="0.2">
      <c r="A59" s="6" t="s">
        <v>21</v>
      </c>
      <c r="B59" s="9">
        <v>45846</v>
      </c>
      <c r="C59" s="10">
        <v>235.11</v>
      </c>
      <c r="D59" s="6" t="s">
        <v>193</v>
      </c>
    </row>
    <row r="60" spans="1:4" ht="14.1" customHeight="1" outlineLevel="3" x14ac:dyDescent="0.2">
      <c r="A60" s="6" t="s">
        <v>21</v>
      </c>
      <c r="B60" s="9">
        <v>45847</v>
      </c>
      <c r="C60" s="10">
        <v>132.06</v>
      </c>
      <c r="D60" s="6" t="s">
        <v>26</v>
      </c>
    </row>
    <row r="61" spans="1:4" ht="14.1" customHeight="1" outlineLevel="3" x14ac:dyDescent="0.2">
      <c r="A61" s="6" t="s">
        <v>21</v>
      </c>
      <c r="B61" s="9">
        <v>45847</v>
      </c>
      <c r="C61" s="10">
        <v>254.84</v>
      </c>
      <c r="D61" s="6" t="s">
        <v>27</v>
      </c>
    </row>
    <row r="62" spans="1:4" ht="14.1" customHeight="1" outlineLevel="3" x14ac:dyDescent="0.2">
      <c r="A62" s="6" t="s">
        <v>21</v>
      </c>
      <c r="B62" s="9">
        <v>45847</v>
      </c>
      <c r="C62" s="10">
        <v>16.02</v>
      </c>
      <c r="D62" s="6" t="s">
        <v>28</v>
      </c>
    </row>
    <row r="63" spans="1:4" ht="14.1" customHeight="1" outlineLevel="3" x14ac:dyDescent="0.2">
      <c r="A63" s="6" t="s">
        <v>21</v>
      </c>
      <c r="B63" s="9">
        <v>45847</v>
      </c>
      <c r="C63" s="10">
        <v>174.72</v>
      </c>
      <c r="D63" s="6" t="s">
        <v>29</v>
      </c>
    </row>
    <row r="64" spans="1:4" ht="14.1" customHeight="1" outlineLevel="3" x14ac:dyDescent="0.2">
      <c r="A64" s="6" t="s">
        <v>21</v>
      </c>
      <c r="B64" s="9">
        <v>45847</v>
      </c>
      <c r="C64" s="10">
        <v>73.05</v>
      </c>
      <c r="D64" s="6" t="s">
        <v>194</v>
      </c>
    </row>
    <row r="65" spans="1:4" ht="14.1" customHeight="1" outlineLevel="3" x14ac:dyDescent="0.2">
      <c r="A65" s="6" t="s">
        <v>21</v>
      </c>
      <c r="B65" s="9">
        <v>45848</v>
      </c>
      <c r="C65" s="10">
        <v>-135.02000000000001</v>
      </c>
      <c r="D65" s="6" t="s">
        <v>30</v>
      </c>
    </row>
    <row r="66" spans="1:4" ht="14.1" customHeight="1" outlineLevel="3" x14ac:dyDescent="0.2">
      <c r="A66" s="6" t="s">
        <v>21</v>
      </c>
      <c r="B66" s="9">
        <v>45849</v>
      </c>
      <c r="C66" s="10">
        <v>513.08000000000004</v>
      </c>
      <c r="D66" s="6" t="s">
        <v>31</v>
      </c>
    </row>
    <row r="67" spans="1:4" ht="14.1" customHeight="1" outlineLevel="3" x14ac:dyDescent="0.2">
      <c r="A67" s="6" t="s">
        <v>21</v>
      </c>
      <c r="B67" s="9">
        <v>45849</v>
      </c>
      <c r="C67" s="10">
        <v>106.28</v>
      </c>
      <c r="D67" s="6" t="s">
        <v>32</v>
      </c>
    </row>
    <row r="68" spans="1:4" ht="14.1" customHeight="1" outlineLevel="3" x14ac:dyDescent="0.2">
      <c r="A68" s="6" t="s">
        <v>21</v>
      </c>
      <c r="B68" s="9">
        <v>45849</v>
      </c>
      <c r="C68" s="10">
        <v>46.6</v>
      </c>
      <c r="D68" s="6" t="s">
        <v>33</v>
      </c>
    </row>
    <row r="69" spans="1:4" ht="14.1" customHeight="1" outlineLevel="3" x14ac:dyDescent="0.2">
      <c r="A69" s="6" t="s">
        <v>21</v>
      </c>
      <c r="B69" s="9">
        <v>45849</v>
      </c>
      <c r="C69" s="10">
        <v>-14.45</v>
      </c>
      <c r="D69" s="6" t="s">
        <v>34</v>
      </c>
    </row>
    <row r="70" spans="1:4" ht="14.1" customHeight="1" outlineLevel="3" x14ac:dyDescent="0.2">
      <c r="A70" s="6" t="s">
        <v>21</v>
      </c>
      <c r="B70" s="9">
        <v>45849</v>
      </c>
      <c r="C70" s="10">
        <v>-96.22</v>
      </c>
      <c r="D70" s="6" t="s">
        <v>195</v>
      </c>
    </row>
    <row r="71" spans="1:4" ht="14.1" customHeight="1" outlineLevel="3" x14ac:dyDescent="0.2">
      <c r="A71" s="6" t="s">
        <v>21</v>
      </c>
      <c r="B71" s="9">
        <v>45855</v>
      </c>
      <c r="C71" s="10">
        <v>189</v>
      </c>
      <c r="D71" s="6" t="s">
        <v>35</v>
      </c>
    </row>
    <row r="72" spans="1:4" ht="14.1" customHeight="1" outlineLevel="3" x14ac:dyDescent="0.2">
      <c r="A72" s="6" t="s">
        <v>21</v>
      </c>
      <c r="B72" s="9">
        <v>45855</v>
      </c>
      <c r="C72" s="10">
        <v>3476.25</v>
      </c>
      <c r="D72" s="6" t="s">
        <v>24</v>
      </c>
    </row>
    <row r="73" spans="1:4" ht="14.1" customHeight="1" outlineLevel="3" x14ac:dyDescent="0.2">
      <c r="A73" s="6" t="s">
        <v>21</v>
      </c>
      <c r="B73" s="9">
        <v>45855</v>
      </c>
      <c r="C73" s="10">
        <v>175.71</v>
      </c>
      <c r="D73" s="6" t="s">
        <v>36</v>
      </c>
    </row>
    <row r="74" spans="1:4" ht="14.1" customHeight="1" outlineLevel="3" x14ac:dyDescent="0.2">
      <c r="A74" s="6" t="s">
        <v>21</v>
      </c>
      <c r="B74" s="9">
        <v>45855</v>
      </c>
      <c r="C74" s="10">
        <v>120.12</v>
      </c>
      <c r="D74" s="6" t="s">
        <v>196</v>
      </c>
    </row>
    <row r="75" spans="1:4" ht="14.1" customHeight="1" outlineLevel="3" x14ac:dyDescent="0.2">
      <c r="A75" s="6" t="s">
        <v>21</v>
      </c>
      <c r="B75" s="9">
        <v>45855</v>
      </c>
      <c r="C75" s="10">
        <v>216.25</v>
      </c>
      <c r="D75" s="6" t="s">
        <v>197</v>
      </c>
    </row>
    <row r="76" spans="1:4" ht="14.1" customHeight="1" outlineLevel="3" x14ac:dyDescent="0.2">
      <c r="A76" s="6" t="s">
        <v>21</v>
      </c>
      <c r="B76" s="9">
        <v>45855</v>
      </c>
      <c r="C76" s="10">
        <v>125.42</v>
      </c>
      <c r="D76" s="6" t="s">
        <v>197</v>
      </c>
    </row>
    <row r="77" spans="1:4" ht="14.1" customHeight="1" outlineLevel="3" x14ac:dyDescent="0.2">
      <c r="A77" s="6" t="s">
        <v>21</v>
      </c>
      <c r="B77" s="9">
        <v>45855</v>
      </c>
      <c r="C77" s="10">
        <v>27.44</v>
      </c>
      <c r="D77" s="6" t="s">
        <v>198</v>
      </c>
    </row>
    <row r="78" spans="1:4" ht="14.1" customHeight="1" outlineLevel="3" x14ac:dyDescent="0.2">
      <c r="A78" s="6" t="s">
        <v>21</v>
      </c>
      <c r="B78" s="9">
        <v>45855</v>
      </c>
      <c r="C78" s="10">
        <v>265.17</v>
      </c>
      <c r="D78" s="6" t="s">
        <v>198</v>
      </c>
    </row>
    <row r="79" spans="1:4" ht="14.1" customHeight="1" outlineLevel="3" x14ac:dyDescent="0.2">
      <c r="A79" s="6" t="s">
        <v>21</v>
      </c>
      <c r="B79" s="9">
        <v>45855</v>
      </c>
      <c r="C79" s="10">
        <v>112.44</v>
      </c>
      <c r="D79" s="6" t="s">
        <v>199</v>
      </c>
    </row>
    <row r="80" spans="1:4" ht="14.1" customHeight="1" outlineLevel="3" x14ac:dyDescent="0.2">
      <c r="A80" s="6" t="s">
        <v>21</v>
      </c>
      <c r="B80" s="9">
        <v>45855</v>
      </c>
      <c r="C80" s="10">
        <v>421.98</v>
      </c>
      <c r="D80" s="6" t="s">
        <v>37</v>
      </c>
    </row>
    <row r="81" spans="1:4" ht="14.1" customHeight="1" outlineLevel="3" x14ac:dyDescent="0.2">
      <c r="A81" s="6" t="s">
        <v>21</v>
      </c>
      <c r="B81" s="9">
        <v>45855</v>
      </c>
      <c r="C81" s="10">
        <v>311.11</v>
      </c>
      <c r="D81" s="6" t="s">
        <v>38</v>
      </c>
    </row>
    <row r="82" spans="1:4" ht="14.1" customHeight="1" outlineLevel="3" x14ac:dyDescent="0.2">
      <c r="A82" s="6" t="s">
        <v>21</v>
      </c>
      <c r="B82" s="9">
        <v>45855</v>
      </c>
      <c r="C82" s="10">
        <v>464.63</v>
      </c>
      <c r="D82" s="6" t="s">
        <v>39</v>
      </c>
    </row>
    <row r="83" spans="1:4" ht="14.1" customHeight="1" outlineLevel="3" x14ac:dyDescent="0.2">
      <c r="A83" s="6" t="s">
        <v>21</v>
      </c>
      <c r="B83" s="9">
        <v>45855</v>
      </c>
      <c r="C83" s="10">
        <v>157.74</v>
      </c>
      <c r="D83" s="6" t="s">
        <v>40</v>
      </c>
    </row>
    <row r="84" spans="1:4" ht="14.1" customHeight="1" outlineLevel="3" x14ac:dyDescent="0.2">
      <c r="A84" s="6" t="s">
        <v>21</v>
      </c>
      <c r="B84" s="9">
        <v>45856</v>
      </c>
      <c r="C84" s="10">
        <v>85.99</v>
      </c>
      <c r="D84" s="6" t="s">
        <v>41</v>
      </c>
    </row>
    <row r="85" spans="1:4" ht="14.1" customHeight="1" outlineLevel="3" x14ac:dyDescent="0.2">
      <c r="A85" s="6" t="s">
        <v>21</v>
      </c>
      <c r="B85" s="9">
        <v>45856</v>
      </c>
      <c r="C85" s="10">
        <v>119.57</v>
      </c>
      <c r="D85" s="6" t="s">
        <v>42</v>
      </c>
    </row>
    <row r="86" spans="1:4" ht="14.1" customHeight="1" outlineLevel="3" x14ac:dyDescent="0.2">
      <c r="A86" s="6" t="s">
        <v>21</v>
      </c>
      <c r="B86" s="9">
        <v>45856</v>
      </c>
      <c r="C86" s="10">
        <v>340.31</v>
      </c>
      <c r="D86" s="6" t="s">
        <v>43</v>
      </c>
    </row>
    <row r="87" spans="1:4" ht="14.1" customHeight="1" outlineLevel="3" x14ac:dyDescent="0.2">
      <c r="A87" s="6" t="s">
        <v>21</v>
      </c>
      <c r="B87" s="9">
        <v>45856</v>
      </c>
      <c r="C87" s="10">
        <v>78.150000000000006</v>
      </c>
      <c r="D87" s="6" t="s">
        <v>44</v>
      </c>
    </row>
    <row r="88" spans="1:4" ht="14.1" customHeight="1" outlineLevel="3" x14ac:dyDescent="0.2">
      <c r="A88" s="6" t="s">
        <v>21</v>
      </c>
      <c r="B88" s="9">
        <v>45856</v>
      </c>
      <c r="C88" s="10">
        <v>302.94</v>
      </c>
      <c r="D88" s="6" t="s">
        <v>45</v>
      </c>
    </row>
    <row r="89" spans="1:4" ht="14.1" customHeight="1" outlineLevel="3" x14ac:dyDescent="0.2">
      <c r="A89" s="6" t="s">
        <v>21</v>
      </c>
      <c r="B89" s="9">
        <v>45856</v>
      </c>
      <c r="C89" s="10">
        <v>161.33000000000001</v>
      </c>
      <c r="D89" s="6" t="s">
        <v>46</v>
      </c>
    </row>
    <row r="90" spans="1:4" ht="14.1" customHeight="1" outlineLevel="3" x14ac:dyDescent="0.2">
      <c r="A90" s="6" t="s">
        <v>21</v>
      </c>
      <c r="B90" s="9">
        <v>45856</v>
      </c>
      <c r="C90" s="10">
        <v>161.82</v>
      </c>
      <c r="D90" s="6" t="s">
        <v>47</v>
      </c>
    </row>
    <row r="91" spans="1:4" ht="14.1" customHeight="1" outlineLevel="3" x14ac:dyDescent="0.2">
      <c r="A91" s="6" t="s">
        <v>21</v>
      </c>
      <c r="B91" s="9">
        <v>45856</v>
      </c>
      <c r="C91" s="10">
        <v>122.51</v>
      </c>
      <c r="D91" s="6" t="s">
        <v>48</v>
      </c>
    </row>
    <row r="92" spans="1:4" ht="14.1" customHeight="1" outlineLevel="3" x14ac:dyDescent="0.2">
      <c r="A92" s="6" t="s">
        <v>21</v>
      </c>
      <c r="B92" s="9">
        <v>45856</v>
      </c>
      <c r="C92" s="10">
        <v>288.87</v>
      </c>
      <c r="D92" s="6" t="s">
        <v>49</v>
      </c>
    </row>
    <row r="93" spans="1:4" ht="14.1" customHeight="1" outlineLevel="3" x14ac:dyDescent="0.2">
      <c r="A93" s="6" t="s">
        <v>21</v>
      </c>
      <c r="B93" s="9">
        <v>45856</v>
      </c>
      <c r="C93" s="10">
        <v>534.04</v>
      </c>
      <c r="D93" s="6" t="s">
        <v>50</v>
      </c>
    </row>
    <row r="94" spans="1:4" ht="14.1" customHeight="1" outlineLevel="3" x14ac:dyDescent="0.2">
      <c r="A94" s="6" t="s">
        <v>21</v>
      </c>
      <c r="B94" s="9">
        <v>45856</v>
      </c>
      <c r="C94" s="10">
        <v>109.92</v>
      </c>
      <c r="D94" s="6" t="s">
        <v>51</v>
      </c>
    </row>
    <row r="95" spans="1:4" ht="14.1" customHeight="1" outlineLevel="3" x14ac:dyDescent="0.2">
      <c r="A95" s="6" t="s">
        <v>21</v>
      </c>
      <c r="B95" s="9">
        <v>45856</v>
      </c>
      <c r="C95" s="10">
        <v>2075.94</v>
      </c>
      <c r="D95" s="6" t="s">
        <v>52</v>
      </c>
    </row>
    <row r="96" spans="1:4" ht="14.1" customHeight="1" outlineLevel="3" x14ac:dyDescent="0.2">
      <c r="A96" s="6" t="s">
        <v>21</v>
      </c>
      <c r="B96" s="9">
        <v>45856</v>
      </c>
      <c r="C96" s="10">
        <v>60.57</v>
      </c>
      <c r="D96" s="6" t="s">
        <v>52</v>
      </c>
    </row>
    <row r="97" spans="1:4" ht="14.1" customHeight="1" outlineLevel="3" x14ac:dyDescent="0.2">
      <c r="A97" s="6" t="s">
        <v>21</v>
      </c>
      <c r="B97" s="9">
        <v>45856</v>
      </c>
      <c r="C97" s="10">
        <v>-685.4</v>
      </c>
      <c r="D97" s="6" t="s">
        <v>53</v>
      </c>
    </row>
    <row r="98" spans="1:4" ht="14.1" customHeight="1" outlineLevel="3" x14ac:dyDescent="0.2">
      <c r="A98" s="6" t="s">
        <v>21</v>
      </c>
      <c r="B98" s="9">
        <v>45859</v>
      </c>
      <c r="C98" s="10">
        <v>45.61</v>
      </c>
      <c r="D98" s="6" t="s">
        <v>54</v>
      </c>
    </row>
    <row r="99" spans="1:4" ht="14.1" customHeight="1" outlineLevel="3" x14ac:dyDescent="0.2">
      <c r="A99" s="6" t="s">
        <v>21</v>
      </c>
      <c r="B99" s="9">
        <v>45859</v>
      </c>
      <c r="C99" s="10">
        <v>641.67999999999995</v>
      </c>
      <c r="D99" s="6" t="s">
        <v>55</v>
      </c>
    </row>
    <row r="100" spans="1:4" ht="14.1" customHeight="1" outlineLevel="3" x14ac:dyDescent="0.2">
      <c r="A100" s="6" t="s">
        <v>21</v>
      </c>
      <c r="B100" s="9">
        <v>45859</v>
      </c>
      <c r="C100" s="10">
        <v>661.93</v>
      </c>
      <c r="D100" s="6" t="s">
        <v>56</v>
      </c>
    </row>
    <row r="101" spans="1:4" ht="14.1" customHeight="1" outlineLevel="3" x14ac:dyDescent="0.2">
      <c r="A101" s="6" t="s">
        <v>21</v>
      </c>
      <c r="B101" s="9">
        <v>45859</v>
      </c>
      <c r="C101" s="10">
        <v>753.39</v>
      </c>
      <c r="D101" s="6" t="s">
        <v>57</v>
      </c>
    </row>
    <row r="102" spans="1:4" ht="14.1" customHeight="1" outlineLevel="3" x14ac:dyDescent="0.2">
      <c r="A102" s="6" t="s">
        <v>21</v>
      </c>
      <c r="B102" s="9">
        <v>45859</v>
      </c>
      <c r="C102" s="10">
        <v>153.36000000000001</v>
      </c>
      <c r="D102" s="6" t="s">
        <v>58</v>
      </c>
    </row>
    <row r="103" spans="1:4" ht="14.1" customHeight="1" outlineLevel="3" x14ac:dyDescent="0.2">
      <c r="A103" s="6" t="s">
        <v>21</v>
      </c>
      <c r="B103" s="9">
        <v>45862</v>
      </c>
      <c r="C103" s="10">
        <v>35.090000000000003</v>
      </c>
      <c r="D103" s="6" t="s">
        <v>59</v>
      </c>
    </row>
    <row r="104" spans="1:4" ht="14.1" customHeight="1" outlineLevel="3" x14ac:dyDescent="0.2">
      <c r="A104" s="6" t="s">
        <v>21</v>
      </c>
      <c r="B104" s="9">
        <v>45862</v>
      </c>
      <c r="C104" s="10">
        <v>626.27</v>
      </c>
      <c r="D104" s="6" t="s">
        <v>60</v>
      </c>
    </row>
    <row r="105" spans="1:4" ht="14.1" customHeight="1" outlineLevel="3" x14ac:dyDescent="0.2">
      <c r="A105" s="6" t="s">
        <v>21</v>
      </c>
      <c r="B105" s="9">
        <v>45862</v>
      </c>
      <c r="C105" s="10">
        <v>729.36</v>
      </c>
      <c r="D105" s="6" t="s">
        <v>61</v>
      </c>
    </row>
    <row r="106" spans="1:4" ht="14.1" customHeight="1" outlineLevel="3" x14ac:dyDescent="0.2">
      <c r="A106" s="6" t="s">
        <v>21</v>
      </c>
      <c r="B106" s="9">
        <v>45862</v>
      </c>
      <c r="C106" s="10">
        <v>118.62</v>
      </c>
      <c r="D106" s="6" t="s">
        <v>62</v>
      </c>
    </row>
    <row r="107" spans="1:4" ht="14.1" customHeight="1" outlineLevel="3" x14ac:dyDescent="0.2">
      <c r="A107" s="6" t="s">
        <v>21</v>
      </c>
      <c r="B107" s="9">
        <v>45862</v>
      </c>
      <c r="C107" s="10">
        <v>136.41999999999999</v>
      </c>
      <c r="D107" s="6" t="s">
        <v>63</v>
      </c>
    </row>
    <row r="108" spans="1:4" ht="14.1" customHeight="1" outlineLevel="3" x14ac:dyDescent="0.2">
      <c r="A108" s="6" t="s">
        <v>21</v>
      </c>
      <c r="B108" s="9">
        <v>45862</v>
      </c>
      <c r="C108" s="10">
        <v>762.32</v>
      </c>
      <c r="D108" s="6" t="s">
        <v>64</v>
      </c>
    </row>
    <row r="109" spans="1:4" ht="14.1" customHeight="1" outlineLevel="3" x14ac:dyDescent="0.2">
      <c r="A109" s="6" t="s">
        <v>21</v>
      </c>
      <c r="B109" s="9">
        <v>45862</v>
      </c>
      <c r="C109" s="10">
        <v>256.88</v>
      </c>
      <c r="D109" s="6" t="s">
        <v>65</v>
      </c>
    </row>
    <row r="110" spans="1:4" ht="14.1" customHeight="1" outlineLevel="3" x14ac:dyDescent="0.2">
      <c r="A110" s="6" t="s">
        <v>21</v>
      </c>
      <c r="B110" s="9">
        <v>45862</v>
      </c>
      <c r="C110" s="10">
        <v>171.73</v>
      </c>
      <c r="D110" s="6" t="s">
        <v>66</v>
      </c>
    </row>
    <row r="111" spans="1:4" ht="14.1" customHeight="1" outlineLevel="3" x14ac:dyDescent="0.2">
      <c r="A111" s="6" t="s">
        <v>21</v>
      </c>
      <c r="B111" s="9">
        <v>45862</v>
      </c>
      <c r="C111" s="10">
        <v>82.32</v>
      </c>
      <c r="D111" s="6" t="s">
        <v>42</v>
      </c>
    </row>
    <row r="112" spans="1:4" ht="14.1" customHeight="1" outlineLevel="3" x14ac:dyDescent="0.2">
      <c r="A112" s="6" t="s">
        <v>21</v>
      </c>
      <c r="B112" s="9">
        <v>45862</v>
      </c>
      <c r="C112" s="10">
        <v>25.14</v>
      </c>
      <c r="D112" s="6" t="s">
        <v>67</v>
      </c>
    </row>
    <row r="113" spans="1:4" ht="14.1" customHeight="1" outlineLevel="3" x14ac:dyDescent="0.2">
      <c r="A113" s="6" t="s">
        <v>21</v>
      </c>
      <c r="B113" s="9">
        <v>45862</v>
      </c>
      <c r="C113" s="10">
        <v>216.82</v>
      </c>
      <c r="D113" s="6" t="s">
        <v>67</v>
      </c>
    </row>
    <row r="114" spans="1:4" ht="14.1" customHeight="1" outlineLevel="3" x14ac:dyDescent="0.2">
      <c r="A114" s="6" t="s">
        <v>21</v>
      </c>
      <c r="B114" s="9">
        <v>45862</v>
      </c>
      <c r="C114" s="10">
        <v>149.49</v>
      </c>
      <c r="D114" s="6" t="s">
        <v>68</v>
      </c>
    </row>
    <row r="115" spans="1:4" ht="14.1" customHeight="1" outlineLevel="3" x14ac:dyDescent="0.2">
      <c r="A115" s="6" t="s">
        <v>21</v>
      </c>
      <c r="B115" s="9">
        <v>45862</v>
      </c>
      <c r="C115" s="10">
        <v>774.59</v>
      </c>
      <c r="D115" s="6" t="s">
        <v>69</v>
      </c>
    </row>
    <row r="116" spans="1:4" ht="14.1" customHeight="1" outlineLevel="3" x14ac:dyDescent="0.2">
      <c r="A116" s="6" t="s">
        <v>21</v>
      </c>
      <c r="B116" s="9">
        <v>45862</v>
      </c>
      <c r="C116" s="10">
        <v>85.46</v>
      </c>
      <c r="D116" s="6" t="s">
        <v>70</v>
      </c>
    </row>
    <row r="117" spans="1:4" ht="14.1" customHeight="1" outlineLevel="3" x14ac:dyDescent="0.2">
      <c r="A117" s="6" t="s">
        <v>21</v>
      </c>
      <c r="B117" s="9">
        <v>45862</v>
      </c>
      <c r="C117" s="10">
        <v>321.64999999999998</v>
      </c>
      <c r="D117" s="6" t="s">
        <v>71</v>
      </c>
    </row>
    <row r="118" spans="1:4" ht="14.1" customHeight="1" outlineLevel="3" x14ac:dyDescent="0.2">
      <c r="A118" s="6" t="s">
        <v>21</v>
      </c>
      <c r="B118" s="9">
        <v>45862</v>
      </c>
      <c r="C118" s="10">
        <v>198.74</v>
      </c>
      <c r="D118" s="6" t="s">
        <v>72</v>
      </c>
    </row>
    <row r="119" spans="1:4" ht="14.1" customHeight="1" outlineLevel="3" x14ac:dyDescent="0.2">
      <c r="A119" s="6" t="s">
        <v>21</v>
      </c>
      <c r="B119" s="9">
        <v>45863</v>
      </c>
      <c r="C119" s="10">
        <v>106.28</v>
      </c>
      <c r="D119" s="6" t="s">
        <v>73</v>
      </c>
    </row>
    <row r="120" spans="1:4" ht="14.1" customHeight="1" outlineLevel="3" x14ac:dyDescent="0.2">
      <c r="A120" s="6" t="s">
        <v>21</v>
      </c>
      <c r="B120" s="9">
        <v>45863</v>
      </c>
      <c r="C120" s="10">
        <v>21.65</v>
      </c>
      <c r="D120" s="6" t="s">
        <v>74</v>
      </c>
    </row>
    <row r="121" spans="1:4" ht="14.1" customHeight="1" outlineLevel="3" x14ac:dyDescent="0.2">
      <c r="A121" s="6" t="s">
        <v>21</v>
      </c>
      <c r="B121" s="9">
        <v>45863</v>
      </c>
      <c r="C121" s="10">
        <v>334.23</v>
      </c>
      <c r="D121" s="6" t="s">
        <v>75</v>
      </c>
    </row>
    <row r="122" spans="1:4" ht="14.1" customHeight="1" outlineLevel="3" x14ac:dyDescent="0.2">
      <c r="A122" s="6" t="s">
        <v>21</v>
      </c>
      <c r="B122" s="9">
        <v>45863</v>
      </c>
      <c r="C122" s="10">
        <v>179.76</v>
      </c>
      <c r="D122" s="6" t="s">
        <v>76</v>
      </c>
    </row>
    <row r="123" spans="1:4" ht="14.1" customHeight="1" outlineLevel="3" x14ac:dyDescent="0.2">
      <c r="A123" s="6" t="s">
        <v>21</v>
      </c>
      <c r="B123" s="9">
        <v>45863</v>
      </c>
      <c r="C123" s="10">
        <v>155.76</v>
      </c>
      <c r="D123" s="6" t="s">
        <v>77</v>
      </c>
    </row>
    <row r="124" spans="1:4" ht="14.1" customHeight="1" outlineLevel="3" x14ac:dyDescent="0.2">
      <c r="A124" s="6" t="s">
        <v>21</v>
      </c>
      <c r="B124" s="9">
        <v>45863</v>
      </c>
      <c r="C124" s="10">
        <v>164.14</v>
      </c>
      <c r="D124" s="6" t="s">
        <v>78</v>
      </c>
    </row>
    <row r="125" spans="1:4" ht="14.1" customHeight="1" outlineLevel="3" x14ac:dyDescent="0.2">
      <c r="A125" s="6" t="s">
        <v>21</v>
      </c>
      <c r="B125" s="9">
        <v>45863</v>
      </c>
      <c r="C125" s="10">
        <v>128.66</v>
      </c>
      <c r="D125" s="6" t="s">
        <v>79</v>
      </c>
    </row>
    <row r="126" spans="1:4" ht="14.1" customHeight="1" outlineLevel="3" x14ac:dyDescent="0.2">
      <c r="A126" s="6" t="s">
        <v>21</v>
      </c>
      <c r="B126" s="9">
        <v>45863</v>
      </c>
      <c r="C126" s="10">
        <v>214.61</v>
      </c>
      <c r="D126" s="6" t="s">
        <v>80</v>
      </c>
    </row>
    <row r="127" spans="1:4" ht="14.1" customHeight="1" outlineLevel="3" x14ac:dyDescent="0.2">
      <c r="A127" s="6" t="s">
        <v>21</v>
      </c>
      <c r="B127" s="9">
        <v>45863</v>
      </c>
      <c r="C127" s="10">
        <v>197.9</v>
      </c>
      <c r="D127" s="6" t="s">
        <v>81</v>
      </c>
    </row>
    <row r="128" spans="1:4" ht="14.1" customHeight="1" outlineLevel="3" x14ac:dyDescent="0.2">
      <c r="A128" s="6" t="s">
        <v>21</v>
      </c>
      <c r="B128" s="9">
        <v>45863</v>
      </c>
      <c r="C128" s="10">
        <v>242.19</v>
      </c>
      <c r="D128" s="6" t="s">
        <v>82</v>
      </c>
    </row>
    <row r="129" spans="1:4" ht="14.1" customHeight="1" outlineLevel="3" x14ac:dyDescent="0.2">
      <c r="A129" s="6" t="s">
        <v>21</v>
      </c>
      <c r="B129" s="9">
        <v>45863</v>
      </c>
      <c r="C129" s="10">
        <v>447.93</v>
      </c>
      <c r="D129" s="6" t="s">
        <v>83</v>
      </c>
    </row>
    <row r="130" spans="1:4" ht="14.1" customHeight="1" outlineLevel="3" x14ac:dyDescent="0.2">
      <c r="A130" s="6" t="s">
        <v>21</v>
      </c>
      <c r="B130" s="9">
        <v>45863</v>
      </c>
      <c r="C130" s="10">
        <v>383.57</v>
      </c>
      <c r="D130" s="6" t="s">
        <v>200</v>
      </c>
    </row>
    <row r="131" spans="1:4" ht="14.1" customHeight="1" outlineLevel="3" x14ac:dyDescent="0.2">
      <c r="A131" s="6" t="s">
        <v>21</v>
      </c>
      <c r="B131" s="9">
        <v>45863</v>
      </c>
      <c r="C131" s="10">
        <v>235.08</v>
      </c>
      <c r="D131" s="6" t="s">
        <v>201</v>
      </c>
    </row>
    <row r="132" spans="1:4" ht="14.1" customHeight="1" outlineLevel="3" x14ac:dyDescent="0.2">
      <c r="A132" s="6" t="s">
        <v>21</v>
      </c>
      <c r="B132" s="9">
        <v>45863</v>
      </c>
      <c r="C132" s="10">
        <v>140.97</v>
      </c>
      <c r="D132" s="6" t="s">
        <v>192</v>
      </c>
    </row>
    <row r="133" spans="1:4" ht="14.1" customHeight="1" outlineLevel="3" x14ac:dyDescent="0.2">
      <c r="A133" s="6" t="s">
        <v>21</v>
      </c>
      <c r="B133" s="9">
        <v>45863</v>
      </c>
      <c r="C133" s="10">
        <v>425.67</v>
      </c>
      <c r="D133" s="6" t="s">
        <v>202</v>
      </c>
    </row>
    <row r="134" spans="1:4" ht="14.1" customHeight="1" outlineLevel="3" x14ac:dyDescent="0.2">
      <c r="A134" s="6" t="s">
        <v>21</v>
      </c>
      <c r="B134" s="9">
        <v>45863</v>
      </c>
      <c r="C134" s="10">
        <v>-14.31</v>
      </c>
      <c r="D134" s="6" t="s">
        <v>84</v>
      </c>
    </row>
    <row r="135" spans="1:4" ht="14.1" customHeight="1" outlineLevel="3" x14ac:dyDescent="0.2">
      <c r="A135" s="6" t="s">
        <v>21</v>
      </c>
      <c r="B135" s="9">
        <v>45867</v>
      </c>
      <c r="C135" s="10">
        <v>336.71</v>
      </c>
      <c r="D135" s="6" t="s">
        <v>85</v>
      </c>
    </row>
    <row r="136" spans="1:4" ht="14.1" customHeight="1" outlineLevel="3" x14ac:dyDescent="0.2">
      <c r="A136" s="6" t="s">
        <v>21</v>
      </c>
      <c r="B136" s="9">
        <v>45868</v>
      </c>
      <c r="C136" s="10">
        <v>-135.02000000000001</v>
      </c>
      <c r="D136" s="6" t="s">
        <v>86</v>
      </c>
    </row>
    <row r="137" spans="1:4" ht="14.1" customHeight="1" outlineLevel="3" x14ac:dyDescent="0.2">
      <c r="A137" s="6" t="s">
        <v>21</v>
      </c>
      <c r="B137" s="9">
        <v>45868</v>
      </c>
      <c r="C137" s="10">
        <v>-218.02</v>
      </c>
      <c r="D137" s="6" t="s">
        <v>87</v>
      </c>
    </row>
    <row r="138" spans="1:4" ht="14.1" customHeight="1" outlineLevel="3" x14ac:dyDescent="0.2">
      <c r="A138" s="6" t="s">
        <v>21</v>
      </c>
      <c r="B138" s="9">
        <v>45868</v>
      </c>
      <c r="C138" s="10">
        <v>-218.02</v>
      </c>
      <c r="D138" s="6" t="s">
        <v>88</v>
      </c>
    </row>
    <row r="139" spans="1:4" ht="14.1" customHeight="1" outlineLevel="3" x14ac:dyDescent="0.2">
      <c r="A139" s="6" t="s">
        <v>21</v>
      </c>
      <c r="B139" s="9">
        <v>45868</v>
      </c>
      <c r="C139" s="10">
        <v>-135.02000000000001</v>
      </c>
      <c r="D139" s="6" t="s">
        <v>89</v>
      </c>
    </row>
    <row r="140" spans="1:4" ht="14.1" customHeight="1" outlineLevel="3" x14ac:dyDescent="0.2">
      <c r="A140" s="6" t="s">
        <v>21</v>
      </c>
      <c r="B140" s="9">
        <v>45869</v>
      </c>
      <c r="C140" s="10">
        <v>217.65</v>
      </c>
      <c r="D140" s="6" t="s">
        <v>23</v>
      </c>
    </row>
    <row r="141" spans="1:4" ht="14.1" customHeight="1" outlineLevel="3" x14ac:dyDescent="0.2">
      <c r="A141" s="6" t="s">
        <v>21</v>
      </c>
      <c r="B141" s="9">
        <v>45869</v>
      </c>
      <c r="C141" s="10">
        <v>43.62</v>
      </c>
      <c r="D141" s="6" t="s">
        <v>203</v>
      </c>
    </row>
    <row r="142" spans="1:4" ht="14.1" customHeight="1" outlineLevel="3" x14ac:dyDescent="0.2">
      <c r="A142" s="6" t="s">
        <v>21</v>
      </c>
      <c r="B142" s="9">
        <v>45869</v>
      </c>
      <c r="C142" s="10">
        <v>107.84</v>
      </c>
      <c r="D142" s="6" t="s">
        <v>204</v>
      </c>
    </row>
    <row r="143" spans="1:4" ht="14.1" customHeight="1" outlineLevel="3" x14ac:dyDescent="0.2">
      <c r="A143" s="11" t="s">
        <v>248</v>
      </c>
      <c r="B143" s="9"/>
      <c r="C143" s="13">
        <f>C144</f>
        <v>64022.28</v>
      </c>
      <c r="D143" s="6"/>
    </row>
    <row r="144" spans="1:4" ht="14.1" customHeight="1" outlineLevel="3" x14ac:dyDescent="0.2">
      <c r="A144" s="6" t="s">
        <v>90</v>
      </c>
      <c r="B144" s="9">
        <v>45863</v>
      </c>
      <c r="C144" s="10">
        <v>64022.28</v>
      </c>
      <c r="D144" s="6" t="s">
        <v>91</v>
      </c>
    </row>
    <row r="145" spans="1:4" ht="14.1" customHeight="1" outlineLevel="3" x14ac:dyDescent="0.2">
      <c r="A145" s="11" t="s">
        <v>249</v>
      </c>
      <c r="B145" s="9"/>
      <c r="C145" s="13">
        <f>SUM(C146:C156)</f>
        <v>86987.01999999999</v>
      </c>
      <c r="D145" s="6"/>
    </row>
    <row r="146" spans="1:4" ht="14.1" customHeight="1" outlineLevel="3" x14ac:dyDescent="0.2">
      <c r="A146" s="6" t="s">
        <v>92</v>
      </c>
      <c r="B146" s="9">
        <v>45839</v>
      </c>
      <c r="C146" s="10">
        <v>855.76</v>
      </c>
      <c r="D146" s="6" t="s">
        <v>93</v>
      </c>
    </row>
    <row r="147" spans="1:4" ht="14.1" customHeight="1" outlineLevel="3" x14ac:dyDescent="0.2">
      <c r="A147" s="6" t="s">
        <v>92</v>
      </c>
      <c r="B147" s="9">
        <v>45839</v>
      </c>
      <c r="C147" s="10">
        <v>488.2</v>
      </c>
      <c r="D147" s="6" t="s">
        <v>93</v>
      </c>
    </row>
    <row r="148" spans="1:4" ht="14.1" customHeight="1" outlineLevel="3" x14ac:dyDescent="0.2">
      <c r="A148" s="6" t="s">
        <v>92</v>
      </c>
      <c r="B148" s="9">
        <v>45839</v>
      </c>
      <c r="C148" s="10">
        <v>33.76</v>
      </c>
      <c r="D148" s="6" t="s">
        <v>93</v>
      </c>
    </row>
    <row r="149" spans="1:4" ht="14.1" customHeight="1" outlineLevel="3" x14ac:dyDescent="0.2">
      <c r="A149" s="6" t="s">
        <v>92</v>
      </c>
      <c r="B149" s="9">
        <v>45855</v>
      </c>
      <c r="C149" s="10">
        <v>50885.88</v>
      </c>
      <c r="D149" s="6" t="s">
        <v>94</v>
      </c>
    </row>
    <row r="150" spans="1:4" ht="14.1" customHeight="1" outlineLevel="3" x14ac:dyDescent="0.2">
      <c r="A150" s="6" t="s">
        <v>92</v>
      </c>
      <c r="B150" s="9">
        <v>45855</v>
      </c>
      <c r="C150" s="10">
        <v>1640.46</v>
      </c>
      <c r="D150" s="6" t="s">
        <v>95</v>
      </c>
    </row>
    <row r="151" spans="1:4" ht="14.1" customHeight="1" outlineLevel="3" x14ac:dyDescent="0.2">
      <c r="A151" s="6" t="s">
        <v>92</v>
      </c>
      <c r="B151" s="9">
        <v>45855</v>
      </c>
      <c r="C151" s="10">
        <v>7990.88</v>
      </c>
      <c r="D151" s="6" t="s">
        <v>96</v>
      </c>
    </row>
    <row r="152" spans="1:4" ht="14.1" customHeight="1" outlineLevel="3" x14ac:dyDescent="0.2">
      <c r="A152" s="6" t="s">
        <v>92</v>
      </c>
      <c r="B152" s="9">
        <v>45861</v>
      </c>
      <c r="C152" s="10">
        <v>-361</v>
      </c>
      <c r="D152" s="6" t="s">
        <v>97</v>
      </c>
    </row>
    <row r="153" spans="1:4" ht="14.1" customHeight="1" outlineLevel="3" x14ac:dyDescent="0.2">
      <c r="A153" s="6" t="s">
        <v>92</v>
      </c>
      <c r="B153" s="9">
        <v>45863</v>
      </c>
      <c r="C153" s="10">
        <v>24070.04</v>
      </c>
      <c r="D153" s="6" t="s">
        <v>98</v>
      </c>
    </row>
    <row r="154" spans="1:4" ht="14.1" customHeight="1" outlineLevel="3" x14ac:dyDescent="0.2">
      <c r="A154" s="6" t="s">
        <v>92</v>
      </c>
      <c r="B154" s="9">
        <v>45869</v>
      </c>
      <c r="C154" s="10">
        <v>857.93</v>
      </c>
      <c r="D154" s="6" t="s">
        <v>93</v>
      </c>
    </row>
    <row r="155" spans="1:4" ht="14.1" customHeight="1" outlineLevel="3" x14ac:dyDescent="0.2">
      <c r="A155" s="6" t="s">
        <v>92</v>
      </c>
      <c r="B155" s="9">
        <v>45869</v>
      </c>
      <c r="C155" s="10">
        <v>34.340000000000003</v>
      </c>
      <c r="D155" s="6" t="s">
        <v>93</v>
      </c>
    </row>
    <row r="156" spans="1:4" ht="14.1" customHeight="1" outlineLevel="3" x14ac:dyDescent="0.2">
      <c r="A156" s="6" t="s">
        <v>92</v>
      </c>
      <c r="B156" s="9">
        <v>45869</v>
      </c>
      <c r="C156" s="10">
        <v>490.77</v>
      </c>
      <c r="D156" s="6" t="s">
        <v>93</v>
      </c>
    </row>
    <row r="157" spans="1:4" ht="14.1" customHeight="1" outlineLevel="3" x14ac:dyDescent="0.2">
      <c r="A157" s="11" t="s">
        <v>250</v>
      </c>
      <c r="B157" s="9"/>
      <c r="C157" s="13">
        <f>SUM(C158:C177)</f>
        <v>214286.30000000002</v>
      </c>
      <c r="D157" s="6"/>
    </row>
    <row r="158" spans="1:4" ht="14.1" customHeight="1" outlineLevel="3" x14ac:dyDescent="0.2">
      <c r="A158" s="6" t="s">
        <v>99</v>
      </c>
      <c r="B158" s="9">
        <v>45839</v>
      </c>
      <c r="C158" s="10">
        <v>6256.54</v>
      </c>
      <c r="D158" s="6" t="s">
        <v>100</v>
      </c>
    </row>
    <row r="159" spans="1:4" ht="14.1" customHeight="1" outlineLevel="3" x14ac:dyDescent="0.2">
      <c r="A159" s="6" t="s">
        <v>99</v>
      </c>
      <c r="B159" s="9">
        <v>45840</v>
      </c>
      <c r="C159" s="10">
        <v>17.79</v>
      </c>
      <c r="D159" s="6" t="s">
        <v>101</v>
      </c>
    </row>
    <row r="160" spans="1:4" ht="14.1" customHeight="1" outlineLevel="3" x14ac:dyDescent="0.2">
      <c r="A160" s="6" t="s">
        <v>99</v>
      </c>
      <c r="B160" s="9">
        <v>45846</v>
      </c>
      <c r="C160" s="10">
        <v>4960.46</v>
      </c>
      <c r="D160" s="6" t="s">
        <v>102</v>
      </c>
    </row>
    <row r="161" spans="1:4" ht="14.1" customHeight="1" outlineLevel="3" x14ac:dyDescent="0.2">
      <c r="A161" s="6" t="s">
        <v>99</v>
      </c>
      <c r="B161" s="9">
        <v>45846</v>
      </c>
      <c r="C161" s="10">
        <v>3012.61</v>
      </c>
      <c r="D161" s="6" t="s">
        <v>103</v>
      </c>
    </row>
    <row r="162" spans="1:4" ht="14.1" customHeight="1" outlineLevel="3" x14ac:dyDescent="0.2">
      <c r="A162" s="6" t="s">
        <v>99</v>
      </c>
      <c r="B162" s="9">
        <v>45846</v>
      </c>
      <c r="C162" s="10">
        <v>1700.01</v>
      </c>
      <c r="D162" s="6" t="s">
        <v>104</v>
      </c>
    </row>
    <row r="163" spans="1:4" ht="14.1" customHeight="1" outlineLevel="3" x14ac:dyDescent="0.2">
      <c r="A163" s="6" t="s">
        <v>99</v>
      </c>
      <c r="B163" s="9">
        <v>45847</v>
      </c>
      <c r="C163" s="10">
        <v>26300</v>
      </c>
      <c r="D163" s="6" t="s">
        <v>105</v>
      </c>
    </row>
    <row r="164" spans="1:4" ht="14.1" customHeight="1" outlineLevel="3" x14ac:dyDescent="0.2">
      <c r="A164" s="6" t="s">
        <v>99</v>
      </c>
      <c r="B164" s="9">
        <v>45847</v>
      </c>
      <c r="C164" s="10">
        <v>9520</v>
      </c>
      <c r="D164" s="6" t="s">
        <v>106</v>
      </c>
    </row>
    <row r="165" spans="1:4" ht="14.1" customHeight="1" outlineLevel="3" x14ac:dyDescent="0.2">
      <c r="A165" s="6" t="s">
        <v>99</v>
      </c>
      <c r="B165" s="9">
        <v>45848</v>
      </c>
      <c r="C165" s="10">
        <v>22337.57</v>
      </c>
      <c r="D165" s="6" t="s">
        <v>107</v>
      </c>
    </row>
    <row r="166" spans="1:4" ht="14.1" customHeight="1" outlineLevel="3" x14ac:dyDescent="0.2">
      <c r="A166" s="6" t="s">
        <v>99</v>
      </c>
      <c r="B166" s="9">
        <v>45849</v>
      </c>
      <c r="C166" s="10">
        <v>-5.73</v>
      </c>
      <c r="D166" s="6" t="s">
        <v>195</v>
      </c>
    </row>
    <row r="167" spans="1:4" ht="14.1" customHeight="1" outlineLevel="3" x14ac:dyDescent="0.2">
      <c r="A167" s="6" t="s">
        <v>99</v>
      </c>
      <c r="B167" s="9">
        <v>45855</v>
      </c>
      <c r="C167" s="10">
        <v>14452.22</v>
      </c>
      <c r="D167" s="6" t="s">
        <v>108</v>
      </c>
    </row>
    <row r="168" spans="1:4" ht="14.1" customHeight="1" outlineLevel="3" x14ac:dyDescent="0.2">
      <c r="A168" s="6" t="s">
        <v>99</v>
      </c>
      <c r="B168" s="9">
        <v>45855</v>
      </c>
      <c r="C168" s="10">
        <v>844.38</v>
      </c>
      <c r="D168" s="6" t="s">
        <v>109</v>
      </c>
    </row>
    <row r="169" spans="1:4" ht="14.1" customHeight="1" outlineLevel="3" x14ac:dyDescent="0.2">
      <c r="A169" s="6" t="s">
        <v>99</v>
      </c>
      <c r="B169" s="9">
        <v>45855</v>
      </c>
      <c r="C169" s="10">
        <v>4524.01</v>
      </c>
      <c r="D169" s="6" t="s">
        <v>110</v>
      </c>
    </row>
    <row r="170" spans="1:4" ht="14.1" customHeight="1" outlineLevel="3" x14ac:dyDescent="0.2">
      <c r="A170" s="6" t="s">
        <v>99</v>
      </c>
      <c r="B170" s="9">
        <v>45855</v>
      </c>
      <c r="C170" s="10">
        <v>686.44</v>
      </c>
      <c r="D170" s="6" t="s">
        <v>111</v>
      </c>
    </row>
    <row r="171" spans="1:4" ht="14.1" customHeight="1" outlineLevel="3" x14ac:dyDescent="0.2">
      <c r="A171" s="6" t="s">
        <v>99</v>
      </c>
      <c r="B171" s="9">
        <v>45855</v>
      </c>
      <c r="C171" s="10">
        <v>6527.15</v>
      </c>
      <c r="D171" s="6" t="s">
        <v>112</v>
      </c>
    </row>
    <row r="172" spans="1:4" ht="14.1" customHeight="1" outlineLevel="3" x14ac:dyDescent="0.2">
      <c r="A172" s="6" t="s">
        <v>99</v>
      </c>
      <c r="B172" s="9">
        <v>45856</v>
      </c>
      <c r="C172" s="10">
        <v>3677.1</v>
      </c>
      <c r="D172" s="6" t="s">
        <v>113</v>
      </c>
    </row>
    <row r="173" spans="1:4" ht="14.1" customHeight="1" outlineLevel="3" x14ac:dyDescent="0.2">
      <c r="A173" s="6" t="s">
        <v>99</v>
      </c>
      <c r="B173" s="9">
        <v>45856</v>
      </c>
      <c r="C173" s="10">
        <v>-27.29</v>
      </c>
      <c r="D173" s="6" t="s">
        <v>114</v>
      </c>
    </row>
    <row r="174" spans="1:4" ht="14.1" customHeight="1" outlineLevel="3" x14ac:dyDescent="0.2">
      <c r="A174" s="6" t="s">
        <v>99</v>
      </c>
      <c r="B174" s="9">
        <v>45862</v>
      </c>
      <c r="C174" s="10">
        <v>76981.2</v>
      </c>
      <c r="D174" s="6" t="s">
        <v>115</v>
      </c>
    </row>
    <row r="175" spans="1:4" ht="14.1" customHeight="1" outlineLevel="3" x14ac:dyDescent="0.2">
      <c r="A175" s="6" t="s">
        <v>99</v>
      </c>
      <c r="B175" s="9">
        <v>45869</v>
      </c>
      <c r="C175" s="10">
        <v>8668.7900000000009</v>
      </c>
      <c r="D175" s="6" t="s">
        <v>205</v>
      </c>
    </row>
    <row r="176" spans="1:4" ht="14.1" customHeight="1" outlineLevel="3" x14ac:dyDescent="0.2">
      <c r="A176" s="6" t="s">
        <v>99</v>
      </c>
      <c r="B176" s="9">
        <v>45869</v>
      </c>
      <c r="C176" s="10">
        <v>1519.27</v>
      </c>
      <c r="D176" s="6" t="s">
        <v>205</v>
      </c>
    </row>
    <row r="177" spans="1:4" ht="14.1" customHeight="1" outlineLevel="3" x14ac:dyDescent="0.2">
      <c r="A177" s="6" t="s">
        <v>99</v>
      </c>
      <c r="B177" s="9">
        <v>45869</v>
      </c>
      <c r="C177" s="10">
        <v>22333.78</v>
      </c>
      <c r="D177" s="6" t="s">
        <v>116</v>
      </c>
    </row>
    <row r="178" spans="1:4" ht="14.1" customHeight="1" outlineLevel="3" x14ac:dyDescent="0.2">
      <c r="A178" s="11" t="s">
        <v>251</v>
      </c>
      <c r="B178" s="9"/>
      <c r="C178" s="13">
        <f>SUM(C179:C261)</f>
        <v>419232.98</v>
      </c>
      <c r="D178" s="6"/>
    </row>
    <row r="179" spans="1:4" ht="14.1" customHeight="1" outlineLevel="3" x14ac:dyDescent="0.2">
      <c r="A179" s="6" t="s">
        <v>117</v>
      </c>
      <c r="B179" s="9">
        <v>45839</v>
      </c>
      <c r="C179" s="10">
        <v>1249.5</v>
      </c>
      <c r="D179" s="6" t="s">
        <v>118</v>
      </c>
    </row>
    <row r="180" spans="1:4" ht="14.1" customHeight="1" outlineLevel="3" x14ac:dyDescent="0.2">
      <c r="A180" s="6" t="s">
        <v>117</v>
      </c>
      <c r="B180" s="9">
        <v>45840</v>
      </c>
      <c r="C180" s="10">
        <v>1655.04</v>
      </c>
      <c r="D180" s="4" t="s">
        <v>246</v>
      </c>
    </row>
    <row r="181" spans="1:4" ht="14.1" customHeight="1" outlineLevel="3" x14ac:dyDescent="0.2">
      <c r="A181" s="6" t="s">
        <v>117</v>
      </c>
      <c r="B181" s="9">
        <v>45840</v>
      </c>
      <c r="C181" s="10">
        <v>446.25</v>
      </c>
      <c r="D181" s="6" t="s">
        <v>119</v>
      </c>
    </row>
    <row r="182" spans="1:4" ht="14.1" customHeight="1" outlineLevel="3" x14ac:dyDescent="0.2">
      <c r="A182" s="6" t="s">
        <v>117</v>
      </c>
      <c r="B182" s="9">
        <v>45840</v>
      </c>
      <c r="C182" s="10">
        <v>2231.2800000000002</v>
      </c>
      <c r="D182" s="6" t="s">
        <v>206</v>
      </c>
    </row>
    <row r="183" spans="1:4" ht="14.1" customHeight="1" outlineLevel="3" x14ac:dyDescent="0.2">
      <c r="A183" s="6" t="s">
        <v>117</v>
      </c>
      <c r="B183" s="9">
        <v>45840</v>
      </c>
      <c r="C183" s="10">
        <v>666.98</v>
      </c>
      <c r="D183" s="6" t="s">
        <v>206</v>
      </c>
    </row>
    <row r="184" spans="1:4" ht="14.1" customHeight="1" outlineLevel="3" x14ac:dyDescent="0.2">
      <c r="A184" s="6" t="s">
        <v>117</v>
      </c>
      <c r="B184" s="9">
        <v>45846</v>
      </c>
      <c r="C184" s="10">
        <v>1939.7</v>
      </c>
      <c r="D184" s="6" t="s">
        <v>120</v>
      </c>
    </row>
    <row r="185" spans="1:4" ht="14.1" customHeight="1" outlineLevel="3" x14ac:dyDescent="0.2">
      <c r="A185" s="6" t="s">
        <v>117</v>
      </c>
      <c r="B185" s="9">
        <v>45846</v>
      </c>
      <c r="C185" s="10">
        <v>18107</v>
      </c>
      <c r="D185" s="6" t="s">
        <v>121</v>
      </c>
    </row>
    <row r="186" spans="1:4" ht="14.1" customHeight="1" outlineLevel="3" x14ac:dyDescent="0.2">
      <c r="A186" s="6" t="s">
        <v>117</v>
      </c>
      <c r="B186" s="9">
        <v>45846</v>
      </c>
      <c r="C186" s="10">
        <v>154.69999999999999</v>
      </c>
      <c r="D186" s="6" t="s">
        <v>122</v>
      </c>
    </row>
    <row r="187" spans="1:4" ht="14.1" customHeight="1" outlineLevel="3" x14ac:dyDescent="0.2">
      <c r="A187" s="6" t="s">
        <v>117</v>
      </c>
      <c r="B187" s="9">
        <v>45846</v>
      </c>
      <c r="C187" s="10">
        <v>154.69999999999999</v>
      </c>
      <c r="D187" s="6" t="s">
        <v>122</v>
      </c>
    </row>
    <row r="188" spans="1:4" ht="14.1" customHeight="1" outlineLevel="3" x14ac:dyDescent="0.2">
      <c r="A188" s="6" t="s">
        <v>117</v>
      </c>
      <c r="B188" s="9">
        <v>45846</v>
      </c>
      <c r="C188" s="10">
        <v>154.69999999999999</v>
      </c>
      <c r="D188" s="6" t="s">
        <v>122</v>
      </c>
    </row>
    <row r="189" spans="1:4" ht="14.1" customHeight="1" outlineLevel="3" x14ac:dyDescent="0.2">
      <c r="A189" s="6" t="s">
        <v>117</v>
      </c>
      <c r="B189" s="9">
        <v>45846</v>
      </c>
      <c r="C189" s="10">
        <v>1790.59</v>
      </c>
      <c r="D189" s="4" t="s">
        <v>252</v>
      </c>
    </row>
    <row r="190" spans="1:4" ht="14.1" customHeight="1" outlineLevel="3" x14ac:dyDescent="0.2">
      <c r="A190" s="6" t="s">
        <v>117</v>
      </c>
      <c r="B190" s="9">
        <v>45846</v>
      </c>
      <c r="C190" s="10">
        <v>1033.94</v>
      </c>
      <c r="D190" s="4" t="s">
        <v>253</v>
      </c>
    </row>
    <row r="191" spans="1:4" ht="14.1" customHeight="1" outlineLevel="3" x14ac:dyDescent="0.2">
      <c r="A191" s="6" t="s">
        <v>117</v>
      </c>
      <c r="B191" s="9">
        <v>45846</v>
      </c>
      <c r="C191" s="10">
        <v>937.61</v>
      </c>
      <c r="D191" s="4" t="s">
        <v>253</v>
      </c>
    </row>
    <row r="192" spans="1:4" ht="14.1" customHeight="1" outlineLevel="3" x14ac:dyDescent="0.2">
      <c r="A192" s="6" t="s">
        <v>117</v>
      </c>
      <c r="B192" s="9">
        <v>45846</v>
      </c>
      <c r="C192" s="10">
        <v>8139.6</v>
      </c>
      <c r="D192" s="6" t="s">
        <v>123</v>
      </c>
    </row>
    <row r="193" spans="1:4" ht="14.1" customHeight="1" outlineLevel="3" x14ac:dyDescent="0.2">
      <c r="A193" s="6" t="s">
        <v>117</v>
      </c>
      <c r="B193" s="9">
        <v>45846</v>
      </c>
      <c r="C193" s="10">
        <v>154.69999999999999</v>
      </c>
      <c r="D193" s="6" t="s">
        <v>207</v>
      </c>
    </row>
    <row r="194" spans="1:4" ht="14.1" customHeight="1" outlineLevel="3" x14ac:dyDescent="0.2">
      <c r="A194" s="6" t="s">
        <v>117</v>
      </c>
      <c r="B194" s="9">
        <v>45846</v>
      </c>
      <c r="C194" s="10">
        <v>154.69999999999999</v>
      </c>
      <c r="D194" s="6" t="s">
        <v>207</v>
      </c>
    </row>
    <row r="195" spans="1:4" ht="14.1" customHeight="1" outlineLevel="3" x14ac:dyDescent="0.2">
      <c r="A195" s="6" t="s">
        <v>117</v>
      </c>
      <c r="B195" s="9">
        <v>45846</v>
      </c>
      <c r="C195" s="10">
        <v>154.69999999999999</v>
      </c>
      <c r="D195" s="6" t="s">
        <v>207</v>
      </c>
    </row>
    <row r="196" spans="1:4" ht="14.1" customHeight="1" outlineLevel="3" x14ac:dyDescent="0.2">
      <c r="A196" s="6" t="s">
        <v>117</v>
      </c>
      <c r="B196" s="9">
        <v>45846</v>
      </c>
      <c r="C196" s="10">
        <v>154.69999999999999</v>
      </c>
      <c r="D196" s="6" t="s">
        <v>207</v>
      </c>
    </row>
    <row r="197" spans="1:4" ht="14.1" customHeight="1" outlineLevel="3" x14ac:dyDescent="0.2">
      <c r="A197" s="6" t="s">
        <v>117</v>
      </c>
      <c r="B197" s="9">
        <v>45846</v>
      </c>
      <c r="C197" s="10">
        <v>862.12</v>
      </c>
      <c r="D197" s="6" t="s">
        <v>208</v>
      </c>
    </row>
    <row r="198" spans="1:4" ht="14.1" customHeight="1" outlineLevel="3" x14ac:dyDescent="0.2">
      <c r="A198" s="6" t="s">
        <v>117</v>
      </c>
      <c r="B198" s="9">
        <v>45846</v>
      </c>
      <c r="C198" s="10">
        <v>119</v>
      </c>
      <c r="D198" s="6" t="s">
        <v>209</v>
      </c>
    </row>
    <row r="199" spans="1:4" ht="14.1" customHeight="1" outlineLevel="3" x14ac:dyDescent="0.2">
      <c r="A199" s="6" t="s">
        <v>117</v>
      </c>
      <c r="B199" s="9">
        <v>45847</v>
      </c>
      <c r="C199" s="10">
        <v>236.81</v>
      </c>
      <c r="D199" s="4" t="s">
        <v>254</v>
      </c>
    </row>
    <row r="200" spans="1:4" ht="14.1" customHeight="1" outlineLevel="3" x14ac:dyDescent="0.2">
      <c r="A200" s="6" t="s">
        <v>117</v>
      </c>
      <c r="B200" s="9">
        <v>45847</v>
      </c>
      <c r="C200" s="10">
        <v>236.81</v>
      </c>
      <c r="D200" s="4" t="s">
        <v>254</v>
      </c>
    </row>
    <row r="201" spans="1:4" ht="14.1" customHeight="1" outlineLevel="3" x14ac:dyDescent="0.2">
      <c r="A201" s="6" t="s">
        <v>117</v>
      </c>
      <c r="B201" s="9">
        <v>45847</v>
      </c>
      <c r="C201" s="10">
        <v>1950</v>
      </c>
      <c r="D201" s="6" t="s">
        <v>124</v>
      </c>
    </row>
    <row r="202" spans="1:4" ht="14.1" customHeight="1" outlineLevel="3" x14ac:dyDescent="0.2">
      <c r="A202" s="6" t="s">
        <v>117</v>
      </c>
      <c r="B202" s="9">
        <v>45847</v>
      </c>
      <c r="C202" s="10">
        <v>1500</v>
      </c>
      <c r="D202" s="6" t="s">
        <v>125</v>
      </c>
    </row>
    <row r="203" spans="1:4" ht="14.1" customHeight="1" outlineLevel="3" x14ac:dyDescent="0.2">
      <c r="A203" s="6" t="s">
        <v>117</v>
      </c>
      <c r="B203" s="9">
        <v>45848</v>
      </c>
      <c r="C203" s="10">
        <v>109</v>
      </c>
      <c r="D203" s="4" t="s">
        <v>255</v>
      </c>
    </row>
    <row r="204" spans="1:4" ht="14.1" customHeight="1" outlineLevel="3" x14ac:dyDescent="0.2">
      <c r="A204" s="6" t="s">
        <v>117</v>
      </c>
      <c r="B204" s="9">
        <v>45848</v>
      </c>
      <c r="C204" s="10">
        <v>109</v>
      </c>
      <c r="D204" s="4" t="s">
        <v>255</v>
      </c>
    </row>
    <row r="205" spans="1:4" ht="14.1" customHeight="1" outlineLevel="3" x14ac:dyDescent="0.2">
      <c r="A205" s="6" t="s">
        <v>117</v>
      </c>
      <c r="B205" s="9">
        <v>45848</v>
      </c>
      <c r="C205" s="10">
        <v>150.52000000000001</v>
      </c>
      <c r="D205" s="4" t="s">
        <v>255</v>
      </c>
    </row>
    <row r="206" spans="1:4" ht="14.1" customHeight="1" outlineLevel="3" x14ac:dyDescent="0.2">
      <c r="A206" s="6" t="s">
        <v>117</v>
      </c>
      <c r="B206" s="9">
        <v>45848</v>
      </c>
      <c r="C206" s="10">
        <v>135.02000000000001</v>
      </c>
      <c r="D206" s="6" t="s">
        <v>30</v>
      </c>
    </row>
    <row r="207" spans="1:4" ht="14.1" customHeight="1" outlineLevel="3" x14ac:dyDescent="0.2">
      <c r="A207" s="6" t="s">
        <v>117</v>
      </c>
      <c r="B207" s="9">
        <v>45849</v>
      </c>
      <c r="C207" s="10">
        <v>448.45</v>
      </c>
      <c r="D207" s="6" t="s">
        <v>126</v>
      </c>
    </row>
    <row r="208" spans="1:4" ht="14.1" customHeight="1" outlineLevel="3" x14ac:dyDescent="0.2">
      <c r="A208" s="6" t="s">
        <v>117</v>
      </c>
      <c r="B208" s="9">
        <v>45849</v>
      </c>
      <c r="C208" s="10">
        <v>1528</v>
      </c>
      <c r="D208" s="6" t="s">
        <v>127</v>
      </c>
    </row>
    <row r="209" spans="1:4" ht="14.1" customHeight="1" outlineLevel="3" x14ac:dyDescent="0.2">
      <c r="A209" s="6" t="s">
        <v>117</v>
      </c>
      <c r="B209" s="9">
        <v>45849</v>
      </c>
      <c r="C209" s="10">
        <v>-804.44</v>
      </c>
      <c r="D209" s="6" t="s">
        <v>195</v>
      </c>
    </row>
    <row r="210" spans="1:4" ht="14.1" customHeight="1" outlineLevel="3" x14ac:dyDescent="0.2">
      <c r="A210" s="6" t="s">
        <v>117</v>
      </c>
      <c r="B210" s="9">
        <v>45855</v>
      </c>
      <c r="C210" s="10">
        <v>1074.1099999999999</v>
      </c>
      <c r="D210" s="6" t="s">
        <v>128</v>
      </c>
    </row>
    <row r="211" spans="1:4" ht="14.1" customHeight="1" outlineLevel="3" x14ac:dyDescent="0.2">
      <c r="A211" s="6" t="s">
        <v>117</v>
      </c>
      <c r="B211" s="9">
        <v>45855</v>
      </c>
      <c r="C211" s="10">
        <v>1166.2</v>
      </c>
      <c r="D211" s="6" t="s">
        <v>129</v>
      </c>
    </row>
    <row r="212" spans="1:4" ht="14.1" customHeight="1" outlineLevel="3" x14ac:dyDescent="0.2">
      <c r="A212" s="6" t="s">
        <v>117</v>
      </c>
      <c r="B212" s="9">
        <v>45855</v>
      </c>
      <c r="C212" s="10">
        <v>1927.8</v>
      </c>
      <c r="D212" s="6" t="s">
        <v>130</v>
      </c>
    </row>
    <row r="213" spans="1:4" ht="14.1" customHeight="1" outlineLevel="3" x14ac:dyDescent="0.2">
      <c r="A213" s="6" t="s">
        <v>117</v>
      </c>
      <c r="B213" s="9">
        <v>45855</v>
      </c>
      <c r="C213" s="10">
        <v>1547</v>
      </c>
      <c r="D213" s="6" t="s">
        <v>131</v>
      </c>
    </row>
    <row r="214" spans="1:4" ht="14.1" customHeight="1" outlineLevel="3" x14ac:dyDescent="0.2">
      <c r="A214" s="6" t="s">
        <v>117</v>
      </c>
      <c r="B214" s="9">
        <v>45855</v>
      </c>
      <c r="C214" s="10">
        <v>1349.46</v>
      </c>
      <c r="D214" s="6" t="s">
        <v>132</v>
      </c>
    </row>
    <row r="215" spans="1:4" ht="14.1" customHeight="1" outlineLevel="3" x14ac:dyDescent="0.2">
      <c r="A215" s="6" t="s">
        <v>117</v>
      </c>
      <c r="B215" s="9">
        <v>45855</v>
      </c>
      <c r="C215" s="10">
        <v>476</v>
      </c>
      <c r="D215" s="6" t="s">
        <v>210</v>
      </c>
    </row>
    <row r="216" spans="1:4" ht="14.1" customHeight="1" outlineLevel="3" x14ac:dyDescent="0.2">
      <c r="A216" s="6" t="s">
        <v>117</v>
      </c>
      <c r="B216" s="9">
        <v>45855</v>
      </c>
      <c r="C216" s="10">
        <v>178.5</v>
      </c>
      <c r="D216" s="6" t="s">
        <v>133</v>
      </c>
    </row>
    <row r="217" spans="1:4" ht="14.1" customHeight="1" outlineLevel="3" x14ac:dyDescent="0.2">
      <c r="A217" s="6" t="s">
        <v>117</v>
      </c>
      <c r="B217" s="9">
        <v>45855</v>
      </c>
      <c r="C217" s="10">
        <v>3741.25</v>
      </c>
      <c r="D217" s="4" t="s">
        <v>256</v>
      </c>
    </row>
    <row r="218" spans="1:4" ht="14.1" customHeight="1" outlineLevel="3" x14ac:dyDescent="0.2">
      <c r="A218" s="6" t="s">
        <v>117</v>
      </c>
      <c r="B218" s="9">
        <v>45855</v>
      </c>
      <c r="C218" s="10">
        <v>1197.2</v>
      </c>
      <c r="D218" s="4" t="s">
        <v>257</v>
      </c>
    </row>
    <row r="219" spans="1:4" ht="14.1" customHeight="1" outlineLevel="3" x14ac:dyDescent="0.2">
      <c r="A219" s="6" t="s">
        <v>117</v>
      </c>
      <c r="B219" s="9">
        <v>45855</v>
      </c>
      <c r="C219" s="10">
        <v>1323.77</v>
      </c>
      <c r="D219" s="4" t="s">
        <v>257</v>
      </c>
    </row>
    <row r="220" spans="1:4" ht="14.1" customHeight="1" outlineLevel="3" x14ac:dyDescent="0.2">
      <c r="A220" s="6" t="s">
        <v>117</v>
      </c>
      <c r="B220" s="9">
        <v>45855</v>
      </c>
      <c r="C220" s="10">
        <v>1141.68</v>
      </c>
      <c r="D220" s="4" t="s">
        <v>257</v>
      </c>
    </row>
    <row r="221" spans="1:4" ht="14.1" customHeight="1" outlineLevel="3" x14ac:dyDescent="0.2">
      <c r="A221" s="6" t="s">
        <v>117</v>
      </c>
      <c r="B221" s="9">
        <v>45855</v>
      </c>
      <c r="C221" s="10">
        <v>1275.7</v>
      </c>
      <c r="D221" s="4" t="s">
        <v>257</v>
      </c>
    </row>
    <row r="222" spans="1:4" ht="14.1" customHeight="1" outlineLevel="3" x14ac:dyDescent="0.2">
      <c r="A222" s="6" t="s">
        <v>117</v>
      </c>
      <c r="B222" s="9">
        <v>45856</v>
      </c>
      <c r="C222" s="10">
        <v>930</v>
      </c>
      <c r="D222" s="6" t="s">
        <v>134</v>
      </c>
    </row>
    <row r="223" spans="1:4" ht="14.1" customHeight="1" outlineLevel="3" x14ac:dyDescent="0.2">
      <c r="A223" s="6" t="s">
        <v>117</v>
      </c>
      <c r="B223" s="9">
        <v>45856</v>
      </c>
      <c r="C223" s="10">
        <v>316669.81</v>
      </c>
      <c r="D223" s="6" t="s">
        <v>135</v>
      </c>
    </row>
    <row r="224" spans="1:4" ht="14.1" customHeight="1" outlineLevel="3" x14ac:dyDescent="0.2">
      <c r="A224" s="6" t="s">
        <v>117</v>
      </c>
      <c r="B224" s="9">
        <v>45856</v>
      </c>
      <c r="C224" s="10">
        <v>-2900.53</v>
      </c>
      <c r="D224" s="6" t="s">
        <v>136</v>
      </c>
    </row>
    <row r="225" spans="1:4" ht="14.1" customHeight="1" outlineLevel="3" x14ac:dyDescent="0.2">
      <c r="A225" s="6" t="s">
        <v>117</v>
      </c>
      <c r="B225" s="9">
        <v>45859</v>
      </c>
      <c r="C225" s="10">
        <v>496.23</v>
      </c>
      <c r="D225" s="6" t="s">
        <v>137</v>
      </c>
    </row>
    <row r="226" spans="1:4" ht="14.1" customHeight="1" outlineLevel="3" x14ac:dyDescent="0.2">
      <c r="A226" s="6" t="s">
        <v>117</v>
      </c>
      <c r="B226" s="9">
        <v>45859</v>
      </c>
      <c r="C226" s="10">
        <v>357</v>
      </c>
      <c r="D226" s="6" t="s">
        <v>138</v>
      </c>
    </row>
    <row r="227" spans="1:4" ht="14.1" customHeight="1" outlineLevel="3" x14ac:dyDescent="0.2">
      <c r="A227" s="6" t="s">
        <v>117</v>
      </c>
      <c r="B227" s="9">
        <v>45859</v>
      </c>
      <c r="C227" s="10">
        <v>3497.36</v>
      </c>
      <c r="D227" s="4" t="s">
        <v>258</v>
      </c>
    </row>
    <row r="228" spans="1:4" ht="14.1" customHeight="1" outlineLevel="3" x14ac:dyDescent="0.2">
      <c r="A228" s="6" t="s">
        <v>117</v>
      </c>
      <c r="B228" s="9">
        <v>45862</v>
      </c>
      <c r="C228" s="10">
        <v>25.34</v>
      </c>
      <c r="D228" s="6" t="s">
        <v>139</v>
      </c>
    </row>
    <row r="229" spans="1:4" ht="14.1" customHeight="1" outlineLevel="3" x14ac:dyDescent="0.2">
      <c r="A229" s="6" t="s">
        <v>117</v>
      </c>
      <c r="B229" s="9">
        <v>45863</v>
      </c>
      <c r="C229" s="10">
        <v>80</v>
      </c>
      <c r="D229" s="6" t="s">
        <v>140</v>
      </c>
    </row>
    <row r="230" spans="1:4" ht="14.1" customHeight="1" outlineLevel="3" x14ac:dyDescent="0.2">
      <c r="A230" s="6" t="s">
        <v>117</v>
      </c>
      <c r="B230" s="9">
        <v>45863</v>
      </c>
      <c r="C230" s="10">
        <v>55</v>
      </c>
      <c r="D230" s="6" t="s">
        <v>140</v>
      </c>
    </row>
    <row r="231" spans="1:4" ht="14.1" customHeight="1" outlineLevel="3" x14ac:dyDescent="0.2">
      <c r="A231" s="6" t="s">
        <v>117</v>
      </c>
      <c r="B231" s="9">
        <v>45863</v>
      </c>
      <c r="C231" s="10">
        <v>3415</v>
      </c>
      <c r="D231" s="6" t="s">
        <v>141</v>
      </c>
    </row>
    <row r="232" spans="1:4" ht="14.1" customHeight="1" outlineLevel="3" x14ac:dyDescent="0.2">
      <c r="A232" s="6" t="s">
        <v>117</v>
      </c>
      <c r="B232" s="9">
        <v>45863</v>
      </c>
      <c r="C232" s="10">
        <v>3088.93</v>
      </c>
      <c r="D232" s="4" t="s">
        <v>259</v>
      </c>
    </row>
    <row r="233" spans="1:4" ht="14.1" customHeight="1" outlineLevel="3" x14ac:dyDescent="0.2">
      <c r="A233" s="6" t="s">
        <v>117</v>
      </c>
      <c r="B233" s="9">
        <v>45863</v>
      </c>
      <c r="C233" s="10">
        <v>1177.52</v>
      </c>
      <c r="D233" s="4" t="s">
        <v>260</v>
      </c>
    </row>
    <row r="234" spans="1:4" ht="14.1" customHeight="1" outlineLevel="3" x14ac:dyDescent="0.2">
      <c r="A234" s="6" t="s">
        <v>117</v>
      </c>
      <c r="B234" s="9">
        <v>45863</v>
      </c>
      <c r="C234" s="10">
        <v>154.69999999999999</v>
      </c>
      <c r="D234" s="6" t="s">
        <v>211</v>
      </c>
    </row>
    <row r="235" spans="1:4" ht="14.1" customHeight="1" outlineLevel="3" x14ac:dyDescent="0.2">
      <c r="A235" s="6" t="s">
        <v>117</v>
      </c>
      <c r="B235" s="9">
        <v>45863</v>
      </c>
      <c r="C235" s="10">
        <v>1942</v>
      </c>
      <c r="D235" s="6" t="s">
        <v>212</v>
      </c>
    </row>
    <row r="236" spans="1:4" ht="14.1" customHeight="1" outlineLevel="3" x14ac:dyDescent="0.2">
      <c r="A236" s="6" t="s">
        <v>117</v>
      </c>
      <c r="B236" s="9">
        <v>45863</v>
      </c>
      <c r="C236" s="10">
        <v>863.73</v>
      </c>
      <c r="D236" s="6" t="s">
        <v>212</v>
      </c>
    </row>
    <row r="237" spans="1:4" ht="14.1" customHeight="1" outlineLevel="3" x14ac:dyDescent="0.2">
      <c r="A237" s="6" t="s">
        <v>117</v>
      </c>
      <c r="B237" s="9">
        <v>45863</v>
      </c>
      <c r="C237" s="10">
        <v>119</v>
      </c>
      <c r="D237" s="6" t="s">
        <v>213</v>
      </c>
    </row>
    <row r="238" spans="1:4" ht="14.1" customHeight="1" outlineLevel="3" x14ac:dyDescent="0.2">
      <c r="A238" s="6" t="s">
        <v>117</v>
      </c>
      <c r="B238" s="9">
        <v>45867</v>
      </c>
      <c r="C238" s="10">
        <v>3144</v>
      </c>
      <c r="D238" s="6" t="s">
        <v>142</v>
      </c>
    </row>
    <row r="239" spans="1:4" ht="14.1" customHeight="1" outlineLevel="3" x14ac:dyDescent="0.2">
      <c r="A239" s="6" t="s">
        <v>117</v>
      </c>
      <c r="B239" s="9">
        <v>45867</v>
      </c>
      <c r="C239" s="10">
        <v>5593</v>
      </c>
      <c r="D239" s="6" t="s">
        <v>143</v>
      </c>
    </row>
    <row r="240" spans="1:4" ht="14.1" customHeight="1" outlineLevel="3" x14ac:dyDescent="0.2">
      <c r="A240" s="6" t="s">
        <v>117</v>
      </c>
      <c r="B240" s="9">
        <v>45867</v>
      </c>
      <c r="C240" s="10">
        <v>1787.69</v>
      </c>
      <c r="D240" s="6" t="s">
        <v>144</v>
      </c>
    </row>
    <row r="241" spans="1:4" ht="14.1" customHeight="1" outlineLevel="3" x14ac:dyDescent="0.2">
      <c r="A241" s="6" t="s">
        <v>117</v>
      </c>
      <c r="B241" s="9">
        <v>45867</v>
      </c>
      <c r="C241" s="10">
        <v>492.36</v>
      </c>
      <c r="D241" s="6" t="s">
        <v>145</v>
      </c>
    </row>
    <row r="242" spans="1:4" ht="14.1" customHeight="1" outlineLevel="3" x14ac:dyDescent="0.2">
      <c r="A242" s="6" t="s">
        <v>117</v>
      </c>
      <c r="B242" s="9">
        <v>45867</v>
      </c>
      <c r="C242" s="10">
        <v>1039.08</v>
      </c>
      <c r="D242" s="4" t="s">
        <v>261</v>
      </c>
    </row>
    <row r="243" spans="1:4" ht="14.1" customHeight="1" outlineLevel="3" x14ac:dyDescent="0.2">
      <c r="A243" s="6" t="s">
        <v>117</v>
      </c>
      <c r="B243" s="9">
        <v>45867</v>
      </c>
      <c r="C243" s="10">
        <v>406.46</v>
      </c>
      <c r="D243" s="4" t="s">
        <v>255</v>
      </c>
    </row>
    <row r="244" spans="1:4" ht="14.1" customHeight="1" outlineLevel="3" x14ac:dyDescent="0.2">
      <c r="A244" s="6" t="s">
        <v>117</v>
      </c>
      <c r="B244" s="9">
        <v>45867</v>
      </c>
      <c r="C244" s="10">
        <v>730.37</v>
      </c>
      <c r="D244" s="4" t="s">
        <v>262</v>
      </c>
    </row>
    <row r="245" spans="1:4" ht="14.1" customHeight="1" outlineLevel="3" x14ac:dyDescent="0.2">
      <c r="A245" s="6" t="s">
        <v>117</v>
      </c>
      <c r="B245" s="9">
        <v>45867</v>
      </c>
      <c r="C245" s="10">
        <v>154.69999999999999</v>
      </c>
      <c r="D245" s="4" t="s">
        <v>263</v>
      </c>
    </row>
    <row r="246" spans="1:4" ht="14.1" customHeight="1" outlineLevel="3" x14ac:dyDescent="0.2">
      <c r="A246" s="6" t="s">
        <v>117</v>
      </c>
      <c r="B246" s="9">
        <v>45867</v>
      </c>
      <c r="C246" s="10">
        <v>154.69999999999999</v>
      </c>
      <c r="D246" s="4" t="s">
        <v>263</v>
      </c>
    </row>
    <row r="247" spans="1:4" ht="14.1" customHeight="1" outlineLevel="3" x14ac:dyDescent="0.2">
      <c r="A247" s="6" t="s">
        <v>117</v>
      </c>
      <c r="B247" s="9">
        <v>45868</v>
      </c>
      <c r="C247" s="10">
        <v>-10.4</v>
      </c>
      <c r="D247" s="6" t="s">
        <v>146</v>
      </c>
    </row>
    <row r="248" spans="1:4" ht="14.1" customHeight="1" outlineLevel="3" x14ac:dyDescent="0.2">
      <c r="A248" s="6" t="s">
        <v>117</v>
      </c>
      <c r="B248" s="9">
        <v>45869</v>
      </c>
      <c r="C248" s="10">
        <v>2155.6999999999998</v>
      </c>
      <c r="D248" s="6" t="s">
        <v>214</v>
      </c>
    </row>
    <row r="249" spans="1:4" ht="14.1" customHeight="1" outlineLevel="3" x14ac:dyDescent="0.2">
      <c r="A249" s="6" t="s">
        <v>117</v>
      </c>
      <c r="B249" s="9">
        <v>45869</v>
      </c>
      <c r="C249" s="10">
        <v>643.48</v>
      </c>
      <c r="D249" s="6" t="s">
        <v>215</v>
      </c>
    </row>
    <row r="250" spans="1:4" ht="14.1" customHeight="1" outlineLevel="3" x14ac:dyDescent="0.2">
      <c r="A250" s="6" t="s">
        <v>117</v>
      </c>
      <c r="B250" s="9">
        <v>45869</v>
      </c>
      <c r="C250" s="10">
        <v>676.4</v>
      </c>
      <c r="D250" s="6" t="s">
        <v>215</v>
      </c>
    </row>
    <row r="251" spans="1:4" ht="14.1" customHeight="1" outlineLevel="3" x14ac:dyDescent="0.2">
      <c r="A251" s="6" t="s">
        <v>117</v>
      </c>
      <c r="B251" s="9">
        <v>45869</v>
      </c>
      <c r="C251" s="10">
        <v>522.15</v>
      </c>
      <c r="D251" s="6" t="s">
        <v>212</v>
      </c>
    </row>
    <row r="252" spans="1:4" ht="14.1" customHeight="1" outlineLevel="3" x14ac:dyDescent="0.2">
      <c r="A252" s="6" t="s">
        <v>117</v>
      </c>
      <c r="B252" s="9">
        <v>45869</v>
      </c>
      <c r="C252" s="10">
        <v>672.24</v>
      </c>
      <c r="D252" s="6" t="s">
        <v>216</v>
      </c>
    </row>
    <row r="253" spans="1:4" ht="14.1" customHeight="1" outlineLevel="3" x14ac:dyDescent="0.2">
      <c r="A253" s="6" t="s">
        <v>117</v>
      </c>
      <c r="B253" s="9">
        <v>45869</v>
      </c>
      <c r="C253" s="10">
        <v>710.81</v>
      </c>
      <c r="D253" s="6" t="s">
        <v>217</v>
      </c>
    </row>
    <row r="254" spans="1:4" ht="14.1" customHeight="1" outlineLevel="3" x14ac:dyDescent="0.2">
      <c r="A254" s="6" t="s">
        <v>117</v>
      </c>
      <c r="B254" s="9">
        <v>45869</v>
      </c>
      <c r="C254" s="10">
        <v>710.31</v>
      </c>
      <c r="D254" s="6" t="s">
        <v>217</v>
      </c>
    </row>
    <row r="255" spans="1:4" ht="14.1" customHeight="1" outlineLevel="3" x14ac:dyDescent="0.2">
      <c r="A255" s="6" t="s">
        <v>117</v>
      </c>
      <c r="B255" s="9">
        <v>45869</v>
      </c>
      <c r="C255" s="10">
        <v>710.25</v>
      </c>
      <c r="D255" s="6" t="s">
        <v>217</v>
      </c>
    </row>
    <row r="256" spans="1:4" ht="14.1" customHeight="1" outlineLevel="3" x14ac:dyDescent="0.2">
      <c r="A256" s="6" t="s">
        <v>117</v>
      </c>
      <c r="B256" s="9">
        <v>45869</v>
      </c>
      <c r="C256" s="10">
        <v>732.23</v>
      </c>
      <c r="D256" s="6" t="s">
        <v>217</v>
      </c>
    </row>
    <row r="257" spans="1:4" ht="14.1" customHeight="1" outlineLevel="3" x14ac:dyDescent="0.2">
      <c r="A257" s="6" t="s">
        <v>117</v>
      </c>
      <c r="B257" s="9">
        <v>45869</v>
      </c>
      <c r="C257" s="10">
        <v>798.7</v>
      </c>
      <c r="D257" s="6" t="s">
        <v>212</v>
      </c>
    </row>
    <row r="258" spans="1:4" ht="14.1" customHeight="1" outlineLevel="3" x14ac:dyDescent="0.2">
      <c r="A258" s="6" t="s">
        <v>117</v>
      </c>
      <c r="B258" s="9">
        <v>45869</v>
      </c>
      <c r="C258" s="10">
        <v>1162.92</v>
      </c>
      <c r="D258" s="6" t="s">
        <v>218</v>
      </c>
    </row>
    <row r="259" spans="1:4" ht="14.1" customHeight="1" outlineLevel="3" x14ac:dyDescent="0.2">
      <c r="A259" s="6" t="s">
        <v>117</v>
      </c>
      <c r="B259" s="9">
        <v>45869</v>
      </c>
      <c r="C259" s="10">
        <v>584.89</v>
      </c>
      <c r="D259" s="6" t="s">
        <v>219</v>
      </c>
    </row>
    <row r="260" spans="1:4" ht="14.1" customHeight="1" outlineLevel="3" x14ac:dyDescent="0.2">
      <c r="A260" s="6" t="s">
        <v>117</v>
      </c>
      <c r="B260" s="9">
        <v>45869</v>
      </c>
      <c r="C260" s="10">
        <v>961.52</v>
      </c>
      <c r="D260" s="6" t="s">
        <v>220</v>
      </c>
    </row>
    <row r="261" spans="1:4" ht="14.1" customHeight="1" outlineLevel="3" x14ac:dyDescent="0.2">
      <c r="A261" s="6" t="s">
        <v>117</v>
      </c>
      <c r="B261" s="9">
        <v>45869</v>
      </c>
      <c r="C261" s="10">
        <v>2468.98</v>
      </c>
      <c r="D261" s="6" t="s">
        <v>220</v>
      </c>
    </row>
    <row r="262" spans="1:4" ht="14.1" customHeight="1" outlineLevel="3" x14ac:dyDescent="0.2">
      <c r="A262" s="11" t="s">
        <v>264</v>
      </c>
      <c r="B262" s="9"/>
      <c r="C262" s="13">
        <f>SUM(C263:C269)</f>
        <v>2689.6</v>
      </c>
      <c r="D262" s="6"/>
    </row>
    <row r="263" spans="1:4" ht="14.1" customHeight="1" outlineLevel="3" x14ac:dyDescent="0.2">
      <c r="A263" s="6" t="s">
        <v>147</v>
      </c>
      <c r="B263" s="9">
        <v>45846</v>
      </c>
      <c r="C263" s="10">
        <v>199.27</v>
      </c>
      <c r="D263" s="4" t="s">
        <v>268</v>
      </c>
    </row>
    <row r="264" spans="1:4" ht="14.1" customHeight="1" outlineLevel="3" x14ac:dyDescent="0.2">
      <c r="A264" s="6" t="s">
        <v>147</v>
      </c>
      <c r="B264" s="9">
        <v>45846</v>
      </c>
      <c r="C264" s="10">
        <v>457.88</v>
      </c>
      <c r="D264" s="4" t="s">
        <v>268</v>
      </c>
    </row>
    <row r="265" spans="1:4" ht="14.1" customHeight="1" outlineLevel="3" x14ac:dyDescent="0.2">
      <c r="A265" s="6" t="s">
        <v>147</v>
      </c>
      <c r="B265" s="9">
        <v>45846</v>
      </c>
      <c r="C265" s="10">
        <v>334.62</v>
      </c>
      <c r="D265" s="4" t="s">
        <v>268</v>
      </c>
    </row>
    <row r="266" spans="1:4" ht="14.1" customHeight="1" outlineLevel="3" x14ac:dyDescent="0.2">
      <c r="A266" s="6" t="s">
        <v>147</v>
      </c>
      <c r="B266" s="9">
        <v>45849</v>
      </c>
      <c r="C266" s="10">
        <v>611.05999999999995</v>
      </c>
      <c r="D266" s="4" t="s">
        <v>268</v>
      </c>
    </row>
    <row r="267" spans="1:4" ht="14.1" customHeight="1" outlineLevel="3" x14ac:dyDescent="0.2">
      <c r="A267" s="6" t="s">
        <v>147</v>
      </c>
      <c r="B267" s="9">
        <v>45855</v>
      </c>
      <c r="C267" s="10">
        <v>216</v>
      </c>
      <c r="D267" s="4" t="s">
        <v>268</v>
      </c>
    </row>
    <row r="268" spans="1:4" ht="14.1" customHeight="1" outlineLevel="3" x14ac:dyDescent="0.2">
      <c r="A268" s="6" t="s">
        <v>147</v>
      </c>
      <c r="B268" s="9">
        <v>45855</v>
      </c>
      <c r="C268" s="10">
        <v>200</v>
      </c>
      <c r="D268" s="6" t="s">
        <v>148</v>
      </c>
    </row>
    <row r="269" spans="1:4" ht="14.1" customHeight="1" outlineLevel="3" x14ac:dyDescent="0.2">
      <c r="A269" s="6" t="s">
        <v>147</v>
      </c>
      <c r="B269" s="9">
        <v>45855</v>
      </c>
      <c r="C269" s="10">
        <v>670.77</v>
      </c>
      <c r="D269" s="6" t="s">
        <v>179</v>
      </c>
    </row>
    <row r="270" spans="1:4" ht="14.1" customHeight="1" outlineLevel="3" x14ac:dyDescent="0.2">
      <c r="A270" s="11" t="s">
        <v>265</v>
      </c>
      <c r="B270" s="9"/>
      <c r="C270" s="13">
        <f>112</f>
        <v>112</v>
      </c>
      <c r="D270" s="6"/>
    </row>
    <row r="271" spans="1:4" ht="14.1" customHeight="1" outlineLevel="3" x14ac:dyDescent="0.2">
      <c r="A271" s="6" t="s">
        <v>149</v>
      </c>
      <c r="B271" s="9">
        <v>45855</v>
      </c>
      <c r="C271" s="10">
        <v>112</v>
      </c>
      <c r="D271" s="6" t="s">
        <v>150</v>
      </c>
    </row>
    <row r="272" spans="1:4" ht="14.1" customHeight="1" outlineLevel="3" x14ac:dyDescent="0.2">
      <c r="A272" s="11" t="s">
        <v>266</v>
      </c>
      <c r="B272" s="9"/>
      <c r="C272" s="13">
        <f>7000</f>
        <v>7000</v>
      </c>
      <c r="D272" s="6"/>
    </row>
    <row r="273" spans="1:4" ht="14.1" customHeight="1" outlineLevel="3" x14ac:dyDescent="0.2">
      <c r="A273" s="6" t="s">
        <v>151</v>
      </c>
      <c r="B273" s="9">
        <v>45847</v>
      </c>
      <c r="C273" s="10">
        <v>7000</v>
      </c>
      <c r="D273" s="6" t="s">
        <v>152</v>
      </c>
    </row>
    <row r="274" spans="1:4" ht="14.1" customHeight="1" outlineLevel="3" x14ac:dyDescent="0.2">
      <c r="A274" s="11" t="s">
        <v>267</v>
      </c>
      <c r="B274" s="9"/>
      <c r="C274" s="13">
        <f>SUM(C275:C278)</f>
        <v>2820</v>
      </c>
      <c r="D274" s="6"/>
    </row>
    <row r="275" spans="1:4" ht="14.1" customHeight="1" outlineLevel="3" x14ac:dyDescent="0.2">
      <c r="A275" s="6" t="s">
        <v>153</v>
      </c>
      <c r="B275" s="9">
        <v>45839</v>
      </c>
      <c r="C275" s="10">
        <v>5000</v>
      </c>
      <c r="D275" s="6" t="s">
        <v>154</v>
      </c>
    </row>
    <row r="276" spans="1:4" ht="14.1" customHeight="1" outlineLevel="3" x14ac:dyDescent="0.2">
      <c r="A276" s="6" t="s">
        <v>153</v>
      </c>
      <c r="B276" s="9">
        <v>45846</v>
      </c>
      <c r="C276" s="10">
        <v>-2380</v>
      </c>
      <c r="D276" s="4" t="s">
        <v>269</v>
      </c>
    </row>
    <row r="277" spans="1:4" ht="14.1" customHeight="1" outlineLevel="3" x14ac:dyDescent="0.2">
      <c r="A277" s="6" t="s">
        <v>153</v>
      </c>
      <c r="B277" s="9">
        <v>45853</v>
      </c>
      <c r="C277" s="10">
        <v>100</v>
      </c>
      <c r="D277" s="4" t="s">
        <v>270</v>
      </c>
    </row>
    <row r="278" spans="1:4" ht="14.1" customHeight="1" outlineLevel="3" x14ac:dyDescent="0.2">
      <c r="A278" s="6" t="s">
        <v>153</v>
      </c>
      <c r="B278" s="9">
        <v>45855</v>
      </c>
      <c r="C278" s="10">
        <v>100</v>
      </c>
      <c r="D278" s="6" t="s">
        <v>221</v>
      </c>
    </row>
    <row r="279" spans="1:4" ht="14.1" customHeight="1" outlineLevel="3" x14ac:dyDescent="0.2">
      <c r="A279" s="11" t="s">
        <v>271</v>
      </c>
      <c r="B279" s="9"/>
      <c r="C279" s="13">
        <f>1000</f>
        <v>1000</v>
      </c>
      <c r="D279" s="6"/>
    </row>
    <row r="280" spans="1:4" ht="14.1" customHeight="1" outlineLevel="3" x14ac:dyDescent="0.2">
      <c r="A280" s="6" t="s">
        <v>155</v>
      </c>
      <c r="B280" s="9">
        <v>45853</v>
      </c>
      <c r="C280" s="10">
        <v>1000</v>
      </c>
      <c r="D280" s="6" t="s">
        <v>0</v>
      </c>
    </row>
    <row r="281" spans="1:4" ht="14.1" customHeight="1" outlineLevel="3" x14ac:dyDescent="0.2">
      <c r="A281" s="11" t="s">
        <v>272</v>
      </c>
      <c r="B281" s="9"/>
      <c r="C281" s="13">
        <f>SUM(C282:C294)</f>
        <v>101986.64000000001</v>
      </c>
      <c r="D281" s="6"/>
    </row>
    <row r="282" spans="1:4" ht="14.1" customHeight="1" outlineLevel="3" x14ac:dyDescent="0.2">
      <c r="A282" s="6" t="s">
        <v>156</v>
      </c>
      <c r="B282" s="9">
        <v>45846</v>
      </c>
      <c r="C282" s="10">
        <v>2879.32</v>
      </c>
      <c r="D282" s="6" t="s">
        <v>157</v>
      </c>
    </row>
    <row r="283" spans="1:4" ht="14.1" customHeight="1" outlineLevel="3" x14ac:dyDescent="0.2">
      <c r="A283" s="6" t="s">
        <v>156</v>
      </c>
      <c r="B283" s="9">
        <v>45855</v>
      </c>
      <c r="C283" s="10">
        <v>24.75</v>
      </c>
      <c r="D283" s="6" t="s">
        <v>158</v>
      </c>
    </row>
    <row r="284" spans="1:4" ht="14.1" customHeight="1" outlineLevel="3" x14ac:dyDescent="0.2">
      <c r="A284" s="6" t="s">
        <v>156</v>
      </c>
      <c r="B284" s="9">
        <v>45856</v>
      </c>
      <c r="C284" s="10">
        <v>19000</v>
      </c>
      <c r="D284" s="6" t="s">
        <v>159</v>
      </c>
    </row>
    <row r="285" spans="1:4" ht="14.1" customHeight="1" outlineLevel="3" x14ac:dyDescent="0.2">
      <c r="A285" s="6" t="s">
        <v>156</v>
      </c>
      <c r="B285" s="9">
        <v>45856</v>
      </c>
      <c r="C285" s="10">
        <v>900.59</v>
      </c>
      <c r="D285" s="6" t="s">
        <v>160</v>
      </c>
    </row>
    <row r="286" spans="1:4" ht="14.1" customHeight="1" outlineLevel="3" x14ac:dyDescent="0.2">
      <c r="A286" s="6" t="s">
        <v>156</v>
      </c>
      <c r="B286" s="9">
        <v>45856</v>
      </c>
      <c r="C286" s="10">
        <v>73983.63</v>
      </c>
      <c r="D286" s="6" t="s">
        <v>161</v>
      </c>
    </row>
    <row r="287" spans="1:4" ht="14.1" customHeight="1" outlineLevel="3" x14ac:dyDescent="0.2">
      <c r="A287" s="6" t="s">
        <v>156</v>
      </c>
      <c r="B287" s="9">
        <v>45856</v>
      </c>
      <c r="C287" s="10">
        <v>-54.49</v>
      </c>
      <c r="D287" s="6" t="s">
        <v>162</v>
      </c>
    </row>
    <row r="288" spans="1:4" ht="14.1" customHeight="1" outlineLevel="3" x14ac:dyDescent="0.2">
      <c r="A288" s="6" t="s">
        <v>156</v>
      </c>
      <c r="B288" s="9">
        <v>45859</v>
      </c>
      <c r="C288" s="10">
        <v>2.89</v>
      </c>
      <c r="D288" s="6" t="s">
        <v>163</v>
      </c>
    </row>
    <row r="289" spans="1:4" ht="14.1" customHeight="1" outlineLevel="3" x14ac:dyDescent="0.2">
      <c r="A289" s="6" t="s">
        <v>156</v>
      </c>
      <c r="B289" s="9">
        <v>45862</v>
      </c>
      <c r="C289" s="10">
        <v>30.13</v>
      </c>
      <c r="D289" s="6" t="s">
        <v>164</v>
      </c>
    </row>
    <row r="290" spans="1:4" ht="14.1" customHeight="1" outlineLevel="3" x14ac:dyDescent="0.2">
      <c r="A290" s="6" t="s">
        <v>156</v>
      </c>
      <c r="B290" s="9">
        <v>45862</v>
      </c>
      <c r="C290" s="10">
        <v>1987.35</v>
      </c>
      <c r="D290" s="6" t="s">
        <v>222</v>
      </c>
    </row>
    <row r="291" spans="1:4" ht="14.1" customHeight="1" outlineLevel="3" x14ac:dyDescent="0.2">
      <c r="A291" s="6" t="s">
        <v>156</v>
      </c>
      <c r="B291" s="9">
        <v>45862</v>
      </c>
      <c r="C291" s="10">
        <v>173</v>
      </c>
      <c r="D291" s="6" t="s">
        <v>165</v>
      </c>
    </row>
    <row r="292" spans="1:4" ht="14.1" customHeight="1" outlineLevel="3" x14ac:dyDescent="0.2">
      <c r="A292" s="6" t="s">
        <v>156</v>
      </c>
      <c r="B292" s="9">
        <v>45863</v>
      </c>
      <c r="C292" s="10">
        <v>142.15</v>
      </c>
      <c r="D292" s="6" t="s">
        <v>166</v>
      </c>
    </row>
    <row r="293" spans="1:4" ht="14.1" customHeight="1" outlineLevel="3" x14ac:dyDescent="0.2">
      <c r="A293" s="6" t="s">
        <v>156</v>
      </c>
      <c r="B293" s="9">
        <v>45869</v>
      </c>
      <c r="C293" s="10">
        <v>11.6</v>
      </c>
      <c r="D293" s="6" t="s">
        <v>223</v>
      </c>
    </row>
    <row r="294" spans="1:4" ht="14.1" customHeight="1" outlineLevel="3" x14ac:dyDescent="0.2">
      <c r="A294" s="6" t="s">
        <v>156</v>
      </c>
      <c r="B294" s="9">
        <v>45869</v>
      </c>
      <c r="C294" s="10">
        <v>2905.72</v>
      </c>
      <c r="D294" s="6" t="s">
        <v>167</v>
      </c>
    </row>
    <row r="295" spans="1:4" ht="14.1" customHeight="1" outlineLevel="3" x14ac:dyDescent="0.2">
      <c r="A295" s="11" t="s">
        <v>273</v>
      </c>
      <c r="B295" s="9"/>
      <c r="C295" s="13">
        <f>SUM(C296:C298)</f>
        <v>60</v>
      </c>
      <c r="D295" s="6"/>
    </row>
    <row r="296" spans="1:4" ht="14.1" customHeight="1" outlineLevel="3" x14ac:dyDescent="0.2">
      <c r="A296" s="6" t="s">
        <v>168</v>
      </c>
      <c r="B296" s="9">
        <v>45840</v>
      </c>
      <c r="C296" s="10">
        <v>20</v>
      </c>
      <c r="D296" s="4" t="s">
        <v>275</v>
      </c>
    </row>
    <row r="297" spans="1:4" ht="14.1" customHeight="1" outlineLevel="3" x14ac:dyDescent="0.2">
      <c r="A297" s="6" t="s">
        <v>168</v>
      </c>
      <c r="B297" s="9">
        <v>45862</v>
      </c>
      <c r="C297" s="10">
        <v>20</v>
      </c>
      <c r="D297" s="4" t="s">
        <v>276</v>
      </c>
    </row>
    <row r="298" spans="1:4" ht="14.1" customHeight="1" outlineLevel="3" x14ac:dyDescent="0.2">
      <c r="A298" s="6" t="s">
        <v>168</v>
      </c>
      <c r="B298" s="9">
        <v>45869</v>
      </c>
      <c r="C298" s="10">
        <v>20</v>
      </c>
      <c r="D298" s="6" t="s">
        <v>224</v>
      </c>
    </row>
    <row r="299" spans="1:4" ht="14.1" customHeight="1" outlineLevel="3" x14ac:dyDescent="0.2">
      <c r="A299" s="11" t="s">
        <v>274</v>
      </c>
      <c r="B299" s="9"/>
      <c r="C299" s="13">
        <f>SUM(C300:C303)</f>
        <v>66649.73</v>
      </c>
      <c r="D299" s="6"/>
    </row>
    <row r="300" spans="1:4" ht="14.1" customHeight="1" outlineLevel="3" x14ac:dyDescent="0.2">
      <c r="A300" s="6" t="s">
        <v>169</v>
      </c>
      <c r="B300" s="9">
        <v>45839</v>
      </c>
      <c r="C300" s="10">
        <v>4089.74</v>
      </c>
      <c r="D300" s="6" t="s">
        <v>170</v>
      </c>
    </row>
    <row r="301" spans="1:4" ht="14.1" customHeight="1" outlineLevel="3" x14ac:dyDescent="0.2">
      <c r="A301" s="6" t="s">
        <v>169</v>
      </c>
      <c r="B301" s="9">
        <v>45848</v>
      </c>
      <c r="C301" s="10">
        <v>56934.04</v>
      </c>
      <c r="D301" s="6" t="s">
        <v>171</v>
      </c>
    </row>
    <row r="302" spans="1:4" ht="14.1" customHeight="1" outlineLevel="3" x14ac:dyDescent="0.2">
      <c r="A302" s="6" t="s">
        <v>169</v>
      </c>
      <c r="B302" s="9">
        <v>45867</v>
      </c>
      <c r="C302" s="10">
        <v>4316.95</v>
      </c>
      <c r="D302" s="4" t="s">
        <v>277</v>
      </c>
    </row>
    <row r="303" spans="1:4" ht="14.1" customHeight="1" outlineLevel="3" x14ac:dyDescent="0.2">
      <c r="A303" s="6" t="s">
        <v>169</v>
      </c>
      <c r="B303" s="9">
        <v>45869</v>
      </c>
      <c r="C303" s="10">
        <v>1309</v>
      </c>
      <c r="D303" s="6" t="s">
        <v>171</v>
      </c>
    </row>
    <row r="304" spans="1:4" ht="14.1" customHeight="1" outlineLevel="3" x14ac:dyDescent="0.2">
      <c r="A304" s="17" t="s">
        <v>278</v>
      </c>
      <c r="B304" s="17"/>
      <c r="C304" s="17"/>
      <c r="D304" s="17"/>
    </row>
    <row r="305" spans="1:4" ht="30.75" customHeight="1" outlineLevel="3" x14ac:dyDescent="0.2">
      <c r="A305" s="16" t="s">
        <v>279</v>
      </c>
      <c r="B305" s="16"/>
      <c r="C305" s="13">
        <f>37281</f>
        <v>37281</v>
      </c>
      <c r="D305" s="11"/>
    </row>
    <row r="306" spans="1:4" ht="14.1" customHeight="1" outlineLevel="3" x14ac:dyDescent="0.2">
      <c r="A306" s="4" t="s">
        <v>172</v>
      </c>
      <c r="B306" s="14">
        <v>45861</v>
      </c>
      <c r="C306" s="15">
        <v>37281</v>
      </c>
      <c r="D306" s="4" t="s">
        <v>173</v>
      </c>
    </row>
    <row r="307" spans="1:4" ht="14.1" customHeight="1" outlineLevel="3" x14ac:dyDescent="0.2">
      <c r="A307" s="17" t="s">
        <v>280</v>
      </c>
      <c r="B307" s="17"/>
      <c r="C307" s="17"/>
      <c r="D307" s="17"/>
    </row>
    <row r="308" spans="1:4" ht="14.1" customHeight="1" outlineLevel="3" x14ac:dyDescent="0.2">
      <c r="A308" s="17" t="s">
        <v>281</v>
      </c>
      <c r="B308" s="17"/>
      <c r="C308" s="13">
        <f>SUM(C309:C312)</f>
        <v>405686.25</v>
      </c>
      <c r="D308" s="11"/>
    </row>
    <row r="309" spans="1:4" ht="14.1" customHeight="1" outlineLevel="3" x14ac:dyDescent="0.2">
      <c r="A309" s="6" t="s">
        <v>174</v>
      </c>
      <c r="B309" s="9">
        <v>45840</v>
      </c>
      <c r="C309" s="10">
        <v>22967</v>
      </c>
      <c r="D309" s="6" t="s">
        <v>225</v>
      </c>
    </row>
    <row r="310" spans="1:4" ht="14.1" customHeight="1" outlineLevel="3" x14ac:dyDescent="0.2">
      <c r="A310" s="6" t="s">
        <v>174</v>
      </c>
      <c r="B310" s="9">
        <v>45869</v>
      </c>
      <c r="C310" s="10">
        <v>5474.02</v>
      </c>
      <c r="D310" s="6" t="s">
        <v>226</v>
      </c>
    </row>
    <row r="311" spans="1:4" ht="14.1" customHeight="1" outlineLevel="3" x14ac:dyDescent="0.2">
      <c r="A311" s="6" t="s">
        <v>174</v>
      </c>
      <c r="B311" s="9">
        <v>45869</v>
      </c>
      <c r="C311" s="10">
        <v>57563.87</v>
      </c>
      <c r="D311" s="6" t="s">
        <v>175</v>
      </c>
    </row>
    <row r="312" spans="1:4" ht="14.1" customHeight="1" outlineLevel="3" x14ac:dyDescent="0.2">
      <c r="A312" s="6" t="s">
        <v>176</v>
      </c>
      <c r="B312" s="9">
        <v>45846</v>
      </c>
      <c r="C312" s="10">
        <v>319681.36</v>
      </c>
      <c r="D312" s="6" t="s">
        <v>177</v>
      </c>
    </row>
    <row r="313" spans="1:4" ht="14.1" customHeight="1" outlineLevel="3" x14ac:dyDescent="0.2">
      <c r="A313" s="17" t="s">
        <v>282</v>
      </c>
      <c r="B313" s="17"/>
      <c r="C313" s="17"/>
      <c r="D313" s="17"/>
    </row>
    <row r="314" spans="1:4" ht="44.25" customHeight="1" outlineLevel="3" x14ac:dyDescent="0.2">
      <c r="A314" s="16" t="s">
        <v>283</v>
      </c>
      <c r="B314" s="16"/>
      <c r="C314" s="13">
        <f>C315</f>
        <v>-5000</v>
      </c>
      <c r="D314" s="11"/>
    </row>
    <row r="315" spans="1:4" ht="14.1" customHeight="1" outlineLevel="3" x14ac:dyDescent="0.2">
      <c r="A315" s="6" t="s">
        <v>178</v>
      </c>
      <c r="B315" s="9">
        <v>45839</v>
      </c>
      <c r="C315" s="10">
        <v>-5000</v>
      </c>
      <c r="D315" s="6" t="s">
        <v>154</v>
      </c>
    </row>
  </sheetData>
  <mergeCells count="11">
    <mergeCell ref="A304:D304"/>
    <mergeCell ref="A2:D2"/>
    <mergeCell ref="A6:D6"/>
    <mergeCell ref="A7:B7"/>
    <mergeCell ref="A13:D13"/>
    <mergeCell ref="A14:B14"/>
    <mergeCell ref="A305:B305"/>
    <mergeCell ref="A307:D307"/>
    <mergeCell ref="A308:B308"/>
    <mergeCell ref="A313:D313"/>
    <mergeCell ref="A314:B314"/>
  </mergeCells>
  <pageMargins left="0.7" right="0.7" top="0.75" bottom="0.75" header="0.3" footer="0.3"/>
  <pageSetup paperSize="9" scale="8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2025-08-14T08:20:28Z</cp:lastPrinted>
  <dcterms:created xsi:type="dcterms:W3CDTF">2025-08-14T08:21:06Z</dcterms:created>
  <dcterms:modified xsi:type="dcterms:W3CDTF">2025-08-14T08:34:33Z</dcterms:modified>
  <cp:category/>
</cp:coreProperties>
</file>