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0\Executii pe site\"/>
    </mc:Choice>
  </mc:AlternateContent>
  <bookViews>
    <workbookView xWindow="0" yWindow="0" windowWidth="21855" windowHeight="14940"/>
  </bookViews>
  <sheets>
    <sheet name="NOIEMBRIE 2020" sheetId="2" r:id="rId1"/>
  </sheets>
  <definedNames>
    <definedName name="_xlnm._FilterDatabase" localSheetId="0" hidden="1">'NOIEMBRIE 2020'!$A$5:$D$351</definedName>
  </definedNames>
  <calcPr calcId="162913"/>
</workbook>
</file>

<file path=xl/calcChain.xml><?xml version="1.0" encoding="utf-8"?>
<calcChain xmlns="http://schemas.openxmlformats.org/spreadsheetml/2006/main">
  <c r="C8" i="2" l="1"/>
  <c r="C9" i="2"/>
  <c r="C12" i="2"/>
  <c r="C11" i="2"/>
  <c r="C10" i="2"/>
  <c r="C15" i="2"/>
  <c r="C61" i="2"/>
  <c r="C143" i="2"/>
  <c r="C150" i="2"/>
  <c r="C184" i="2"/>
  <c r="C257" i="2"/>
  <c r="C265" i="2"/>
  <c r="C270" i="2"/>
  <c r="C285" i="2"/>
  <c r="C287" i="2"/>
  <c r="C305" i="2"/>
  <c r="C320" i="2"/>
  <c r="C318" i="2"/>
  <c r="C316" i="2"/>
  <c r="C313" i="2"/>
  <c r="C326" i="2"/>
  <c r="C329" i="2"/>
  <c r="C341" i="2"/>
  <c r="C7" i="2" l="1"/>
  <c r="C312" i="2"/>
  <c r="C14" i="2"/>
</calcChain>
</file>

<file path=xl/sharedStrings.xml><?xml version="1.0" encoding="utf-8"?>
<sst xmlns="http://schemas.openxmlformats.org/spreadsheetml/2006/main" count="670" uniqueCount="279">
  <si>
    <t>5101.03.20.01.03</t>
  </si>
  <si>
    <t>GAZ COVASNA</t>
  </si>
  <si>
    <t>ENERGIE ELECTRICA MURES</t>
  </si>
  <si>
    <t>PLATA CONSUM GAZE DB</t>
  </si>
  <si>
    <t>PLATA EN ELECTRICA DB</t>
  </si>
  <si>
    <t>PLATA EN EL TERMICA VL</t>
  </si>
  <si>
    <t>INC COTA PARTE ENERGIE ELECTRICA GNM BV</t>
  </si>
  <si>
    <t>INCASARE DEBIT ENEL GR</t>
  </si>
  <si>
    <t>INCAS EN ELECTR  OCPI TR</t>
  </si>
  <si>
    <t>INCASARE ANL BH</t>
  </si>
  <si>
    <t>PLATA EN ELECTRICA NT</t>
  </si>
  <si>
    <t>PLATA EN ELECTRICA OT</t>
  </si>
  <si>
    <t>INC COTA PARTE ENERGIE ELECTRICA MLPDA</t>
  </si>
  <si>
    <t>ENERGIE ELECTRICA HARGHITA</t>
  </si>
  <si>
    <t>GAZ HARGHITA</t>
  </si>
  <si>
    <t>PLATA EN ELECTRICA PH</t>
  </si>
  <si>
    <t>PLATA CONSUM GAZE OT</t>
  </si>
  <si>
    <t>PLATA EN ELECTRICA GJ</t>
  </si>
  <si>
    <t>PLATA CONSUM GAZE GJ</t>
  </si>
  <si>
    <t>PLATA EN ELECTRICA DJ</t>
  </si>
  <si>
    <t>PLATA CONSUM GAZE DJ</t>
  </si>
  <si>
    <t>INCASARE CJP GALATI</t>
  </si>
  <si>
    <t>5101.03.20.01.04</t>
  </si>
  <si>
    <t>PLATA APA CANAL DJ</t>
  </si>
  <si>
    <t>PLATA APA CANAL SALUB VL</t>
  </si>
  <si>
    <t>PLATA SALUBRITATE DB</t>
  </si>
  <si>
    <t>INC COTA PARTE APA, CANAL GNM BV</t>
  </si>
  <si>
    <t>INCASARE APA CANAL OCPI TR</t>
  </si>
  <si>
    <t>INCASARE SALUBRITATE OCPI TR</t>
  </si>
  <si>
    <t>SALUBRITATE COVASNA</t>
  </si>
  <si>
    <t>PLATA SALUBRITATE PH</t>
  </si>
  <si>
    <t>PLATA APA CANAL VS</t>
  </si>
  <si>
    <t>PLATA APA CANAL SV</t>
  </si>
  <si>
    <t>PLATA APA CANAL NT</t>
  </si>
  <si>
    <t>PLATA APA CANAL MH</t>
  </si>
  <si>
    <t>PLATA SALUBRIT TRIM IV BT</t>
  </si>
  <si>
    <t>PLATA APA CANAL OT</t>
  </si>
  <si>
    <t>PLATA SALUBRITATE OT</t>
  </si>
  <si>
    <t>APA, CANAL COVASNA</t>
  </si>
  <si>
    <t>SALUBRITATE ALBA</t>
  </si>
  <si>
    <t>APA, CANAL SIBIU</t>
  </si>
  <si>
    <t>PLATA SALUBRITATE CL</t>
  </si>
  <si>
    <t>PLATA APA CANAL PH</t>
  </si>
  <si>
    <t>INC COTA PARTE APA, CANAL AFIR BV</t>
  </si>
  <si>
    <t>PLATA SALUBRITATE AG</t>
  </si>
  <si>
    <t>INC COTA PARTE APA, CANAL MLPDA</t>
  </si>
  <si>
    <t>APA, CANAL, SALUBR HARGHITA</t>
  </si>
  <si>
    <t>PLATA SALUBRITATE MH</t>
  </si>
  <si>
    <t>PLATA SALUBRITATE DJ</t>
  </si>
  <si>
    <t>PLATA SALUBRITATE TR</t>
  </si>
  <si>
    <t>PLATA APA CANAL CL</t>
  </si>
  <si>
    <t>INC COTA PARTE SALUBRITATE MLPDA</t>
  </si>
  <si>
    <t>PLATA SALUBRITATE GJ</t>
  </si>
  <si>
    <t>PLATA APA CANAL GJ</t>
  </si>
  <si>
    <t>SALUBRITATE SIBIU</t>
  </si>
  <si>
    <t>PLATA APA CANAL BT</t>
  </si>
  <si>
    <t>PLATA APA CANAL IS</t>
  </si>
  <si>
    <t>PLATA SALUBRITATE TR IV IS</t>
  </si>
  <si>
    <t>PLATA APA CANAL AG</t>
  </si>
  <si>
    <t>PLATA APA CANAL IL</t>
  </si>
  <si>
    <t>PLATA APA CANAL BC</t>
  </si>
  <si>
    <t>5101.03.20.01.08</t>
  </si>
  <si>
    <t>CABLU TV</t>
  </si>
  <si>
    <t>SERV POSTA</t>
  </si>
  <si>
    <t>TELEFONIE MOBILA</t>
  </si>
  <si>
    <t>SERVICII INTERNET</t>
  </si>
  <si>
    <t>5101.03.20.01.09</t>
  </si>
  <si>
    <t>INTRETINERE LIFT ISC</t>
  </si>
  <si>
    <t>RG LIFT STG LUNA OCT 2020</t>
  </si>
  <si>
    <t>RG LIFT DR LUNA OCT 2020</t>
  </si>
  <si>
    <t>SERV SIMA-SAP</t>
  </si>
  <si>
    <t>SERV SUPORT IT</t>
  </si>
  <si>
    <t>MONITORIZARE SEPT</t>
  </si>
  <si>
    <t>INSPECTIE LIFT</t>
  </si>
  <si>
    <t>VERIF CENTRALA BRASOV</t>
  </si>
  <si>
    <t>LEGISLATIE ONLINE</t>
  </si>
  <si>
    <t>INC COTA PARTE RSVTI GNM BV</t>
  </si>
  <si>
    <t>CORECTIE CAB INC ERR AFIR</t>
  </si>
  <si>
    <t>SERV ARHIVA</t>
  </si>
  <si>
    <t>INTRETINERE LIFT BRASOV</t>
  </si>
  <si>
    <t>PLATA REV INST AER CDT CL</t>
  </si>
  <si>
    <t>PLATA VERIF INST GAZE AG</t>
  </si>
  <si>
    <t>MENTENANTA SIST EFRACT</t>
  </si>
  <si>
    <t>SERV PRINTARE</t>
  </si>
  <si>
    <t>INC COTA PARTE MONITORIZARE MLPDA</t>
  </si>
  <si>
    <t>IGIENIZARE CLIMA ISC</t>
  </si>
  <si>
    <t>PLATA LEG DOSARE ARHIVA AG</t>
  </si>
  <si>
    <t>MONITORIZARE</t>
  </si>
  <si>
    <t>CORECTIE CAB VIR ERR AFIR BV - RSVTI</t>
  </si>
  <si>
    <t>5101.03.20.01.30</t>
  </si>
  <si>
    <t>RCA</t>
  </si>
  <si>
    <t>SERV CURATENIE</t>
  </si>
  <si>
    <t>PLATA REVIZ INST DETECT INCENDII DB</t>
  </si>
  <si>
    <t>DEZINFECTIE ISC</t>
  </si>
  <si>
    <t>INC COTA PARTE RCA SI ROV</t>
  </si>
  <si>
    <t>REPARATIE AUTO BRASOV</t>
  </si>
  <si>
    <t>INC COTA PARTE RSVTI AFIR BV</t>
  </si>
  <si>
    <t>INTRETINERE LIFT HARGHITA</t>
  </si>
  <si>
    <t>REPARATIE AUTO HARGHITA</t>
  </si>
  <si>
    <t>REVIZIE TEHNICA AUTO ISC</t>
  </si>
  <si>
    <t>REPARATIE AUTO ISC</t>
  </si>
  <si>
    <t>INC DEB CASCO AUTO TRANSFERATE</t>
  </si>
  <si>
    <t>CORECTIE CAB VIR ERR AFIR BC - RSVTI</t>
  </si>
  <si>
    <t>INLOCUIT ANVELOPE ISC</t>
  </si>
  <si>
    <t>REVIZIE AUTO ISC</t>
  </si>
  <si>
    <t>REP POARTA ACCES PERS HAND</t>
  </si>
  <si>
    <t>PLATA REVIZ INST DETECT INCENDII MH</t>
  </si>
  <si>
    <t>5101.03.20.05.30</t>
  </si>
  <si>
    <t>PLATA JALUZELE VERTIC GJ</t>
  </si>
  <si>
    <t>MONITOARE</t>
  </si>
  <si>
    <t>IMPRIMANTE</t>
  </si>
  <si>
    <t>EXPRESOR</t>
  </si>
  <si>
    <t>TELEVIZOR</t>
  </si>
  <si>
    <t>5101.03.20.06.01</t>
  </si>
  <si>
    <t>5101.03.20.25.00</t>
  </si>
  <si>
    <t>RETUR OP 6872/16.11.2020</t>
  </si>
  <si>
    <t>5101.03.20.30.02</t>
  </si>
  <si>
    <t>5101.03.20.30.04</t>
  </si>
  <si>
    <t>CHIRIE SPATIU HARGHITA</t>
  </si>
  <si>
    <t>PLATA CONCESIUNE TR IV GJ</t>
  </si>
  <si>
    <t>INC COTA PARTE CHIRIE PUBELE GNM BV</t>
  </si>
  <si>
    <t>CHIRIE PUBELE COVASNA</t>
  </si>
  <si>
    <t>CHIRIE PUBELE BRASOV</t>
  </si>
  <si>
    <t>PLATA CHIRIE SPATIU OT</t>
  </si>
  <si>
    <t>CHIRIE PUBELE ALBA</t>
  </si>
  <si>
    <t>CHIRIE SPATIU</t>
  </si>
  <si>
    <t>INC COTA PARTE CHIRIE PUBELE AFIR BV</t>
  </si>
  <si>
    <t>5101.03.20.30.30</t>
  </si>
  <si>
    <t>GEL DEZINFECTANT</t>
  </si>
  <si>
    <t>ANUNT ZIAR</t>
  </si>
  <si>
    <t>ANUNT ZIAR CITATIE</t>
  </si>
  <si>
    <t>5101.03.71.01.01</t>
  </si>
  <si>
    <t>PLATA LUCRARI SIT 5 VL</t>
  </si>
  <si>
    <t>PLATA SUPRAVEG LUCRARI VL</t>
  </si>
  <si>
    <t>5101.03.71.01.02</t>
  </si>
  <si>
    <t>LAPTOP-URI</t>
  </si>
  <si>
    <t>5101.03.71.01.03</t>
  </si>
  <si>
    <t>5101.03.71.03.00</t>
  </si>
  <si>
    <t>PLATA LUCR REAB TERM IS</t>
  </si>
  <si>
    <t>PLATA PR ASIST TEHNICA IS</t>
  </si>
  <si>
    <t>PLATA REGULRIZARE COTE IS</t>
  </si>
  <si>
    <t>5101.03.59.40.00</t>
  </si>
  <si>
    <t>FD HANDICAP</t>
  </si>
  <si>
    <t>5101.03.58.02.01</t>
  </si>
  <si>
    <t>SAL PROIECT FIN NAT</t>
  </si>
  <si>
    <t>CONTR IND PROIECT FIN NAT</t>
  </si>
  <si>
    <t>IMPOZIT PROIECT FIN NAT</t>
  </si>
  <si>
    <t>CAM PROIECT FIN NAT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</si>
  <si>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</si>
  <si>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</si>
  <si>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</si>
  <si>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</si>
  <si>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</si>
  <si>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RIDICARE NUMERAR</t>
  </si>
  <si>
    <t>DEPUNERE NUMERAR</t>
  </si>
  <si>
    <t>PLATA EN EL SM</t>
  </si>
  <si>
    <t>PLATA EN EL SJ</t>
  </si>
  <si>
    <t>PLATA EN EL MM</t>
  </si>
  <si>
    <t>PLATA EN EL BN</t>
  </si>
  <si>
    <t>PLATA EN EL BH</t>
  </si>
  <si>
    <t>PLATA GAZ BZ</t>
  </si>
  <si>
    <t>PLATA EN EL TM</t>
  </si>
  <si>
    <t>PLATA EN EL CS</t>
  </si>
  <si>
    <t>PLATA EN EL HD</t>
  </si>
  <si>
    <t>PLATA EN EL AR</t>
  </si>
  <si>
    <t>PLATA EN EL GL</t>
  </si>
  <si>
    <t>DECONT PUN. IN FUNCT IUGN</t>
  </si>
  <si>
    <t>PLATA EN EL CT</t>
  </si>
  <si>
    <t>PLATA EN EL CJ</t>
  </si>
  <si>
    <t>PLATA GAZ BN</t>
  </si>
  <si>
    <t>PLATA SALUBRITATE CT</t>
  </si>
  <si>
    <t>PLATA APA CANAL SM</t>
  </si>
  <si>
    <t>PLATA APA CANAL BH</t>
  </si>
  <si>
    <t>PLATA SALUBRIZARE SJ</t>
  </si>
  <si>
    <t>PLATA APA CANAL BZ</t>
  </si>
  <si>
    <t>PLATA APA CANAL TM</t>
  </si>
  <si>
    <t>PLATA GUNOI TM</t>
  </si>
  <si>
    <t>PLATA GUNOI AR</t>
  </si>
  <si>
    <t>PLATA APA CANAL HD</t>
  </si>
  <si>
    <t>PLATA GUNOI HD</t>
  </si>
  <si>
    <t>PLATA APA CANAL VN</t>
  </si>
  <si>
    <t>PLATA SALUBRITATE GL</t>
  </si>
  <si>
    <t>PLATA APA CANAL AR</t>
  </si>
  <si>
    <t>PLATA APA CANAL GL</t>
  </si>
  <si>
    <t>PLATA SALUBRITATE BR</t>
  </si>
  <si>
    <t>PLATA SALUBRITATE SM</t>
  </si>
  <si>
    <t>PLATA APA CANAL BN</t>
  </si>
  <si>
    <t>PLATA SALUBRITATE BN</t>
  </si>
  <si>
    <t>PLATA APA CANAL TL</t>
  </si>
  <si>
    <t>PLATA SALUBRITATE BZ</t>
  </si>
  <si>
    <t>PLATA APA CANAL CS</t>
  </si>
  <si>
    <t>PLATA APA CANAL CT</t>
  </si>
  <si>
    <t>PLATA SALUBRITATE VN</t>
  </si>
  <si>
    <t>PL;ATA APA CANAL MM</t>
  </si>
  <si>
    <t>PLATA APA CANAL SJ</t>
  </si>
  <si>
    <t>PLATA ARHIVA CT</t>
  </si>
  <si>
    <t>REVIZIE CLIMA SERVERE ISC</t>
  </si>
  <si>
    <t>PLATA INL TRANSF SM</t>
  </si>
  <si>
    <t>PLATA PREL ARHIVA TM</t>
  </si>
  <si>
    <t>UPGRADE SISTEM FIX SEDIU ISC</t>
  </si>
  <si>
    <t>PLATA LEGARE DOC BN</t>
  </si>
  <si>
    <t>PLATA AUTO TM</t>
  </si>
  <si>
    <t>PLATA VERIF GAZE HD</t>
  </si>
  <si>
    <t>PLATA DEMOLARE ANEXA</t>
  </si>
  <si>
    <t>PLATA DEZINFECTIE GL</t>
  </si>
  <si>
    <t>PLATA DEZINFECTIE CJ</t>
  </si>
  <si>
    <t>PLATA AUTO BN</t>
  </si>
  <si>
    <t>PLATA TRANSPORT CS</t>
  </si>
  <si>
    <t>PLATA TAXA JUD MM</t>
  </si>
  <si>
    <t>PLATA REDEVENTA AR</t>
  </si>
  <si>
    <t>PLATA PUBELE GL</t>
  </si>
  <si>
    <t>PLATA REDEVENTA GL</t>
  </si>
  <si>
    <t>PLATA CHIRIE PUBELE GL</t>
  </si>
  <si>
    <t>PLATA CHIRIE PUBELE CJ</t>
  </si>
  <si>
    <t>PLATA CHIRIE PUBELE BZ</t>
  </si>
  <si>
    <t>PLATA LUCRARI PSI AR</t>
  </si>
  <si>
    <t>SITUAŢIA PLĂŢILOR PE LUNA NOIEMBRIE 2020,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</si>
  <si>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</si>
  <si>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</si>
  <si>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</si>
  <si>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</si>
  <si>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</si>
  <si>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</si>
  <si>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</si>
  <si>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BUNURI SI SERVICII</t>
  </si>
  <si>
    <t>TOTAL BUNURI SI SERVICII</t>
  </si>
  <si>
    <t>CHELTUIELI DE CAPITAL</t>
  </si>
  <si>
    <t>TOTAL CHELTUIELI DE CAPITAL</t>
  </si>
  <si>
    <t>SUME AFERENTE PERSOANELOR CU HANDICAP NEINCADRATE</t>
  </si>
  <si>
    <t>TOTAL SUME AFERENTE PERSOANELOR CU HANDICAP NEINCADRATE</t>
  </si>
  <si>
    <t>PROGRAM DIN FONDUL SOCIAL EUROPEAN (FSE) - FINANȚARE NAȚIONALĂ</t>
  </si>
  <si>
    <t>TOTAL PROGRAM DIN FONDUL SOCIAL EUROPEAN (FSE) - FINANȚARE NAȚIONALĂ</t>
  </si>
  <si>
    <t>PROGRAM DIN FONDUL SOCIAL EUROPEAN (FSE) - FINANȚARE EXTERNĂ NERAMBURSABILĂ</t>
  </si>
  <si>
    <t>TOTAL PROGRAM DIN FONDUL SOCIAL EUROPEAN (FSE) - FINANȚARE EXTERNĂ NERAMBURSABILĂ</t>
  </si>
  <si>
    <t>TOTAL 10.01.17</t>
  </si>
  <si>
    <t>TOTAL 10.01.13</t>
  </si>
  <si>
    <t>TOTAL 10.01.05</t>
  </si>
  <si>
    <t>TOTAL 10.03.07</t>
  </si>
  <si>
    <t>TOTAL 20.01.03</t>
  </si>
  <si>
    <t>TOTAL 20.01.04</t>
  </si>
  <si>
    <t>TOTAL 20.01.08</t>
  </si>
  <si>
    <t>TOTAL 20.01.09</t>
  </si>
  <si>
    <t>TOTAL 20.01.30</t>
  </si>
  <si>
    <t>TOTAL 20.05.30</t>
  </si>
  <si>
    <t>TOTAL 20.06.01</t>
  </si>
  <si>
    <t>TOTAL 20.25.00</t>
  </si>
  <si>
    <t>TOTAL 20.30.02</t>
  </si>
  <si>
    <t>TOTAL 20.30.04</t>
  </si>
  <si>
    <t>TOTAL 20.30.30</t>
  </si>
  <si>
    <t>TOTAL 71.01.01</t>
  </si>
  <si>
    <t>TOTAL 71.01.02</t>
  </si>
  <si>
    <t>TOTAL 71.01.03</t>
  </si>
  <si>
    <t>TOTAL 71.03.00</t>
  </si>
  <si>
    <t xml:space="preserve">VIR GAR BUNA EXEC IN 5005 </t>
  </si>
  <si>
    <t>PLATA CHIRIE SP DJ</t>
  </si>
  <si>
    <t>PLATA TX TIMBRU PH</t>
  </si>
  <si>
    <t>INC DEB TX JUD</t>
  </si>
  <si>
    <t>CH JUD</t>
  </si>
  <si>
    <t>PLATA COPII GJ</t>
  </si>
  <si>
    <t xml:space="preserve">INC DEB TX </t>
  </si>
  <si>
    <t>CH JUD ONOR AV</t>
  </si>
  <si>
    <t xml:space="preserve">CH JUD </t>
  </si>
  <si>
    <t>INTREGIRE DISPONIBIL-DEB. TX. JUD.</t>
  </si>
  <si>
    <t>PLATA DEC DEPL DJ</t>
  </si>
  <si>
    <t>VIR GAR BUNA EXEC IN 5005</t>
  </si>
  <si>
    <t>PLATA REV TEHN OT</t>
  </si>
  <si>
    <t>PLATA REP AUTO  NT</t>
  </si>
  <si>
    <t>PLATA ITP  NT</t>
  </si>
  <si>
    <t>PLATA REV AUTO  MH</t>
  </si>
  <si>
    <t>PLATA REP AUTO CL</t>
  </si>
  <si>
    <t>PLATA REV AUTO AG</t>
  </si>
  <si>
    <t>PLATA REP AUTO PH</t>
  </si>
  <si>
    <t>PLATA REP AUTO TR</t>
  </si>
  <si>
    <t xml:space="preserve">PLATA DECONT </t>
  </si>
  <si>
    <t>SALARII, IMPOZITE, CONTRIBUȚII, REȚINERI</t>
  </si>
  <si>
    <t>SPORURI PENTRU CONDITII DE MUNCA</t>
  </si>
  <si>
    <t>DIURNA, CAZARE</t>
  </si>
  <si>
    <t>INDEMNIZATIE HRANA</t>
  </si>
  <si>
    <t>CONTRIBUTII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</si>
</sst>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top" wrapText="1"/>
    </xf>
    <xf numFmtId="14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4" fontId="0" fillId="0" borderId="1" xfId="0" applyNumberFormat="1" applyFill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51"/>
  <sheetViews>
    <sheetView tabSelected="1" topLeftCell="A2" zoomScaleNormal="100" workbookViewId="0">
      <selection activeCell="A2" sqref="A2:D2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26.25" customHeight="1" x14ac:dyDescent="0.2">
      <c r="A2" s="16" t="s">
        <v>216</v>
      </c>
      <c r="B2" s="16"/>
      <c r="C2" s="16"/>
      <c r="D2" s="16"/>
    </row>
    <row r="5" spans="1:4" ht="25.5" x14ac:dyDescent="0.2">
      <c r="A5" s="1" t="s">
        <v>217</v>
      </c>
      <c r="B5" s="2" t="s">
        <v>218</v>
      </c>
      <c r="C5" s="3" t="s">
        <v>219</v>
      </c>
      <c r="D5" s="1" t="s">
        <v>220</v>
      </c>
    </row>
    <row r="6" spans="1:4" x14ac:dyDescent="0.2">
      <c r="A6" s="17" t="s">
        <v>221</v>
      </c>
      <c r="B6" s="17"/>
      <c r="C6" s="17"/>
      <c r="D6" s="17"/>
    </row>
    <row r="7" spans="1:4" x14ac:dyDescent="0.2">
      <c r="A7" s="17" t="s">
        <v>222</v>
      </c>
      <c r="B7" s="17"/>
      <c r="C7" s="10">
        <f>C8+C9+C10+C11+C12</f>
        <v>7277028</v>
      </c>
      <c r="D7" s="1"/>
    </row>
    <row r="8" spans="1:4" x14ac:dyDescent="0.2">
      <c r="A8" s="4" t="s">
        <v>223</v>
      </c>
      <c r="B8" s="11"/>
      <c r="C8" s="12">
        <f>6169646</f>
        <v>6169646</v>
      </c>
      <c r="D8" s="15" t="s">
        <v>274</v>
      </c>
    </row>
    <row r="9" spans="1:4" ht="14.1" customHeight="1" outlineLevel="4" x14ac:dyDescent="0.2">
      <c r="A9" s="4" t="s">
        <v>236</v>
      </c>
      <c r="B9" s="13"/>
      <c r="C9" s="14">
        <f>708065</f>
        <v>708065</v>
      </c>
      <c r="D9" s="4" t="s">
        <v>275</v>
      </c>
    </row>
    <row r="10" spans="1:4" ht="14.1" customHeight="1" outlineLevel="4" x14ac:dyDescent="0.2">
      <c r="A10" s="4" t="s">
        <v>235</v>
      </c>
      <c r="B10" s="13"/>
      <c r="C10" s="14">
        <f>7820</f>
        <v>7820</v>
      </c>
      <c r="D10" s="4" t="s">
        <v>276</v>
      </c>
    </row>
    <row r="11" spans="1:4" ht="14.1" customHeight="1" outlineLevel="4" x14ac:dyDescent="0.2">
      <c r="A11" s="4" t="s">
        <v>234</v>
      </c>
      <c r="B11" s="13"/>
      <c r="C11" s="14">
        <f>234150</f>
        <v>234150</v>
      </c>
      <c r="D11" s="4" t="s">
        <v>277</v>
      </c>
    </row>
    <row r="12" spans="1:4" ht="14.1" customHeight="1" outlineLevel="4" x14ac:dyDescent="0.2">
      <c r="A12" s="4" t="s">
        <v>237</v>
      </c>
      <c r="B12" s="13"/>
      <c r="C12" s="14">
        <f>157347</f>
        <v>157347</v>
      </c>
      <c r="D12" s="4" t="s">
        <v>278</v>
      </c>
    </row>
    <row r="13" spans="1:4" ht="14.1" customHeight="1" outlineLevel="4" x14ac:dyDescent="0.2">
      <c r="A13" s="18" t="s">
        <v>224</v>
      </c>
      <c r="B13" s="18"/>
      <c r="C13" s="18"/>
      <c r="D13" s="18"/>
    </row>
    <row r="14" spans="1:4" ht="14.1" customHeight="1" outlineLevel="4" x14ac:dyDescent="0.2">
      <c r="A14" s="18" t="s">
        <v>225</v>
      </c>
      <c r="B14" s="18"/>
      <c r="C14" s="6">
        <f>C15+C61+C143+C150+C184+C257+C265+C270+C285+C287+C305</f>
        <v>932388.12000000011</v>
      </c>
      <c r="D14" s="5"/>
    </row>
    <row r="15" spans="1:4" ht="14.1" customHeight="1" outlineLevel="4" x14ac:dyDescent="0.2">
      <c r="A15" s="5" t="s">
        <v>238</v>
      </c>
      <c r="B15" s="8"/>
      <c r="C15" s="6">
        <f>SUM(C16:C60)</f>
        <v>8438.409999999998</v>
      </c>
      <c r="D15" s="7"/>
    </row>
    <row r="16" spans="1:4" ht="14.1" customHeight="1" outlineLevel="4" x14ac:dyDescent="0.2">
      <c r="A16" s="7" t="s">
        <v>0</v>
      </c>
      <c r="B16" s="8">
        <v>44139</v>
      </c>
      <c r="C16" s="20">
        <v>34.76</v>
      </c>
      <c r="D16" s="7" t="s">
        <v>1</v>
      </c>
    </row>
    <row r="17" spans="1:4" ht="14.1" customHeight="1" outlineLevel="4" x14ac:dyDescent="0.2">
      <c r="A17" s="7" t="s">
        <v>0</v>
      </c>
      <c r="B17" s="8">
        <v>44139</v>
      </c>
      <c r="C17" s="20">
        <v>306.63</v>
      </c>
      <c r="D17" s="7" t="s">
        <v>2</v>
      </c>
    </row>
    <row r="18" spans="1:4" ht="14.1" customHeight="1" outlineLevel="4" x14ac:dyDescent="0.2">
      <c r="A18" s="7" t="s">
        <v>0</v>
      </c>
      <c r="B18" s="8">
        <v>44140</v>
      </c>
      <c r="C18" s="20">
        <v>30.48</v>
      </c>
      <c r="D18" s="7" t="s">
        <v>3</v>
      </c>
    </row>
    <row r="19" spans="1:4" ht="14.1" customHeight="1" outlineLevel="4" x14ac:dyDescent="0.2">
      <c r="A19" s="7" t="s">
        <v>0</v>
      </c>
      <c r="B19" s="8">
        <v>44140</v>
      </c>
      <c r="C19" s="20">
        <v>1036.3399999999999</v>
      </c>
      <c r="D19" s="7" t="s">
        <v>4</v>
      </c>
    </row>
    <row r="20" spans="1:4" ht="14.1" customHeight="1" outlineLevel="4" x14ac:dyDescent="0.2">
      <c r="A20" s="7" t="s">
        <v>0</v>
      </c>
      <c r="B20" s="8">
        <v>44140</v>
      </c>
      <c r="C20" s="20">
        <v>268.82</v>
      </c>
      <c r="D20" s="7" t="s">
        <v>5</v>
      </c>
    </row>
    <row r="21" spans="1:4" ht="14.1" customHeight="1" outlineLevel="4" x14ac:dyDescent="0.2">
      <c r="A21" s="7" t="s">
        <v>0</v>
      </c>
      <c r="B21" s="8">
        <v>44141</v>
      </c>
      <c r="C21" s="20">
        <v>-726.62</v>
      </c>
      <c r="D21" s="7" t="s">
        <v>6</v>
      </c>
    </row>
    <row r="22" spans="1:4" ht="14.1" customHeight="1" outlineLevel="4" x14ac:dyDescent="0.2">
      <c r="A22" s="7" t="s">
        <v>0</v>
      </c>
      <c r="B22" s="8">
        <v>44144</v>
      </c>
      <c r="C22" s="20">
        <v>-791.26</v>
      </c>
      <c r="D22" s="7" t="s">
        <v>7</v>
      </c>
    </row>
    <row r="23" spans="1:4" ht="14.1" customHeight="1" outlineLevel="4" x14ac:dyDescent="0.2">
      <c r="A23" s="7" t="s">
        <v>0</v>
      </c>
      <c r="B23" s="8">
        <v>44145</v>
      </c>
      <c r="C23" s="20">
        <v>213.25</v>
      </c>
      <c r="D23" s="7" t="s">
        <v>155</v>
      </c>
    </row>
    <row r="24" spans="1:4" ht="14.1" customHeight="1" outlineLevel="4" x14ac:dyDescent="0.2">
      <c r="A24" s="7" t="s">
        <v>0</v>
      </c>
      <c r="B24" s="8">
        <v>44145</v>
      </c>
      <c r="C24" s="20">
        <v>299.77999999999997</v>
      </c>
      <c r="D24" s="7" t="s">
        <v>156</v>
      </c>
    </row>
    <row r="25" spans="1:4" ht="14.1" customHeight="1" outlineLevel="4" x14ac:dyDescent="0.2">
      <c r="A25" s="7" t="s">
        <v>0</v>
      </c>
      <c r="B25" s="8">
        <v>44145</v>
      </c>
      <c r="C25" s="20">
        <v>249.3</v>
      </c>
      <c r="D25" s="7" t="s">
        <v>157</v>
      </c>
    </row>
    <row r="26" spans="1:4" ht="14.1" customHeight="1" outlineLevel="4" x14ac:dyDescent="0.2">
      <c r="A26" s="7" t="s">
        <v>0</v>
      </c>
      <c r="B26" s="8">
        <v>44145</v>
      </c>
      <c r="C26" s="20">
        <v>525.69000000000005</v>
      </c>
      <c r="D26" s="7" t="s">
        <v>158</v>
      </c>
    </row>
    <row r="27" spans="1:4" ht="14.1" customHeight="1" outlineLevel="4" x14ac:dyDescent="0.2">
      <c r="A27" s="7" t="s">
        <v>0</v>
      </c>
      <c r="B27" s="8">
        <v>44145</v>
      </c>
      <c r="C27" s="20">
        <v>647.99</v>
      </c>
      <c r="D27" s="7" t="s">
        <v>159</v>
      </c>
    </row>
    <row r="28" spans="1:4" ht="14.1" customHeight="1" outlineLevel="4" x14ac:dyDescent="0.2">
      <c r="A28" s="7" t="s">
        <v>0</v>
      </c>
      <c r="B28" s="8">
        <v>44145</v>
      </c>
      <c r="C28" s="20">
        <v>18.690000000000001</v>
      </c>
      <c r="D28" s="7" t="s">
        <v>160</v>
      </c>
    </row>
    <row r="29" spans="1:4" ht="14.1" customHeight="1" outlineLevel="4" x14ac:dyDescent="0.2">
      <c r="A29" s="7" t="s">
        <v>0</v>
      </c>
      <c r="B29" s="8">
        <v>44145</v>
      </c>
      <c r="C29" s="20">
        <v>1490.14</v>
      </c>
      <c r="D29" s="7" t="s">
        <v>161</v>
      </c>
    </row>
    <row r="30" spans="1:4" ht="14.1" customHeight="1" outlineLevel="4" x14ac:dyDescent="0.2">
      <c r="A30" s="7" t="s">
        <v>0</v>
      </c>
      <c r="B30" s="8">
        <v>44145</v>
      </c>
      <c r="C30" s="20">
        <v>427.77</v>
      </c>
      <c r="D30" s="7" t="s">
        <v>162</v>
      </c>
    </row>
    <row r="31" spans="1:4" ht="14.1" customHeight="1" outlineLevel="4" x14ac:dyDescent="0.2">
      <c r="A31" s="7" t="s">
        <v>0</v>
      </c>
      <c r="B31" s="8">
        <v>44145</v>
      </c>
      <c r="C31" s="20">
        <v>62.7</v>
      </c>
      <c r="D31" s="7" t="s">
        <v>163</v>
      </c>
    </row>
    <row r="32" spans="1:4" ht="14.1" customHeight="1" outlineLevel="4" x14ac:dyDescent="0.2">
      <c r="A32" s="7" t="s">
        <v>0</v>
      </c>
      <c r="B32" s="8">
        <v>44145</v>
      </c>
      <c r="C32" s="20">
        <v>553.16999999999996</v>
      </c>
      <c r="D32" s="7" t="s">
        <v>163</v>
      </c>
    </row>
    <row r="33" spans="1:4" ht="14.1" customHeight="1" outlineLevel="4" x14ac:dyDescent="0.2">
      <c r="A33" s="7" t="s">
        <v>0</v>
      </c>
      <c r="B33" s="8">
        <v>44145</v>
      </c>
      <c r="C33" s="20">
        <v>517.64</v>
      </c>
      <c r="D33" s="7" t="s">
        <v>164</v>
      </c>
    </row>
    <row r="34" spans="1:4" ht="14.1" customHeight="1" outlineLevel="4" x14ac:dyDescent="0.2">
      <c r="A34" s="7" t="s">
        <v>0</v>
      </c>
      <c r="B34" s="8">
        <v>44147</v>
      </c>
      <c r="C34" s="20">
        <v>-1891.26</v>
      </c>
      <c r="D34" s="7" t="s">
        <v>8</v>
      </c>
    </row>
    <row r="35" spans="1:4" ht="14.1" customHeight="1" outlineLevel="4" x14ac:dyDescent="0.2">
      <c r="A35" s="7" t="s">
        <v>0</v>
      </c>
      <c r="B35" s="8">
        <v>44148</v>
      </c>
      <c r="C35" s="20">
        <v>-81</v>
      </c>
      <c r="D35" s="7" t="s">
        <v>9</v>
      </c>
    </row>
    <row r="36" spans="1:4" ht="14.1" customHeight="1" outlineLevel="4" x14ac:dyDescent="0.2">
      <c r="A36" s="7" t="s">
        <v>0</v>
      </c>
      <c r="B36" s="8">
        <v>44151</v>
      </c>
      <c r="C36" s="20">
        <v>256.79000000000002</v>
      </c>
      <c r="D36" s="7" t="s">
        <v>10</v>
      </c>
    </row>
    <row r="37" spans="1:4" ht="14.1" customHeight="1" outlineLevel="4" x14ac:dyDescent="0.2">
      <c r="A37" s="7" t="s">
        <v>0</v>
      </c>
      <c r="B37" s="8">
        <v>44151</v>
      </c>
      <c r="C37" s="20">
        <v>449.58</v>
      </c>
      <c r="D37" s="7" t="s">
        <v>165</v>
      </c>
    </row>
    <row r="38" spans="1:4" ht="14.1" customHeight="1" outlineLevel="4" x14ac:dyDescent="0.2">
      <c r="A38" s="7" t="s">
        <v>0</v>
      </c>
      <c r="B38" s="8">
        <v>44151</v>
      </c>
      <c r="C38" s="20">
        <v>51.49</v>
      </c>
      <c r="D38" s="7" t="s">
        <v>165</v>
      </c>
    </row>
    <row r="39" spans="1:4" ht="14.1" customHeight="1" outlineLevel="4" x14ac:dyDescent="0.2">
      <c r="A39" s="7" t="s">
        <v>0</v>
      </c>
      <c r="B39" s="8">
        <v>44151</v>
      </c>
      <c r="C39" s="20">
        <v>450</v>
      </c>
      <c r="D39" s="7" t="s">
        <v>11</v>
      </c>
    </row>
    <row r="40" spans="1:4" ht="14.1" customHeight="1" outlineLevel="4" x14ac:dyDescent="0.2">
      <c r="A40" s="7" t="s">
        <v>0</v>
      </c>
      <c r="B40" s="8">
        <v>44152</v>
      </c>
      <c r="C40" s="20">
        <v>7.75</v>
      </c>
      <c r="D40" s="7" t="s">
        <v>1</v>
      </c>
    </row>
    <row r="41" spans="1:4" ht="14.1" customHeight="1" outlineLevel="4" x14ac:dyDescent="0.2">
      <c r="A41" s="7" t="s">
        <v>0</v>
      </c>
      <c r="B41" s="8">
        <v>44153</v>
      </c>
      <c r="C41" s="20">
        <v>-2068.37</v>
      </c>
      <c r="D41" s="7" t="s">
        <v>12</v>
      </c>
    </row>
    <row r="42" spans="1:4" ht="14.1" customHeight="1" outlineLevel="4" x14ac:dyDescent="0.2">
      <c r="A42" s="7" t="s">
        <v>0</v>
      </c>
      <c r="B42" s="8">
        <v>44155</v>
      </c>
      <c r="C42" s="20">
        <v>123.76</v>
      </c>
      <c r="D42" s="7" t="s">
        <v>166</v>
      </c>
    </row>
    <row r="43" spans="1:4" ht="14.1" customHeight="1" outlineLevel="4" x14ac:dyDescent="0.2">
      <c r="A43" s="7" t="s">
        <v>0</v>
      </c>
      <c r="B43" s="8">
        <v>44155</v>
      </c>
      <c r="C43" s="20">
        <v>372.36</v>
      </c>
      <c r="D43" s="7" t="s">
        <v>13</v>
      </c>
    </row>
    <row r="44" spans="1:4" ht="14.1" customHeight="1" outlineLevel="4" x14ac:dyDescent="0.2">
      <c r="A44" s="7" t="s">
        <v>0</v>
      </c>
      <c r="B44" s="8">
        <v>44155</v>
      </c>
      <c r="C44" s="20">
        <v>52.38</v>
      </c>
      <c r="D44" s="7" t="s">
        <v>14</v>
      </c>
    </row>
    <row r="45" spans="1:4" ht="14.1" customHeight="1" outlineLevel="4" x14ac:dyDescent="0.2">
      <c r="A45" s="7" t="s">
        <v>0</v>
      </c>
      <c r="B45" s="8">
        <v>44155</v>
      </c>
      <c r="C45" s="20">
        <v>-1880.83</v>
      </c>
      <c r="D45" s="7" t="s">
        <v>12</v>
      </c>
    </row>
    <row r="46" spans="1:4" ht="14.1" customHeight="1" outlineLevel="4" x14ac:dyDescent="0.2">
      <c r="A46" s="7" t="s">
        <v>0</v>
      </c>
      <c r="B46" s="8">
        <v>44158</v>
      </c>
      <c r="C46" s="20">
        <v>1399.96</v>
      </c>
      <c r="D46" s="7" t="s">
        <v>15</v>
      </c>
    </row>
    <row r="47" spans="1:4" ht="14.1" customHeight="1" outlineLevel="4" x14ac:dyDescent="0.2">
      <c r="A47" s="7" t="s">
        <v>0</v>
      </c>
      <c r="B47" s="8">
        <v>44162</v>
      </c>
      <c r="C47" s="20">
        <v>1073.68</v>
      </c>
      <c r="D47" s="7" t="s">
        <v>167</v>
      </c>
    </row>
    <row r="48" spans="1:4" ht="14.1" customHeight="1" outlineLevel="4" x14ac:dyDescent="0.2">
      <c r="A48" s="7" t="s">
        <v>0</v>
      </c>
      <c r="B48" s="8">
        <v>44162</v>
      </c>
      <c r="C48" s="20">
        <v>60.44</v>
      </c>
      <c r="D48" s="7" t="s">
        <v>168</v>
      </c>
    </row>
    <row r="49" spans="1:4" ht="14.1" customHeight="1" outlineLevel="4" x14ac:dyDescent="0.2">
      <c r="A49" s="7" t="s">
        <v>0</v>
      </c>
      <c r="B49" s="8">
        <v>44162</v>
      </c>
      <c r="C49" s="20">
        <v>786.24</v>
      </c>
      <c r="D49" s="7" t="s">
        <v>168</v>
      </c>
    </row>
    <row r="50" spans="1:4" ht="14.1" customHeight="1" outlineLevel="4" x14ac:dyDescent="0.2">
      <c r="A50" s="7" t="s">
        <v>0</v>
      </c>
      <c r="B50" s="8">
        <v>44162</v>
      </c>
      <c r="C50" s="20">
        <v>956.09</v>
      </c>
      <c r="D50" s="7" t="s">
        <v>169</v>
      </c>
    </row>
    <row r="51" spans="1:4" ht="14.1" customHeight="1" outlineLevel="4" x14ac:dyDescent="0.2">
      <c r="A51" s="7" t="s">
        <v>0</v>
      </c>
      <c r="B51" s="8">
        <v>44162</v>
      </c>
      <c r="C51" s="20">
        <v>41.65</v>
      </c>
      <c r="D51" s="7" t="s">
        <v>15</v>
      </c>
    </row>
    <row r="52" spans="1:4" ht="14.1" customHeight="1" outlineLevel="4" x14ac:dyDescent="0.2">
      <c r="A52" s="7" t="s">
        <v>0</v>
      </c>
      <c r="B52" s="8">
        <v>44162</v>
      </c>
      <c r="C52" s="20">
        <v>1582.88</v>
      </c>
      <c r="D52" s="7" t="s">
        <v>15</v>
      </c>
    </row>
    <row r="53" spans="1:4" ht="14.1" customHeight="1" outlineLevel="4" x14ac:dyDescent="0.2">
      <c r="A53" s="7" t="s">
        <v>0</v>
      </c>
      <c r="B53" s="8">
        <v>44162</v>
      </c>
      <c r="C53" s="20">
        <v>80.84</v>
      </c>
      <c r="D53" s="7" t="s">
        <v>16</v>
      </c>
    </row>
    <row r="54" spans="1:4" ht="14.1" customHeight="1" outlineLevel="4" x14ac:dyDescent="0.2">
      <c r="A54" s="7" t="s">
        <v>0</v>
      </c>
      <c r="B54" s="8">
        <v>44162</v>
      </c>
      <c r="C54" s="20">
        <v>124.46</v>
      </c>
      <c r="D54" s="7" t="s">
        <v>17</v>
      </c>
    </row>
    <row r="55" spans="1:4" ht="14.1" customHeight="1" outlineLevel="4" x14ac:dyDescent="0.2">
      <c r="A55" s="7" t="s">
        <v>0</v>
      </c>
      <c r="B55" s="8">
        <v>44162</v>
      </c>
      <c r="C55" s="20">
        <v>91.15</v>
      </c>
      <c r="D55" s="7" t="s">
        <v>18</v>
      </c>
    </row>
    <row r="56" spans="1:4" ht="14.1" customHeight="1" outlineLevel="4" x14ac:dyDescent="0.2">
      <c r="A56" s="7" t="s">
        <v>0</v>
      </c>
      <c r="B56" s="8">
        <v>44162</v>
      </c>
      <c r="C56" s="20">
        <v>1010.44</v>
      </c>
      <c r="D56" s="7" t="s">
        <v>19</v>
      </c>
    </row>
    <row r="57" spans="1:4" ht="14.1" customHeight="1" outlineLevel="4" x14ac:dyDescent="0.2">
      <c r="A57" s="7" t="s">
        <v>0</v>
      </c>
      <c r="B57" s="8">
        <v>44162</v>
      </c>
      <c r="C57" s="20">
        <v>791.96</v>
      </c>
      <c r="D57" s="7" t="s">
        <v>20</v>
      </c>
    </row>
    <row r="58" spans="1:4" ht="14.1" customHeight="1" outlineLevel="4" x14ac:dyDescent="0.2">
      <c r="A58" s="7" t="s">
        <v>0</v>
      </c>
      <c r="B58" s="8">
        <v>44162</v>
      </c>
      <c r="C58" s="20">
        <v>1.3</v>
      </c>
      <c r="D58" s="7" t="s">
        <v>20</v>
      </c>
    </row>
    <row r="59" spans="1:4" ht="14.1" customHeight="1" outlineLevel="4" x14ac:dyDescent="0.2">
      <c r="A59" s="7" t="s">
        <v>0</v>
      </c>
      <c r="B59" s="8">
        <v>44162</v>
      </c>
      <c r="C59" s="20">
        <v>-2.48</v>
      </c>
      <c r="D59" s="7" t="s">
        <v>154</v>
      </c>
    </row>
    <row r="60" spans="1:4" ht="14.1" customHeight="1" outlineLevel="4" x14ac:dyDescent="0.2">
      <c r="A60" s="7" t="s">
        <v>0</v>
      </c>
      <c r="B60" s="8">
        <v>44162</v>
      </c>
      <c r="C60" s="20">
        <v>-568.12</v>
      </c>
      <c r="D60" s="7" t="s">
        <v>21</v>
      </c>
    </row>
    <row r="61" spans="1:4" ht="14.1" customHeight="1" outlineLevel="4" x14ac:dyDescent="0.2">
      <c r="A61" s="5" t="s">
        <v>239</v>
      </c>
      <c r="B61" s="8"/>
      <c r="C61" s="6">
        <f>SUM(C62:C142)</f>
        <v>7371.7899999999991</v>
      </c>
      <c r="D61" s="7"/>
    </row>
    <row r="62" spans="1:4" ht="14.1" customHeight="1" outlineLevel="4" x14ac:dyDescent="0.2">
      <c r="A62" s="7" t="s">
        <v>22</v>
      </c>
      <c r="B62" s="8">
        <v>44139</v>
      </c>
      <c r="C62" s="20">
        <v>290.55</v>
      </c>
      <c r="D62" s="7" t="s">
        <v>170</v>
      </c>
    </row>
    <row r="63" spans="1:4" ht="14.1" customHeight="1" outlineLevel="4" x14ac:dyDescent="0.2">
      <c r="A63" s="7" t="s">
        <v>22</v>
      </c>
      <c r="B63" s="8">
        <v>44139</v>
      </c>
      <c r="C63" s="20">
        <v>87.04</v>
      </c>
      <c r="D63" s="7" t="s">
        <v>23</v>
      </c>
    </row>
    <row r="64" spans="1:4" ht="14.1" customHeight="1" outlineLevel="4" x14ac:dyDescent="0.2">
      <c r="A64" s="7" t="s">
        <v>22</v>
      </c>
      <c r="B64" s="8">
        <v>44140</v>
      </c>
      <c r="C64" s="20">
        <v>226.12</v>
      </c>
      <c r="D64" s="7" t="s">
        <v>24</v>
      </c>
    </row>
    <row r="65" spans="1:4" ht="14.1" customHeight="1" outlineLevel="4" x14ac:dyDescent="0.2">
      <c r="A65" s="7" t="s">
        <v>22</v>
      </c>
      <c r="B65" s="8">
        <v>44140</v>
      </c>
      <c r="C65" s="20">
        <v>20</v>
      </c>
      <c r="D65" s="7" t="s">
        <v>25</v>
      </c>
    </row>
    <row r="66" spans="1:4" ht="14.1" customHeight="1" outlineLevel="4" x14ac:dyDescent="0.2">
      <c r="A66" s="7" t="s">
        <v>22</v>
      </c>
      <c r="B66" s="8">
        <v>44140</v>
      </c>
      <c r="C66" s="20">
        <v>59.42</v>
      </c>
      <c r="D66" s="7" t="s">
        <v>25</v>
      </c>
    </row>
    <row r="67" spans="1:4" ht="14.1" customHeight="1" outlineLevel="4" x14ac:dyDescent="0.2">
      <c r="A67" s="7" t="s">
        <v>22</v>
      </c>
      <c r="B67" s="8">
        <v>44141</v>
      </c>
      <c r="C67" s="20">
        <v>-505.05</v>
      </c>
      <c r="D67" s="7" t="s">
        <v>26</v>
      </c>
    </row>
    <row r="68" spans="1:4" ht="14.1" customHeight="1" outlineLevel="4" x14ac:dyDescent="0.2">
      <c r="A68" s="7" t="s">
        <v>22</v>
      </c>
      <c r="B68" s="8">
        <v>44145</v>
      </c>
      <c r="C68" s="20">
        <v>277</v>
      </c>
      <c r="D68" s="7" t="s">
        <v>171</v>
      </c>
    </row>
    <row r="69" spans="1:4" ht="14.1" customHeight="1" outlineLevel="4" x14ac:dyDescent="0.2">
      <c r="A69" s="7" t="s">
        <v>22</v>
      </c>
      <c r="B69" s="8">
        <v>44145</v>
      </c>
      <c r="C69" s="20">
        <v>48.27</v>
      </c>
      <c r="D69" s="7" t="s">
        <v>172</v>
      </c>
    </row>
    <row r="70" spans="1:4" ht="14.1" customHeight="1" outlineLevel="4" x14ac:dyDescent="0.2">
      <c r="A70" s="7" t="s">
        <v>22</v>
      </c>
      <c r="B70" s="8">
        <v>44145</v>
      </c>
      <c r="C70" s="20">
        <v>199.37</v>
      </c>
      <c r="D70" s="7" t="s">
        <v>172</v>
      </c>
    </row>
    <row r="71" spans="1:4" ht="14.1" customHeight="1" outlineLevel="4" x14ac:dyDescent="0.2">
      <c r="A71" s="7" t="s">
        <v>22</v>
      </c>
      <c r="B71" s="8">
        <v>44145</v>
      </c>
      <c r="C71" s="20">
        <v>61.05</v>
      </c>
      <c r="D71" s="7" t="s">
        <v>173</v>
      </c>
    </row>
    <row r="72" spans="1:4" ht="14.1" customHeight="1" outlineLevel="4" x14ac:dyDescent="0.2">
      <c r="A72" s="7" t="s">
        <v>22</v>
      </c>
      <c r="B72" s="8">
        <v>44145</v>
      </c>
      <c r="C72" s="20">
        <v>47.25</v>
      </c>
      <c r="D72" s="7" t="s">
        <v>174</v>
      </c>
    </row>
    <row r="73" spans="1:4" ht="14.1" customHeight="1" outlineLevel="4" x14ac:dyDescent="0.2">
      <c r="A73" s="7" t="s">
        <v>22</v>
      </c>
      <c r="B73" s="8">
        <v>44145</v>
      </c>
      <c r="C73" s="20">
        <v>184.29</v>
      </c>
      <c r="D73" s="7" t="s">
        <v>175</v>
      </c>
    </row>
    <row r="74" spans="1:4" ht="14.1" customHeight="1" outlineLevel="4" x14ac:dyDescent="0.2">
      <c r="A74" s="7" t="s">
        <v>22</v>
      </c>
      <c r="B74" s="8">
        <v>44145</v>
      </c>
      <c r="C74" s="20">
        <v>396.22</v>
      </c>
      <c r="D74" s="7" t="s">
        <v>176</v>
      </c>
    </row>
    <row r="75" spans="1:4" ht="14.1" customHeight="1" outlineLevel="4" x14ac:dyDescent="0.2">
      <c r="A75" s="7" t="s">
        <v>22</v>
      </c>
      <c r="B75" s="8">
        <v>44145</v>
      </c>
      <c r="C75" s="20">
        <v>406.75</v>
      </c>
      <c r="D75" s="7" t="s">
        <v>177</v>
      </c>
    </row>
    <row r="76" spans="1:4" ht="14.1" customHeight="1" outlineLevel="4" x14ac:dyDescent="0.2">
      <c r="A76" s="7" t="s">
        <v>22</v>
      </c>
      <c r="B76" s="8">
        <v>44145</v>
      </c>
      <c r="C76" s="20">
        <v>406.75</v>
      </c>
      <c r="D76" s="7" t="s">
        <v>177</v>
      </c>
    </row>
    <row r="77" spans="1:4" ht="14.1" customHeight="1" outlineLevel="4" x14ac:dyDescent="0.2">
      <c r="A77" s="7" t="s">
        <v>22</v>
      </c>
      <c r="B77" s="8">
        <v>44145</v>
      </c>
      <c r="C77" s="20">
        <v>12.21</v>
      </c>
      <c r="D77" s="7" t="s">
        <v>178</v>
      </c>
    </row>
    <row r="78" spans="1:4" ht="14.1" customHeight="1" outlineLevel="4" x14ac:dyDescent="0.2">
      <c r="A78" s="7" t="s">
        <v>22</v>
      </c>
      <c r="B78" s="8">
        <v>44145</v>
      </c>
      <c r="C78" s="20">
        <v>58.83</v>
      </c>
      <c r="D78" s="7" t="s">
        <v>179</v>
      </c>
    </row>
    <row r="79" spans="1:4" ht="14.1" customHeight="1" outlineLevel="4" x14ac:dyDescent="0.2">
      <c r="A79" s="7" t="s">
        <v>22</v>
      </c>
      <c r="B79" s="8">
        <v>44147</v>
      </c>
      <c r="C79" s="20">
        <v>-135.94999999999999</v>
      </c>
      <c r="D79" s="7" t="s">
        <v>27</v>
      </c>
    </row>
    <row r="80" spans="1:4" ht="14.1" customHeight="1" outlineLevel="4" x14ac:dyDescent="0.2">
      <c r="A80" s="7" t="s">
        <v>22</v>
      </c>
      <c r="B80" s="8">
        <v>44147</v>
      </c>
      <c r="C80" s="20">
        <v>-135.97999999999999</v>
      </c>
      <c r="D80" s="7" t="s">
        <v>28</v>
      </c>
    </row>
    <row r="81" spans="1:4" ht="14.1" customHeight="1" outlineLevel="4" x14ac:dyDescent="0.2">
      <c r="A81" s="7" t="s">
        <v>22</v>
      </c>
      <c r="B81" s="8">
        <v>44148</v>
      </c>
      <c r="C81" s="20">
        <v>-30.95</v>
      </c>
      <c r="D81" s="7" t="s">
        <v>9</v>
      </c>
    </row>
    <row r="82" spans="1:4" ht="14.1" customHeight="1" outlineLevel="4" x14ac:dyDescent="0.2">
      <c r="A82" s="7" t="s">
        <v>22</v>
      </c>
      <c r="B82" s="8">
        <v>44151</v>
      </c>
      <c r="C82" s="20">
        <v>98</v>
      </c>
      <c r="D82" s="7" t="s">
        <v>29</v>
      </c>
    </row>
    <row r="83" spans="1:4" ht="14.1" customHeight="1" outlineLevel="4" x14ac:dyDescent="0.2">
      <c r="A83" s="7" t="s">
        <v>22</v>
      </c>
      <c r="B83" s="8">
        <v>44151</v>
      </c>
      <c r="C83" s="20">
        <v>129.33000000000001</v>
      </c>
      <c r="D83" s="7" t="s">
        <v>30</v>
      </c>
    </row>
    <row r="84" spans="1:4" ht="14.1" customHeight="1" outlineLevel="4" x14ac:dyDescent="0.2">
      <c r="A84" s="7" t="s">
        <v>22</v>
      </c>
      <c r="B84" s="8">
        <v>44151</v>
      </c>
      <c r="C84" s="20">
        <v>560.30999999999995</v>
      </c>
      <c r="D84" s="7" t="s">
        <v>31</v>
      </c>
    </row>
    <row r="85" spans="1:4" ht="14.1" customHeight="1" outlineLevel="4" x14ac:dyDescent="0.2">
      <c r="A85" s="7" t="s">
        <v>22</v>
      </c>
      <c r="B85" s="8">
        <v>44151</v>
      </c>
      <c r="C85" s="20">
        <v>80.09</v>
      </c>
      <c r="D85" s="7" t="s">
        <v>32</v>
      </c>
    </row>
    <row r="86" spans="1:4" ht="14.1" customHeight="1" outlineLevel="4" x14ac:dyDescent="0.2">
      <c r="A86" s="7" t="s">
        <v>22</v>
      </c>
      <c r="B86" s="8">
        <v>44151</v>
      </c>
      <c r="C86" s="20">
        <v>140.94</v>
      </c>
      <c r="D86" s="7" t="s">
        <v>33</v>
      </c>
    </row>
    <row r="87" spans="1:4" ht="14.1" customHeight="1" outlineLevel="4" x14ac:dyDescent="0.2">
      <c r="A87" s="7" t="s">
        <v>22</v>
      </c>
      <c r="B87" s="8">
        <v>44151</v>
      </c>
      <c r="C87" s="20">
        <v>51.04</v>
      </c>
      <c r="D87" s="7" t="s">
        <v>34</v>
      </c>
    </row>
    <row r="88" spans="1:4" ht="14.1" customHeight="1" outlineLevel="4" x14ac:dyDescent="0.2">
      <c r="A88" s="7" t="s">
        <v>22</v>
      </c>
      <c r="B88" s="8">
        <v>44151</v>
      </c>
      <c r="C88" s="20">
        <v>49.2</v>
      </c>
      <c r="D88" s="7" t="s">
        <v>180</v>
      </c>
    </row>
    <row r="89" spans="1:4" ht="14.1" customHeight="1" outlineLevel="4" x14ac:dyDescent="0.2">
      <c r="A89" s="7" t="s">
        <v>22</v>
      </c>
      <c r="B89" s="8">
        <v>44151</v>
      </c>
      <c r="C89" s="20">
        <v>192.8</v>
      </c>
      <c r="D89" s="7" t="s">
        <v>181</v>
      </c>
    </row>
    <row r="90" spans="1:4" ht="14.1" customHeight="1" outlineLevel="4" x14ac:dyDescent="0.2">
      <c r="A90" s="7" t="s">
        <v>22</v>
      </c>
      <c r="B90" s="8">
        <v>44151</v>
      </c>
      <c r="C90" s="20">
        <v>426.25</v>
      </c>
      <c r="D90" s="7" t="s">
        <v>35</v>
      </c>
    </row>
    <row r="91" spans="1:4" ht="14.1" customHeight="1" outlineLevel="4" x14ac:dyDescent="0.2">
      <c r="A91" s="7" t="s">
        <v>22</v>
      </c>
      <c r="B91" s="8">
        <v>44151</v>
      </c>
      <c r="C91" s="20">
        <v>61.45</v>
      </c>
      <c r="D91" s="7" t="s">
        <v>36</v>
      </c>
    </row>
    <row r="92" spans="1:4" ht="14.1" customHeight="1" outlineLevel="4" x14ac:dyDescent="0.2">
      <c r="A92" s="7" t="s">
        <v>22</v>
      </c>
      <c r="B92" s="8">
        <v>44151</v>
      </c>
      <c r="C92" s="20">
        <v>68.430000000000007</v>
      </c>
      <c r="D92" s="7" t="s">
        <v>37</v>
      </c>
    </row>
    <row r="93" spans="1:4" ht="14.1" customHeight="1" outlineLevel="4" x14ac:dyDescent="0.2">
      <c r="A93" s="7" t="s">
        <v>22</v>
      </c>
      <c r="B93" s="8">
        <v>44151</v>
      </c>
      <c r="C93" s="20">
        <v>25</v>
      </c>
      <c r="D93" s="7" t="s">
        <v>36</v>
      </c>
    </row>
    <row r="94" spans="1:4" ht="14.1" customHeight="1" outlineLevel="4" x14ac:dyDescent="0.2">
      <c r="A94" s="7" t="s">
        <v>22</v>
      </c>
      <c r="B94" s="8">
        <v>44152</v>
      </c>
      <c r="C94" s="20">
        <v>56.78</v>
      </c>
      <c r="D94" s="7" t="s">
        <v>38</v>
      </c>
    </row>
    <row r="95" spans="1:4" ht="14.1" customHeight="1" outlineLevel="4" x14ac:dyDescent="0.2">
      <c r="A95" s="7" t="s">
        <v>22</v>
      </c>
      <c r="B95" s="8">
        <v>44152</v>
      </c>
      <c r="C95" s="20">
        <v>194.63</v>
      </c>
      <c r="D95" s="7" t="s">
        <v>39</v>
      </c>
    </row>
    <row r="96" spans="1:4" ht="14.1" customHeight="1" outlineLevel="4" x14ac:dyDescent="0.2">
      <c r="A96" s="7" t="s">
        <v>22</v>
      </c>
      <c r="B96" s="8">
        <v>44152</v>
      </c>
      <c r="C96" s="20">
        <v>62.46</v>
      </c>
      <c r="D96" s="7" t="s">
        <v>40</v>
      </c>
    </row>
    <row r="97" spans="1:4" ht="14.1" customHeight="1" outlineLevel="4" x14ac:dyDescent="0.2">
      <c r="A97" s="7" t="s">
        <v>22</v>
      </c>
      <c r="B97" s="8">
        <v>44152</v>
      </c>
      <c r="C97" s="20">
        <v>57.57</v>
      </c>
      <c r="D97" s="7" t="s">
        <v>182</v>
      </c>
    </row>
    <row r="98" spans="1:4" ht="14.1" customHeight="1" outlineLevel="4" x14ac:dyDescent="0.2">
      <c r="A98" s="7" t="s">
        <v>22</v>
      </c>
      <c r="B98" s="8">
        <v>44152</v>
      </c>
      <c r="C98" s="20">
        <v>406.75</v>
      </c>
      <c r="D98" s="7" t="s">
        <v>177</v>
      </c>
    </row>
    <row r="99" spans="1:4" ht="14.1" customHeight="1" outlineLevel="4" x14ac:dyDescent="0.2">
      <c r="A99" s="7" t="s">
        <v>22</v>
      </c>
      <c r="B99" s="8">
        <v>44152</v>
      </c>
      <c r="C99" s="20">
        <v>93.05</v>
      </c>
      <c r="D99" s="7" t="s">
        <v>41</v>
      </c>
    </row>
    <row r="100" spans="1:4" ht="14.1" customHeight="1" outlineLevel="4" x14ac:dyDescent="0.2">
      <c r="A100" s="7" t="s">
        <v>22</v>
      </c>
      <c r="B100" s="8">
        <v>44152</v>
      </c>
      <c r="C100" s="20">
        <v>103.97</v>
      </c>
      <c r="D100" s="7" t="s">
        <v>42</v>
      </c>
    </row>
    <row r="101" spans="1:4" ht="14.1" customHeight="1" outlineLevel="4" x14ac:dyDescent="0.2">
      <c r="A101" s="7" t="s">
        <v>22</v>
      </c>
      <c r="B101" s="8">
        <v>44152</v>
      </c>
      <c r="C101" s="20">
        <v>118.75</v>
      </c>
      <c r="D101" s="7" t="s">
        <v>42</v>
      </c>
    </row>
    <row r="102" spans="1:4" ht="14.1" customHeight="1" outlineLevel="4" x14ac:dyDescent="0.2">
      <c r="A102" s="7" t="s">
        <v>22</v>
      </c>
      <c r="B102" s="8">
        <v>44152</v>
      </c>
      <c r="C102" s="20">
        <v>-606.05999999999995</v>
      </c>
      <c r="D102" s="7" t="s">
        <v>43</v>
      </c>
    </row>
    <row r="103" spans="1:4" ht="14.1" customHeight="1" outlineLevel="4" x14ac:dyDescent="0.2">
      <c r="A103" s="7" t="s">
        <v>22</v>
      </c>
      <c r="B103" s="8">
        <v>44153</v>
      </c>
      <c r="C103" s="20">
        <v>60.66</v>
      </c>
      <c r="D103" s="7" t="s">
        <v>183</v>
      </c>
    </row>
    <row r="104" spans="1:4" ht="14.1" customHeight="1" outlineLevel="4" x14ac:dyDescent="0.2">
      <c r="A104" s="7" t="s">
        <v>22</v>
      </c>
      <c r="B104" s="8">
        <v>44153</v>
      </c>
      <c r="C104" s="20">
        <v>1.75</v>
      </c>
      <c r="D104" s="7" t="s">
        <v>181</v>
      </c>
    </row>
    <row r="105" spans="1:4" ht="14.1" customHeight="1" outlineLevel="4" x14ac:dyDescent="0.2">
      <c r="A105" s="7" t="s">
        <v>22</v>
      </c>
      <c r="B105" s="8">
        <v>44153</v>
      </c>
      <c r="C105" s="20">
        <v>126.56</v>
      </c>
      <c r="D105" s="7" t="s">
        <v>184</v>
      </c>
    </row>
    <row r="106" spans="1:4" ht="14.1" customHeight="1" outlineLevel="4" x14ac:dyDescent="0.2">
      <c r="A106" s="7" t="s">
        <v>22</v>
      </c>
      <c r="B106" s="8">
        <v>44153</v>
      </c>
      <c r="C106" s="20">
        <v>331.93</v>
      </c>
      <c r="D106" s="7" t="s">
        <v>183</v>
      </c>
    </row>
    <row r="107" spans="1:4" ht="14.1" customHeight="1" outlineLevel="4" x14ac:dyDescent="0.2">
      <c r="A107" s="7" t="s">
        <v>22</v>
      </c>
      <c r="B107" s="8">
        <v>44153</v>
      </c>
      <c r="C107" s="20">
        <v>57.12</v>
      </c>
      <c r="D107" s="7" t="s">
        <v>185</v>
      </c>
    </row>
    <row r="108" spans="1:4" ht="14.1" customHeight="1" outlineLevel="4" x14ac:dyDescent="0.2">
      <c r="A108" s="7" t="s">
        <v>22</v>
      </c>
      <c r="B108" s="8">
        <v>44153</v>
      </c>
      <c r="C108" s="20">
        <v>13.71</v>
      </c>
      <c r="D108" s="7" t="s">
        <v>185</v>
      </c>
    </row>
    <row r="109" spans="1:4" ht="14.1" customHeight="1" outlineLevel="4" x14ac:dyDescent="0.2">
      <c r="A109" s="7" t="s">
        <v>22</v>
      </c>
      <c r="B109" s="8">
        <v>44153</v>
      </c>
      <c r="C109" s="20">
        <v>164.18</v>
      </c>
      <c r="D109" s="7" t="s">
        <v>186</v>
      </c>
    </row>
    <row r="110" spans="1:4" ht="14.1" customHeight="1" outlineLevel="4" x14ac:dyDescent="0.2">
      <c r="A110" s="7" t="s">
        <v>22</v>
      </c>
      <c r="B110" s="8">
        <v>44153</v>
      </c>
      <c r="C110" s="20">
        <v>224.29</v>
      </c>
      <c r="D110" s="7" t="s">
        <v>44</v>
      </c>
    </row>
    <row r="111" spans="1:4" ht="14.1" customHeight="1" outlineLevel="4" x14ac:dyDescent="0.2">
      <c r="A111" s="7" t="s">
        <v>22</v>
      </c>
      <c r="B111" s="8">
        <v>44153</v>
      </c>
      <c r="C111" s="20">
        <v>-367.94</v>
      </c>
      <c r="D111" s="7" t="s">
        <v>45</v>
      </c>
    </row>
    <row r="112" spans="1:4" ht="14.1" customHeight="1" outlineLevel="4" x14ac:dyDescent="0.2">
      <c r="A112" s="7" t="s">
        <v>22</v>
      </c>
      <c r="B112" s="8">
        <v>44155</v>
      </c>
      <c r="C112" s="20">
        <v>76.83</v>
      </c>
      <c r="D112" s="7" t="s">
        <v>46</v>
      </c>
    </row>
    <row r="113" spans="1:4" ht="14.1" customHeight="1" outlineLevel="4" x14ac:dyDescent="0.2">
      <c r="A113" s="7" t="s">
        <v>22</v>
      </c>
      <c r="B113" s="8">
        <v>44155</v>
      </c>
      <c r="C113" s="20">
        <v>124</v>
      </c>
      <c r="D113" s="7" t="s">
        <v>187</v>
      </c>
    </row>
    <row r="114" spans="1:4" ht="14.1" customHeight="1" outlineLevel="4" x14ac:dyDescent="0.2">
      <c r="A114" s="7" t="s">
        <v>22</v>
      </c>
      <c r="B114" s="8">
        <v>44155</v>
      </c>
      <c r="C114" s="20">
        <v>16.96</v>
      </c>
      <c r="D114" s="7" t="s">
        <v>30</v>
      </c>
    </row>
    <row r="115" spans="1:4" ht="14.1" customHeight="1" outlineLevel="4" x14ac:dyDescent="0.2">
      <c r="A115" s="7" t="s">
        <v>22</v>
      </c>
      <c r="B115" s="8">
        <v>44155</v>
      </c>
      <c r="C115" s="20">
        <v>70.92</v>
      </c>
      <c r="D115" s="7" t="s">
        <v>47</v>
      </c>
    </row>
    <row r="116" spans="1:4" ht="14.1" customHeight="1" outlineLevel="4" x14ac:dyDescent="0.2">
      <c r="A116" s="7" t="s">
        <v>22</v>
      </c>
      <c r="B116" s="8">
        <v>44155</v>
      </c>
      <c r="C116" s="20">
        <v>126</v>
      </c>
      <c r="D116" s="7" t="s">
        <v>48</v>
      </c>
    </row>
    <row r="117" spans="1:4" ht="14.1" customHeight="1" outlineLevel="4" x14ac:dyDescent="0.2">
      <c r="A117" s="7" t="s">
        <v>22</v>
      </c>
      <c r="B117" s="8">
        <v>44155</v>
      </c>
      <c r="C117" s="20">
        <v>-360.29</v>
      </c>
      <c r="D117" s="7" t="s">
        <v>45</v>
      </c>
    </row>
    <row r="118" spans="1:4" ht="14.1" customHeight="1" outlineLevel="4" x14ac:dyDescent="0.2">
      <c r="A118" s="7" t="s">
        <v>22</v>
      </c>
      <c r="B118" s="8">
        <v>44158</v>
      </c>
      <c r="C118" s="20">
        <v>88.19</v>
      </c>
      <c r="D118" s="7" t="s">
        <v>188</v>
      </c>
    </row>
    <row r="119" spans="1:4" ht="14.1" customHeight="1" outlineLevel="4" x14ac:dyDescent="0.2">
      <c r="A119" s="7" t="s">
        <v>22</v>
      </c>
      <c r="B119" s="8">
        <v>44158</v>
      </c>
      <c r="C119" s="20">
        <v>141</v>
      </c>
      <c r="D119" s="7" t="s">
        <v>189</v>
      </c>
    </row>
    <row r="120" spans="1:4" ht="14.1" customHeight="1" outlineLevel="4" x14ac:dyDescent="0.2">
      <c r="A120" s="7" t="s">
        <v>22</v>
      </c>
      <c r="B120" s="8">
        <v>44158</v>
      </c>
      <c r="C120" s="20">
        <v>77.290000000000006</v>
      </c>
      <c r="D120" s="7" t="s">
        <v>190</v>
      </c>
    </row>
    <row r="121" spans="1:4" ht="14.1" customHeight="1" outlineLevel="4" x14ac:dyDescent="0.2">
      <c r="A121" s="7" t="s">
        <v>22</v>
      </c>
      <c r="B121" s="8">
        <v>44158</v>
      </c>
      <c r="C121" s="20">
        <v>396.22</v>
      </c>
      <c r="D121" s="7" t="s">
        <v>176</v>
      </c>
    </row>
    <row r="122" spans="1:4" ht="14.1" customHeight="1" outlineLevel="4" x14ac:dyDescent="0.2">
      <c r="A122" s="7" t="s">
        <v>22</v>
      </c>
      <c r="B122" s="8">
        <v>44158</v>
      </c>
      <c r="C122" s="20">
        <v>232.91</v>
      </c>
      <c r="D122" s="7" t="s">
        <v>175</v>
      </c>
    </row>
    <row r="123" spans="1:4" ht="14.1" customHeight="1" outlineLevel="4" x14ac:dyDescent="0.2">
      <c r="A123" s="7" t="s">
        <v>22</v>
      </c>
      <c r="B123" s="8">
        <v>44158</v>
      </c>
      <c r="C123" s="20">
        <v>181.3</v>
      </c>
      <c r="D123" s="7" t="s">
        <v>49</v>
      </c>
    </row>
    <row r="124" spans="1:4" ht="14.1" customHeight="1" outlineLevel="4" x14ac:dyDescent="0.2">
      <c r="A124" s="7" t="s">
        <v>22</v>
      </c>
      <c r="B124" s="8">
        <v>44158</v>
      </c>
      <c r="C124" s="20">
        <v>42.13</v>
      </c>
      <c r="D124" s="7" t="s">
        <v>50</v>
      </c>
    </row>
    <row r="125" spans="1:4" ht="14.1" customHeight="1" outlineLevel="4" x14ac:dyDescent="0.2">
      <c r="A125" s="7" t="s">
        <v>22</v>
      </c>
      <c r="B125" s="8">
        <v>44158</v>
      </c>
      <c r="C125" s="20">
        <v>-600</v>
      </c>
      <c r="D125" s="7" t="s">
        <v>51</v>
      </c>
    </row>
    <row r="126" spans="1:4" ht="14.1" customHeight="1" outlineLevel="4" x14ac:dyDescent="0.2">
      <c r="A126" s="7" t="s">
        <v>22</v>
      </c>
      <c r="B126" s="8">
        <v>44159</v>
      </c>
      <c r="C126" s="20">
        <v>148.47999999999999</v>
      </c>
      <c r="D126" s="7" t="s">
        <v>52</v>
      </c>
    </row>
    <row r="127" spans="1:4" ht="14.1" customHeight="1" outlineLevel="4" x14ac:dyDescent="0.2">
      <c r="A127" s="7" t="s">
        <v>22</v>
      </c>
      <c r="B127" s="8">
        <v>44159</v>
      </c>
      <c r="C127" s="20">
        <v>40.9</v>
      </c>
      <c r="D127" s="7" t="s">
        <v>53</v>
      </c>
    </row>
    <row r="128" spans="1:4" ht="14.1" customHeight="1" outlineLevel="4" x14ac:dyDescent="0.2">
      <c r="A128" s="7" t="s">
        <v>22</v>
      </c>
      <c r="B128" s="8">
        <v>44160</v>
      </c>
      <c r="C128" s="20">
        <v>68.400000000000006</v>
      </c>
      <c r="D128" s="7" t="s">
        <v>54</v>
      </c>
    </row>
    <row r="129" spans="1:4" ht="14.1" customHeight="1" outlineLevel="4" x14ac:dyDescent="0.2">
      <c r="A129" s="7" t="s">
        <v>22</v>
      </c>
      <c r="B129" s="8">
        <v>44162</v>
      </c>
      <c r="C129" s="20">
        <v>280.07</v>
      </c>
      <c r="D129" s="7" t="s">
        <v>191</v>
      </c>
    </row>
    <row r="130" spans="1:4" ht="14.1" customHeight="1" outlineLevel="4" x14ac:dyDescent="0.2">
      <c r="A130" s="7" t="s">
        <v>22</v>
      </c>
      <c r="B130" s="8">
        <v>44162</v>
      </c>
      <c r="C130" s="20">
        <v>46.76</v>
      </c>
      <c r="D130" s="7" t="s">
        <v>192</v>
      </c>
    </row>
    <row r="131" spans="1:4" ht="14.1" customHeight="1" outlineLevel="4" x14ac:dyDescent="0.2">
      <c r="A131" s="7" t="s">
        <v>22</v>
      </c>
      <c r="B131" s="8">
        <v>44162</v>
      </c>
      <c r="C131" s="20">
        <v>10.54</v>
      </c>
      <c r="D131" s="7" t="s">
        <v>193</v>
      </c>
    </row>
    <row r="132" spans="1:4" ht="14.1" customHeight="1" outlineLevel="4" x14ac:dyDescent="0.2">
      <c r="A132" s="7" t="s">
        <v>22</v>
      </c>
      <c r="B132" s="8">
        <v>44162</v>
      </c>
      <c r="C132" s="20">
        <v>23.8</v>
      </c>
      <c r="D132" s="7" t="s">
        <v>194</v>
      </c>
    </row>
    <row r="133" spans="1:4" ht="14.1" customHeight="1" outlineLevel="4" x14ac:dyDescent="0.2">
      <c r="A133" s="7" t="s">
        <v>22</v>
      </c>
      <c r="B133" s="8">
        <v>44162</v>
      </c>
      <c r="C133" s="20">
        <v>163.07</v>
      </c>
      <c r="D133" s="7" t="s">
        <v>171</v>
      </c>
    </row>
    <row r="134" spans="1:4" ht="14.1" customHeight="1" outlineLevel="4" x14ac:dyDescent="0.2">
      <c r="A134" s="7" t="s">
        <v>22</v>
      </c>
      <c r="B134" s="8">
        <v>44162</v>
      </c>
      <c r="C134" s="20">
        <v>64.930000000000007</v>
      </c>
      <c r="D134" s="7" t="s">
        <v>55</v>
      </c>
    </row>
    <row r="135" spans="1:4" ht="14.1" customHeight="1" outlineLevel="4" x14ac:dyDescent="0.2">
      <c r="A135" s="7" t="s">
        <v>22</v>
      </c>
      <c r="B135" s="8">
        <v>44162</v>
      </c>
      <c r="C135" s="20">
        <v>625.99</v>
      </c>
      <c r="D135" s="7" t="s">
        <v>56</v>
      </c>
    </row>
    <row r="136" spans="1:4" ht="14.1" customHeight="1" outlineLevel="4" x14ac:dyDescent="0.2">
      <c r="A136" s="7" t="s">
        <v>22</v>
      </c>
      <c r="B136" s="8">
        <v>44162</v>
      </c>
      <c r="C136" s="20">
        <v>103.35</v>
      </c>
      <c r="D136" s="7" t="s">
        <v>33</v>
      </c>
    </row>
    <row r="137" spans="1:4" ht="14.1" customHeight="1" outlineLevel="4" x14ac:dyDescent="0.2">
      <c r="A137" s="7" t="s">
        <v>22</v>
      </c>
      <c r="B137" s="8">
        <v>44162</v>
      </c>
      <c r="C137" s="20">
        <v>142.69</v>
      </c>
      <c r="D137" s="7" t="s">
        <v>57</v>
      </c>
    </row>
    <row r="138" spans="1:4" ht="14.1" customHeight="1" outlineLevel="4" x14ac:dyDescent="0.2">
      <c r="A138" s="7" t="s">
        <v>22</v>
      </c>
      <c r="B138" s="8">
        <v>44162</v>
      </c>
      <c r="C138" s="20">
        <v>89.44</v>
      </c>
      <c r="D138" s="7" t="s">
        <v>58</v>
      </c>
    </row>
    <row r="139" spans="1:4" ht="14.1" customHeight="1" outlineLevel="4" x14ac:dyDescent="0.2">
      <c r="A139" s="7" t="s">
        <v>22</v>
      </c>
      <c r="B139" s="8">
        <v>44162</v>
      </c>
      <c r="C139" s="20">
        <v>31.08</v>
      </c>
      <c r="D139" s="7" t="s">
        <v>59</v>
      </c>
    </row>
    <row r="140" spans="1:4" ht="14.1" customHeight="1" outlineLevel="4" x14ac:dyDescent="0.2">
      <c r="A140" s="7" t="s">
        <v>22</v>
      </c>
      <c r="B140" s="8">
        <v>44162</v>
      </c>
      <c r="C140" s="20">
        <v>140.03</v>
      </c>
      <c r="D140" s="7" t="s">
        <v>60</v>
      </c>
    </row>
    <row r="141" spans="1:4" ht="14.1" customHeight="1" outlineLevel="4" x14ac:dyDescent="0.2">
      <c r="A141" s="7" t="s">
        <v>22</v>
      </c>
      <c r="B141" s="8">
        <v>44162</v>
      </c>
      <c r="C141" s="20">
        <v>-1.77</v>
      </c>
      <c r="D141" s="7" t="s">
        <v>154</v>
      </c>
    </row>
    <row r="142" spans="1:4" ht="14.1" customHeight="1" outlineLevel="4" x14ac:dyDescent="0.2">
      <c r="A142" s="7" t="s">
        <v>22</v>
      </c>
      <c r="B142" s="8">
        <v>44162</v>
      </c>
      <c r="C142" s="20">
        <v>-175.62</v>
      </c>
      <c r="D142" s="7" t="s">
        <v>21</v>
      </c>
    </row>
    <row r="143" spans="1:4" ht="14.1" customHeight="1" outlineLevel="4" x14ac:dyDescent="0.2">
      <c r="A143" s="5" t="s">
        <v>240</v>
      </c>
      <c r="B143" s="8"/>
      <c r="C143" s="6">
        <f>SUM(C144:C149)</f>
        <v>103348.13</v>
      </c>
      <c r="D143" s="7"/>
    </row>
    <row r="144" spans="1:4" ht="14.1" customHeight="1" outlineLevel="4" x14ac:dyDescent="0.2">
      <c r="A144" s="7" t="s">
        <v>61</v>
      </c>
      <c r="B144" s="8">
        <v>44140</v>
      </c>
      <c r="C144" s="20">
        <v>33.159999999999997</v>
      </c>
      <c r="D144" s="7" t="s">
        <v>62</v>
      </c>
    </row>
    <row r="145" spans="1:4" ht="14.1" customHeight="1" outlineLevel="4" x14ac:dyDescent="0.2">
      <c r="A145" s="7" t="s">
        <v>61</v>
      </c>
      <c r="B145" s="8">
        <v>44140</v>
      </c>
      <c r="C145" s="20">
        <v>865.07</v>
      </c>
      <c r="D145" s="7" t="s">
        <v>62</v>
      </c>
    </row>
    <row r="146" spans="1:4" ht="14.1" customHeight="1" outlineLevel="4" x14ac:dyDescent="0.2">
      <c r="A146" s="7" t="s">
        <v>61</v>
      </c>
      <c r="B146" s="8">
        <v>44140</v>
      </c>
      <c r="C146" s="20">
        <v>405.83</v>
      </c>
      <c r="D146" s="7" t="s">
        <v>62</v>
      </c>
    </row>
    <row r="147" spans="1:4" ht="14.1" customHeight="1" outlineLevel="4" x14ac:dyDescent="0.2">
      <c r="A147" s="7" t="s">
        <v>61</v>
      </c>
      <c r="B147" s="8">
        <v>44141</v>
      </c>
      <c r="C147" s="20">
        <v>18410.59</v>
      </c>
      <c r="D147" s="7" t="s">
        <v>63</v>
      </c>
    </row>
    <row r="148" spans="1:4" ht="14.1" customHeight="1" outlineLevel="4" x14ac:dyDescent="0.2">
      <c r="A148" s="7" t="s">
        <v>61</v>
      </c>
      <c r="B148" s="8">
        <v>44155</v>
      </c>
      <c r="C148" s="20">
        <v>31910.38</v>
      </c>
      <c r="D148" s="7" t="s">
        <v>64</v>
      </c>
    </row>
    <row r="149" spans="1:4" ht="14.1" customHeight="1" outlineLevel="4" x14ac:dyDescent="0.2">
      <c r="A149" s="7" t="s">
        <v>61</v>
      </c>
      <c r="B149" s="8">
        <v>44155</v>
      </c>
      <c r="C149" s="20">
        <v>51723.1</v>
      </c>
      <c r="D149" s="7" t="s">
        <v>65</v>
      </c>
    </row>
    <row r="150" spans="1:4" ht="14.1" customHeight="1" outlineLevel="4" x14ac:dyDescent="0.2">
      <c r="A150" s="5" t="s">
        <v>241</v>
      </c>
      <c r="B150" s="8"/>
      <c r="C150" s="6">
        <f>SUM(C151:C183)</f>
        <v>282065.90000000008</v>
      </c>
      <c r="D150" s="7"/>
    </row>
    <row r="151" spans="1:4" ht="14.1" customHeight="1" outlineLevel="4" x14ac:dyDescent="0.2">
      <c r="A151" s="7" t="s">
        <v>66</v>
      </c>
      <c r="B151" s="8">
        <v>44138</v>
      </c>
      <c r="C151" s="20">
        <v>1071</v>
      </c>
      <c r="D151" s="7" t="s">
        <v>67</v>
      </c>
    </row>
    <row r="152" spans="1:4" ht="14.1" customHeight="1" outlineLevel="4" x14ac:dyDescent="0.2">
      <c r="A152" s="7" t="s">
        <v>66</v>
      </c>
      <c r="B152" s="8">
        <v>44138</v>
      </c>
      <c r="C152" s="20">
        <v>1785</v>
      </c>
      <c r="D152" s="7" t="s">
        <v>68</v>
      </c>
    </row>
    <row r="153" spans="1:4" ht="14.1" customHeight="1" outlineLevel="4" x14ac:dyDescent="0.2">
      <c r="A153" s="7" t="s">
        <v>66</v>
      </c>
      <c r="B153" s="8">
        <v>44138</v>
      </c>
      <c r="C153" s="20">
        <v>1785</v>
      </c>
      <c r="D153" s="7" t="s">
        <v>69</v>
      </c>
    </row>
    <row r="154" spans="1:4" ht="14.1" customHeight="1" outlineLevel="4" x14ac:dyDescent="0.2">
      <c r="A154" s="7" t="s">
        <v>66</v>
      </c>
      <c r="B154" s="8">
        <v>44139</v>
      </c>
      <c r="C154" s="20">
        <v>39155.050000000003</v>
      </c>
      <c r="D154" s="7" t="s">
        <v>70</v>
      </c>
    </row>
    <row r="155" spans="1:4" ht="14.1" customHeight="1" outlineLevel="4" x14ac:dyDescent="0.2">
      <c r="A155" s="7" t="s">
        <v>66</v>
      </c>
      <c r="B155" s="8">
        <v>44139</v>
      </c>
      <c r="C155" s="20">
        <v>10784.73</v>
      </c>
      <c r="D155" s="7" t="s">
        <v>71</v>
      </c>
    </row>
    <row r="156" spans="1:4" ht="14.1" customHeight="1" outlineLevel="4" x14ac:dyDescent="0.2">
      <c r="A156" s="7" t="s">
        <v>66</v>
      </c>
      <c r="B156" s="8">
        <v>44139</v>
      </c>
      <c r="C156" s="20">
        <v>48066.48</v>
      </c>
      <c r="D156" s="7" t="s">
        <v>72</v>
      </c>
    </row>
    <row r="157" spans="1:4" ht="14.1" customHeight="1" outlineLevel="4" x14ac:dyDescent="0.2">
      <c r="A157" s="7" t="s">
        <v>66</v>
      </c>
      <c r="B157" s="8">
        <v>44139</v>
      </c>
      <c r="C157" s="20">
        <v>1190</v>
      </c>
      <c r="D157" s="7" t="s">
        <v>73</v>
      </c>
    </row>
    <row r="158" spans="1:4" ht="14.1" customHeight="1" outlineLevel="4" x14ac:dyDescent="0.2">
      <c r="A158" s="7" t="s">
        <v>66</v>
      </c>
      <c r="B158" s="8">
        <v>44139</v>
      </c>
      <c r="C158" s="20">
        <v>1600</v>
      </c>
      <c r="D158" s="7" t="s">
        <v>74</v>
      </c>
    </row>
    <row r="159" spans="1:4" ht="14.1" customHeight="1" outlineLevel="4" x14ac:dyDescent="0.2">
      <c r="A159" s="7" t="s">
        <v>66</v>
      </c>
      <c r="B159" s="8">
        <v>44140</v>
      </c>
      <c r="C159" s="20">
        <v>1178.4100000000001</v>
      </c>
      <c r="D159" s="7" t="s">
        <v>75</v>
      </c>
    </row>
    <row r="160" spans="1:4" ht="14.1" customHeight="1" outlineLevel="4" x14ac:dyDescent="0.2">
      <c r="A160" s="7" t="s">
        <v>66</v>
      </c>
      <c r="B160" s="8">
        <v>44141</v>
      </c>
      <c r="C160" s="20">
        <v>320</v>
      </c>
      <c r="D160" s="4" t="s">
        <v>273</v>
      </c>
    </row>
    <row r="161" spans="1:4" ht="14.1" customHeight="1" outlineLevel="4" x14ac:dyDescent="0.2">
      <c r="A161" s="7" t="s">
        <v>66</v>
      </c>
      <c r="B161" s="8">
        <v>44141</v>
      </c>
      <c r="C161" s="20">
        <v>-7</v>
      </c>
      <c r="D161" s="7" t="s">
        <v>76</v>
      </c>
    </row>
    <row r="162" spans="1:4" ht="14.1" customHeight="1" outlineLevel="4" x14ac:dyDescent="0.2">
      <c r="A162" s="7" t="s">
        <v>66</v>
      </c>
      <c r="B162" s="8">
        <v>44145</v>
      </c>
      <c r="C162" s="20">
        <v>1608.28</v>
      </c>
      <c r="D162" s="7" t="s">
        <v>195</v>
      </c>
    </row>
    <row r="163" spans="1:4" ht="14.1" customHeight="1" outlineLevel="4" x14ac:dyDescent="0.2">
      <c r="A163" s="7" t="s">
        <v>66</v>
      </c>
      <c r="B163" s="8">
        <v>44145</v>
      </c>
      <c r="C163" s="20">
        <v>357</v>
      </c>
      <c r="D163" s="7" t="s">
        <v>196</v>
      </c>
    </row>
    <row r="164" spans="1:4" ht="14.1" customHeight="1" outlineLevel="4" x14ac:dyDescent="0.2">
      <c r="A164" s="7" t="s">
        <v>66</v>
      </c>
      <c r="B164" s="8">
        <v>44145</v>
      </c>
      <c r="C164" s="20">
        <v>294.64</v>
      </c>
      <c r="D164" s="7" t="s">
        <v>197</v>
      </c>
    </row>
    <row r="165" spans="1:4" ht="14.1" customHeight="1" outlineLevel="4" x14ac:dyDescent="0.2">
      <c r="A165" s="7" t="s">
        <v>66</v>
      </c>
      <c r="B165" s="8">
        <v>44145</v>
      </c>
      <c r="C165" s="20">
        <v>-9.1</v>
      </c>
      <c r="D165" s="7" t="s">
        <v>77</v>
      </c>
    </row>
    <row r="166" spans="1:4" ht="14.1" customHeight="1" outlineLevel="4" x14ac:dyDescent="0.2">
      <c r="A166" s="7" t="s">
        <v>66</v>
      </c>
      <c r="B166" s="8">
        <v>44146</v>
      </c>
      <c r="C166" s="20">
        <v>2768.32</v>
      </c>
      <c r="D166" s="7" t="s">
        <v>78</v>
      </c>
    </row>
    <row r="167" spans="1:4" ht="14.1" customHeight="1" outlineLevel="4" x14ac:dyDescent="0.2">
      <c r="A167" s="7" t="s">
        <v>66</v>
      </c>
      <c r="B167" s="8">
        <v>44151</v>
      </c>
      <c r="C167" s="20">
        <v>410.55</v>
      </c>
      <c r="D167" s="7" t="s">
        <v>79</v>
      </c>
    </row>
    <row r="168" spans="1:4" ht="14.1" customHeight="1" outlineLevel="4" x14ac:dyDescent="0.2">
      <c r="A168" s="7" t="s">
        <v>66</v>
      </c>
      <c r="B168" s="8">
        <v>44151</v>
      </c>
      <c r="C168" s="20">
        <v>549.99</v>
      </c>
      <c r="D168" s="7" t="s">
        <v>80</v>
      </c>
    </row>
    <row r="169" spans="1:4" ht="14.1" customHeight="1" outlineLevel="4" x14ac:dyDescent="0.2">
      <c r="A169" s="7" t="s">
        <v>66</v>
      </c>
      <c r="B169" s="8">
        <v>44151</v>
      </c>
      <c r="C169" s="20">
        <v>150</v>
      </c>
      <c r="D169" s="7" t="s">
        <v>81</v>
      </c>
    </row>
    <row r="170" spans="1:4" ht="14.1" customHeight="1" outlineLevel="4" x14ac:dyDescent="0.2">
      <c r="A170" s="7" t="s">
        <v>66</v>
      </c>
      <c r="B170" s="8">
        <v>44152</v>
      </c>
      <c r="C170" s="20">
        <v>41179.949999999997</v>
      </c>
      <c r="D170" s="7" t="s">
        <v>82</v>
      </c>
    </row>
    <row r="171" spans="1:4" ht="14.1" customHeight="1" outlineLevel="4" x14ac:dyDescent="0.2">
      <c r="A171" s="7" t="s">
        <v>66</v>
      </c>
      <c r="B171" s="8">
        <v>44152</v>
      </c>
      <c r="C171" s="20">
        <v>6040.44</v>
      </c>
      <c r="D171" s="7" t="s">
        <v>198</v>
      </c>
    </row>
    <row r="172" spans="1:4" ht="14.1" customHeight="1" outlineLevel="4" x14ac:dyDescent="0.2">
      <c r="A172" s="7" t="s">
        <v>66</v>
      </c>
      <c r="B172" s="8">
        <v>44153</v>
      </c>
      <c r="C172" s="20">
        <v>46312.480000000003</v>
      </c>
      <c r="D172" s="7" t="s">
        <v>83</v>
      </c>
    </row>
    <row r="173" spans="1:4" ht="14.1" customHeight="1" outlineLevel="4" x14ac:dyDescent="0.2">
      <c r="A173" s="7" t="s">
        <v>66</v>
      </c>
      <c r="B173" s="8">
        <v>44153</v>
      </c>
      <c r="C173" s="20">
        <v>-892.5</v>
      </c>
      <c r="D173" s="7" t="s">
        <v>84</v>
      </c>
    </row>
    <row r="174" spans="1:4" ht="14.1" customHeight="1" outlineLevel="4" x14ac:dyDescent="0.2">
      <c r="A174" s="7" t="s">
        <v>66</v>
      </c>
      <c r="B174" s="8">
        <v>44155</v>
      </c>
      <c r="C174" s="20">
        <v>14875</v>
      </c>
      <c r="D174" s="7" t="s">
        <v>85</v>
      </c>
    </row>
    <row r="175" spans="1:4" ht="14.1" customHeight="1" outlineLevel="4" x14ac:dyDescent="0.2">
      <c r="A175" s="7" t="s">
        <v>66</v>
      </c>
      <c r="B175" s="8">
        <v>44155</v>
      </c>
      <c r="C175" s="20">
        <v>7407.75</v>
      </c>
      <c r="D175" s="7" t="s">
        <v>86</v>
      </c>
    </row>
    <row r="176" spans="1:4" ht="14.1" customHeight="1" outlineLevel="4" x14ac:dyDescent="0.2">
      <c r="A176" s="7" t="s">
        <v>66</v>
      </c>
      <c r="B176" s="8">
        <v>44155</v>
      </c>
      <c r="C176" s="20">
        <v>-892.5</v>
      </c>
      <c r="D176" s="7" t="s">
        <v>84</v>
      </c>
    </row>
    <row r="177" spans="1:4" ht="14.1" customHeight="1" outlineLevel="4" x14ac:dyDescent="0.2">
      <c r="A177" s="7" t="s">
        <v>66</v>
      </c>
      <c r="B177" s="8">
        <v>44158</v>
      </c>
      <c r="C177" s="20">
        <v>980</v>
      </c>
      <c r="D177" s="7" t="s">
        <v>199</v>
      </c>
    </row>
    <row r="178" spans="1:4" ht="14.1" customHeight="1" outlineLevel="4" x14ac:dyDescent="0.2">
      <c r="A178" s="7" t="s">
        <v>66</v>
      </c>
      <c r="B178" s="8">
        <v>44159</v>
      </c>
      <c r="C178" s="20">
        <v>1071</v>
      </c>
      <c r="D178" s="7" t="s">
        <v>67</v>
      </c>
    </row>
    <row r="179" spans="1:4" ht="14.1" customHeight="1" outlineLevel="4" x14ac:dyDescent="0.2">
      <c r="A179" s="7" t="s">
        <v>66</v>
      </c>
      <c r="B179" s="8">
        <v>44159</v>
      </c>
      <c r="C179" s="20">
        <v>5033.7</v>
      </c>
      <c r="D179" s="7" t="s">
        <v>200</v>
      </c>
    </row>
    <row r="180" spans="1:4" ht="14.1" customHeight="1" outlineLevel="4" x14ac:dyDescent="0.2">
      <c r="A180" s="7" t="s">
        <v>66</v>
      </c>
      <c r="B180" s="8">
        <v>44160</v>
      </c>
      <c r="C180" s="20">
        <v>47933.39</v>
      </c>
      <c r="D180" s="7" t="s">
        <v>87</v>
      </c>
    </row>
    <row r="181" spans="1:4" ht="14.1" customHeight="1" outlineLevel="4" x14ac:dyDescent="0.2">
      <c r="A181" s="7" t="s">
        <v>66</v>
      </c>
      <c r="B181" s="8">
        <v>44160</v>
      </c>
      <c r="C181" s="20">
        <v>-9.1</v>
      </c>
      <c r="D181" s="7" t="s">
        <v>88</v>
      </c>
    </row>
    <row r="182" spans="1:4" ht="14.1" customHeight="1" outlineLevel="4" x14ac:dyDescent="0.2">
      <c r="A182" s="7" t="s">
        <v>66</v>
      </c>
      <c r="B182" s="8">
        <v>44162</v>
      </c>
      <c r="C182" s="20">
        <v>-27.77</v>
      </c>
      <c r="D182" s="7" t="s">
        <v>21</v>
      </c>
    </row>
    <row r="183" spans="1:4" ht="14.1" customHeight="1" outlineLevel="4" x14ac:dyDescent="0.2">
      <c r="A183" s="7" t="s">
        <v>66</v>
      </c>
      <c r="B183" s="8">
        <v>44162</v>
      </c>
      <c r="C183" s="20">
        <v>-4.29</v>
      </c>
      <c r="D183" s="7" t="s">
        <v>9</v>
      </c>
    </row>
    <row r="184" spans="1:4" ht="14.1" customHeight="1" outlineLevel="4" x14ac:dyDescent="0.2">
      <c r="A184" s="5" t="s">
        <v>242</v>
      </c>
      <c r="B184" s="8"/>
      <c r="C184" s="6">
        <f>SUM(C185:C256)</f>
        <v>434985.5</v>
      </c>
      <c r="D184" s="7"/>
    </row>
    <row r="185" spans="1:4" ht="14.1" customHeight="1" outlineLevel="4" x14ac:dyDescent="0.2">
      <c r="A185" s="7" t="s">
        <v>89</v>
      </c>
      <c r="B185" s="8">
        <v>44138</v>
      </c>
      <c r="C185" s="20">
        <v>8556</v>
      </c>
      <c r="D185" s="7" t="s">
        <v>90</v>
      </c>
    </row>
    <row r="186" spans="1:4" ht="14.1" customHeight="1" outlineLevel="4" x14ac:dyDescent="0.2">
      <c r="A186" s="7" t="s">
        <v>89</v>
      </c>
      <c r="B186" s="8">
        <v>44138</v>
      </c>
      <c r="C186" s="20">
        <v>601.08000000000004</v>
      </c>
      <c r="D186" s="7" t="s">
        <v>90</v>
      </c>
    </row>
    <row r="187" spans="1:4" ht="14.1" customHeight="1" outlineLevel="4" x14ac:dyDescent="0.2">
      <c r="A187" s="7" t="s">
        <v>89</v>
      </c>
      <c r="B187" s="8">
        <v>44138</v>
      </c>
      <c r="C187" s="20">
        <v>1307.23</v>
      </c>
      <c r="D187" s="4" t="s">
        <v>265</v>
      </c>
    </row>
    <row r="188" spans="1:4" ht="14.1" customHeight="1" outlineLevel="4" x14ac:dyDescent="0.2">
      <c r="A188" s="7" t="s">
        <v>89</v>
      </c>
      <c r="B188" s="8">
        <v>44139</v>
      </c>
      <c r="C188" s="20">
        <v>166498.28</v>
      </c>
      <c r="D188" s="7" t="s">
        <v>91</v>
      </c>
    </row>
    <row r="189" spans="1:4" ht="14.1" customHeight="1" outlineLevel="4" x14ac:dyDescent="0.2">
      <c r="A189" s="7" t="s">
        <v>89</v>
      </c>
      <c r="B189" s="8">
        <v>44140</v>
      </c>
      <c r="C189" s="20">
        <v>595</v>
      </c>
      <c r="D189" s="7" t="s">
        <v>92</v>
      </c>
    </row>
    <row r="190" spans="1:4" ht="14.1" customHeight="1" outlineLevel="4" x14ac:dyDescent="0.2">
      <c r="A190" s="7" t="s">
        <v>89</v>
      </c>
      <c r="B190" s="8">
        <v>44144</v>
      </c>
      <c r="C190" s="20">
        <v>855.6</v>
      </c>
      <c r="D190" s="4" t="s">
        <v>264</v>
      </c>
    </row>
    <row r="191" spans="1:4" ht="14.1" customHeight="1" outlineLevel="4" x14ac:dyDescent="0.2">
      <c r="A191" s="7" t="s">
        <v>89</v>
      </c>
      <c r="B191" s="8">
        <v>44145</v>
      </c>
      <c r="C191" s="20">
        <v>2259.1</v>
      </c>
      <c r="D191" s="7" t="s">
        <v>201</v>
      </c>
    </row>
    <row r="192" spans="1:4" ht="14.1" customHeight="1" outlineLevel="4" x14ac:dyDescent="0.2">
      <c r="A192" s="7" t="s">
        <v>89</v>
      </c>
      <c r="B192" s="8">
        <v>44145</v>
      </c>
      <c r="C192" s="20">
        <v>357</v>
      </c>
      <c r="D192" s="7" t="s">
        <v>202</v>
      </c>
    </row>
    <row r="193" spans="1:4" ht="14.1" customHeight="1" outlineLevel="4" x14ac:dyDescent="0.2">
      <c r="A193" s="7" t="s">
        <v>89</v>
      </c>
      <c r="B193" s="8">
        <v>44145</v>
      </c>
      <c r="C193" s="20">
        <v>9.1</v>
      </c>
      <c r="D193" s="7" t="s">
        <v>77</v>
      </c>
    </row>
    <row r="194" spans="1:4" ht="14.1" customHeight="1" outlineLevel="4" x14ac:dyDescent="0.2">
      <c r="A194" s="7" t="s">
        <v>89</v>
      </c>
      <c r="B194" s="8">
        <v>44146</v>
      </c>
      <c r="C194" s="20">
        <v>24635.78</v>
      </c>
      <c r="D194" s="7" t="s">
        <v>203</v>
      </c>
    </row>
    <row r="195" spans="1:4" ht="14.1" customHeight="1" outlineLevel="4" x14ac:dyDescent="0.2">
      <c r="A195" s="7" t="s">
        <v>89</v>
      </c>
      <c r="B195" s="8">
        <v>44151</v>
      </c>
      <c r="C195" s="20">
        <v>6875.82</v>
      </c>
      <c r="D195" s="7" t="s">
        <v>93</v>
      </c>
    </row>
    <row r="196" spans="1:4" ht="14.1" customHeight="1" outlineLevel="4" x14ac:dyDescent="0.2">
      <c r="A196" s="7" t="s">
        <v>89</v>
      </c>
      <c r="B196" s="8">
        <v>44151</v>
      </c>
      <c r="C196" s="20">
        <v>756.94</v>
      </c>
      <c r="D196" s="4" t="s">
        <v>266</v>
      </c>
    </row>
    <row r="197" spans="1:4" ht="14.1" customHeight="1" outlineLevel="4" x14ac:dyDescent="0.2">
      <c r="A197" s="7" t="s">
        <v>89</v>
      </c>
      <c r="B197" s="8">
        <v>44151</v>
      </c>
      <c r="C197" s="20">
        <v>119</v>
      </c>
      <c r="D197" s="4" t="s">
        <v>267</v>
      </c>
    </row>
    <row r="198" spans="1:4" ht="14.1" customHeight="1" outlineLevel="4" x14ac:dyDescent="0.2">
      <c r="A198" s="7" t="s">
        <v>89</v>
      </c>
      <c r="B198" s="8">
        <v>44151</v>
      </c>
      <c r="C198" s="20">
        <v>-743.54</v>
      </c>
      <c r="D198" s="7" t="s">
        <v>94</v>
      </c>
    </row>
    <row r="199" spans="1:4" ht="14.1" customHeight="1" outlineLevel="4" x14ac:dyDescent="0.2">
      <c r="A199" s="7" t="s">
        <v>89</v>
      </c>
      <c r="B199" s="8">
        <v>44152</v>
      </c>
      <c r="C199" s="20">
        <v>1501.59</v>
      </c>
      <c r="D199" s="7" t="s">
        <v>95</v>
      </c>
    </row>
    <row r="200" spans="1:4" ht="14.1" customHeight="1" outlineLevel="4" x14ac:dyDescent="0.2">
      <c r="A200" s="7" t="s">
        <v>89</v>
      </c>
      <c r="B200" s="8">
        <v>44152</v>
      </c>
      <c r="C200" s="20">
        <v>1511.97</v>
      </c>
      <c r="D200" s="7" t="s">
        <v>95</v>
      </c>
    </row>
    <row r="201" spans="1:4" ht="14.1" customHeight="1" outlineLevel="4" x14ac:dyDescent="0.2">
      <c r="A201" s="7" t="s">
        <v>89</v>
      </c>
      <c r="B201" s="8">
        <v>44152</v>
      </c>
      <c r="C201" s="20">
        <v>1398.82</v>
      </c>
      <c r="D201" s="7" t="s">
        <v>95</v>
      </c>
    </row>
    <row r="202" spans="1:4" ht="14.1" customHeight="1" outlineLevel="4" x14ac:dyDescent="0.2">
      <c r="A202" s="7" t="s">
        <v>89</v>
      </c>
      <c r="B202" s="8">
        <v>44152</v>
      </c>
      <c r="C202" s="20">
        <v>23.8</v>
      </c>
      <c r="D202" s="7" t="s">
        <v>95</v>
      </c>
    </row>
    <row r="203" spans="1:4" ht="14.1" customHeight="1" outlineLevel="4" x14ac:dyDescent="0.2">
      <c r="A203" s="7" t="s">
        <v>89</v>
      </c>
      <c r="B203" s="8">
        <v>44152</v>
      </c>
      <c r="C203" s="20">
        <v>868.13</v>
      </c>
      <c r="D203" s="7" t="s">
        <v>95</v>
      </c>
    </row>
    <row r="204" spans="1:4" ht="14.1" customHeight="1" outlineLevel="4" x14ac:dyDescent="0.2">
      <c r="A204" s="7" t="s">
        <v>89</v>
      </c>
      <c r="B204" s="8">
        <v>44152</v>
      </c>
      <c r="C204" s="20">
        <v>882.27</v>
      </c>
      <c r="D204" s="7" t="s">
        <v>95</v>
      </c>
    </row>
    <row r="205" spans="1:4" ht="14.1" customHeight="1" outlineLevel="4" x14ac:dyDescent="0.2">
      <c r="A205" s="7" t="s">
        <v>89</v>
      </c>
      <c r="B205" s="8">
        <v>44152</v>
      </c>
      <c r="C205" s="20">
        <v>23.8</v>
      </c>
      <c r="D205" s="7" t="s">
        <v>95</v>
      </c>
    </row>
    <row r="206" spans="1:4" ht="14.1" customHeight="1" outlineLevel="4" x14ac:dyDescent="0.2">
      <c r="A206" s="7" t="s">
        <v>89</v>
      </c>
      <c r="B206" s="8">
        <v>44152</v>
      </c>
      <c r="C206" s="20">
        <v>-9.1</v>
      </c>
      <c r="D206" s="7" t="s">
        <v>96</v>
      </c>
    </row>
    <row r="207" spans="1:4" ht="14.1" customHeight="1" outlineLevel="4" x14ac:dyDescent="0.2">
      <c r="A207" s="7" t="s">
        <v>89</v>
      </c>
      <c r="B207" s="8">
        <v>44153</v>
      </c>
      <c r="C207" s="20">
        <v>458.15</v>
      </c>
      <c r="D207" s="7" t="s">
        <v>204</v>
      </c>
    </row>
    <row r="208" spans="1:4" ht="14.1" customHeight="1" outlineLevel="4" x14ac:dyDescent="0.2">
      <c r="A208" s="7" t="s">
        <v>89</v>
      </c>
      <c r="B208" s="8">
        <v>44153</v>
      </c>
      <c r="C208" s="20">
        <v>416.5</v>
      </c>
      <c r="D208" s="7" t="s">
        <v>205</v>
      </c>
    </row>
    <row r="209" spans="1:4" ht="14.1" customHeight="1" outlineLevel="4" x14ac:dyDescent="0.2">
      <c r="A209" s="7" t="s">
        <v>89</v>
      </c>
      <c r="B209" s="8">
        <v>44155</v>
      </c>
      <c r="C209" s="20">
        <v>24.27</v>
      </c>
      <c r="D209" s="7" t="s">
        <v>97</v>
      </c>
    </row>
    <row r="210" spans="1:4" ht="14.1" customHeight="1" outlineLevel="4" x14ac:dyDescent="0.2">
      <c r="A210" s="7" t="s">
        <v>89</v>
      </c>
      <c r="B210" s="8">
        <v>44155</v>
      </c>
      <c r="C210" s="20">
        <v>142.80000000000001</v>
      </c>
      <c r="D210" s="7" t="s">
        <v>98</v>
      </c>
    </row>
    <row r="211" spans="1:4" ht="14.1" customHeight="1" outlineLevel="4" x14ac:dyDescent="0.2">
      <c r="A211" s="7" t="s">
        <v>89</v>
      </c>
      <c r="B211" s="8">
        <v>44155</v>
      </c>
      <c r="C211" s="20">
        <v>1925.85</v>
      </c>
      <c r="D211" s="7" t="s">
        <v>98</v>
      </c>
    </row>
    <row r="212" spans="1:4" ht="14.1" customHeight="1" outlineLevel="4" x14ac:dyDescent="0.2">
      <c r="A212" s="7" t="s">
        <v>89</v>
      </c>
      <c r="B212" s="8">
        <v>44155</v>
      </c>
      <c r="C212" s="20">
        <v>1013.3</v>
      </c>
      <c r="D212" s="7" t="s">
        <v>206</v>
      </c>
    </row>
    <row r="213" spans="1:4" ht="14.1" customHeight="1" outlineLevel="4" x14ac:dyDescent="0.2">
      <c r="A213" s="7" t="s">
        <v>89</v>
      </c>
      <c r="B213" s="8">
        <v>44155</v>
      </c>
      <c r="C213" s="20">
        <v>1662.94</v>
      </c>
      <c r="D213" s="4" t="s">
        <v>268</v>
      </c>
    </row>
    <row r="214" spans="1:4" ht="14.1" customHeight="1" outlineLevel="4" x14ac:dyDescent="0.2">
      <c r="A214" s="7" t="s">
        <v>89</v>
      </c>
      <c r="B214" s="8">
        <v>44155</v>
      </c>
      <c r="C214" s="20">
        <v>514.67999999999995</v>
      </c>
      <c r="D214" s="4" t="s">
        <v>269</v>
      </c>
    </row>
    <row r="215" spans="1:4" ht="14.1" customHeight="1" outlineLevel="4" x14ac:dyDescent="0.2">
      <c r="A215" s="7" t="s">
        <v>89</v>
      </c>
      <c r="B215" s="8">
        <v>44155</v>
      </c>
      <c r="C215" s="20">
        <v>451.01</v>
      </c>
      <c r="D215" s="4" t="s">
        <v>270</v>
      </c>
    </row>
    <row r="216" spans="1:4" ht="14.1" customHeight="1" outlineLevel="4" x14ac:dyDescent="0.2">
      <c r="A216" s="7" t="s">
        <v>89</v>
      </c>
      <c r="B216" s="8">
        <v>44155</v>
      </c>
      <c r="C216" s="20">
        <v>178.5</v>
      </c>
      <c r="D216" s="4" t="s">
        <v>271</v>
      </c>
    </row>
    <row r="217" spans="1:4" ht="14.1" customHeight="1" outlineLevel="4" x14ac:dyDescent="0.2">
      <c r="A217" s="7" t="s">
        <v>89</v>
      </c>
      <c r="B217" s="8">
        <v>44155</v>
      </c>
      <c r="C217" s="20">
        <v>142.80000000000001</v>
      </c>
      <c r="D217" s="4" t="s">
        <v>271</v>
      </c>
    </row>
    <row r="218" spans="1:4" ht="14.1" customHeight="1" outlineLevel="4" x14ac:dyDescent="0.2">
      <c r="A218" s="7" t="s">
        <v>89</v>
      </c>
      <c r="B218" s="8">
        <v>44155</v>
      </c>
      <c r="C218" s="20">
        <v>142.80000000000001</v>
      </c>
      <c r="D218" s="4" t="s">
        <v>271</v>
      </c>
    </row>
    <row r="219" spans="1:4" ht="14.1" customHeight="1" outlineLevel="4" x14ac:dyDescent="0.2">
      <c r="A219" s="7" t="s">
        <v>89</v>
      </c>
      <c r="B219" s="8">
        <v>44155</v>
      </c>
      <c r="C219" s="20">
        <v>142.80000000000001</v>
      </c>
      <c r="D219" s="4" t="s">
        <v>271</v>
      </c>
    </row>
    <row r="220" spans="1:4" ht="14.1" customHeight="1" outlineLevel="4" x14ac:dyDescent="0.2">
      <c r="A220" s="7" t="s">
        <v>89</v>
      </c>
      <c r="B220" s="8">
        <v>44158</v>
      </c>
      <c r="C220" s="20">
        <v>557.16</v>
      </c>
      <c r="D220" s="7" t="s">
        <v>99</v>
      </c>
    </row>
    <row r="221" spans="1:4" ht="14.1" customHeight="1" outlineLevel="4" x14ac:dyDescent="0.2">
      <c r="A221" s="7" t="s">
        <v>89</v>
      </c>
      <c r="B221" s="8">
        <v>44158</v>
      </c>
      <c r="C221" s="20">
        <v>3172.18</v>
      </c>
      <c r="D221" s="7" t="s">
        <v>99</v>
      </c>
    </row>
    <row r="222" spans="1:4" ht="14.1" customHeight="1" outlineLevel="4" x14ac:dyDescent="0.2">
      <c r="A222" s="7" t="s">
        <v>89</v>
      </c>
      <c r="B222" s="8">
        <v>44158</v>
      </c>
      <c r="C222" s="20">
        <v>1867.03</v>
      </c>
      <c r="D222" s="7" t="s">
        <v>99</v>
      </c>
    </row>
    <row r="223" spans="1:4" ht="14.1" customHeight="1" outlineLevel="4" x14ac:dyDescent="0.2">
      <c r="A223" s="7" t="s">
        <v>89</v>
      </c>
      <c r="B223" s="8">
        <v>44158</v>
      </c>
      <c r="C223" s="20">
        <v>1919.76</v>
      </c>
      <c r="D223" s="7" t="s">
        <v>99</v>
      </c>
    </row>
    <row r="224" spans="1:4" ht="14.1" customHeight="1" outlineLevel="4" x14ac:dyDescent="0.2">
      <c r="A224" s="7" t="s">
        <v>89</v>
      </c>
      <c r="B224" s="8">
        <v>44158</v>
      </c>
      <c r="C224" s="20">
        <v>4020.07</v>
      </c>
      <c r="D224" s="7" t="s">
        <v>99</v>
      </c>
    </row>
    <row r="225" spans="1:4" ht="14.1" customHeight="1" outlineLevel="4" x14ac:dyDescent="0.2">
      <c r="A225" s="7" t="s">
        <v>89</v>
      </c>
      <c r="B225" s="8">
        <v>44158</v>
      </c>
      <c r="C225" s="20">
        <v>722.77</v>
      </c>
      <c r="D225" s="7" t="s">
        <v>99</v>
      </c>
    </row>
    <row r="226" spans="1:4" ht="14.1" customHeight="1" outlineLevel="4" x14ac:dyDescent="0.2">
      <c r="A226" s="7" t="s">
        <v>89</v>
      </c>
      <c r="B226" s="8">
        <v>44158</v>
      </c>
      <c r="C226" s="20">
        <v>2035.22</v>
      </c>
      <c r="D226" s="7" t="s">
        <v>99</v>
      </c>
    </row>
    <row r="227" spans="1:4" ht="14.1" customHeight="1" outlineLevel="4" x14ac:dyDescent="0.2">
      <c r="A227" s="7" t="s">
        <v>89</v>
      </c>
      <c r="B227" s="8">
        <v>44158</v>
      </c>
      <c r="C227" s="20">
        <v>67.41</v>
      </c>
      <c r="D227" s="7" t="s">
        <v>100</v>
      </c>
    </row>
    <row r="228" spans="1:4" ht="14.1" customHeight="1" outlineLevel="4" x14ac:dyDescent="0.2">
      <c r="A228" s="7" t="s">
        <v>89</v>
      </c>
      <c r="B228" s="8">
        <v>44158</v>
      </c>
      <c r="C228" s="20">
        <v>2107.9499999999998</v>
      </c>
      <c r="D228" s="7" t="s">
        <v>99</v>
      </c>
    </row>
    <row r="229" spans="1:4" ht="14.1" customHeight="1" outlineLevel="4" x14ac:dyDescent="0.2">
      <c r="A229" s="7" t="s">
        <v>89</v>
      </c>
      <c r="B229" s="8">
        <v>44158</v>
      </c>
      <c r="C229" s="20">
        <v>2016.44</v>
      </c>
      <c r="D229" s="7" t="s">
        <v>99</v>
      </c>
    </row>
    <row r="230" spans="1:4" ht="14.1" customHeight="1" outlineLevel="4" x14ac:dyDescent="0.2">
      <c r="A230" s="7" t="s">
        <v>89</v>
      </c>
      <c r="B230" s="8">
        <v>44158</v>
      </c>
      <c r="C230" s="20">
        <v>1777.4</v>
      </c>
      <c r="D230" s="7" t="s">
        <v>99</v>
      </c>
    </row>
    <row r="231" spans="1:4" ht="14.1" customHeight="1" outlineLevel="4" x14ac:dyDescent="0.2">
      <c r="A231" s="7" t="s">
        <v>89</v>
      </c>
      <c r="B231" s="8">
        <v>44158</v>
      </c>
      <c r="C231" s="20">
        <v>1866.56</v>
      </c>
      <c r="D231" s="7" t="s">
        <v>99</v>
      </c>
    </row>
    <row r="232" spans="1:4" ht="14.1" customHeight="1" outlineLevel="4" x14ac:dyDescent="0.2">
      <c r="A232" s="7" t="s">
        <v>89</v>
      </c>
      <c r="B232" s="8">
        <v>44158</v>
      </c>
      <c r="C232" s="20">
        <v>332.46</v>
      </c>
      <c r="D232" s="7" t="s">
        <v>100</v>
      </c>
    </row>
    <row r="233" spans="1:4" ht="14.1" customHeight="1" outlineLevel="4" x14ac:dyDescent="0.2">
      <c r="A233" s="7" t="s">
        <v>89</v>
      </c>
      <c r="B233" s="8">
        <v>44158</v>
      </c>
      <c r="C233" s="20">
        <v>1876.52</v>
      </c>
      <c r="D233" s="7" t="s">
        <v>99</v>
      </c>
    </row>
    <row r="234" spans="1:4" ht="14.1" customHeight="1" outlineLevel="4" x14ac:dyDescent="0.2">
      <c r="A234" s="7" t="s">
        <v>89</v>
      </c>
      <c r="B234" s="8">
        <v>44158</v>
      </c>
      <c r="C234" s="20">
        <v>2111.44</v>
      </c>
      <c r="D234" s="7" t="s">
        <v>99</v>
      </c>
    </row>
    <row r="235" spans="1:4" ht="14.1" customHeight="1" outlineLevel="4" x14ac:dyDescent="0.2">
      <c r="A235" s="7" t="s">
        <v>89</v>
      </c>
      <c r="B235" s="8">
        <v>44158</v>
      </c>
      <c r="C235" s="20">
        <v>2355.9699999999998</v>
      </c>
      <c r="D235" s="7" t="s">
        <v>99</v>
      </c>
    </row>
    <row r="236" spans="1:4" ht="14.1" customHeight="1" outlineLevel="4" x14ac:dyDescent="0.2">
      <c r="A236" s="7" t="s">
        <v>89</v>
      </c>
      <c r="B236" s="8">
        <v>44158</v>
      </c>
      <c r="C236" s="20">
        <v>-8350.2000000000007</v>
      </c>
      <c r="D236" s="7" t="s">
        <v>101</v>
      </c>
    </row>
    <row r="237" spans="1:4" ht="14.1" customHeight="1" outlineLevel="4" x14ac:dyDescent="0.2">
      <c r="A237" s="7" t="s">
        <v>89</v>
      </c>
      <c r="B237" s="8">
        <v>44159</v>
      </c>
      <c r="C237" s="20">
        <v>69.02</v>
      </c>
      <c r="D237" s="4" t="s">
        <v>272</v>
      </c>
    </row>
    <row r="238" spans="1:4" ht="14.1" customHeight="1" outlineLevel="4" x14ac:dyDescent="0.2">
      <c r="A238" s="7" t="s">
        <v>89</v>
      </c>
      <c r="B238" s="8">
        <v>44159</v>
      </c>
      <c r="C238" s="20">
        <v>1072.7</v>
      </c>
      <c r="D238" s="4" t="s">
        <v>272</v>
      </c>
    </row>
    <row r="239" spans="1:4" ht="14.1" customHeight="1" outlineLevel="4" x14ac:dyDescent="0.2">
      <c r="A239" s="7" t="s">
        <v>89</v>
      </c>
      <c r="B239" s="8">
        <v>44159</v>
      </c>
      <c r="C239" s="20">
        <v>1094.75</v>
      </c>
      <c r="D239" s="4" t="s">
        <v>272</v>
      </c>
    </row>
    <row r="240" spans="1:4" ht="14.1" customHeight="1" outlineLevel="4" x14ac:dyDescent="0.2">
      <c r="A240" s="7" t="s">
        <v>89</v>
      </c>
      <c r="B240" s="8">
        <v>44160</v>
      </c>
      <c r="C240" s="20">
        <v>166544.69</v>
      </c>
      <c r="D240" s="7" t="s">
        <v>91</v>
      </c>
    </row>
    <row r="241" spans="1:4" ht="14.1" customHeight="1" outlineLevel="4" x14ac:dyDescent="0.2">
      <c r="A241" s="7" t="s">
        <v>89</v>
      </c>
      <c r="B241" s="8">
        <v>44160</v>
      </c>
      <c r="C241" s="20">
        <v>9.1</v>
      </c>
      <c r="D241" s="7" t="s">
        <v>102</v>
      </c>
    </row>
    <row r="242" spans="1:4" ht="14.1" customHeight="1" outlineLevel="4" x14ac:dyDescent="0.2">
      <c r="A242" s="7" t="s">
        <v>89</v>
      </c>
      <c r="B242" s="8">
        <v>44161</v>
      </c>
      <c r="C242" s="20">
        <v>2680</v>
      </c>
      <c r="D242" s="7" t="s">
        <v>153</v>
      </c>
    </row>
    <row r="243" spans="1:4" ht="14.1" customHeight="1" outlineLevel="4" x14ac:dyDescent="0.2">
      <c r="A243" s="7" t="s">
        <v>89</v>
      </c>
      <c r="B243" s="8">
        <v>44162</v>
      </c>
      <c r="C243" s="20">
        <v>23.8</v>
      </c>
      <c r="D243" s="7" t="s">
        <v>103</v>
      </c>
    </row>
    <row r="244" spans="1:4" ht="14.1" customHeight="1" outlineLevel="4" x14ac:dyDescent="0.2">
      <c r="A244" s="7" t="s">
        <v>89</v>
      </c>
      <c r="B244" s="8">
        <v>44162</v>
      </c>
      <c r="C244" s="20">
        <v>1877.96</v>
      </c>
      <c r="D244" s="7" t="s">
        <v>104</v>
      </c>
    </row>
    <row r="245" spans="1:4" ht="14.1" customHeight="1" outlineLevel="4" x14ac:dyDescent="0.2">
      <c r="A245" s="7" t="s">
        <v>89</v>
      </c>
      <c r="B245" s="8">
        <v>44162</v>
      </c>
      <c r="C245" s="20">
        <v>1918.03</v>
      </c>
      <c r="D245" s="7" t="s">
        <v>104</v>
      </c>
    </row>
    <row r="246" spans="1:4" ht="14.1" customHeight="1" outlineLevel="4" x14ac:dyDescent="0.2">
      <c r="A246" s="7" t="s">
        <v>89</v>
      </c>
      <c r="B246" s="8">
        <v>44162</v>
      </c>
      <c r="C246" s="20">
        <v>1841.08</v>
      </c>
      <c r="D246" s="7" t="s">
        <v>104</v>
      </c>
    </row>
    <row r="247" spans="1:4" ht="14.1" customHeight="1" outlineLevel="4" x14ac:dyDescent="0.2">
      <c r="A247" s="7" t="s">
        <v>89</v>
      </c>
      <c r="B247" s="8">
        <v>44162</v>
      </c>
      <c r="C247" s="20">
        <v>2162.58</v>
      </c>
      <c r="D247" s="7" t="s">
        <v>104</v>
      </c>
    </row>
    <row r="248" spans="1:4" ht="14.1" customHeight="1" outlineLevel="4" x14ac:dyDescent="0.2">
      <c r="A248" s="7" t="s">
        <v>89</v>
      </c>
      <c r="B248" s="8">
        <v>44162</v>
      </c>
      <c r="C248" s="20">
        <v>1877.96</v>
      </c>
      <c r="D248" s="7" t="s">
        <v>104</v>
      </c>
    </row>
    <row r="249" spans="1:4" ht="14.1" customHeight="1" outlineLevel="4" x14ac:dyDescent="0.2">
      <c r="A249" s="7" t="s">
        <v>89</v>
      </c>
      <c r="B249" s="8">
        <v>44162</v>
      </c>
      <c r="C249" s="20">
        <v>1813.27</v>
      </c>
      <c r="D249" s="7" t="s">
        <v>104</v>
      </c>
    </row>
    <row r="250" spans="1:4" ht="14.1" customHeight="1" outlineLevel="4" x14ac:dyDescent="0.2">
      <c r="A250" s="7" t="s">
        <v>89</v>
      </c>
      <c r="B250" s="8">
        <v>44162</v>
      </c>
      <c r="C250" s="20">
        <v>1757.52</v>
      </c>
      <c r="D250" s="7" t="s">
        <v>104</v>
      </c>
    </row>
    <row r="251" spans="1:4" ht="14.1" customHeight="1" outlineLevel="4" x14ac:dyDescent="0.2">
      <c r="A251" s="7" t="s">
        <v>89</v>
      </c>
      <c r="B251" s="8">
        <v>44162</v>
      </c>
      <c r="C251" s="20">
        <v>1871.14</v>
      </c>
      <c r="D251" s="7" t="s">
        <v>104</v>
      </c>
    </row>
    <row r="252" spans="1:4" ht="14.1" customHeight="1" outlineLevel="4" x14ac:dyDescent="0.2">
      <c r="A252" s="7" t="s">
        <v>89</v>
      </c>
      <c r="B252" s="8">
        <v>44162</v>
      </c>
      <c r="C252" s="20">
        <v>1841.08</v>
      </c>
      <c r="D252" s="7" t="s">
        <v>104</v>
      </c>
    </row>
    <row r="253" spans="1:4" ht="14.1" customHeight="1" outlineLevel="4" x14ac:dyDescent="0.2">
      <c r="A253" s="7" t="s">
        <v>89</v>
      </c>
      <c r="B253" s="8">
        <v>44162</v>
      </c>
      <c r="C253" s="20">
        <v>1184.05</v>
      </c>
      <c r="D253" s="7" t="s">
        <v>105</v>
      </c>
    </row>
    <row r="254" spans="1:4" ht="14.1" customHeight="1" outlineLevel="4" x14ac:dyDescent="0.2">
      <c r="A254" s="7" t="s">
        <v>89</v>
      </c>
      <c r="B254" s="8">
        <v>44162</v>
      </c>
      <c r="C254" s="20">
        <v>595</v>
      </c>
      <c r="D254" s="7" t="s">
        <v>106</v>
      </c>
    </row>
    <row r="255" spans="1:4" ht="14.1" customHeight="1" outlineLevel="4" x14ac:dyDescent="0.2">
      <c r="A255" s="7" t="s">
        <v>89</v>
      </c>
      <c r="B255" s="8">
        <v>44162</v>
      </c>
      <c r="C255" s="20">
        <v>-1633.61</v>
      </c>
      <c r="D255" s="7" t="s">
        <v>21</v>
      </c>
    </row>
    <row r="256" spans="1:4" ht="14.1" customHeight="1" outlineLevel="4" x14ac:dyDescent="0.2">
      <c r="A256" s="7" t="s">
        <v>89</v>
      </c>
      <c r="B256" s="8">
        <v>44162</v>
      </c>
      <c r="C256" s="20">
        <v>-170.83</v>
      </c>
      <c r="D256" s="7" t="s">
        <v>9</v>
      </c>
    </row>
    <row r="257" spans="1:4" ht="14.1" customHeight="1" outlineLevel="4" x14ac:dyDescent="0.2">
      <c r="A257" s="5" t="s">
        <v>243</v>
      </c>
      <c r="B257" s="8"/>
      <c r="C257" s="6">
        <f>SUM(C258:C264)</f>
        <v>56808</v>
      </c>
      <c r="D257" s="7"/>
    </row>
    <row r="258" spans="1:4" ht="14.1" customHeight="1" outlineLevel="4" x14ac:dyDescent="0.2">
      <c r="A258" s="7" t="s">
        <v>107</v>
      </c>
      <c r="B258" s="8">
        <v>44139</v>
      </c>
      <c r="C258" s="20">
        <v>3962.31</v>
      </c>
      <c r="D258" s="7" t="s">
        <v>108</v>
      </c>
    </row>
    <row r="259" spans="1:4" ht="14.1" customHeight="1" outlineLevel="4" x14ac:dyDescent="0.2">
      <c r="A259" s="7" t="s">
        <v>107</v>
      </c>
      <c r="B259" s="8">
        <v>44144</v>
      </c>
      <c r="C259" s="20">
        <v>73.17</v>
      </c>
      <c r="D259" s="4" t="s">
        <v>264</v>
      </c>
    </row>
    <row r="260" spans="1:4" ht="14.1" customHeight="1" outlineLevel="4" x14ac:dyDescent="0.2">
      <c r="A260" s="7" t="s">
        <v>107</v>
      </c>
      <c r="B260" s="8">
        <v>44151</v>
      </c>
      <c r="C260" s="20">
        <v>10393.459999999999</v>
      </c>
      <c r="D260" s="7" t="s">
        <v>109</v>
      </c>
    </row>
    <row r="261" spans="1:4" ht="14.1" customHeight="1" outlineLevel="4" x14ac:dyDescent="0.2">
      <c r="A261" s="7" t="s">
        <v>107</v>
      </c>
      <c r="B261" s="8">
        <v>44151</v>
      </c>
      <c r="C261" s="20">
        <v>37399.32</v>
      </c>
      <c r="D261" s="7" t="s">
        <v>110</v>
      </c>
    </row>
    <row r="262" spans="1:4" ht="14.1" customHeight="1" outlineLevel="4" x14ac:dyDescent="0.2">
      <c r="A262" s="7" t="s">
        <v>107</v>
      </c>
      <c r="B262" s="8">
        <v>44155</v>
      </c>
      <c r="C262" s="20">
        <v>2279.94</v>
      </c>
      <c r="D262" s="7" t="s">
        <v>111</v>
      </c>
    </row>
    <row r="263" spans="1:4" ht="14.1" customHeight="1" outlineLevel="4" x14ac:dyDescent="0.2">
      <c r="A263" s="7" t="s">
        <v>107</v>
      </c>
      <c r="B263" s="8">
        <v>44155</v>
      </c>
      <c r="C263" s="20">
        <v>1349.9</v>
      </c>
      <c r="D263" s="7" t="s">
        <v>112</v>
      </c>
    </row>
    <row r="264" spans="1:4" ht="14.1" customHeight="1" outlineLevel="4" x14ac:dyDescent="0.2">
      <c r="A264" s="7" t="s">
        <v>107</v>
      </c>
      <c r="B264" s="8">
        <v>44155</v>
      </c>
      <c r="C264" s="20">
        <v>1349.9</v>
      </c>
      <c r="D264" s="7" t="s">
        <v>112</v>
      </c>
    </row>
    <row r="265" spans="1:4" ht="14.1" customHeight="1" outlineLevel="4" x14ac:dyDescent="0.2">
      <c r="A265" s="5" t="s">
        <v>244</v>
      </c>
      <c r="B265" s="8"/>
      <c r="C265" s="6">
        <f>SUM(C266:C269)</f>
        <v>1450</v>
      </c>
      <c r="D265" s="7"/>
    </row>
    <row r="266" spans="1:4" ht="14.1" customHeight="1" outlineLevel="4" x14ac:dyDescent="0.2">
      <c r="A266" s="7" t="s">
        <v>113</v>
      </c>
      <c r="B266" s="8">
        <v>44140</v>
      </c>
      <c r="C266" s="20">
        <v>184</v>
      </c>
      <c r="D266" s="4" t="s">
        <v>263</v>
      </c>
    </row>
    <row r="267" spans="1:4" ht="14.1" customHeight="1" outlineLevel="4" x14ac:dyDescent="0.2">
      <c r="A267" s="7" t="s">
        <v>113</v>
      </c>
      <c r="B267" s="8">
        <v>44141</v>
      </c>
      <c r="C267" s="20">
        <v>470</v>
      </c>
      <c r="D267" s="7" t="s">
        <v>153</v>
      </c>
    </row>
    <row r="268" spans="1:4" ht="14.1" customHeight="1" outlineLevel="4" x14ac:dyDescent="0.2">
      <c r="A268" s="7" t="s">
        <v>113</v>
      </c>
      <c r="B268" s="8">
        <v>44145</v>
      </c>
      <c r="C268" s="20">
        <v>-470</v>
      </c>
      <c r="D268" s="7" t="s">
        <v>154</v>
      </c>
    </row>
    <row r="269" spans="1:4" ht="14.1" customHeight="1" outlineLevel="4" x14ac:dyDescent="0.2">
      <c r="A269" s="7" t="s">
        <v>113</v>
      </c>
      <c r="B269" s="8">
        <v>44158</v>
      </c>
      <c r="C269" s="20">
        <v>1266</v>
      </c>
      <c r="D269" s="7" t="s">
        <v>207</v>
      </c>
    </row>
    <row r="270" spans="1:4" ht="14.1" customHeight="1" outlineLevel="4" x14ac:dyDescent="0.2">
      <c r="A270" s="5" t="s">
        <v>245</v>
      </c>
      <c r="B270" s="8"/>
      <c r="C270" s="21">
        <f>SUM(C271:C284)</f>
        <v>9181.2899999999991</v>
      </c>
      <c r="D270" s="7"/>
    </row>
    <row r="271" spans="1:4" ht="14.1" customHeight="1" outlineLevel="4" x14ac:dyDescent="0.2">
      <c r="A271" s="7" t="s">
        <v>114</v>
      </c>
      <c r="B271" s="8">
        <v>44138</v>
      </c>
      <c r="C271" s="20">
        <v>193.91</v>
      </c>
      <c r="D271" s="4" t="s">
        <v>255</v>
      </c>
    </row>
    <row r="272" spans="1:4" ht="14.1" customHeight="1" outlineLevel="4" x14ac:dyDescent="0.2">
      <c r="A272" s="7" t="s">
        <v>114</v>
      </c>
      <c r="B272" s="8">
        <v>44139</v>
      </c>
      <c r="C272" s="20">
        <v>-20</v>
      </c>
      <c r="D272" s="4" t="s">
        <v>256</v>
      </c>
    </row>
    <row r="273" spans="1:4" ht="14.1" customHeight="1" outlineLevel="4" x14ac:dyDescent="0.2">
      <c r="A273" s="7" t="s">
        <v>114</v>
      </c>
      <c r="B273" s="8">
        <v>44139</v>
      </c>
      <c r="C273" s="20">
        <v>-71.400000000000006</v>
      </c>
      <c r="D273" s="4" t="s">
        <v>256</v>
      </c>
    </row>
    <row r="274" spans="1:4" ht="14.1" customHeight="1" outlineLevel="4" x14ac:dyDescent="0.2">
      <c r="A274" s="7" t="s">
        <v>114</v>
      </c>
      <c r="B274" s="8">
        <v>44151</v>
      </c>
      <c r="C274" s="20">
        <v>5520</v>
      </c>
      <c r="D274" s="4" t="s">
        <v>257</v>
      </c>
    </row>
    <row r="275" spans="1:4" ht="14.1" customHeight="1" outlineLevel="4" x14ac:dyDescent="0.2">
      <c r="A275" s="7" t="s">
        <v>114</v>
      </c>
      <c r="B275" s="8">
        <v>44151</v>
      </c>
      <c r="C275" s="20">
        <v>148.75</v>
      </c>
      <c r="D275" s="4" t="s">
        <v>258</v>
      </c>
    </row>
    <row r="276" spans="1:4" ht="14.1" customHeight="1" outlineLevel="4" x14ac:dyDescent="0.2">
      <c r="A276" s="7" t="s">
        <v>114</v>
      </c>
      <c r="B276" s="8">
        <v>44152</v>
      </c>
      <c r="C276" s="20">
        <v>50</v>
      </c>
      <c r="D276" s="7" t="s">
        <v>208</v>
      </c>
    </row>
    <row r="277" spans="1:4" ht="14.1" customHeight="1" outlineLevel="4" x14ac:dyDescent="0.2">
      <c r="A277" s="7" t="s">
        <v>114</v>
      </c>
      <c r="B277" s="8">
        <v>44152</v>
      </c>
      <c r="C277" s="20">
        <v>-20</v>
      </c>
      <c r="D277" s="4" t="s">
        <v>259</v>
      </c>
    </row>
    <row r="278" spans="1:4" ht="14.1" customHeight="1" outlineLevel="4" x14ac:dyDescent="0.2">
      <c r="A278" s="7" t="s">
        <v>114</v>
      </c>
      <c r="B278" s="8">
        <v>44152</v>
      </c>
      <c r="C278" s="20">
        <v>-71.400000000000006</v>
      </c>
      <c r="D278" s="4" t="s">
        <v>259</v>
      </c>
    </row>
    <row r="279" spans="1:4" ht="14.1" customHeight="1" outlineLevel="4" x14ac:dyDescent="0.2">
      <c r="A279" s="7" t="s">
        <v>114</v>
      </c>
      <c r="B279" s="8">
        <v>44153</v>
      </c>
      <c r="C279" s="20">
        <v>-148.75</v>
      </c>
      <c r="D279" s="7" t="s">
        <v>115</v>
      </c>
    </row>
    <row r="280" spans="1:4" ht="14.1" customHeight="1" outlineLevel="4" x14ac:dyDescent="0.2">
      <c r="A280" s="7" t="s">
        <v>114</v>
      </c>
      <c r="B280" s="8">
        <v>44155</v>
      </c>
      <c r="C280" s="20">
        <v>2000</v>
      </c>
      <c r="D280" s="4" t="s">
        <v>260</v>
      </c>
    </row>
    <row r="281" spans="1:4" ht="14.1" customHeight="1" outlineLevel="4" x14ac:dyDescent="0.2">
      <c r="A281" s="7" t="s">
        <v>114</v>
      </c>
      <c r="B281" s="8">
        <v>44155</v>
      </c>
      <c r="C281" s="20">
        <v>78.53</v>
      </c>
      <c r="D281" s="4" t="s">
        <v>255</v>
      </c>
    </row>
    <row r="282" spans="1:4" ht="14.1" customHeight="1" outlineLevel="4" x14ac:dyDescent="0.2">
      <c r="A282" s="7" t="s">
        <v>114</v>
      </c>
      <c r="B282" s="8">
        <v>44160</v>
      </c>
      <c r="C282" s="20">
        <v>1500</v>
      </c>
      <c r="D282" s="4" t="s">
        <v>261</v>
      </c>
    </row>
    <row r="283" spans="1:4" ht="14.1" customHeight="1" outlineLevel="4" x14ac:dyDescent="0.2">
      <c r="A283" s="7" t="s">
        <v>114</v>
      </c>
      <c r="B283" s="8">
        <v>44160</v>
      </c>
      <c r="C283" s="20">
        <v>148.75</v>
      </c>
      <c r="D283" s="4" t="s">
        <v>258</v>
      </c>
    </row>
    <row r="284" spans="1:4" ht="14.1" customHeight="1" outlineLevel="4" x14ac:dyDescent="0.2">
      <c r="A284" s="7" t="s">
        <v>114</v>
      </c>
      <c r="B284" s="8">
        <v>44162</v>
      </c>
      <c r="C284" s="20">
        <v>-127.1</v>
      </c>
      <c r="D284" s="4" t="s">
        <v>262</v>
      </c>
    </row>
    <row r="285" spans="1:4" ht="14.1" customHeight="1" outlineLevel="4" x14ac:dyDescent="0.2">
      <c r="A285" s="5" t="s">
        <v>246</v>
      </c>
      <c r="B285" s="8"/>
      <c r="C285" s="6">
        <f>C286</f>
        <v>1000</v>
      </c>
      <c r="D285" s="7"/>
    </row>
    <row r="286" spans="1:4" ht="14.1" customHeight="1" outlineLevel="4" x14ac:dyDescent="0.2">
      <c r="A286" s="7" t="s">
        <v>116</v>
      </c>
      <c r="B286" s="8">
        <v>44153</v>
      </c>
      <c r="C286" s="20">
        <v>1000</v>
      </c>
      <c r="D286" s="7" t="s">
        <v>153</v>
      </c>
    </row>
    <row r="287" spans="1:4" ht="14.1" customHeight="1" outlineLevel="4" x14ac:dyDescent="0.2">
      <c r="A287" s="5" t="s">
        <v>247</v>
      </c>
      <c r="B287" s="8"/>
      <c r="C287" s="21">
        <f>SUM(C288:C304)</f>
        <v>20361.14</v>
      </c>
      <c r="D287" s="7"/>
    </row>
    <row r="288" spans="1:4" ht="14.1" customHeight="1" outlineLevel="4" x14ac:dyDescent="0.2">
      <c r="A288" s="7" t="s">
        <v>117</v>
      </c>
      <c r="B288" s="8">
        <v>44139</v>
      </c>
      <c r="C288" s="20">
        <v>2790.81</v>
      </c>
      <c r="D288" s="7" t="s">
        <v>118</v>
      </c>
    </row>
    <row r="289" spans="1:4" ht="14.1" customHeight="1" outlineLevel="4" x14ac:dyDescent="0.2">
      <c r="A289" s="7" t="s">
        <v>117</v>
      </c>
      <c r="B289" s="8">
        <v>44139</v>
      </c>
      <c r="C289" s="20">
        <v>1409.13</v>
      </c>
      <c r="D289" s="7" t="s">
        <v>119</v>
      </c>
    </row>
    <row r="290" spans="1:4" ht="14.1" customHeight="1" outlineLevel="4" x14ac:dyDescent="0.2">
      <c r="A290" s="7" t="s">
        <v>117</v>
      </c>
      <c r="B290" s="8">
        <v>44141</v>
      </c>
      <c r="C290" s="20">
        <v>-2.2799999999999998</v>
      </c>
      <c r="D290" s="7" t="s">
        <v>120</v>
      </c>
    </row>
    <row r="291" spans="1:4" ht="14.1" customHeight="1" outlineLevel="4" x14ac:dyDescent="0.2">
      <c r="A291" s="7" t="s">
        <v>117</v>
      </c>
      <c r="B291" s="8">
        <v>44151</v>
      </c>
      <c r="C291" s="20">
        <v>12</v>
      </c>
      <c r="D291" s="7" t="s">
        <v>121</v>
      </c>
    </row>
    <row r="292" spans="1:4" ht="14.1" customHeight="1" outlineLevel="4" x14ac:dyDescent="0.2">
      <c r="A292" s="7" t="s">
        <v>117</v>
      </c>
      <c r="B292" s="8">
        <v>44151</v>
      </c>
      <c r="C292" s="20">
        <v>9.2799999999999994</v>
      </c>
      <c r="D292" s="7" t="s">
        <v>122</v>
      </c>
    </row>
    <row r="293" spans="1:4" ht="14.1" customHeight="1" outlineLevel="4" x14ac:dyDescent="0.2">
      <c r="A293" s="7" t="s">
        <v>117</v>
      </c>
      <c r="B293" s="8">
        <v>44151</v>
      </c>
      <c r="C293" s="20">
        <v>4867.8</v>
      </c>
      <c r="D293" s="7" t="s">
        <v>209</v>
      </c>
    </row>
    <row r="294" spans="1:4" ht="14.1" customHeight="1" outlineLevel="4" x14ac:dyDescent="0.2">
      <c r="A294" s="7" t="s">
        <v>117</v>
      </c>
      <c r="B294" s="8">
        <v>44151</v>
      </c>
      <c r="C294" s="20">
        <v>108.98</v>
      </c>
      <c r="D294" s="7" t="s">
        <v>210</v>
      </c>
    </row>
    <row r="295" spans="1:4" ht="14.1" customHeight="1" outlineLevel="4" x14ac:dyDescent="0.2">
      <c r="A295" s="7" t="s">
        <v>117</v>
      </c>
      <c r="B295" s="8">
        <v>44151</v>
      </c>
      <c r="C295" s="20">
        <v>1706</v>
      </c>
      <c r="D295" s="4" t="s">
        <v>254</v>
      </c>
    </row>
    <row r="296" spans="1:4" ht="14.1" customHeight="1" outlineLevel="4" x14ac:dyDescent="0.2">
      <c r="A296" s="7" t="s">
        <v>117</v>
      </c>
      <c r="B296" s="8">
        <v>44151</v>
      </c>
      <c r="C296" s="20">
        <v>4875</v>
      </c>
      <c r="D296" s="7" t="s">
        <v>123</v>
      </c>
    </row>
    <row r="297" spans="1:4" ht="14.1" customHeight="1" outlineLevel="4" x14ac:dyDescent="0.2">
      <c r="A297" s="7" t="s">
        <v>117</v>
      </c>
      <c r="B297" s="8">
        <v>44152</v>
      </c>
      <c r="C297" s="20">
        <v>7.14</v>
      </c>
      <c r="D297" s="7" t="s">
        <v>124</v>
      </c>
    </row>
    <row r="298" spans="1:4" ht="14.1" customHeight="1" outlineLevel="4" x14ac:dyDescent="0.2">
      <c r="A298" s="7" t="s">
        <v>117</v>
      </c>
      <c r="B298" s="8">
        <v>44152</v>
      </c>
      <c r="C298" s="20">
        <v>180</v>
      </c>
      <c r="D298" s="7" t="s">
        <v>125</v>
      </c>
    </row>
    <row r="299" spans="1:4" ht="14.1" customHeight="1" outlineLevel="4" x14ac:dyDescent="0.2">
      <c r="A299" s="7" t="s">
        <v>117</v>
      </c>
      <c r="B299" s="8">
        <v>44152</v>
      </c>
      <c r="C299" s="20">
        <v>4265</v>
      </c>
      <c r="D299" s="7" t="s">
        <v>211</v>
      </c>
    </row>
    <row r="300" spans="1:4" ht="14.1" customHeight="1" outlineLevel="4" x14ac:dyDescent="0.2">
      <c r="A300" s="7" t="s">
        <v>117</v>
      </c>
      <c r="B300" s="8">
        <v>44152</v>
      </c>
      <c r="C300" s="20">
        <v>-2.74</v>
      </c>
      <c r="D300" s="7" t="s">
        <v>126</v>
      </c>
    </row>
    <row r="301" spans="1:4" ht="14.1" customHeight="1" outlineLevel="4" x14ac:dyDescent="0.2">
      <c r="A301" s="7" t="s">
        <v>117</v>
      </c>
      <c r="B301" s="8">
        <v>44153</v>
      </c>
      <c r="C301" s="20">
        <v>108.98</v>
      </c>
      <c r="D301" s="7" t="s">
        <v>212</v>
      </c>
    </row>
    <row r="302" spans="1:4" ht="14.1" customHeight="1" outlineLevel="4" x14ac:dyDescent="0.2">
      <c r="A302" s="7" t="s">
        <v>117</v>
      </c>
      <c r="B302" s="8">
        <v>44153</v>
      </c>
      <c r="C302" s="20">
        <v>12</v>
      </c>
      <c r="D302" s="7" t="s">
        <v>213</v>
      </c>
    </row>
    <row r="303" spans="1:4" ht="14.1" customHeight="1" outlineLevel="4" x14ac:dyDescent="0.2">
      <c r="A303" s="7" t="s">
        <v>117</v>
      </c>
      <c r="B303" s="8">
        <v>44158</v>
      </c>
      <c r="C303" s="20">
        <v>71.400000000000006</v>
      </c>
      <c r="D303" s="7" t="s">
        <v>214</v>
      </c>
    </row>
    <row r="304" spans="1:4" ht="14.1" customHeight="1" outlineLevel="4" x14ac:dyDescent="0.2">
      <c r="A304" s="7" t="s">
        <v>117</v>
      </c>
      <c r="B304" s="8">
        <v>44162</v>
      </c>
      <c r="C304" s="20">
        <v>-57.36</v>
      </c>
      <c r="D304" s="7" t="s">
        <v>21</v>
      </c>
    </row>
    <row r="305" spans="1:4" ht="14.1" customHeight="1" outlineLevel="4" x14ac:dyDescent="0.2">
      <c r="A305" s="5" t="s">
        <v>248</v>
      </c>
      <c r="B305" s="8"/>
      <c r="C305" s="6">
        <f>SUM(C306:C310)</f>
        <v>7377.9599999999991</v>
      </c>
      <c r="D305" s="7"/>
    </row>
    <row r="306" spans="1:4" ht="14.1" customHeight="1" outlineLevel="4" x14ac:dyDescent="0.2">
      <c r="A306" s="7" t="s">
        <v>127</v>
      </c>
      <c r="B306" s="8">
        <v>44151</v>
      </c>
      <c r="C306" s="20">
        <v>5783.4</v>
      </c>
      <c r="D306" s="7" t="s">
        <v>128</v>
      </c>
    </row>
    <row r="307" spans="1:4" ht="14.1" customHeight="1" outlineLevel="4" x14ac:dyDescent="0.2">
      <c r="A307" s="7" t="s">
        <v>127</v>
      </c>
      <c r="B307" s="8">
        <v>44155</v>
      </c>
      <c r="C307" s="20">
        <v>416.5</v>
      </c>
      <c r="D307" s="7" t="s">
        <v>129</v>
      </c>
    </row>
    <row r="308" spans="1:4" ht="14.1" customHeight="1" outlineLevel="4" x14ac:dyDescent="0.2">
      <c r="A308" s="7" t="s">
        <v>127</v>
      </c>
      <c r="B308" s="8">
        <v>44158</v>
      </c>
      <c r="C308" s="20">
        <v>120</v>
      </c>
      <c r="D308" s="7" t="s">
        <v>130</v>
      </c>
    </row>
    <row r="309" spans="1:4" ht="14.1" customHeight="1" outlineLevel="4" x14ac:dyDescent="0.2">
      <c r="A309" s="7" t="s">
        <v>127</v>
      </c>
      <c r="B309" s="8">
        <v>44159</v>
      </c>
      <c r="C309" s="20">
        <v>2000</v>
      </c>
      <c r="D309" s="7" t="s">
        <v>153</v>
      </c>
    </row>
    <row r="310" spans="1:4" ht="14.1" customHeight="1" outlineLevel="4" x14ac:dyDescent="0.2">
      <c r="A310" s="7" t="s">
        <v>127</v>
      </c>
      <c r="B310" s="8">
        <v>44162</v>
      </c>
      <c r="C310" s="20">
        <v>-941.94</v>
      </c>
      <c r="D310" s="7" t="s">
        <v>154</v>
      </c>
    </row>
    <row r="311" spans="1:4" ht="14.1" customHeight="1" outlineLevel="4" x14ac:dyDescent="0.2">
      <c r="A311" s="18" t="s">
        <v>226</v>
      </c>
      <c r="B311" s="18"/>
      <c r="C311" s="18"/>
      <c r="D311" s="18"/>
    </row>
    <row r="312" spans="1:4" ht="14.1" customHeight="1" outlineLevel="4" x14ac:dyDescent="0.2">
      <c r="A312" s="18" t="s">
        <v>227</v>
      </c>
      <c r="B312" s="18"/>
      <c r="C312" s="6">
        <f>C313+C316+C318+C320</f>
        <v>478822.5</v>
      </c>
      <c r="D312" s="5"/>
    </row>
    <row r="313" spans="1:4" ht="14.1" customHeight="1" outlineLevel="4" x14ac:dyDescent="0.2">
      <c r="A313" s="5" t="s">
        <v>249</v>
      </c>
      <c r="B313" s="8"/>
      <c r="C313" s="6">
        <f>C314+C315</f>
        <v>164810.18</v>
      </c>
      <c r="D313" s="7"/>
    </row>
    <row r="314" spans="1:4" ht="14.1" customHeight="1" outlineLevel="4" x14ac:dyDescent="0.2">
      <c r="A314" s="7" t="s">
        <v>131</v>
      </c>
      <c r="B314" s="8">
        <v>44139</v>
      </c>
      <c r="C314" s="20">
        <v>163229.68</v>
      </c>
      <c r="D314" s="7" t="s">
        <v>132</v>
      </c>
    </row>
    <row r="315" spans="1:4" ht="14.1" customHeight="1" outlineLevel="4" x14ac:dyDescent="0.2">
      <c r="A315" s="7" t="s">
        <v>131</v>
      </c>
      <c r="B315" s="8">
        <v>44155</v>
      </c>
      <c r="C315" s="20">
        <v>1580.5</v>
      </c>
      <c r="D315" s="7" t="s">
        <v>133</v>
      </c>
    </row>
    <row r="316" spans="1:4" ht="14.1" customHeight="1" outlineLevel="4" x14ac:dyDescent="0.2">
      <c r="A316" s="5" t="s">
        <v>250</v>
      </c>
      <c r="B316" s="8"/>
      <c r="C316" s="21">
        <f>C317</f>
        <v>81041.38</v>
      </c>
      <c r="D316" s="7"/>
    </row>
    <row r="317" spans="1:4" ht="14.1" customHeight="1" outlineLevel="4" x14ac:dyDescent="0.2">
      <c r="A317" s="7" t="s">
        <v>134</v>
      </c>
      <c r="B317" s="8">
        <v>44151</v>
      </c>
      <c r="C317" s="20">
        <v>81041.38</v>
      </c>
      <c r="D317" s="7" t="s">
        <v>135</v>
      </c>
    </row>
    <row r="318" spans="1:4" ht="14.1" customHeight="1" outlineLevel="4" x14ac:dyDescent="0.2">
      <c r="A318" s="5" t="s">
        <v>251</v>
      </c>
      <c r="B318" s="8"/>
      <c r="C318" s="21">
        <f>C319</f>
        <v>117.18</v>
      </c>
      <c r="D318" s="7"/>
    </row>
    <row r="319" spans="1:4" ht="14.1" customHeight="1" outlineLevel="4" x14ac:dyDescent="0.2">
      <c r="A319" s="7" t="s">
        <v>136</v>
      </c>
      <c r="B319" s="8">
        <v>44144</v>
      </c>
      <c r="C319" s="20">
        <v>117.18</v>
      </c>
      <c r="D319" s="4" t="s">
        <v>253</v>
      </c>
    </row>
    <row r="320" spans="1:4" ht="14.1" customHeight="1" outlineLevel="4" x14ac:dyDescent="0.2">
      <c r="A320" s="5" t="s">
        <v>252</v>
      </c>
      <c r="B320" s="8"/>
      <c r="C320" s="6">
        <f>SUM(C321:C324)</f>
        <v>232853.76000000001</v>
      </c>
      <c r="D320" s="7"/>
    </row>
    <row r="321" spans="1:4" ht="14.1" customHeight="1" outlineLevel="4" x14ac:dyDescent="0.2">
      <c r="A321" s="7" t="s">
        <v>137</v>
      </c>
      <c r="B321" s="8">
        <v>44151</v>
      </c>
      <c r="C321" s="20">
        <v>150298.92000000001</v>
      </c>
      <c r="D321" s="7" t="s">
        <v>138</v>
      </c>
    </row>
    <row r="322" spans="1:4" ht="14.1" customHeight="1" outlineLevel="4" x14ac:dyDescent="0.2">
      <c r="A322" s="7" t="s">
        <v>137</v>
      </c>
      <c r="B322" s="8">
        <v>44158</v>
      </c>
      <c r="C322" s="20">
        <v>1190</v>
      </c>
      <c r="D322" s="7" t="s">
        <v>139</v>
      </c>
    </row>
    <row r="323" spans="1:4" ht="14.1" customHeight="1" outlineLevel="4" x14ac:dyDescent="0.2">
      <c r="A323" s="7" t="s">
        <v>137</v>
      </c>
      <c r="B323" s="8">
        <v>44162</v>
      </c>
      <c r="C323" s="20">
        <v>77053.179999999993</v>
      </c>
      <c r="D323" s="7" t="s">
        <v>215</v>
      </c>
    </row>
    <row r="324" spans="1:4" ht="14.1" customHeight="1" outlineLevel="4" x14ac:dyDescent="0.2">
      <c r="A324" s="7" t="s">
        <v>137</v>
      </c>
      <c r="B324" s="8">
        <v>44162</v>
      </c>
      <c r="C324" s="20">
        <v>4311.66</v>
      </c>
      <c r="D324" s="7" t="s">
        <v>140</v>
      </c>
    </row>
    <row r="325" spans="1:4" ht="14.1" customHeight="1" outlineLevel="4" x14ac:dyDescent="0.2">
      <c r="A325" s="18" t="s">
        <v>228</v>
      </c>
      <c r="B325" s="18"/>
      <c r="C325" s="18"/>
      <c r="D325" s="18"/>
    </row>
    <row r="326" spans="1:4" ht="25.5" customHeight="1" outlineLevel="4" x14ac:dyDescent="0.2">
      <c r="A326" s="19" t="s">
        <v>229</v>
      </c>
      <c r="B326" s="19"/>
      <c r="C326" s="6">
        <f>C327</f>
        <v>54100</v>
      </c>
      <c r="D326" s="5"/>
    </row>
    <row r="327" spans="1:4" ht="14.1" customHeight="1" outlineLevel="4" x14ac:dyDescent="0.2">
      <c r="A327" s="7" t="s">
        <v>141</v>
      </c>
      <c r="B327" s="8">
        <v>44154</v>
      </c>
      <c r="C327" s="9">
        <v>54100</v>
      </c>
      <c r="D327" s="7" t="s">
        <v>142</v>
      </c>
    </row>
    <row r="328" spans="1:4" ht="14.1" customHeight="1" outlineLevel="4" x14ac:dyDescent="0.2">
      <c r="A328" s="18" t="s">
        <v>230</v>
      </c>
      <c r="B328" s="18"/>
      <c r="C328" s="18"/>
      <c r="D328" s="18"/>
    </row>
    <row r="329" spans="1:4" ht="42" customHeight="1" outlineLevel="4" x14ac:dyDescent="0.2">
      <c r="A329" s="19" t="s">
        <v>231</v>
      </c>
      <c r="B329" s="19"/>
      <c r="C329" s="6">
        <f>SUM(C330:C339)</f>
        <v>831.49999999999989</v>
      </c>
      <c r="D329" s="5"/>
    </row>
    <row r="330" spans="1:4" ht="14.1" customHeight="1" outlineLevel="4" x14ac:dyDescent="0.2">
      <c r="A330" s="7" t="s">
        <v>143</v>
      </c>
      <c r="B330" s="8">
        <v>44147</v>
      </c>
      <c r="C330" s="20">
        <v>121.32</v>
      </c>
      <c r="D330" s="7" t="s">
        <v>144</v>
      </c>
    </row>
    <row r="331" spans="1:4" ht="14.1" customHeight="1" outlineLevel="4" x14ac:dyDescent="0.2">
      <c r="A331" s="7" t="s">
        <v>143</v>
      </c>
      <c r="B331" s="8">
        <v>44147</v>
      </c>
      <c r="C331" s="20">
        <v>105.54</v>
      </c>
      <c r="D331" s="7" t="s">
        <v>144</v>
      </c>
    </row>
    <row r="332" spans="1:4" ht="14.1" customHeight="1" outlineLevel="4" x14ac:dyDescent="0.2">
      <c r="A332" s="7" t="s">
        <v>143</v>
      </c>
      <c r="B332" s="8">
        <v>44147</v>
      </c>
      <c r="C332" s="20">
        <v>93.86</v>
      </c>
      <c r="D332" s="7" t="s">
        <v>144</v>
      </c>
    </row>
    <row r="333" spans="1:4" ht="14.1" customHeight="1" outlineLevel="4" x14ac:dyDescent="0.2">
      <c r="A333" s="7" t="s">
        <v>143</v>
      </c>
      <c r="B333" s="8">
        <v>44147</v>
      </c>
      <c r="C333" s="20">
        <v>79.72</v>
      </c>
      <c r="D333" s="7" t="s">
        <v>144</v>
      </c>
    </row>
    <row r="334" spans="1:4" ht="14.1" customHeight="1" outlineLevel="4" x14ac:dyDescent="0.2">
      <c r="A334" s="7" t="s">
        <v>143</v>
      </c>
      <c r="B334" s="8">
        <v>44147</v>
      </c>
      <c r="C334" s="20">
        <v>59.12</v>
      </c>
      <c r="D334" s="7" t="s">
        <v>144</v>
      </c>
    </row>
    <row r="335" spans="1:4" ht="14.1" customHeight="1" outlineLevel="4" x14ac:dyDescent="0.2">
      <c r="A335" s="7" t="s">
        <v>143</v>
      </c>
      <c r="B335" s="8">
        <v>44147</v>
      </c>
      <c r="C335" s="20">
        <v>16.14</v>
      </c>
      <c r="D335" s="7" t="s">
        <v>144</v>
      </c>
    </row>
    <row r="336" spans="1:4" ht="14.1" customHeight="1" outlineLevel="4" x14ac:dyDescent="0.2">
      <c r="A336" s="7" t="s">
        <v>143</v>
      </c>
      <c r="B336" s="8">
        <v>44153</v>
      </c>
      <c r="C336" s="20">
        <v>203.32</v>
      </c>
      <c r="D336" s="7" t="s">
        <v>145</v>
      </c>
    </row>
    <row r="337" spans="1:4" ht="14.1" customHeight="1" outlineLevel="4" x14ac:dyDescent="0.2">
      <c r="A337" s="7" t="s">
        <v>143</v>
      </c>
      <c r="B337" s="8">
        <v>44153</v>
      </c>
      <c r="C337" s="20">
        <v>81.3</v>
      </c>
      <c r="D337" s="7" t="s">
        <v>145</v>
      </c>
    </row>
    <row r="338" spans="1:4" ht="14.1" customHeight="1" outlineLevel="4" x14ac:dyDescent="0.2">
      <c r="A338" s="7" t="s">
        <v>143</v>
      </c>
      <c r="B338" s="8">
        <v>44153</v>
      </c>
      <c r="C338" s="20">
        <v>52.88</v>
      </c>
      <c r="D338" s="7" t="s">
        <v>146</v>
      </c>
    </row>
    <row r="339" spans="1:4" ht="14.1" customHeight="1" outlineLevel="4" x14ac:dyDescent="0.2">
      <c r="A339" s="7" t="s">
        <v>143</v>
      </c>
      <c r="B339" s="8">
        <v>44153</v>
      </c>
      <c r="C339" s="20">
        <v>18.3</v>
      </c>
      <c r="D339" s="7" t="s">
        <v>147</v>
      </c>
    </row>
    <row r="340" spans="1:4" ht="14.1" customHeight="1" outlineLevel="4" x14ac:dyDescent="0.2">
      <c r="A340" s="18" t="s">
        <v>232</v>
      </c>
      <c r="B340" s="18"/>
      <c r="C340" s="18"/>
      <c r="D340" s="18"/>
    </row>
    <row r="341" spans="1:4" ht="45.75" customHeight="1" outlineLevel="4" x14ac:dyDescent="0.2">
      <c r="A341" s="19" t="s">
        <v>233</v>
      </c>
      <c r="B341" s="19"/>
      <c r="C341" s="6">
        <f>SUM(C342:C351)</f>
        <v>40743.499999999993</v>
      </c>
      <c r="D341" s="5"/>
    </row>
    <row r="342" spans="1:4" ht="14.1" customHeight="1" outlineLevel="4" x14ac:dyDescent="0.2">
      <c r="A342" s="7" t="s">
        <v>148</v>
      </c>
      <c r="B342" s="8">
        <v>44147</v>
      </c>
      <c r="C342" s="20">
        <v>5944.68</v>
      </c>
      <c r="D342" s="7" t="s">
        <v>149</v>
      </c>
    </row>
    <row r="343" spans="1:4" ht="14.1" customHeight="1" outlineLevel="4" x14ac:dyDescent="0.2">
      <c r="A343" s="7" t="s">
        <v>148</v>
      </c>
      <c r="B343" s="8">
        <v>44147</v>
      </c>
      <c r="C343" s="20">
        <v>5171.46</v>
      </c>
      <c r="D343" s="7" t="s">
        <v>149</v>
      </c>
    </row>
    <row r="344" spans="1:4" ht="14.1" customHeight="1" outlineLevel="4" x14ac:dyDescent="0.2">
      <c r="A344" s="7" t="s">
        <v>148</v>
      </c>
      <c r="B344" s="8">
        <v>44147</v>
      </c>
      <c r="C344" s="20">
        <v>4599.1400000000003</v>
      </c>
      <c r="D344" s="7" t="s">
        <v>149</v>
      </c>
    </row>
    <row r="345" spans="1:4" ht="14.1" customHeight="1" outlineLevel="4" x14ac:dyDescent="0.2">
      <c r="A345" s="7" t="s">
        <v>148</v>
      </c>
      <c r="B345" s="8">
        <v>44147</v>
      </c>
      <c r="C345" s="20">
        <v>3906.28</v>
      </c>
      <c r="D345" s="7" t="s">
        <v>149</v>
      </c>
    </row>
    <row r="346" spans="1:4" ht="14.1" customHeight="1" outlineLevel="4" x14ac:dyDescent="0.2">
      <c r="A346" s="7" t="s">
        <v>148</v>
      </c>
      <c r="B346" s="8">
        <v>44147</v>
      </c>
      <c r="C346" s="20">
        <v>2896.88</v>
      </c>
      <c r="D346" s="7" t="s">
        <v>149</v>
      </c>
    </row>
    <row r="347" spans="1:4" ht="14.1" customHeight="1" outlineLevel="4" x14ac:dyDescent="0.2">
      <c r="A347" s="7" t="s">
        <v>148</v>
      </c>
      <c r="B347" s="8">
        <v>44147</v>
      </c>
      <c r="C347" s="20">
        <v>790.86</v>
      </c>
      <c r="D347" s="7" t="s">
        <v>149</v>
      </c>
    </row>
    <row r="348" spans="1:4" ht="14.1" customHeight="1" outlineLevel="4" x14ac:dyDescent="0.2">
      <c r="A348" s="7" t="s">
        <v>148</v>
      </c>
      <c r="B348" s="8">
        <v>44153</v>
      </c>
      <c r="C348" s="20">
        <v>9962.68</v>
      </c>
      <c r="D348" s="7" t="s">
        <v>150</v>
      </c>
    </row>
    <row r="349" spans="1:4" ht="14.1" customHeight="1" outlineLevel="4" x14ac:dyDescent="0.2">
      <c r="A349" s="7" t="s">
        <v>148</v>
      </c>
      <c r="B349" s="8">
        <v>44153</v>
      </c>
      <c r="C349" s="20">
        <v>3983.7</v>
      </c>
      <c r="D349" s="7" t="s">
        <v>150</v>
      </c>
    </row>
    <row r="350" spans="1:4" ht="14.1" customHeight="1" outlineLevel="4" x14ac:dyDescent="0.2">
      <c r="A350" s="7" t="s">
        <v>148</v>
      </c>
      <c r="B350" s="8">
        <v>44153</v>
      </c>
      <c r="C350" s="20">
        <v>2591.12</v>
      </c>
      <c r="D350" s="7" t="s">
        <v>151</v>
      </c>
    </row>
    <row r="351" spans="1:4" ht="14.1" customHeight="1" outlineLevel="4" x14ac:dyDescent="0.2">
      <c r="A351" s="7" t="s">
        <v>148</v>
      </c>
      <c r="B351" s="8">
        <v>44153</v>
      </c>
      <c r="C351" s="20">
        <v>896.7</v>
      </c>
      <c r="D351" s="7" t="s">
        <v>152</v>
      </c>
    </row>
  </sheetData>
  <mergeCells count="13">
    <mergeCell ref="A329:B329"/>
    <mergeCell ref="A340:D340"/>
    <mergeCell ref="A341:B341"/>
    <mergeCell ref="A311:D311"/>
    <mergeCell ref="A312:B312"/>
    <mergeCell ref="A325:D325"/>
    <mergeCell ref="A326:B326"/>
    <mergeCell ref="A328:D328"/>
    <mergeCell ref="A2:D2"/>
    <mergeCell ref="A6:D6"/>
    <mergeCell ref="A7:B7"/>
    <mergeCell ref="A13:D13"/>
    <mergeCell ref="A14:B14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NOIEMBRIE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2021-01-04T06:51:38Z</cp:lastPrinted>
  <dcterms:created xsi:type="dcterms:W3CDTF">2021-01-04T06:52:37Z</dcterms:created>
  <dcterms:modified xsi:type="dcterms:W3CDTF">2021-01-04T06:52:37Z</dcterms:modified>
  <cp:category/>
</cp:coreProperties>
</file>