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AUGUST 2024" sheetId="2" r:id="rId1"/>
  </sheets>
  <definedNames>
    <definedName name="_xlnm._FilterDatabase" localSheetId="0" hidden="1">'AUGUST 2024'!$A$4:$D$319</definedName>
  </definedNames>
  <calcPr calcId="162913"/>
</workbook>
</file>

<file path=xl/calcChain.xml><?xml version="1.0" encoding="utf-8"?>
<calcChain xmlns="http://schemas.openxmlformats.org/spreadsheetml/2006/main">
  <c r="C14" i="2" l="1"/>
  <c r="C15" i="2"/>
  <c r="C62" i="2"/>
  <c r="C174" i="2"/>
  <c r="C177" i="2"/>
  <c r="C187" i="2"/>
  <c r="C200" i="2"/>
  <c r="C258" i="2"/>
  <c r="C260" i="2"/>
  <c r="C268" i="2"/>
  <c r="C277" i="2"/>
  <c r="C275" i="2"/>
  <c r="C299" i="2"/>
  <c r="C306" i="2"/>
  <c r="C312" i="2"/>
  <c r="C309" i="2"/>
  <c r="C307" i="2"/>
  <c r="C318" i="2"/>
  <c r="C12" i="2"/>
  <c r="C11" i="2"/>
  <c r="C10" i="2"/>
  <c r="C9" i="2"/>
  <c r="C8" i="2"/>
  <c r="C7" i="2"/>
  <c r="C6" i="2" l="1"/>
</calcChain>
</file>

<file path=xl/sharedStrings.xml><?xml version="1.0" encoding="utf-8"?>
<sst xmlns="http://schemas.openxmlformats.org/spreadsheetml/2006/main" count="612" uniqueCount="309">
  <si>
    <t>ALIMENTARE CASA</t>
  </si>
  <si>
    <t>DEB TEL VIR DIN 10 IN 20</t>
  </si>
  <si>
    <t>SPOR CONDITII MUNCA</t>
  </si>
  <si>
    <t>DEPUNERE NUMERAR</t>
  </si>
  <si>
    <t>AVANS DEPLASARE</t>
  </si>
  <si>
    <t>INDEMNIZ HRANA</t>
  </si>
  <si>
    <t>VOUCHERE VACANTA</t>
  </si>
  <si>
    <t>5101.03.20.01.03</t>
  </si>
  <si>
    <t>PLATA CONSUM GAZE  IUN BT</t>
  </si>
  <si>
    <t>PLATA CONSUM GAZE  IUN IS</t>
  </si>
  <si>
    <t>PLATA EN ELECTRICA DJ</t>
  </si>
  <si>
    <t>GAZE NATURALE</t>
  </si>
  <si>
    <t>INCASARE DEBITOR ENEL TL</t>
  </si>
  <si>
    <t>PLATA CONSUM GAZE 06 GR</t>
  </si>
  <si>
    <t>ENERGIE ELECTRICA</t>
  </si>
  <si>
    <t>GAZ COVASNA</t>
  </si>
  <si>
    <t>PLATA CONSUM GAZE 06 TR</t>
  </si>
  <si>
    <t>INCAS CONSUM GAZE ANL AG</t>
  </si>
  <si>
    <t>INCASARE EN ELECTR ANL BH</t>
  </si>
  <si>
    <t>INCASARE TERMOFIC ANL BH</t>
  </si>
  <si>
    <t>PLATA CONSUM GAZE MH</t>
  </si>
  <si>
    <t>PLATA TERMOFIC IUN/IUL BH</t>
  </si>
  <si>
    <t>PLATA CONSUM GAZE IS</t>
  </si>
  <si>
    <t>PLATA CONSUM GAZE VS</t>
  </si>
  <si>
    <t>PLATA CONSUM GAZE MS</t>
  </si>
  <si>
    <t>INC COTA PARTE EN EL GNM BV</t>
  </si>
  <si>
    <t>PLATA EN ELECTRICA IUL DJ</t>
  </si>
  <si>
    <t>PLATA EN ELECTRICA IJC GJ</t>
  </si>
  <si>
    <t>PLATA CONSUM GAZE 07 BT</t>
  </si>
  <si>
    <t>PLATA CONSUM GAZE 07 NT</t>
  </si>
  <si>
    <t>PLATA CONSUM GAZE 07 SM</t>
  </si>
  <si>
    <t>PLATA CONSUM GAZE 07 MM</t>
  </si>
  <si>
    <t>PLATA CONSUM GAZE CV</t>
  </si>
  <si>
    <t>PLATA CONSUM GAZE SV</t>
  </si>
  <si>
    <t>PLATA CONSUM GAZE 04-07 CL</t>
  </si>
  <si>
    <t>PLATA CONSUM GAZE 04-07 IL</t>
  </si>
  <si>
    <t>PLATA CONSUM GAZE 07 PH</t>
  </si>
  <si>
    <t>PLATA CONSUM GAZE DB</t>
  </si>
  <si>
    <t>PLATA CONSUM GAZE 07 AG</t>
  </si>
  <si>
    <t>PLATA  EN LECTRICA BN</t>
  </si>
  <si>
    <t>PLATA CONSUM GAZE IUL HD</t>
  </si>
  <si>
    <t>PLATA DEC EN ELECTRICA GJ</t>
  </si>
  <si>
    <t>PLATA CONSUM GAZE AR</t>
  </si>
  <si>
    <t>INCAS EN ELECTRICA ANL AG</t>
  </si>
  <si>
    <t>INCAS EN ELECTRICA CJP GL</t>
  </si>
  <si>
    <t>5101.03.20.01.04</t>
  </si>
  <si>
    <t>PLATA SALUBRIT IUL MH</t>
  </si>
  <si>
    <t>APA, CANAL SIBIU</t>
  </si>
  <si>
    <t>APA, CANAL ISC</t>
  </si>
  <si>
    <t>APA, CANAL SPLAI</t>
  </si>
  <si>
    <t>PLATA APA CANAL IUN CL</t>
  </si>
  <si>
    <t>PLATA SALUBRITATE IUN 06 PH</t>
  </si>
  <si>
    <t>PLATA APA CANAL IULIE DJ</t>
  </si>
  <si>
    <t>CORECTIE INC COMODAT GNM</t>
  </si>
  <si>
    <t>SALUBRITATE IUL SIBIU</t>
  </si>
  <si>
    <t>APA, CANAL ALBA</t>
  </si>
  <si>
    <t>APA, CANAL COVASNA</t>
  </si>
  <si>
    <t>APA, CANAL MURES</t>
  </si>
  <si>
    <t>PLATA APA CANAL 07 SV</t>
  </si>
  <si>
    <t>PLATA APA CANAL MH</t>
  </si>
  <si>
    <t>PLATA SALUBRITATE IUN 06 DJ</t>
  </si>
  <si>
    <t>PLATA SALUBRITATE IUL BV</t>
  </si>
  <si>
    <t>PLATA APA CANAL IULIE ISC</t>
  </si>
  <si>
    <t>INC COTA PARTE APA, CANAL GNM BV</t>
  </si>
  <si>
    <t>PLATA APA CANAL IULIE OT</t>
  </si>
  <si>
    <t>PLATA SALUBRITATE IUL TR</t>
  </si>
  <si>
    <t>PLATA SALUBRITATE IUL GR</t>
  </si>
  <si>
    <t>PLATA APA CANAL IULIE GR</t>
  </si>
  <si>
    <t>PLATA APA CANAL IULIE PH</t>
  </si>
  <si>
    <t>PLATA SALUBRITATE IUL PH</t>
  </si>
  <si>
    <t>PLATA SALUBRITATE MAR/APR PH</t>
  </si>
  <si>
    <t>PLATA APA CANAL IUL PH</t>
  </si>
  <si>
    <t>PLATA APA CANAL IUL VL</t>
  </si>
  <si>
    <t>PLATA APA CANAL IULIE GJ</t>
  </si>
  <si>
    <t>PLATA SALUBRIT SEM I BC</t>
  </si>
  <si>
    <t>PLATA  APA CANAL IUL TR</t>
  </si>
  <si>
    <t>PLATA SALUBRITATE 06 TR</t>
  </si>
  <si>
    <t>PLATA APA CANAL IULIE IL</t>
  </si>
  <si>
    <t>INCAS APA SALUBRIT ANL AG</t>
  </si>
  <si>
    <t>INCAS APA SALUBRIT ANL BH</t>
  </si>
  <si>
    <t>PLATA APA CANAL IUL DJ</t>
  </si>
  <si>
    <t>CV APA CANAL IUL DJ</t>
  </si>
  <si>
    <t>PLATA SALUBRITATE 08 MH</t>
  </si>
  <si>
    <t>PLATA APA CANAL IULIE BV</t>
  </si>
  <si>
    <t>PLATA SALUBRITATE GJ</t>
  </si>
  <si>
    <t>PLATA SERV APA CANAL IUL-AUG ISC</t>
  </si>
  <si>
    <t>PLATA APA CANAL GL</t>
  </si>
  <si>
    <t>PLATA APA CANAL TECUCI GL</t>
  </si>
  <si>
    <t>PLATA SALUBRITATE VN</t>
  </si>
  <si>
    <t>PLATA SALUBRITATE TL</t>
  </si>
  <si>
    <t>PLATA APA CANAL TL</t>
  </si>
  <si>
    <t>PLATA CONSUM APA CANAL CT</t>
  </si>
  <si>
    <t>PLATA APA CANAL BR</t>
  </si>
  <si>
    <t>POPRIRE SALUBR SPLAI</t>
  </si>
  <si>
    <t>PLATA SALUBRITATE IUL BH</t>
  </si>
  <si>
    <t>PLATA APA CANAL 06/07 BH</t>
  </si>
  <si>
    <t>PLATA APA CANAL MM</t>
  </si>
  <si>
    <t>PLATA APA CANAL IULIE VS</t>
  </si>
  <si>
    <t>PLATA SALUBRITATE 07 IS</t>
  </si>
  <si>
    <t>PLATA APA CANAL IS</t>
  </si>
  <si>
    <t>PLATA APA CANAL PASCANI IS</t>
  </si>
  <si>
    <t>PLATA SALUBRITATE NT</t>
  </si>
  <si>
    <t>PLATA APA CANAL 07 NT</t>
  </si>
  <si>
    <t>PLATA APA CANAL AB</t>
  </si>
  <si>
    <t>PLATA SALUBRITATE VS</t>
  </si>
  <si>
    <t>INC COTA PARTE APA, CANAL AFIR BV</t>
  </si>
  <si>
    <t>PLATA APA CANAL 07 BT</t>
  </si>
  <si>
    <t>PLATA APA CANAL 08 MH</t>
  </si>
  <si>
    <t>PLATA SALUBRIT SELECT SM</t>
  </si>
  <si>
    <t>PLATA SALUBRIT IUL SM</t>
  </si>
  <si>
    <t>PLATA SALUBRIT NEGRESTI OAS SM</t>
  </si>
  <si>
    <t>PLATA APA CANAL IUL SM</t>
  </si>
  <si>
    <t>PLATA APA CANAL NEGRESTI OAS SM</t>
  </si>
  <si>
    <t>PLATA SALUBRIT IULIE SJ</t>
  </si>
  <si>
    <t>PLATA APA CANAL IULIE SJ</t>
  </si>
  <si>
    <t>PLATA SALUBRITATE MM</t>
  </si>
  <si>
    <t>PLATA APA ACANAL BC</t>
  </si>
  <si>
    <t>PLATA SALUBRITATE AB</t>
  </si>
  <si>
    <t>PLATA APA CANAL IUL MS</t>
  </si>
  <si>
    <t>PLATA APA CANAL AUG SV</t>
  </si>
  <si>
    <t>PLATA SALUBRITATE 07 CL</t>
  </si>
  <si>
    <t>PLATA CONSUM APA VN</t>
  </si>
  <si>
    <t>PLATA SALUBRITATE 07 CT</t>
  </si>
  <si>
    <t>PLATA POPRIRE CONT SAL PH</t>
  </si>
  <si>
    <t>PLATA APA CANAL 07 CL</t>
  </si>
  <si>
    <t>PLATA SALUBRITATE DIF SINAIA PH</t>
  </si>
  <si>
    <t>PLATA APA CANAL 07 AG</t>
  </si>
  <si>
    <t>PLATA SALUBRITATE 07 AG</t>
  </si>
  <si>
    <t>PLATA APA CANAL BN</t>
  </si>
  <si>
    <t>PLATA APA CANAL IUL HD</t>
  </si>
  <si>
    <t>PLATA DEC APA SALUBRIT GJ</t>
  </si>
  <si>
    <t>PLATA APA CANAL AUG DJ</t>
  </si>
  <si>
    <t>PLATA APA CANAL AUGUST BC</t>
  </si>
  <si>
    <t>PLATA SALUBRITATE 07 GL</t>
  </si>
  <si>
    <t>INC COTA PARTE SALUBRITATE AFIR BV</t>
  </si>
  <si>
    <t>INCAS APA CANAL ANL AG</t>
  </si>
  <si>
    <t>INCAS SALUBRITATE ANL AG</t>
  </si>
  <si>
    <t>INCAS APA SALUBRIT CJP GL</t>
  </si>
  <si>
    <t>5101.03.20.01.05</t>
  </si>
  <si>
    <t>PLATA ALIMENTARE CARB VN</t>
  </si>
  <si>
    <t>PLATA CARBURANT IULIE</t>
  </si>
  <si>
    <t>5101.03.20.01.08</t>
  </si>
  <si>
    <t>SERV POSTALE</t>
  </si>
  <si>
    <t>TELEFONIE MOBILA</t>
  </si>
  <si>
    <t>PLATA INTERNET IULIE</t>
  </si>
  <si>
    <t>PLATA SERV POSTALE IULIE</t>
  </si>
  <si>
    <t>CABLU TV</t>
  </si>
  <si>
    <t>5101.03.20.01.09</t>
  </si>
  <si>
    <t>MENTEN, SUPORT HARD, SOFT</t>
  </si>
  <si>
    <t>GPS</t>
  </si>
  <si>
    <t>LEGISLATIE ONLINE</t>
  </si>
  <si>
    <t>SINTACT.RO</t>
  </si>
  <si>
    <t>PLATA DEPOZ  DOC ARHIVA IULIE</t>
  </si>
  <si>
    <t>PLATA MONITORIZ PAZA IULIE</t>
  </si>
  <si>
    <t>PLATA PROG LEGISLATIV IUL</t>
  </si>
  <si>
    <t>PLATA MENTENANTA PREVENT 07 2024</t>
  </si>
  <si>
    <t>NCAS MONITORIZARE ANL AG</t>
  </si>
  <si>
    <t>INCASARE CJP GALATI</t>
  </si>
  <si>
    <t>5101.03.20.01.30</t>
  </si>
  <si>
    <t>SPALARI AUTO</t>
  </si>
  <si>
    <t>VERIF INSTAL INCENDII ISC</t>
  </si>
  <si>
    <t>SERV CENTRALA NEAMT</t>
  </si>
  <si>
    <t>SERV CURATENIE</t>
  </si>
  <si>
    <t>RSVTI CENTRALA BV</t>
  </si>
  <si>
    <t>RSVTI LIFT BV</t>
  </si>
  <si>
    <t>INC COTA PARTE RSVTI AFIR BV</t>
  </si>
  <si>
    <t>PLATA SPALARI AUTOMATE 07 2024</t>
  </si>
  <si>
    <t>PLATA REVIZIE AER CDT ISC</t>
  </si>
  <si>
    <t>PLATA RSVTI CENTR BV</t>
  </si>
  <si>
    <t>PLATA RSVTI LIFT AUG BV</t>
  </si>
  <si>
    <t>REV TEHN AUTO BRASOV</t>
  </si>
  <si>
    <t>PLATA SERV CENTR TERM NT</t>
  </si>
  <si>
    <t>PLATA VERIF INST INCENDIU IL</t>
  </si>
  <si>
    <t>PLATA SERV RSVTI LIFT 07 PH</t>
  </si>
  <si>
    <t>PLATA DEC CH INTRET GJ</t>
  </si>
  <si>
    <t>PLATA REV AP CLIMA AR</t>
  </si>
  <si>
    <t>INC COTA PARTE RSVTI GNM BV</t>
  </si>
  <si>
    <t>INCAS SERV CURAT ANL AG</t>
  </si>
  <si>
    <t>INCASARE SERV CURATENIE CJP GALATI</t>
  </si>
  <si>
    <t>5101.03.20.05.30</t>
  </si>
  <si>
    <t>PLATA AP AER CDT 12000 BTU AR</t>
  </si>
  <si>
    <t>5101.03.20.06.01</t>
  </si>
  <si>
    <t>DECONT DEPLASARE</t>
  </si>
  <si>
    <t>BILET AVION</t>
  </si>
  <si>
    <t>PLATA DEC TRANSPORT DJ</t>
  </si>
  <si>
    <t>5101.03.20.25.00</t>
  </si>
  <si>
    <t>5101.03.20.30.02</t>
  </si>
  <si>
    <t>5101.03.20.30.04</t>
  </si>
  <si>
    <t>CORECTIE INC COMODAT</t>
  </si>
  <si>
    <t>SERV TIPARIRE</t>
  </si>
  <si>
    <t>PLATA CONCES TRIM III GJ</t>
  </si>
  <si>
    <t>PLATA CHIRIE IULIE DJ</t>
  </si>
  <si>
    <t>INC COTA PARTE CHIRIE PUBELE GNM BV</t>
  </si>
  <si>
    <t>PLATA CHIRIE TEREN IUL OT</t>
  </si>
  <si>
    <t>IMPOZIT CHIRIE OLT 07</t>
  </si>
  <si>
    <t>PLATA CHIRIE PUBELE VS</t>
  </si>
  <si>
    <t>PLATA CHIRIE SEDIU HR</t>
  </si>
  <si>
    <t>PLATA REDEV TRIM III GL</t>
  </si>
  <si>
    <t>PLATA CHIRIE PUBELA AB</t>
  </si>
  <si>
    <t>PLATA CHIRIE PUBELE GL</t>
  </si>
  <si>
    <t>5101.03.20.30.30</t>
  </si>
  <si>
    <t>MEDICINA MUNCII</t>
  </si>
  <si>
    <t>PLATA COMISIOANE POS IULIE</t>
  </si>
  <si>
    <t>PLATA COMISIOANE SNEP IUL</t>
  </si>
  <si>
    <t>PLATA MED MUNCII 07 2024</t>
  </si>
  <si>
    <t>PLATA TX ECARIS SEM II GL</t>
  </si>
  <si>
    <t>5101.03.71.01.02</t>
  </si>
  <si>
    <t>PLATA SISTEM VIDEOCONFER</t>
  </si>
  <si>
    <t>5101.03.71.01.30</t>
  </si>
  <si>
    <t>PLATA SERV MENTEN PERM 07 2024</t>
  </si>
  <si>
    <t>PLATA LICENTE ECHIP VIDEOCONFERINTA 2</t>
  </si>
  <si>
    <t>5101.03.71.03.00</t>
  </si>
  <si>
    <t>SERV DIRIGENTIE SANTIER BC</t>
  </si>
  <si>
    <t>PLATA COTA 0.25 REABILIT SEDIU BH</t>
  </si>
  <si>
    <t>5101.03.59.40.00</t>
  </si>
  <si>
    <t>FD HANDICAP</t>
  </si>
  <si>
    <t>PLATA DECONT TL</t>
  </si>
  <si>
    <t>PLATA GAZE SJ</t>
  </si>
  <si>
    <t>PLATA EN EL HR</t>
  </si>
  <si>
    <t>PLATA SALUBRITATE CT</t>
  </si>
  <si>
    <t>PLATA SALUBRITATE TM</t>
  </si>
  <si>
    <t>PLATA APA CANAL TM</t>
  </si>
  <si>
    <t>PLATA APA CANAL AR</t>
  </si>
  <si>
    <t>PLATA SALUBRITATE AR</t>
  </si>
  <si>
    <t>PLATA SALUBRITATE BZ</t>
  </si>
  <si>
    <t>PLATA APA CANAL BZ</t>
  </si>
  <si>
    <t>PLATA SALUBRITATE CV</t>
  </si>
  <si>
    <t>PLATA APA CANAL SB</t>
  </si>
  <si>
    <t>PLATA APA CANAL CS</t>
  </si>
  <si>
    <t>PLATA SALUBRITATE CS</t>
  </si>
  <si>
    <t>PLATA APA CANAL HR</t>
  </si>
  <si>
    <t>PLATA SALUBRITATE BN</t>
  </si>
  <si>
    <t>PLATA TELEFONIE FIXA ISC</t>
  </si>
  <si>
    <t>PLATA LEGITIMATII ISC</t>
  </si>
  <si>
    <t>PLATA DEZINSECTIE MM</t>
  </si>
  <si>
    <t>PLATA PIESE MATERIALE ISC</t>
  </si>
  <si>
    <t>PLATA CSC ISC</t>
  </si>
  <si>
    <t>PLATA SERV MENTENANTA ISC</t>
  </si>
  <si>
    <t>PLATA AUTO MM</t>
  </si>
  <si>
    <t>PLATA VERIF TEHN BN</t>
  </si>
  <si>
    <t>PLATA REPARATII LIFT ISC</t>
  </si>
  <si>
    <t>PLATA INTRETINER LIFT ISC</t>
  </si>
  <si>
    <t>PLATA IGIEN AER COND CT</t>
  </si>
  <si>
    <t>PLATA REV AER COND ISC</t>
  </si>
  <si>
    <t>PLATA SERV LIFT HR</t>
  </si>
  <si>
    <t>PLATA CONCESIUNE TL</t>
  </si>
  <si>
    <t>PLATA DEPOZI ANVELOPE ISC</t>
  </si>
  <si>
    <t>SITUAŢIA PLĂŢILOR PE LUNA AUGUST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</si>
  <si>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</si>
  <si>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</si>
  <si>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</si>
  <si>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</si>
  <si>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</si>
  <si>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</si>
  <si>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</si>
  <si>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</si>
  <si>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</si>
  <si>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</si>
  <si>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</si>
  <si>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</si>
  <si>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</si>
  <si>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</si>
  <si>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</si>
  <si>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</si>
  <si>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</si>
  <si>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</si>
  <si>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 xml:space="preserve">INC GAR BUNA </t>
  </si>
  <si>
    <t xml:space="preserve">VIR GAR BUNA EXEC IN 5005 </t>
  </si>
  <si>
    <t>SUME AFERENTE PERSOANELOR CU HANDICAP NEINCADRATE</t>
  </si>
  <si>
    <t>TOTAAL SUME AFERENTE PERSOANELOR CU HANDICAP NEINCADRATE</t>
  </si>
  <si>
    <t>CHELTUIELI DE CAPITAL</t>
  </si>
  <si>
    <t>TOTAL CHELTUIELI DE CAPITAL</t>
  </si>
  <si>
    <t>TOTAL 71.01.02</t>
  </si>
  <si>
    <t>TOTAL 71.01.30</t>
  </si>
  <si>
    <t>TOTAL 71.03.00</t>
  </si>
  <si>
    <t>TOTAL 20.30.30</t>
  </si>
  <si>
    <t>TOTAL 20.30.04</t>
  </si>
  <si>
    <t>TOTAL 20.30.02</t>
  </si>
  <si>
    <t>TOTAL 20.25.00</t>
  </si>
  <si>
    <t>PLATA TX JUDIC TIMBRU  GR</t>
  </si>
  <si>
    <t>CH JUD BV</t>
  </si>
  <si>
    <t>CH JUD BUC</t>
  </si>
  <si>
    <t>PLATA TX JUD SV</t>
  </si>
  <si>
    <t xml:space="preserve">PLATA CH JUD </t>
  </si>
  <si>
    <t>PLATA CH JUD</t>
  </si>
  <si>
    <t>TOTAL 20.06.01</t>
  </si>
  <si>
    <t>TOTAL 20.05.30</t>
  </si>
  <si>
    <t>TOTAL 20.01.08</t>
  </si>
  <si>
    <t>TOTAL 20.01.09</t>
  </si>
  <si>
    <t>TOTAL 20.01.30</t>
  </si>
  <si>
    <t>PLATA SERV RSVTI LIFT 06 PH</t>
  </si>
  <si>
    <t>PLATA REP AUTO GR</t>
  </si>
  <si>
    <t>PLATA REV AUTO GR</t>
  </si>
  <si>
    <t>PLATA REP AUTO SV</t>
  </si>
  <si>
    <t>PLATA REP AUTO VS</t>
  </si>
  <si>
    <t>PLATA REV AUTO BC</t>
  </si>
  <si>
    <t>PLATA REP AUTO BC</t>
  </si>
  <si>
    <t>PLATA DECONT TRANSP</t>
  </si>
  <si>
    <t>PLATA REP AUTO ISC</t>
  </si>
  <si>
    <t>PLATA REP AUTO DJ</t>
  </si>
  <si>
    <t>PLATA REP AUTO NT</t>
  </si>
  <si>
    <t>PLATA REP AUTO BT</t>
  </si>
  <si>
    <t>PLATA INLOC ANV BC</t>
  </si>
  <si>
    <t>PLATA REP AUTO PH</t>
  </si>
  <si>
    <t>PLATA REP AUTO SJ</t>
  </si>
  <si>
    <t>TOTAL 20.01.05</t>
  </si>
  <si>
    <t>TOTAL 20.01.04</t>
  </si>
  <si>
    <t>PLATA APA CANAL 06 IS</t>
  </si>
  <si>
    <t>PLATA APA CANAL 07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</si>
</sst>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9"/>
  <sheetViews>
    <sheetView tabSelected="1" topLeftCell="A15" zoomScaleNormal="100" workbookViewId="0">
      <selection activeCell="D47" sqref="D47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1" bestFit="1" customWidth="1"/>
  </cols>
  <sheetData>
    <row r="2" spans="1:4" ht="28.5" customHeight="1" x14ac:dyDescent="0.2">
      <c r="A2" s="1" t="s">
        <v>247</v>
      </c>
      <c r="B2" s="2"/>
      <c r="C2" s="2"/>
      <c r="D2" s="2"/>
    </row>
    <row r="4" spans="1:4" ht="25.5" x14ac:dyDescent="0.2">
      <c r="A4" s="3" t="s">
        <v>248</v>
      </c>
      <c r="B4" s="4" t="s">
        <v>249</v>
      </c>
      <c r="C4" s="5" t="s">
        <v>250</v>
      </c>
      <c r="D4" s="3" t="s">
        <v>251</v>
      </c>
    </row>
    <row r="5" spans="1:4" x14ac:dyDescent="0.2">
      <c r="A5" s="10" t="s">
        <v>252</v>
      </c>
      <c r="B5" s="10"/>
      <c r="C5" s="10"/>
      <c r="D5" s="10"/>
    </row>
    <row r="6" spans="1:4" x14ac:dyDescent="0.2">
      <c r="A6" s="10" t="s">
        <v>253</v>
      </c>
      <c r="B6" s="10"/>
      <c r="C6" s="15">
        <f>SUM(C7:C12)</f>
        <v>8191042.8799999999</v>
      </c>
      <c r="D6" s="3"/>
    </row>
    <row r="7" spans="1:4" x14ac:dyDescent="0.2">
      <c r="A7" s="6" t="s">
        <v>254</v>
      </c>
      <c r="B7" s="11"/>
      <c r="C7" s="12">
        <f>7203064</f>
        <v>7203064</v>
      </c>
      <c r="D7" s="8" t="s">
        <v>260</v>
      </c>
    </row>
    <row r="8" spans="1:4" ht="14.1" customHeight="1" outlineLevel="4" x14ac:dyDescent="0.2">
      <c r="A8" s="6" t="s">
        <v>255</v>
      </c>
      <c r="B8" s="13"/>
      <c r="C8" s="14">
        <f>633544</f>
        <v>633544</v>
      </c>
      <c r="D8" s="9" t="s">
        <v>2</v>
      </c>
    </row>
    <row r="9" spans="1:4" ht="14.1" customHeight="1" outlineLevel="4" x14ac:dyDescent="0.2">
      <c r="A9" s="6" t="s">
        <v>256</v>
      </c>
      <c r="B9" s="13"/>
      <c r="C9" s="14">
        <f>11138</f>
        <v>11138</v>
      </c>
      <c r="D9" s="6" t="s">
        <v>261</v>
      </c>
    </row>
    <row r="10" spans="1:4" ht="14.1" customHeight="1" outlineLevel="4" x14ac:dyDescent="0.2">
      <c r="A10" s="6" t="s">
        <v>257</v>
      </c>
      <c r="B10" s="13"/>
      <c r="C10" s="14">
        <f>196681</f>
        <v>196681</v>
      </c>
      <c r="D10" s="9" t="s">
        <v>5</v>
      </c>
    </row>
    <row r="11" spans="1:4" ht="14.1" customHeight="1" outlineLevel="4" x14ac:dyDescent="0.2">
      <c r="A11" s="6" t="s">
        <v>258</v>
      </c>
      <c r="B11" s="13"/>
      <c r="C11" s="14">
        <f>-31511.12</f>
        <v>-31511.119999999999</v>
      </c>
      <c r="D11" s="9" t="s">
        <v>6</v>
      </c>
    </row>
    <row r="12" spans="1:4" ht="14.1" customHeight="1" outlineLevel="4" x14ac:dyDescent="0.2">
      <c r="A12" s="6" t="s">
        <v>259</v>
      </c>
      <c r="B12" s="13"/>
      <c r="C12" s="14">
        <f>178127</f>
        <v>178127</v>
      </c>
      <c r="D12" s="6" t="s">
        <v>262</v>
      </c>
    </row>
    <row r="13" spans="1:4" ht="14.1" customHeight="1" outlineLevel="4" x14ac:dyDescent="0.2">
      <c r="A13" s="17" t="s">
        <v>263</v>
      </c>
      <c r="B13" s="17"/>
      <c r="C13" s="17"/>
      <c r="D13" s="17"/>
    </row>
    <row r="14" spans="1:4" ht="14.1" customHeight="1" outlineLevel="4" x14ac:dyDescent="0.2">
      <c r="A14" s="17" t="s">
        <v>264</v>
      </c>
      <c r="B14" s="17"/>
      <c r="C14" s="19">
        <f>C15+C62+C174+C177+C187+C200+C258+C260+C268+C275+C277+C299</f>
        <v>1252004.31</v>
      </c>
      <c r="D14" s="7"/>
    </row>
    <row r="15" spans="1:4" ht="14.1" customHeight="1" outlineLevel="4" x14ac:dyDescent="0.2">
      <c r="A15" s="7" t="s">
        <v>265</v>
      </c>
      <c r="B15" s="22"/>
      <c r="C15" s="19">
        <f>SUM(C16:C61)</f>
        <v>270200.48</v>
      </c>
      <c r="D15" s="7"/>
    </row>
    <row r="16" spans="1:4" ht="14.1" customHeight="1" outlineLevel="4" x14ac:dyDescent="0.2">
      <c r="A16" s="9" t="s">
        <v>7</v>
      </c>
      <c r="B16" s="20">
        <v>45505</v>
      </c>
      <c r="C16" s="21">
        <v>74.28</v>
      </c>
      <c r="D16" s="9" t="s">
        <v>8</v>
      </c>
    </row>
    <row r="17" spans="1:4" ht="14.1" customHeight="1" outlineLevel="4" x14ac:dyDescent="0.2">
      <c r="A17" s="9" t="s">
        <v>7</v>
      </c>
      <c r="B17" s="20">
        <v>45505</v>
      </c>
      <c r="C17" s="21">
        <v>11.94</v>
      </c>
      <c r="D17" s="9" t="s">
        <v>9</v>
      </c>
    </row>
    <row r="18" spans="1:4" ht="14.1" customHeight="1" outlineLevel="4" x14ac:dyDescent="0.2">
      <c r="A18" s="9" t="s">
        <v>7</v>
      </c>
      <c r="B18" s="20">
        <v>45505</v>
      </c>
      <c r="C18" s="21">
        <v>178.69</v>
      </c>
      <c r="D18" s="9" t="s">
        <v>9</v>
      </c>
    </row>
    <row r="19" spans="1:4" ht="14.1" customHeight="1" outlineLevel="4" x14ac:dyDescent="0.2">
      <c r="A19" s="9" t="s">
        <v>7</v>
      </c>
      <c r="B19" s="20">
        <v>45505</v>
      </c>
      <c r="C19" s="21">
        <v>898.41</v>
      </c>
      <c r="D19" s="9" t="s">
        <v>10</v>
      </c>
    </row>
    <row r="20" spans="1:4" ht="14.1" customHeight="1" outlineLevel="4" x14ac:dyDescent="0.2">
      <c r="A20" s="9" t="s">
        <v>7</v>
      </c>
      <c r="B20" s="20">
        <v>45505</v>
      </c>
      <c r="C20" s="21">
        <v>514</v>
      </c>
      <c r="D20" s="9" t="s">
        <v>10</v>
      </c>
    </row>
    <row r="21" spans="1:4" ht="14.1" customHeight="1" outlineLevel="4" x14ac:dyDescent="0.2">
      <c r="A21" s="9" t="s">
        <v>7</v>
      </c>
      <c r="B21" s="20">
        <v>45505</v>
      </c>
      <c r="C21" s="21">
        <v>82507.28</v>
      </c>
      <c r="D21" s="9" t="s">
        <v>11</v>
      </c>
    </row>
    <row r="22" spans="1:4" ht="14.1" customHeight="1" outlineLevel="4" x14ac:dyDescent="0.2">
      <c r="A22" s="9" t="s">
        <v>7</v>
      </c>
      <c r="B22" s="20">
        <v>45506</v>
      </c>
      <c r="C22" s="21">
        <v>-87.55</v>
      </c>
      <c r="D22" s="9" t="s">
        <v>12</v>
      </c>
    </row>
    <row r="23" spans="1:4" ht="14.1" customHeight="1" outlineLevel="4" x14ac:dyDescent="0.2">
      <c r="A23" s="9" t="s">
        <v>7</v>
      </c>
      <c r="B23" s="20">
        <v>45509</v>
      </c>
      <c r="C23" s="21">
        <v>1273.72</v>
      </c>
      <c r="D23" s="9" t="s">
        <v>13</v>
      </c>
    </row>
    <row r="24" spans="1:4" ht="14.1" customHeight="1" outlineLevel="4" x14ac:dyDescent="0.2">
      <c r="A24" s="9" t="s">
        <v>7</v>
      </c>
      <c r="B24" s="20">
        <v>45512</v>
      </c>
      <c r="C24" s="21">
        <v>80799.520000000004</v>
      </c>
      <c r="D24" s="9" t="s">
        <v>14</v>
      </c>
    </row>
    <row r="25" spans="1:4" ht="14.1" customHeight="1" outlineLevel="4" x14ac:dyDescent="0.2">
      <c r="A25" s="9" t="s">
        <v>7</v>
      </c>
      <c r="B25" s="20">
        <v>45513</v>
      </c>
      <c r="C25" s="21">
        <v>43.09</v>
      </c>
      <c r="D25" s="9" t="s">
        <v>15</v>
      </c>
    </row>
    <row r="26" spans="1:4" ht="14.1" customHeight="1" outlineLevel="4" x14ac:dyDescent="0.2">
      <c r="A26" s="9" t="s">
        <v>7</v>
      </c>
      <c r="B26" s="20">
        <v>45518</v>
      </c>
      <c r="C26" s="21">
        <v>20.58</v>
      </c>
      <c r="D26" s="9" t="s">
        <v>217</v>
      </c>
    </row>
    <row r="27" spans="1:4" ht="14.1" customHeight="1" outlineLevel="4" x14ac:dyDescent="0.2">
      <c r="A27" s="9" t="s">
        <v>7</v>
      </c>
      <c r="B27" s="20">
        <v>45525</v>
      </c>
      <c r="C27" s="21">
        <v>3</v>
      </c>
      <c r="D27" s="9" t="s">
        <v>16</v>
      </c>
    </row>
    <row r="28" spans="1:4" ht="14.1" customHeight="1" outlineLevel="4" x14ac:dyDescent="0.2">
      <c r="A28" s="9" t="s">
        <v>7</v>
      </c>
      <c r="B28" s="20">
        <v>45526</v>
      </c>
      <c r="C28" s="21">
        <v>432.75</v>
      </c>
      <c r="D28" s="9" t="s">
        <v>218</v>
      </c>
    </row>
    <row r="29" spans="1:4" ht="14.1" customHeight="1" outlineLevel="4" x14ac:dyDescent="0.2">
      <c r="A29" s="9" t="s">
        <v>7</v>
      </c>
      <c r="B29" s="20">
        <v>45527</v>
      </c>
      <c r="C29" s="21">
        <v>-4.8499999999999996</v>
      </c>
      <c r="D29" s="9" t="s">
        <v>17</v>
      </c>
    </row>
    <row r="30" spans="1:4" ht="14.1" customHeight="1" outlineLevel="4" x14ac:dyDescent="0.2">
      <c r="A30" s="9" t="s">
        <v>7</v>
      </c>
      <c r="B30" s="20">
        <v>45527</v>
      </c>
      <c r="C30" s="21">
        <v>-61.84</v>
      </c>
      <c r="D30" s="9" t="s">
        <v>18</v>
      </c>
    </row>
    <row r="31" spans="1:4" ht="14.1" customHeight="1" outlineLevel="4" x14ac:dyDescent="0.2">
      <c r="A31" s="9" t="s">
        <v>7</v>
      </c>
      <c r="B31" s="20">
        <v>45527</v>
      </c>
      <c r="C31" s="21">
        <v>-8.3800000000000008</v>
      </c>
      <c r="D31" s="9" t="s">
        <v>19</v>
      </c>
    </row>
    <row r="32" spans="1:4" ht="14.1" customHeight="1" outlineLevel="4" x14ac:dyDescent="0.2">
      <c r="A32" s="9" t="s">
        <v>7</v>
      </c>
      <c r="B32" s="20">
        <v>45530</v>
      </c>
      <c r="C32" s="21">
        <v>-13.13</v>
      </c>
      <c r="D32" s="9" t="s">
        <v>3</v>
      </c>
    </row>
    <row r="33" spans="1:4" ht="14.1" customHeight="1" outlineLevel="4" x14ac:dyDescent="0.2">
      <c r="A33" s="9" t="s">
        <v>7</v>
      </c>
      <c r="B33" s="20">
        <v>45531</v>
      </c>
      <c r="C33" s="21">
        <v>88.66</v>
      </c>
      <c r="D33" s="9" t="s">
        <v>20</v>
      </c>
    </row>
    <row r="34" spans="1:4" ht="14.1" customHeight="1" outlineLevel="4" x14ac:dyDescent="0.2">
      <c r="A34" s="9" t="s">
        <v>7</v>
      </c>
      <c r="B34" s="20">
        <v>45531</v>
      </c>
      <c r="C34" s="21">
        <v>372.67</v>
      </c>
      <c r="D34" s="9" t="s">
        <v>21</v>
      </c>
    </row>
    <row r="35" spans="1:4" ht="14.1" customHeight="1" outlineLevel="4" x14ac:dyDescent="0.2">
      <c r="A35" s="9" t="s">
        <v>7</v>
      </c>
      <c r="B35" s="20">
        <v>45531</v>
      </c>
      <c r="C35" s="21">
        <v>12.74</v>
      </c>
      <c r="D35" s="9" t="s">
        <v>22</v>
      </c>
    </row>
    <row r="36" spans="1:4" ht="14.1" customHeight="1" outlineLevel="4" x14ac:dyDescent="0.2">
      <c r="A36" s="9" t="s">
        <v>7</v>
      </c>
      <c r="B36" s="20">
        <v>45531</v>
      </c>
      <c r="C36" s="21">
        <v>3.19</v>
      </c>
      <c r="D36" s="9" t="s">
        <v>22</v>
      </c>
    </row>
    <row r="37" spans="1:4" ht="14.1" customHeight="1" outlineLevel="4" x14ac:dyDescent="0.2">
      <c r="A37" s="9" t="s">
        <v>7</v>
      </c>
      <c r="B37" s="20">
        <v>45531</v>
      </c>
      <c r="C37" s="21">
        <v>9.9600000000000009</v>
      </c>
      <c r="D37" s="9" t="s">
        <v>23</v>
      </c>
    </row>
    <row r="38" spans="1:4" ht="14.1" customHeight="1" outlineLevel="4" x14ac:dyDescent="0.2">
      <c r="A38" s="9" t="s">
        <v>7</v>
      </c>
      <c r="B38" s="20">
        <v>45532</v>
      </c>
      <c r="C38" s="21">
        <v>146.87</v>
      </c>
      <c r="D38" s="9" t="s">
        <v>24</v>
      </c>
    </row>
    <row r="39" spans="1:4" ht="14.1" customHeight="1" outlineLevel="4" x14ac:dyDescent="0.2">
      <c r="A39" s="9" t="s">
        <v>7</v>
      </c>
      <c r="B39" s="20">
        <v>45532</v>
      </c>
      <c r="C39" s="21">
        <v>-981.96</v>
      </c>
      <c r="D39" s="9" t="s">
        <v>25</v>
      </c>
    </row>
    <row r="40" spans="1:4" ht="14.1" customHeight="1" outlineLevel="4" x14ac:dyDescent="0.2">
      <c r="A40" s="9" t="s">
        <v>7</v>
      </c>
      <c r="B40" s="20">
        <v>45533</v>
      </c>
      <c r="C40" s="21">
        <v>1210.1099999999999</v>
      </c>
      <c r="D40" s="9" t="s">
        <v>26</v>
      </c>
    </row>
    <row r="41" spans="1:4" ht="14.1" customHeight="1" outlineLevel="4" x14ac:dyDescent="0.2">
      <c r="A41" s="9" t="s">
        <v>7</v>
      </c>
      <c r="B41" s="20">
        <v>45533</v>
      </c>
      <c r="C41" s="21">
        <v>866.12</v>
      </c>
      <c r="D41" s="9" t="s">
        <v>26</v>
      </c>
    </row>
    <row r="42" spans="1:4" ht="14.1" customHeight="1" outlineLevel="4" x14ac:dyDescent="0.2">
      <c r="A42" s="9" t="s">
        <v>7</v>
      </c>
      <c r="B42" s="20">
        <v>45533</v>
      </c>
      <c r="C42" s="21">
        <v>13.08</v>
      </c>
      <c r="D42" s="9" t="s">
        <v>27</v>
      </c>
    </row>
    <row r="43" spans="1:4" ht="14.1" customHeight="1" outlineLevel="4" x14ac:dyDescent="0.2">
      <c r="A43" s="9" t="s">
        <v>7</v>
      </c>
      <c r="B43" s="20">
        <v>45533</v>
      </c>
      <c r="C43" s="21">
        <v>72.88</v>
      </c>
      <c r="D43" s="9" t="s">
        <v>28</v>
      </c>
    </row>
    <row r="44" spans="1:4" ht="14.1" customHeight="1" outlineLevel="4" x14ac:dyDescent="0.2">
      <c r="A44" s="9" t="s">
        <v>7</v>
      </c>
      <c r="B44" s="20">
        <v>45533</v>
      </c>
      <c r="C44" s="21">
        <v>148.86000000000001</v>
      </c>
      <c r="D44" s="9" t="s">
        <v>29</v>
      </c>
    </row>
    <row r="45" spans="1:4" ht="14.1" customHeight="1" outlineLevel="4" x14ac:dyDescent="0.2">
      <c r="A45" s="9" t="s">
        <v>7</v>
      </c>
      <c r="B45" s="20">
        <v>45533</v>
      </c>
      <c r="C45" s="21">
        <v>101216.19</v>
      </c>
      <c r="D45" s="9" t="s">
        <v>14</v>
      </c>
    </row>
    <row r="46" spans="1:4" ht="14.1" customHeight="1" outlineLevel="4" x14ac:dyDescent="0.2">
      <c r="A46" s="9" t="s">
        <v>7</v>
      </c>
      <c r="B46" s="20">
        <v>45533</v>
      </c>
      <c r="C46" s="21">
        <v>61.82</v>
      </c>
      <c r="D46" s="9" t="s">
        <v>30</v>
      </c>
    </row>
    <row r="47" spans="1:4" ht="14.1" customHeight="1" outlineLevel="4" x14ac:dyDescent="0.2">
      <c r="A47" s="9" t="s">
        <v>7</v>
      </c>
      <c r="B47" s="20">
        <v>45533</v>
      </c>
      <c r="C47" s="21">
        <v>57.82</v>
      </c>
      <c r="D47" s="9" t="s">
        <v>31</v>
      </c>
    </row>
    <row r="48" spans="1:4" ht="14.1" customHeight="1" outlineLevel="4" x14ac:dyDescent="0.2">
      <c r="A48" s="9" t="s">
        <v>7</v>
      </c>
      <c r="B48" s="20">
        <v>45533</v>
      </c>
      <c r="C48" s="21">
        <v>18.329999999999998</v>
      </c>
      <c r="D48" s="9" t="s">
        <v>32</v>
      </c>
    </row>
    <row r="49" spans="1:4" ht="14.1" customHeight="1" outlineLevel="4" x14ac:dyDescent="0.2">
      <c r="A49" s="9" t="s">
        <v>7</v>
      </c>
      <c r="B49" s="20">
        <v>45533</v>
      </c>
      <c r="C49" s="21">
        <v>15.85</v>
      </c>
      <c r="D49" s="9" t="s">
        <v>33</v>
      </c>
    </row>
    <row r="50" spans="1:4" ht="14.1" customHeight="1" outlineLevel="4" x14ac:dyDescent="0.2">
      <c r="A50" s="9" t="s">
        <v>7</v>
      </c>
      <c r="B50" s="20">
        <v>45533</v>
      </c>
      <c r="C50" s="21">
        <v>790.65</v>
      </c>
      <c r="D50" s="9" t="s">
        <v>34</v>
      </c>
    </row>
    <row r="51" spans="1:4" ht="14.1" customHeight="1" outlineLevel="4" x14ac:dyDescent="0.2">
      <c r="A51" s="9" t="s">
        <v>7</v>
      </c>
      <c r="B51" s="20">
        <v>45533</v>
      </c>
      <c r="C51" s="21">
        <v>366.88</v>
      </c>
      <c r="D51" s="9" t="s">
        <v>35</v>
      </c>
    </row>
    <row r="52" spans="1:4" ht="14.1" customHeight="1" outlineLevel="4" x14ac:dyDescent="0.2">
      <c r="A52" s="9" t="s">
        <v>7</v>
      </c>
      <c r="B52" s="20">
        <v>45533</v>
      </c>
      <c r="C52" s="21">
        <v>28.21</v>
      </c>
      <c r="D52" s="9" t="s">
        <v>36</v>
      </c>
    </row>
    <row r="53" spans="1:4" ht="14.1" customHeight="1" outlineLevel="4" x14ac:dyDescent="0.2">
      <c r="A53" s="9" t="s">
        <v>7</v>
      </c>
      <c r="B53" s="20">
        <v>45533</v>
      </c>
      <c r="C53" s="21">
        <v>6.25</v>
      </c>
      <c r="D53" s="9" t="s">
        <v>37</v>
      </c>
    </row>
    <row r="54" spans="1:4" ht="14.1" customHeight="1" outlineLevel="4" x14ac:dyDescent="0.2">
      <c r="A54" s="9" t="s">
        <v>7</v>
      </c>
      <c r="B54" s="20">
        <v>45533</v>
      </c>
      <c r="C54" s="21">
        <v>75.91</v>
      </c>
      <c r="D54" s="9" t="s">
        <v>38</v>
      </c>
    </row>
    <row r="55" spans="1:4" ht="14.1" customHeight="1" outlineLevel="4" x14ac:dyDescent="0.2">
      <c r="A55" s="9" t="s">
        <v>7</v>
      </c>
      <c r="B55" s="20">
        <v>45533</v>
      </c>
      <c r="C55" s="21">
        <v>3.12</v>
      </c>
      <c r="D55" s="9" t="s">
        <v>39</v>
      </c>
    </row>
    <row r="56" spans="1:4" ht="14.1" customHeight="1" outlineLevel="4" x14ac:dyDescent="0.2">
      <c r="A56" s="9" t="s">
        <v>7</v>
      </c>
      <c r="B56" s="20">
        <v>45534</v>
      </c>
      <c r="C56" s="21">
        <v>18.84</v>
      </c>
      <c r="D56" s="9" t="s">
        <v>40</v>
      </c>
    </row>
    <row r="57" spans="1:4" ht="14.1" customHeight="1" outlineLevel="4" x14ac:dyDescent="0.2">
      <c r="A57" s="9" t="s">
        <v>7</v>
      </c>
      <c r="B57" s="20">
        <v>45534</v>
      </c>
      <c r="C57" s="21">
        <v>5.6</v>
      </c>
      <c r="D57" s="9" t="s">
        <v>41</v>
      </c>
    </row>
    <row r="58" spans="1:4" ht="14.1" customHeight="1" outlineLevel="4" x14ac:dyDescent="0.2">
      <c r="A58" s="9" t="s">
        <v>7</v>
      </c>
      <c r="B58" s="20">
        <v>45534</v>
      </c>
      <c r="C58" s="21">
        <v>60.65</v>
      </c>
      <c r="D58" s="9" t="s">
        <v>42</v>
      </c>
    </row>
    <row r="59" spans="1:4" ht="14.1" customHeight="1" outlineLevel="4" x14ac:dyDescent="0.2">
      <c r="A59" s="9" t="s">
        <v>7</v>
      </c>
      <c r="B59" s="20">
        <v>45534</v>
      </c>
      <c r="C59" s="21">
        <v>-3.96</v>
      </c>
      <c r="D59" s="9" t="s">
        <v>17</v>
      </c>
    </row>
    <row r="60" spans="1:4" ht="14.1" customHeight="1" outlineLevel="4" x14ac:dyDescent="0.2">
      <c r="A60" s="9" t="s">
        <v>7</v>
      </c>
      <c r="B60" s="20">
        <v>45534</v>
      </c>
      <c r="C60" s="21">
        <v>-65.459999999999994</v>
      </c>
      <c r="D60" s="9" t="s">
        <v>43</v>
      </c>
    </row>
    <row r="61" spans="1:4" ht="14.1" customHeight="1" outlineLevel="4" x14ac:dyDescent="0.2">
      <c r="A61" s="9" t="s">
        <v>7</v>
      </c>
      <c r="B61" s="20">
        <v>45534</v>
      </c>
      <c r="C61" s="21">
        <v>-1000.91</v>
      </c>
      <c r="D61" s="9" t="s">
        <v>44</v>
      </c>
    </row>
    <row r="62" spans="1:4" ht="14.1" customHeight="1" outlineLevel="4" x14ac:dyDescent="0.2">
      <c r="A62" s="7" t="s">
        <v>306</v>
      </c>
      <c r="B62" s="20"/>
      <c r="C62" s="19">
        <f>SUM(C63:C173)</f>
        <v>25284.689999999995</v>
      </c>
      <c r="D62" s="9"/>
    </row>
    <row r="63" spans="1:4" ht="14.1" customHeight="1" outlineLevel="4" x14ac:dyDescent="0.2">
      <c r="A63" s="9" t="s">
        <v>45</v>
      </c>
      <c r="B63" s="20">
        <v>45505</v>
      </c>
      <c r="C63" s="21">
        <v>606.63</v>
      </c>
      <c r="D63" s="6" t="s">
        <v>307</v>
      </c>
    </row>
    <row r="64" spans="1:4" ht="14.1" customHeight="1" outlineLevel="4" x14ac:dyDescent="0.2">
      <c r="A64" s="9" t="s">
        <v>45</v>
      </c>
      <c r="B64" s="20">
        <v>45505</v>
      </c>
      <c r="C64" s="21">
        <v>73.72</v>
      </c>
      <c r="D64" s="6" t="s">
        <v>307</v>
      </c>
    </row>
    <row r="65" spans="1:4" ht="14.1" customHeight="1" outlineLevel="4" x14ac:dyDescent="0.2">
      <c r="A65" s="9" t="s">
        <v>45</v>
      </c>
      <c r="B65" s="20">
        <v>45505</v>
      </c>
      <c r="C65" s="21">
        <v>149.94999999999999</v>
      </c>
      <c r="D65" s="9" t="s">
        <v>46</v>
      </c>
    </row>
    <row r="66" spans="1:4" ht="14.1" customHeight="1" outlineLevel="4" x14ac:dyDescent="0.2">
      <c r="A66" s="9" t="s">
        <v>45</v>
      </c>
      <c r="B66" s="20">
        <v>45505</v>
      </c>
      <c r="C66" s="21">
        <v>107.13</v>
      </c>
      <c r="D66" s="9" t="s">
        <v>47</v>
      </c>
    </row>
    <row r="67" spans="1:4" ht="14.1" customHeight="1" outlineLevel="4" x14ac:dyDescent="0.2">
      <c r="A67" s="9" t="s">
        <v>45</v>
      </c>
      <c r="B67" s="20">
        <v>45506</v>
      </c>
      <c r="C67" s="21">
        <v>1584.71</v>
      </c>
      <c r="D67" s="9" t="s">
        <v>48</v>
      </c>
    </row>
    <row r="68" spans="1:4" ht="14.1" customHeight="1" outlineLevel="4" x14ac:dyDescent="0.2">
      <c r="A68" s="9" t="s">
        <v>45</v>
      </c>
      <c r="B68" s="20">
        <v>45506</v>
      </c>
      <c r="C68" s="21">
        <v>47.88</v>
      </c>
      <c r="D68" s="9" t="s">
        <v>49</v>
      </c>
    </row>
    <row r="69" spans="1:4" ht="14.1" customHeight="1" outlineLevel="4" x14ac:dyDescent="0.2">
      <c r="A69" s="9" t="s">
        <v>45</v>
      </c>
      <c r="B69" s="20">
        <v>45509</v>
      </c>
      <c r="C69" s="21">
        <v>136.65</v>
      </c>
      <c r="D69" s="9" t="s">
        <v>50</v>
      </c>
    </row>
    <row r="70" spans="1:4" ht="14.1" customHeight="1" outlineLevel="4" x14ac:dyDescent="0.2">
      <c r="A70" s="9" t="s">
        <v>45</v>
      </c>
      <c r="B70" s="20">
        <v>45509</v>
      </c>
      <c r="C70" s="21">
        <v>280.24</v>
      </c>
      <c r="D70" s="9" t="s">
        <v>51</v>
      </c>
    </row>
    <row r="71" spans="1:4" ht="14.1" customHeight="1" outlineLevel="4" x14ac:dyDescent="0.2">
      <c r="A71" s="9" t="s">
        <v>45</v>
      </c>
      <c r="B71" s="20">
        <v>45509</v>
      </c>
      <c r="C71" s="21">
        <v>229.01</v>
      </c>
      <c r="D71" s="9" t="s">
        <v>52</v>
      </c>
    </row>
    <row r="72" spans="1:4" ht="14.1" customHeight="1" outlineLevel="4" x14ac:dyDescent="0.2">
      <c r="A72" s="9" t="s">
        <v>45</v>
      </c>
      <c r="B72" s="20">
        <v>45510</v>
      </c>
      <c r="C72" s="21">
        <v>-130.56</v>
      </c>
      <c r="D72" s="9" t="s">
        <v>53</v>
      </c>
    </row>
    <row r="73" spans="1:4" ht="14.1" customHeight="1" outlineLevel="4" x14ac:dyDescent="0.2">
      <c r="A73" s="9" t="s">
        <v>45</v>
      </c>
      <c r="B73" s="20">
        <v>45512</v>
      </c>
      <c r="C73" s="21">
        <v>71</v>
      </c>
      <c r="D73" s="9" t="s">
        <v>54</v>
      </c>
    </row>
    <row r="74" spans="1:4" ht="14.1" customHeight="1" outlineLevel="4" x14ac:dyDescent="0.2">
      <c r="A74" s="9" t="s">
        <v>45</v>
      </c>
      <c r="B74" s="20">
        <v>45512</v>
      </c>
      <c r="C74" s="21">
        <v>445.58</v>
      </c>
      <c r="D74" s="9" t="s">
        <v>219</v>
      </c>
    </row>
    <row r="75" spans="1:4" ht="14.1" customHeight="1" outlineLevel="4" x14ac:dyDescent="0.2">
      <c r="A75" s="9" t="s">
        <v>45</v>
      </c>
      <c r="B75" s="20">
        <v>45513</v>
      </c>
      <c r="C75" s="21">
        <v>550.21</v>
      </c>
      <c r="D75" s="9" t="s">
        <v>55</v>
      </c>
    </row>
    <row r="76" spans="1:4" ht="14.1" customHeight="1" outlineLevel="4" x14ac:dyDescent="0.2">
      <c r="A76" s="9" t="s">
        <v>45</v>
      </c>
      <c r="B76" s="20">
        <v>45513</v>
      </c>
      <c r="C76" s="21">
        <v>118.58</v>
      </c>
      <c r="D76" s="9" t="s">
        <v>56</v>
      </c>
    </row>
    <row r="77" spans="1:4" ht="14.1" customHeight="1" outlineLevel="4" x14ac:dyDescent="0.2">
      <c r="A77" s="9" t="s">
        <v>45</v>
      </c>
      <c r="B77" s="20">
        <v>45513</v>
      </c>
      <c r="C77" s="21">
        <v>104.38</v>
      </c>
      <c r="D77" s="9" t="s">
        <v>57</v>
      </c>
    </row>
    <row r="78" spans="1:4" ht="14.1" customHeight="1" outlineLevel="4" x14ac:dyDescent="0.2">
      <c r="A78" s="9" t="s">
        <v>45</v>
      </c>
      <c r="B78" s="20">
        <v>45513</v>
      </c>
      <c r="C78" s="21">
        <v>250.55</v>
      </c>
      <c r="D78" s="9" t="s">
        <v>58</v>
      </c>
    </row>
    <row r="79" spans="1:4" ht="14.1" customHeight="1" outlineLevel="4" x14ac:dyDescent="0.2">
      <c r="A79" s="9" t="s">
        <v>45</v>
      </c>
      <c r="B79" s="20">
        <v>45513</v>
      </c>
      <c r="C79" s="21">
        <v>66.19</v>
      </c>
      <c r="D79" s="9" t="s">
        <v>59</v>
      </c>
    </row>
    <row r="80" spans="1:4" ht="14.1" customHeight="1" outlineLevel="4" x14ac:dyDescent="0.2">
      <c r="A80" s="9" t="s">
        <v>45</v>
      </c>
      <c r="B80" s="20">
        <v>45518</v>
      </c>
      <c r="C80" s="21">
        <v>387.64</v>
      </c>
      <c r="D80" s="9" t="s">
        <v>128</v>
      </c>
    </row>
    <row r="81" spans="1:4" ht="14.1" customHeight="1" outlineLevel="4" x14ac:dyDescent="0.2">
      <c r="A81" s="9" t="s">
        <v>45</v>
      </c>
      <c r="B81" s="20">
        <v>45518</v>
      </c>
      <c r="C81" s="21">
        <v>186.78</v>
      </c>
      <c r="D81" s="9" t="s">
        <v>60</v>
      </c>
    </row>
    <row r="82" spans="1:4" ht="14.1" customHeight="1" outlineLevel="4" x14ac:dyDescent="0.2">
      <c r="A82" s="9" t="s">
        <v>45</v>
      </c>
      <c r="B82" s="20">
        <v>45518</v>
      </c>
      <c r="C82" s="21">
        <v>496.11</v>
      </c>
      <c r="D82" s="9" t="s">
        <v>61</v>
      </c>
    </row>
    <row r="83" spans="1:4" ht="14.1" customHeight="1" outlineLevel="4" x14ac:dyDescent="0.2">
      <c r="A83" s="9" t="s">
        <v>45</v>
      </c>
      <c r="B83" s="20">
        <v>45518</v>
      </c>
      <c r="C83" s="21">
        <v>1673.89</v>
      </c>
      <c r="D83" s="9" t="s">
        <v>62</v>
      </c>
    </row>
    <row r="84" spans="1:4" ht="14.1" customHeight="1" outlineLevel="4" x14ac:dyDescent="0.2">
      <c r="A84" s="9" t="s">
        <v>45</v>
      </c>
      <c r="B84" s="20">
        <v>45518</v>
      </c>
      <c r="C84" s="21">
        <v>-185.54</v>
      </c>
      <c r="D84" s="9" t="s">
        <v>63</v>
      </c>
    </row>
    <row r="85" spans="1:4" ht="14.1" customHeight="1" outlineLevel="4" x14ac:dyDescent="0.2">
      <c r="A85" s="9" t="s">
        <v>45</v>
      </c>
      <c r="B85" s="20">
        <v>45523</v>
      </c>
      <c r="C85" s="21">
        <v>105.32</v>
      </c>
      <c r="D85" s="9" t="s">
        <v>64</v>
      </c>
    </row>
    <row r="86" spans="1:4" ht="14.1" customHeight="1" outlineLevel="4" x14ac:dyDescent="0.2">
      <c r="A86" s="9" t="s">
        <v>45</v>
      </c>
      <c r="B86" s="20">
        <v>45524</v>
      </c>
      <c r="C86" s="21">
        <v>821.42</v>
      </c>
      <c r="D86" s="9" t="s">
        <v>220</v>
      </c>
    </row>
    <row r="87" spans="1:4" ht="14.1" customHeight="1" outlineLevel="4" x14ac:dyDescent="0.2">
      <c r="A87" s="9" t="s">
        <v>45</v>
      </c>
      <c r="B87" s="20">
        <v>45524</v>
      </c>
      <c r="C87" s="21">
        <v>246.66</v>
      </c>
      <c r="D87" s="9" t="s">
        <v>221</v>
      </c>
    </row>
    <row r="88" spans="1:4" ht="14.1" customHeight="1" outlineLevel="4" x14ac:dyDescent="0.2">
      <c r="A88" s="9" t="s">
        <v>45</v>
      </c>
      <c r="B88" s="20">
        <v>45525</v>
      </c>
      <c r="C88" s="21">
        <v>280.33999999999997</v>
      </c>
      <c r="D88" s="9" t="s">
        <v>65</v>
      </c>
    </row>
    <row r="89" spans="1:4" ht="14.1" customHeight="1" outlineLevel="4" x14ac:dyDescent="0.2">
      <c r="A89" s="9" t="s">
        <v>45</v>
      </c>
      <c r="B89" s="20">
        <v>45525</v>
      </c>
      <c r="C89" s="21">
        <v>71.88</v>
      </c>
      <c r="D89" s="9" t="s">
        <v>66</v>
      </c>
    </row>
    <row r="90" spans="1:4" ht="14.1" customHeight="1" outlineLevel="4" x14ac:dyDescent="0.2">
      <c r="A90" s="9" t="s">
        <v>45</v>
      </c>
      <c r="B90" s="20">
        <v>45525</v>
      </c>
      <c r="C90" s="21">
        <v>63.34</v>
      </c>
      <c r="D90" s="9" t="s">
        <v>67</v>
      </c>
    </row>
    <row r="91" spans="1:4" ht="14.1" customHeight="1" outlineLevel="4" x14ac:dyDescent="0.2">
      <c r="A91" s="9" t="s">
        <v>45</v>
      </c>
      <c r="B91" s="20">
        <v>45525</v>
      </c>
      <c r="C91" s="21">
        <v>158.16</v>
      </c>
      <c r="D91" s="9" t="s">
        <v>68</v>
      </c>
    </row>
    <row r="92" spans="1:4" ht="14.1" customHeight="1" outlineLevel="4" x14ac:dyDescent="0.2">
      <c r="A92" s="9" t="s">
        <v>45</v>
      </c>
      <c r="B92" s="20">
        <v>45525</v>
      </c>
      <c r="C92" s="21">
        <v>21.38</v>
      </c>
      <c r="D92" s="9" t="s">
        <v>69</v>
      </c>
    </row>
    <row r="93" spans="1:4" ht="14.1" customHeight="1" outlineLevel="4" x14ac:dyDescent="0.2">
      <c r="A93" s="9" t="s">
        <v>45</v>
      </c>
      <c r="B93" s="20">
        <v>45525</v>
      </c>
      <c r="C93" s="21">
        <v>456.66</v>
      </c>
      <c r="D93" s="9" t="s">
        <v>70</v>
      </c>
    </row>
    <row r="94" spans="1:4" ht="14.1" customHeight="1" outlineLevel="4" x14ac:dyDescent="0.2">
      <c r="A94" s="9" t="s">
        <v>45</v>
      </c>
      <c r="B94" s="20">
        <v>45525</v>
      </c>
      <c r="C94" s="21">
        <v>166.4</v>
      </c>
      <c r="D94" s="9" t="s">
        <v>71</v>
      </c>
    </row>
    <row r="95" spans="1:4" ht="14.1" customHeight="1" outlineLevel="4" x14ac:dyDescent="0.2">
      <c r="A95" s="9" t="s">
        <v>45</v>
      </c>
      <c r="B95" s="20">
        <v>45525</v>
      </c>
      <c r="C95" s="21">
        <v>195.18</v>
      </c>
      <c r="D95" s="9" t="s">
        <v>72</v>
      </c>
    </row>
    <row r="96" spans="1:4" ht="14.1" customHeight="1" outlineLevel="4" x14ac:dyDescent="0.2">
      <c r="A96" s="9" t="s">
        <v>45</v>
      </c>
      <c r="B96" s="20">
        <v>45525</v>
      </c>
      <c r="C96" s="21">
        <v>72.650000000000006</v>
      </c>
      <c r="D96" s="9" t="s">
        <v>73</v>
      </c>
    </row>
    <row r="97" spans="1:4" ht="14.1" customHeight="1" outlineLevel="4" x14ac:dyDescent="0.2">
      <c r="A97" s="9" t="s">
        <v>45</v>
      </c>
      <c r="B97" s="20">
        <v>45525</v>
      </c>
      <c r="C97" s="21">
        <v>2123.2800000000002</v>
      </c>
      <c r="D97" s="9" t="s">
        <v>74</v>
      </c>
    </row>
    <row r="98" spans="1:4" ht="14.1" customHeight="1" outlineLevel="4" x14ac:dyDescent="0.2">
      <c r="A98" s="9" t="s">
        <v>45</v>
      </c>
      <c r="B98" s="20">
        <v>45525</v>
      </c>
      <c r="C98" s="21">
        <v>266.74</v>
      </c>
      <c r="D98" s="9" t="s">
        <v>75</v>
      </c>
    </row>
    <row r="99" spans="1:4" ht="14.1" customHeight="1" outlineLevel="4" x14ac:dyDescent="0.2">
      <c r="A99" s="9" t="s">
        <v>45</v>
      </c>
      <c r="B99" s="20">
        <v>45525</v>
      </c>
      <c r="C99" s="21">
        <v>280.33999999999997</v>
      </c>
      <c r="D99" s="9" t="s">
        <v>76</v>
      </c>
    </row>
    <row r="100" spans="1:4" ht="14.1" customHeight="1" outlineLevel="4" x14ac:dyDescent="0.2">
      <c r="A100" s="9" t="s">
        <v>45</v>
      </c>
      <c r="B100" s="20">
        <v>45525</v>
      </c>
      <c r="C100" s="21">
        <v>88.23</v>
      </c>
      <c r="D100" s="9" t="s">
        <v>77</v>
      </c>
    </row>
    <row r="101" spans="1:4" ht="14.1" customHeight="1" outlineLevel="4" x14ac:dyDescent="0.2">
      <c r="A101" s="9" t="s">
        <v>45</v>
      </c>
      <c r="B101" s="20">
        <v>45525</v>
      </c>
      <c r="C101" s="21">
        <v>170.11</v>
      </c>
      <c r="D101" s="9" t="s">
        <v>222</v>
      </c>
    </row>
    <row r="102" spans="1:4" ht="14.1" customHeight="1" outlineLevel="4" x14ac:dyDescent="0.2">
      <c r="A102" s="9" t="s">
        <v>45</v>
      </c>
      <c r="B102" s="20">
        <v>45525</v>
      </c>
      <c r="C102" s="21">
        <v>588.48</v>
      </c>
      <c r="D102" s="9" t="s">
        <v>223</v>
      </c>
    </row>
    <row r="103" spans="1:4" ht="14.1" customHeight="1" outlineLevel="4" x14ac:dyDescent="0.2">
      <c r="A103" s="9" t="s">
        <v>45</v>
      </c>
      <c r="B103" s="20">
        <v>45525</v>
      </c>
      <c r="C103" s="21">
        <v>175.91</v>
      </c>
      <c r="D103" s="9" t="s">
        <v>224</v>
      </c>
    </row>
    <row r="104" spans="1:4" ht="14.1" customHeight="1" outlineLevel="4" x14ac:dyDescent="0.2">
      <c r="A104" s="9" t="s">
        <v>45</v>
      </c>
      <c r="B104" s="20">
        <v>45525</v>
      </c>
      <c r="C104" s="21">
        <v>51.47</v>
      </c>
      <c r="D104" s="9" t="s">
        <v>225</v>
      </c>
    </row>
    <row r="105" spans="1:4" ht="14.1" customHeight="1" outlineLevel="4" x14ac:dyDescent="0.2">
      <c r="A105" s="9" t="s">
        <v>45</v>
      </c>
      <c r="B105" s="20">
        <v>45525</v>
      </c>
      <c r="C105" s="21">
        <v>171.36</v>
      </c>
      <c r="D105" s="9" t="s">
        <v>226</v>
      </c>
    </row>
    <row r="106" spans="1:4" ht="14.1" customHeight="1" outlineLevel="4" x14ac:dyDescent="0.2">
      <c r="A106" s="9" t="s">
        <v>45</v>
      </c>
      <c r="B106" s="20">
        <v>45525</v>
      </c>
      <c r="C106" s="21">
        <v>135.12</v>
      </c>
      <c r="D106" s="9" t="s">
        <v>227</v>
      </c>
    </row>
    <row r="107" spans="1:4" ht="14.1" customHeight="1" outlineLevel="4" x14ac:dyDescent="0.2">
      <c r="A107" s="9" t="s">
        <v>45</v>
      </c>
      <c r="B107" s="20">
        <v>45526</v>
      </c>
      <c r="C107" s="21">
        <v>40.549999999999997</v>
      </c>
      <c r="D107" s="9" t="s">
        <v>228</v>
      </c>
    </row>
    <row r="108" spans="1:4" ht="14.1" customHeight="1" outlineLevel="4" x14ac:dyDescent="0.2">
      <c r="A108" s="9" t="s">
        <v>45</v>
      </c>
      <c r="B108" s="20">
        <v>45526</v>
      </c>
      <c r="C108" s="21">
        <v>704.36</v>
      </c>
      <c r="D108" s="9" t="s">
        <v>229</v>
      </c>
    </row>
    <row r="109" spans="1:4" ht="14.1" customHeight="1" outlineLevel="4" x14ac:dyDescent="0.2">
      <c r="A109" s="9" t="s">
        <v>45</v>
      </c>
      <c r="B109" s="20">
        <v>45526</v>
      </c>
      <c r="C109" s="21">
        <v>124.68</v>
      </c>
      <c r="D109" s="9" t="s">
        <v>230</v>
      </c>
    </row>
    <row r="110" spans="1:4" ht="14.1" customHeight="1" outlineLevel="4" x14ac:dyDescent="0.2">
      <c r="A110" s="9" t="s">
        <v>45</v>
      </c>
      <c r="B110" s="20">
        <v>45526</v>
      </c>
      <c r="C110" s="21">
        <v>256.88</v>
      </c>
      <c r="D110" s="9" t="s">
        <v>231</v>
      </c>
    </row>
    <row r="111" spans="1:4" ht="14.1" customHeight="1" outlineLevel="4" x14ac:dyDescent="0.2">
      <c r="A111" s="9" t="s">
        <v>45</v>
      </c>
      <c r="B111" s="20">
        <v>45527</v>
      </c>
      <c r="C111" s="21">
        <v>-47.31</v>
      </c>
      <c r="D111" s="9" t="s">
        <v>78</v>
      </c>
    </row>
    <row r="112" spans="1:4" ht="14.1" customHeight="1" outlineLevel="4" x14ac:dyDescent="0.2">
      <c r="A112" s="9" t="s">
        <v>45</v>
      </c>
      <c r="B112" s="20">
        <v>45527</v>
      </c>
      <c r="C112" s="21">
        <v>-19.600000000000001</v>
      </c>
      <c r="D112" s="9" t="s">
        <v>79</v>
      </c>
    </row>
    <row r="113" spans="1:4" ht="14.1" customHeight="1" outlineLevel="4" x14ac:dyDescent="0.2">
      <c r="A113" s="9" t="s">
        <v>45</v>
      </c>
      <c r="B113" s="20">
        <v>45531</v>
      </c>
      <c r="C113" s="21">
        <v>72.84</v>
      </c>
      <c r="D113" s="9" t="s">
        <v>80</v>
      </c>
    </row>
    <row r="114" spans="1:4" ht="14.1" customHeight="1" outlineLevel="4" x14ac:dyDescent="0.2">
      <c r="A114" s="9" t="s">
        <v>45</v>
      </c>
      <c r="B114" s="20">
        <v>45531</v>
      </c>
      <c r="C114" s="21">
        <v>118.42</v>
      </c>
      <c r="D114" s="9" t="s">
        <v>81</v>
      </c>
    </row>
    <row r="115" spans="1:4" ht="14.1" customHeight="1" outlineLevel="4" x14ac:dyDescent="0.2">
      <c r="A115" s="9" t="s">
        <v>45</v>
      </c>
      <c r="B115" s="20">
        <v>45531</v>
      </c>
      <c r="C115" s="21">
        <v>149.94999999999999</v>
      </c>
      <c r="D115" s="9" t="s">
        <v>82</v>
      </c>
    </row>
    <row r="116" spans="1:4" ht="14.1" customHeight="1" outlineLevel="4" x14ac:dyDescent="0.2">
      <c r="A116" s="9" t="s">
        <v>45</v>
      </c>
      <c r="B116" s="20">
        <v>45531</v>
      </c>
      <c r="C116" s="21">
        <v>716.91</v>
      </c>
      <c r="D116" s="9" t="s">
        <v>83</v>
      </c>
    </row>
    <row r="117" spans="1:4" ht="14.1" customHeight="1" outlineLevel="4" x14ac:dyDescent="0.2">
      <c r="A117" s="9" t="s">
        <v>45</v>
      </c>
      <c r="B117" s="20">
        <v>45531</v>
      </c>
      <c r="C117" s="21">
        <v>251.84</v>
      </c>
      <c r="D117" s="9" t="s">
        <v>84</v>
      </c>
    </row>
    <row r="118" spans="1:4" ht="14.1" customHeight="1" outlineLevel="4" x14ac:dyDescent="0.2">
      <c r="A118" s="9" t="s">
        <v>45</v>
      </c>
      <c r="B118" s="20">
        <v>45531</v>
      </c>
      <c r="C118" s="21">
        <v>35.03</v>
      </c>
      <c r="D118" s="9" t="s">
        <v>85</v>
      </c>
    </row>
    <row r="119" spans="1:4" ht="14.1" customHeight="1" outlineLevel="4" x14ac:dyDescent="0.2">
      <c r="A119" s="9" t="s">
        <v>45</v>
      </c>
      <c r="B119" s="20">
        <v>45531</v>
      </c>
      <c r="C119" s="21">
        <v>788.66</v>
      </c>
      <c r="D119" s="9" t="s">
        <v>86</v>
      </c>
    </row>
    <row r="120" spans="1:4" ht="14.1" customHeight="1" outlineLevel="4" x14ac:dyDescent="0.2">
      <c r="A120" s="9" t="s">
        <v>45</v>
      </c>
      <c r="B120" s="20">
        <v>45531</v>
      </c>
      <c r="C120" s="21">
        <v>34.729999999999997</v>
      </c>
      <c r="D120" s="9" t="s">
        <v>87</v>
      </c>
    </row>
    <row r="121" spans="1:4" ht="14.1" customHeight="1" outlineLevel="4" x14ac:dyDescent="0.2">
      <c r="A121" s="9" t="s">
        <v>45</v>
      </c>
      <c r="B121" s="20">
        <v>45531</v>
      </c>
      <c r="C121" s="21">
        <v>107.82</v>
      </c>
      <c r="D121" s="9" t="s">
        <v>88</v>
      </c>
    </row>
    <row r="122" spans="1:4" ht="14.1" customHeight="1" outlineLevel="4" x14ac:dyDescent="0.2">
      <c r="A122" s="9" t="s">
        <v>45</v>
      </c>
      <c r="B122" s="20">
        <v>45531</v>
      </c>
      <c r="C122" s="21">
        <v>161.82</v>
      </c>
      <c r="D122" s="9" t="s">
        <v>89</v>
      </c>
    </row>
    <row r="123" spans="1:4" ht="14.1" customHeight="1" outlineLevel="4" x14ac:dyDescent="0.2">
      <c r="A123" s="9" t="s">
        <v>45</v>
      </c>
      <c r="B123" s="20">
        <v>45531</v>
      </c>
      <c r="C123" s="21">
        <v>101.41</v>
      </c>
      <c r="D123" s="9" t="s">
        <v>90</v>
      </c>
    </row>
    <row r="124" spans="1:4" ht="14.1" customHeight="1" outlineLevel="4" x14ac:dyDescent="0.2">
      <c r="A124" s="9" t="s">
        <v>45</v>
      </c>
      <c r="B124" s="20">
        <v>45531</v>
      </c>
      <c r="C124" s="21">
        <v>151.51</v>
      </c>
      <c r="D124" s="9" t="s">
        <v>91</v>
      </c>
    </row>
    <row r="125" spans="1:4" ht="14.1" customHeight="1" outlineLevel="4" x14ac:dyDescent="0.2">
      <c r="A125" s="9" t="s">
        <v>45</v>
      </c>
      <c r="B125" s="20">
        <v>45531</v>
      </c>
      <c r="C125" s="21">
        <v>173.28</v>
      </c>
      <c r="D125" s="9" t="s">
        <v>92</v>
      </c>
    </row>
    <row r="126" spans="1:4" ht="14.1" customHeight="1" outlineLevel="4" x14ac:dyDescent="0.2">
      <c r="A126" s="9" t="s">
        <v>45</v>
      </c>
      <c r="B126" s="20">
        <v>45531</v>
      </c>
      <c r="C126" s="21">
        <v>191.06</v>
      </c>
      <c r="D126" s="9" t="s">
        <v>93</v>
      </c>
    </row>
    <row r="127" spans="1:4" ht="14.1" customHeight="1" outlineLevel="4" x14ac:dyDescent="0.2">
      <c r="A127" s="9" t="s">
        <v>45</v>
      </c>
      <c r="B127" s="20">
        <v>45531</v>
      </c>
      <c r="C127" s="21">
        <v>269.83</v>
      </c>
      <c r="D127" s="9" t="s">
        <v>94</v>
      </c>
    </row>
    <row r="128" spans="1:4" ht="14.1" customHeight="1" outlineLevel="4" x14ac:dyDescent="0.2">
      <c r="A128" s="9" t="s">
        <v>45</v>
      </c>
      <c r="B128" s="20">
        <v>45531</v>
      </c>
      <c r="C128" s="21">
        <v>167.32</v>
      </c>
      <c r="D128" s="9" t="s">
        <v>95</v>
      </c>
    </row>
    <row r="129" spans="1:4" ht="14.1" customHeight="1" outlineLevel="4" x14ac:dyDescent="0.2">
      <c r="A129" s="9" t="s">
        <v>45</v>
      </c>
      <c r="B129" s="20">
        <v>45531</v>
      </c>
      <c r="C129" s="21">
        <v>65.92</v>
      </c>
      <c r="D129" s="9" t="s">
        <v>96</v>
      </c>
    </row>
    <row r="130" spans="1:4" ht="14.1" customHeight="1" outlineLevel="4" x14ac:dyDescent="0.2">
      <c r="A130" s="9" t="s">
        <v>45</v>
      </c>
      <c r="B130" s="20">
        <v>45531</v>
      </c>
      <c r="C130" s="21">
        <v>139.57</v>
      </c>
      <c r="D130" s="9" t="s">
        <v>97</v>
      </c>
    </row>
    <row r="131" spans="1:4" ht="14.1" customHeight="1" outlineLevel="4" x14ac:dyDescent="0.2">
      <c r="A131" s="9" t="s">
        <v>45</v>
      </c>
      <c r="B131" s="20">
        <v>45531</v>
      </c>
      <c r="C131" s="21">
        <v>383.73</v>
      </c>
      <c r="D131" s="9" t="s">
        <v>98</v>
      </c>
    </row>
    <row r="132" spans="1:4" ht="14.1" customHeight="1" outlineLevel="4" x14ac:dyDescent="0.2">
      <c r="A132" s="9" t="s">
        <v>45</v>
      </c>
      <c r="B132" s="20">
        <v>45531</v>
      </c>
      <c r="C132" s="21">
        <v>634.98</v>
      </c>
      <c r="D132" s="9" t="s">
        <v>99</v>
      </c>
    </row>
    <row r="133" spans="1:4" ht="14.1" customHeight="1" outlineLevel="4" x14ac:dyDescent="0.2">
      <c r="A133" s="9" t="s">
        <v>45</v>
      </c>
      <c r="B133" s="20">
        <v>45531</v>
      </c>
      <c r="C133" s="21">
        <v>39.74</v>
      </c>
      <c r="D133" s="9" t="s">
        <v>100</v>
      </c>
    </row>
    <row r="134" spans="1:4" ht="14.1" customHeight="1" outlineLevel="4" x14ac:dyDescent="0.2">
      <c r="A134" s="9" t="s">
        <v>45</v>
      </c>
      <c r="B134" s="20">
        <v>45531</v>
      </c>
      <c r="C134" s="21">
        <v>325.91000000000003</v>
      </c>
      <c r="D134" s="9" t="s">
        <v>101</v>
      </c>
    </row>
    <row r="135" spans="1:4" ht="14.1" customHeight="1" outlineLevel="4" x14ac:dyDescent="0.2">
      <c r="A135" s="9" t="s">
        <v>45</v>
      </c>
      <c r="B135" s="20">
        <v>45531</v>
      </c>
      <c r="C135" s="21">
        <v>155.76</v>
      </c>
      <c r="D135" s="9" t="s">
        <v>102</v>
      </c>
    </row>
    <row r="136" spans="1:4" ht="14.1" customHeight="1" outlineLevel="4" x14ac:dyDescent="0.2">
      <c r="A136" s="9" t="s">
        <v>45</v>
      </c>
      <c r="B136" s="20">
        <v>45532</v>
      </c>
      <c r="C136" s="21">
        <v>342.61</v>
      </c>
      <c r="D136" s="9" t="s">
        <v>103</v>
      </c>
    </row>
    <row r="137" spans="1:4" ht="14.1" customHeight="1" outlineLevel="4" x14ac:dyDescent="0.2">
      <c r="A137" s="9" t="s">
        <v>45</v>
      </c>
      <c r="B137" s="20">
        <v>45532</v>
      </c>
      <c r="C137" s="21">
        <v>41.99</v>
      </c>
      <c r="D137" s="9" t="s">
        <v>104</v>
      </c>
    </row>
    <row r="138" spans="1:4" ht="14.1" customHeight="1" outlineLevel="4" x14ac:dyDescent="0.2">
      <c r="A138" s="9" t="s">
        <v>45</v>
      </c>
      <c r="B138" s="20">
        <v>45532</v>
      </c>
      <c r="C138" s="21">
        <v>-185.54</v>
      </c>
      <c r="D138" s="9" t="s">
        <v>105</v>
      </c>
    </row>
    <row r="139" spans="1:4" ht="14.1" customHeight="1" outlineLevel="4" x14ac:dyDescent="0.2">
      <c r="A139" s="9" t="s">
        <v>45</v>
      </c>
      <c r="B139" s="20">
        <v>45533</v>
      </c>
      <c r="C139" s="21">
        <v>179.34</v>
      </c>
      <c r="D139" s="9" t="s">
        <v>101</v>
      </c>
    </row>
    <row r="140" spans="1:4" ht="14.1" customHeight="1" outlineLevel="4" x14ac:dyDescent="0.2">
      <c r="A140" s="9" t="s">
        <v>45</v>
      </c>
      <c r="B140" s="20">
        <v>45533</v>
      </c>
      <c r="C140" s="21">
        <v>122</v>
      </c>
      <c r="D140" s="9" t="s">
        <v>106</v>
      </c>
    </row>
    <row r="141" spans="1:4" ht="14.1" customHeight="1" outlineLevel="4" x14ac:dyDescent="0.2">
      <c r="A141" s="9" t="s">
        <v>45</v>
      </c>
      <c r="B141" s="20">
        <v>45533</v>
      </c>
      <c r="C141" s="21">
        <v>105.69</v>
      </c>
      <c r="D141" s="9" t="s">
        <v>107</v>
      </c>
    </row>
    <row r="142" spans="1:4" ht="14.1" customHeight="1" outlineLevel="4" x14ac:dyDescent="0.2">
      <c r="A142" s="9" t="s">
        <v>45</v>
      </c>
      <c r="B142" s="20">
        <v>45533</v>
      </c>
      <c r="C142" s="21">
        <v>23.46</v>
      </c>
      <c r="D142" s="9" t="s">
        <v>108</v>
      </c>
    </row>
    <row r="143" spans="1:4" ht="14.1" customHeight="1" outlineLevel="4" x14ac:dyDescent="0.2">
      <c r="A143" s="9" t="s">
        <v>45</v>
      </c>
      <c r="B143" s="20">
        <v>45533</v>
      </c>
      <c r="C143" s="21">
        <v>77.430000000000007</v>
      </c>
      <c r="D143" s="9" t="s">
        <v>109</v>
      </c>
    </row>
    <row r="144" spans="1:4" ht="14.1" customHeight="1" outlineLevel="4" x14ac:dyDescent="0.2">
      <c r="A144" s="9" t="s">
        <v>45</v>
      </c>
      <c r="B144" s="20">
        <v>45533</v>
      </c>
      <c r="C144" s="21">
        <v>67.209999999999994</v>
      </c>
      <c r="D144" s="9" t="s">
        <v>110</v>
      </c>
    </row>
    <row r="145" spans="1:4" ht="14.1" customHeight="1" outlineLevel="4" x14ac:dyDescent="0.2">
      <c r="A145" s="9" t="s">
        <v>45</v>
      </c>
      <c r="B145" s="20">
        <v>45533</v>
      </c>
      <c r="C145" s="21">
        <v>356.68</v>
      </c>
      <c r="D145" s="9" t="s">
        <v>111</v>
      </c>
    </row>
    <row r="146" spans="1:4" ht="14.1" customHeight="1" outlineLevel="4" x14ac:dyDescent="0.2">
      <c r="A146" s="9" t="s">
        <v>45</v>
      </c>
      <c r="B146" s="20">
        <v>45533</v>
      </c>
      <c r="C146" s="21">
        <v>29.1</v>
      </c>
      <c r="D146" s="9" t="s">
        <v>112</v>
      </c>
    </row>
    <row r="147" spans="1:4" ht="14.1" customHeight="1" outlineLevel="4" x14ac:dyDescent="0.2">
      <c r="A147" s="9" t="s">
        <v>45</v>
      </c>
      <c r="B147" s="20">
        <v>45533</v>
      </c>
      <c r="C147" s="21">
        <v>111.66</v>
      </c>
      <c r="D147" s="9" t="s">
        <v>113</v>
      </c>
    </row>
    <row r="148" spans="1:4" ht="14.1" customHeight="1" outlineLevel="4" x14ac:dyDescent="0.2">
      <c r="A148" s="9" t="s">
        <v>45</v>
      </c>
      <c r="B148" s="20">
        <v>45533</v>
      </c>
      <c r="C148" s="21">
        <v>80.5</v>
      </c>
      <c r="D148" s="9" t="s">
        <v>114</v>
      </c>
    </row>
    <row r="149" spans="1:4" ht="14.1" customHeight="1" outlineLevel="4" x14ac:dyDescent="0.2">
      <c r="A149" s="9" t="s">
        <v>45</v>
      </c>
      <c r="B149" s="20">
        <v>45533</v>
      </c>
      <c r="C149" s="21">
        <v>150.93</v>
      </c>
      <c r="D149" s="9" t="s">
        <v>115</v>
      </c>
    </row>
    <row r="150" spans="1:4" ht="14.1" customHeight="1" outlineLevel="4" x14ac:dyDescent="0.2">
      <c r="A150" s="9" t="s">
        <v>45</v>
      </c>
      <c r="B150" s="20">
        <v>45533</v>
      </c>
      <c r="C150" s="21">
        <v>220.92</v>
      </c>
      <c r="D150" s="9" t="s">
        <v>116</v>
      </c>
    </row>
    <row r="151" spans="1:4" ht="14.1" customHeight="1" outlineLevel="4" x14ac:dyDescent="0.2">
      <c r="A151" s="9" t="s">
        <v>45</v>
      </c>
      <c r="B151" s="20">
        <v>45533</v>
      </c>
      <c r="C151" s="21">
        <v>113.65</v>
      </c>
      <c r="D151" s="9" t="s">
        <v>117</v>
      </c>
    </row>
    <row r="152" spans="1:4" ht="14.1" customHeight="1" outlineLevel="4" x14ac:dyDescent="0.2">
      <c r="A152" s="9" t="s">
        <v>45</v>
      </c>
      <c r="B152" s="20">
        <v>45533</v>
      </c>
      <c r="C152" s="21">
        <v>126.86</v>
      </c>
      <c r="D152" s="9" t="s">
        <v>118</v>
      </c>
    </row>
    <row r="153" spans="1:4" ht="14.1" customHeight="1" outlineLevel="4" x14ac:dyDescent="0.2">
      <c r="A153" s="9" t="s">
        <v>45</v>
      </c>
      <c r="B153" s="20">
        <v>45533</v>
      </c>
      <c r="C153" s="21">
        <v>417.1</v>
      </c>
      <c r="D153" s="9" t="s">
        <v>119</v>
      </c>
    </row>
    <row r="154" spans="1:4" ht="14.1" customHeight="1" outlineLevel="4" x14ac:dyDescent="0.2">
      <c r="A154" s="9" t="s">
        <v>45</v>
      </c>
      <c r="B154" s="20">
        <v>45533</v>
      </c>
      <c r="C154" s="21">
        <v>108.58</v>
      </c>
      <c r="D154" s="9" t="s">
        <v>120</v>
      </c>
    </row>
    <row r="155" spans="1:4" ht="14.1" customHeight="1" outlineLevel="4" x14ac:dyDescent="0.2">
      <c r="A155" s="9" t="s">
        <v>45</v>
      </c>
      <c r="B155" s="20">
        <v>45533</v>
      </c>
      <c r="C155" s="21">
        <v>90.95</v>
      </c>
      <c r="D155" s="9" t="s">
        <v>121</v>
      </c>
    </row>
    <row r="156" spans="1:4" ht="14.1" customHeight="1" outlineLevel="4" x14ac:dyDescent="0.2">
      <c r="A156" s="9" t="s">
        <v>45</v>
      </c>
      <c r="B156" s="20">
        <v>45533</v>
      </c>
      <c r="C156" s="21">
        <v>445.58</v>
      </c>
      <c r="D156" s="9" t="s">
        <v>122</v>
      </c>
    </row>
    <row r="157" spans="1:4" ht="14.1" customHeight="1" outlineLevel="4" x14ac:dyDescent="0.2">
      <c r="A157" s="9" t="s">
        <v>45</v>
      </c>
      <c r="B157" s="20">
        <v>45533</v>
      </c>
      <c r="C157" s="21">
        <v>228.33</v>
      </c>
      <c r="D157" s="9" t="s">
        <v>123</v>
      </c>
    </row>
    <row r="158" spans="1:4" ht="14.1" customHeight="1" outlineLevel="4" x14ac:dyDescent="0.2">
      <c r="A158" s="9" t="s">
        <v>45</v>
      </c>
      <c r="B158" s="20">
        <v>45533</v>
      </c>
      <c r="C158" s="21">
        <v>119.56</v>
      </c>
      <c r="D158" s="9" t="s">
        <v>124</v>
      </c>
    </row>
    <row r="159" spans="1:4" ht="14.1" customHeight="1" outlineLevel="4" x14ac:dyDescent="0.2">
      <c r="A159" s="9" t="s">
        <v>45</v>
      </c>
      <c r="B159" s="20">
        <v>45533</v>
      </c>
      <c r="C159" s="21">
        <v>60.98</v>
      </c>
      <c r="D159" s="6" t="s">
        <v>308</v>
      </c>
    </row>
    <row r="160" spans="1:4" ht="14.1" customHeight="1" outlineLevel="4" x14ac:dyDescent="0.2">
      <c r="A160" s="9" t="s">
        <v>45</v>
      </c>
      <c r="B160" s="20">
        <v>45533</v>
      </c>
      <c r="C160" s="21">
        <v>1.68</v>
      </c>
      <c r="D160" s="9" t="s">
        <v>125</v>
      </c>
    </row>
    <row r="161" spans="1:4" ht="14.1" customHeight="1" outlineLevel="4" x14ac:dyDescent="0.2">
      <c r="A161" s="9" t="s">
        <v>45</v>
      </c>
      <c r="B161" s="20">
        <v>45533</v>
      </c>
      <c r="C161" s="21">
        <v>119.68</v>
      </c>
      <c r="D161" s="9" t="s">
        <v>126</v>
      </c>
    </row>
    <row r="162" spans="1:4" ht="14.1" customHeight="1" outlineLevel="4" x14ac:dyDescent="0.2">
      <c r="A162" s="9" t="s">
        <v>45</v>
      </c>
      <c r="B162" s="20">
        <v>45533</v>
      </c>
      <c r="C162" s="21">
        <v>366.67</v>
      </c>
      <c r="D162" s="9" t="s">
        <v>127</v>
      </c>
    </row>
    <row r="163" spans="1:4" ht="14.1" customHeight="1" outlineLevel="4" x14ac:dyDescent="0.2">
      <c r="A163" s="9" t="s">
        <v>45</v>
      </c>
      <c r="B163" s="20">
        <v>45533</v>
      </c>
      <c r="C163" s="21">
        <v>219.56</v>
      </c>
      <c r="D163" s="9" t="s">
        <v>128</v>
      </c>
    </row>
    <row r="164" spans="1:4" ht="14.1" customHeight="1" outlineLevel="4" x14ac:dyDescent="0.2">
      <c r="A164" s="9" t="s">
        <v>45</v>
      </c>
      <c r="B164" s="20">
        <v>45534</v>
      </c>
      <c r="C164" s="21">
        <v>1276.76</v>
      </c>
      <c r="D164" s="9" t="s">
        <v>129</v>
      </c>
    </row>
    <row r="165" spans="1:4" ht="14.1" customHeight="1" outlineLevel="4" x14ac:dyDescent="0.2">
      <c r="A165" s="9" t="s">
        <v>45</v>
      </c>
      <c r="B165" s="20">
        <v>45534</v>
      </c>
      <c r="C165" s="21">
        <v>109.34</v>
      </c>
      <c r="D165" s="9" t="s">
        <v>130</v>
      </c>
    </row>
    <row r="166" spans="1:4" ht="14.1" customHeight="1" outlineLevel="4" x14ac:dyDescent="0.2">
      <c r="A166" s="9" t="s">
        <v>45</v>
      </c>
      <c r="B166" s="20">
        <v>45534</v>
      </c>
      <c r="C166" s="21">
        <v>87.41</v>
      </c>
      <c r="D166" s="9" t="s">
        <v>131</v>
      </c>
    </row>
    <row r="167" spans="1:4" ht="14.1" customHeight="1" outlineLevel="4" x14ac:dyDescent="0.2">
      <c r="A167" s="9" t="s">
        <v>45</v>
      </c>
      <c r="B167" s="20">
        <v>45534</v>
      </c>
      <c r="C167" s="21">
        <v>185.52</v>
      </c>
      <c r="D167" s="9" t="s">
        <v>132</v>
      </c>
    </row>
    <row r="168" spans="1:4" ht="14.1" customHeight="1" outlineLevel="4" x14ac:dyDescent="0.2">
      <c r="A168" s="9" t="s">
        <v>45</v>
      </c>
      <c r="B168" s="20">
        <v>45534</v>
      </c>
      <c r="C168" s="21">
        <v>239.76</v>
      </c>
      <c r="D168" s="9" t="s">
        <v>133</v>
      </c>
    </row>
    <row r="169" spans="1:4" ht="14.1" customHeight="1" outlineLevel="4" x14ac:dyDescent="0.2">
      <c r="A169" s="9" t="s">
        <v>45</v>
      </c>
      <c r="B169" s="20">
        <v>45534</v>
      </c>
      <c r="C169" s="21">
        <v>-188.66</v>
      </c>
      <c r="D169" s="9" t="s">
        <v>105</v>
      </c>
    </row>
    <row r="170" spans="1:4" ht="14.1" customHeight="1" outlineLevel="4" x14ac:dyDescent="0.2">
      <c r="A170" s="9" t="s">
        <v>45</v>
      </c>
      <c r="B170" s="20">
        <v>45534</v>
      </c>
      <c r="C170" s="21">
        <v>-130.56</v>
      </c>
      <c r="D170" s="9" t="s">
        <v>134</v>
      </c>
    </row>
    <row r="171" spans="1:4" ht="14.1" customHeight="1" outlineLevel="4" x14ac:dyDescent="0.2">
      <c r="A171" s="9" t="s">
        <v>45</v>
      </c>
      <c r="B171" s="20">
        <v>45534</v>
      </c>
      <c r="C171" s="21">
        <v>-13.3</v>
      </c>
      <c r="D171" s="9" t="s">
        <v>135</v>
      </c>
    </row>
    <row r="172" spans="1:4" ht="14.1" customHeight="1" outlineLevel="4" x14ac:dyDescent="0.2">
      <c r="A172" s="9" t="s">
        <v>45</v>
      </c>
      <c r="B172" s="20">
        <v>45534</v>
      </c>
      <c r="C172" s="21">
        <v>-40.74</v>
      </c>
      <c r="D172" s="9" t="s">
        <v>136</v>
      </c>
    </row>
    <row r="173" spans="1:4" ht="14.1" customHeight="1" outlineLevel="4" x14ac:dyDescent="0.2">
      <c r="A173" s="9" t="s">
        <v>45</v>
      </c>
      <c r="B173" s="20">
        <v>45534</v>
      </c>
      <c r="C173" s="21">
        <v>-642.76</v>
      </c>
      <c r="D173" s="9" t="s">
        <v>137</v>
      </c>
    </row>
    <row r="174" spans="1:4" ht="14.1" customHeight="1" outlineLevel="4" x14ac:dyDescent="0.2">
      <c r="A174" s="7" t="s">
        <v>305</v>
      </c>
      <c r="B174" s="20"/>
      <c r="C174" s="19">
        <f>SUM(C175:C176)</f>
        <v>60914.35</v>
      </c>
      <c r="D174" s="9"/>
    </row>
    <row r="175" spans="1:4" ht="14.1" customHeight="1" outlineLevel="4" x14ac:dyDescent="0.2">
      <c r="A175" s="9" t="s">
        <v>138</v>
      </c>
      <c r="B175" s="20">
        <v>45531</v>
      </c>
      <c r="C175" s="21">
        <v>151.32</v>
      </c>
      <c r="D175" s="9" t="s">
        <v>139</v>
      </c>
    </row>
    <row r="176" spans="1:4" ht="14.1" customHeight="1" outlineLevel="4" x14ac:dyDescent="0.2">
      <c r="A176" s="9" t="s">
        <v>138</v>
      </c>
      <c r="B176" s="20">
        <v>45531</v>
      </c>
      <c r="C176" s="21">
        <v>60763.03</v>
      </c>
      <c r="D176" s="9" t="s">
        <v>140</v>
      </c>
    </row>
    <row r="177" spans="1:4" ht="14.1" customHeight="1" outlineLevel="4" x14ac:dyDescent="0.2">
      <c r="A177" s="7" t="s">
        <v>287</v>
      </c>
      <c r="B177" s="20"/>
      <c r="C177" s="19">
        <f>SUM(C178:C186)</f>
        <v>135775.13000000003</v>
      </c>
      <c r="D177" s="9"/>
    </row>
    <row r="178" spans="1:4" ht="14.1" customHeight="1" outlineLevel="4" x14ac:dyDescent="0.2">
      <c r="A178" s="9" t="s">
        <v>141</v>
      </c>
      <c r="B178" s="20">
        <v>45505</v>
      </c>
      <c r="C178" s="21">
        <v>25729.19</v>
      </c>
      <c r="D178" s="9" t="s">
        <v>142</v>
      </c>
    </row>
    <row r="179" spans="1:4" ht="14.1" customHeight="1" outlineLevel="4" x14ac:dyDescent="0.2">
      <c r="A179" s="9" t="s">
        <v>141</v>
      </c>
      <c r="B179" s="20">
        <v>45517</v>
      </c>
      <c r="C179" s="21">
        <v>1563.14</v>
      </c>
      <c r="D179" s="9" t="s">
        <v>232</v>
      </c>
    </row>
    <row r="180" spans="1:4" ht="14.1" customHeight="1" outlineLevel="4" x14ac:dyDescent="0.2">
      <c r="A180" s="9" t="s">
        <v>141</v>
      </c>
      <c r="B180" s="20">
        <v>45517</v>
      </c>
      <c r="C180" s="21">
        <v>28247.599999999999</v>
      </c>
      <c r="D180" s="9" t="s">
        <v>143</v>
      </c>
    </row>
    <row r="181" spans="1:4" ht="14.1" customHeight="1" outlineLevel="4" x14ac:dyDescent="0.2">
      <c r="A181" s="9" t="s">
        <v>141</v>
      </c>
      <c r="B181" s="20">
        <v>45525</v>
      </c>
      <c r="C181" s="21">
        <v>49971.13</v>
      </c>
      <c r="D181" s="9" t="s">
        <v>144</v>
      </c>
    </row>
    <row r="182" spans="1:4" ht="14.1" customHeight="1" outlineLevel="4" x14ac:dyDescent="0.2">
      <c r="A182" s="9" t="s">
        <v>141</v>
      </c>
      <c r="B182" s="20">
        <v>45526</v>
      </c>
      <c r="C182" s="21">
        <v>-121</v>
      </c>
      <c r="D182" s="6" t="s">
        <v>1</v>
      </c>
    </row>
    <row r="183" spans="1:4" ht="14.1" customHeight="1" outlineLevel="4" x14ac:dyDescent="0.2">
      <c r="A183" s="9" t="s">
        <v>141</v>
      </c>
      <c r="B183" s="20">
        <v>45531</v>
      </c>
      <c r="C183" s="21">
        <v>29028.58</v>
      </c>
      <c r="D183" s="9" t="s">
        <v>145</v>
      </c>
    </row>
    <row r="184" spans="1:4" ht="14.1" customHeight="1" outlineLevel="4" x14ac:dyDescent="0.2">
      <c r="A184" s="9" t="s">
        <v>141</v>
      </c>
      <c r="B184" s="20">
        <v>45533</v>
      </c>
      <c r="C184" s="21">
        <v>840.79</v>
      </c>
      <c r="D184" s="9" t="s">
        <v>146</v>
      </c>
    </row>
    <row r="185" spans="1:4" ht="14.1" customHeight="1" outlineLevel="4" x14ac:dyDescent="0.2">
      <c r="A185" s="9" t="s">
        <v>141</v>
      </c>
      <c r="B185" s="20">
        <v>45533</v>
      </c>
      <c r="C185" s="21">
        <v>481.94</v>
      </c>
      <c r="D185" s="9" t="s">
        <v>146</v>
      </c>
    </row>
    <row r="186" spans="1:4" ht="14.1" customHeight="1" outlineLevel="4" x14ac:dyDescent="0.2">
      <c r="A186" s="9" t="s">
        <v>141</v>
      </c>
      <c r="B186" s="20">
        <v>45533</v>
      </c>
      <c r="C186" s="21">
        <v>33.76</v>
      </c>
      <c r="D186" s="9" t="s">
        <v>146</v>
      </c>
    </row>
    <row r="187" spans="1:4" ht="14.1" customHeight="1" outlineLevel="4" x14ac:dyDescent="0.2">
      <c r="A187" s="7" t="s">
        <v>288</v>
      </c>
      <c r="B187" s="20"/>
      <c r="C187" s="19">
        <f>SUM(C188:C199)</f>
        <v>129627.62999999998</v>
      </c>
      <c r="D187" s="9"/>
    </row>
    <row r="188" spans="1:4" ht="14.1" customHeight="1" outlineLevel="4" x14ac:dyDescent="0.2">
      <c r="A188" s="9" t="s">
        <v>147</v>
      </c>
      <c r="B188" s="20">
        <v>45506</v>
      </c>
      <c r="C188" s="21">
        <v>11176.55</v>
      </c>
      <c r="D188" s="9" t="s">
        <v>148</v>
      </c>
    </row>
    <row r="189" spans="1:4" ht="14.1" customHeight="1" outlineLevel="4" x14ac:dyDescent="0.2">
      <c r="A189" s="9" t="s">
        <v>147</v>
      </c>
      <c r="B189" s="20">
        <v>45509</v>
      </c>
      <c r="C189" s="21">
        <v>6256.54</v>
      </c>
      <c r="D189" s="9" t="s">
        <v>149</v>
      </c>
    </row>
    <row r="190" spans="1:4" ht="14.1" customHeight="1" outlineLevel="4" x14ac:dyDescent="0.2">
      <c r="A190" s="9" t="s">
        <v>147</v>
      </c>
      <c r="B190" s="20">
        <v>45512</v>
      </c>
      <c r="C190" s="21">
        <v>2232.2399999999998</v>
      </c>
      <c r="D190" s="9" t="s">
        <v>150</v>
      </c>
    </row>
    <row r="191" spans="1:4" ht="14.1" customHeight="1" outlineLevel="4" x14ac:dyDescent="0.2">
      <c r="A191" s="9" t="s">
        <v>147</v>
      </c>
      <c r="B191" s="20">
        <v>45512</v>
      </c>
      <c r="C191" s="21">
        <v>1686.23</v>
      </c>
      <c r="D191" s="9" t="s">
        <v>151</v>
      </c>
    </row>
    <row r="192" spans="1:4" ht="14.1" customHeight="1" outlineLevel="4" x14ac:dyDescent="0.2">
      <c r="A192" s="9" t="s">
        <v>147</v>
      </c>
      <c r="B192" s="20">
        <v>45518</v>
      </c>
      <c r="C192" s="21">
        <v>2464.61</v>
      </c>
      <c r="D192" s="9" t="s">
        <v>152</v>
      </c>
    </row>
    <row r="193" spans="1:4" ht="14.1" customHeight="1" outlineLevel="4" x14ac:dyDescent="0.2">
      <c r="A193" s="9" t="s">
        <v>147</v>
      </c>
      <c r="B193" s="20">
        <v>45525</v>
      </c>
      <c r="C193" s="21">
        <v>71155.539999999994</v>
      </c>
      <c r="D193" s="9" t="s">
        <v>153</v>
      </c>
    </row>
    <row r="194" spans="1:4" ht="14.1" customHeight="1" outlineLevel="4" x14ac:dyDescent="0.2">
      <c r="A194" s="9" t="s">
        <v>147</v>
      </c>
      <c r="B194" s="20">
        <v>45525</v>
      </c>
      <c r="C194" s="21">
        <v>3641.4</v>
      </c>
      <c r="D194" s="9" t="s">
        <v>154</v>
      </c>
    </row>
    <row r="195" spans="1:4" ht="14.1" customHeight="1" outlineLevel="4" x14ac:dyDescent="0.2">
      <c r="A195" s="9" t="s">
        <v>147</v>
      </c>
      <c r="B195" s="20">
        <v>45526</v>
      </c>
      <c r="C195" s="21">
        <v>5906.45</v>
      </c>
      <c r="D195" s="9" t="s">
        <v>233</v>
      </c>
    </row>
    <row r="196" spans="1:4" ht="14.1" customHeight="1" outlineLevel="4" x14ac:dyDescent="0.2">
      <c r="A196" s="9" t="s">
        <v>147</v>
      </c>
      <c r="B196" s="20">
        <v>45526</v>
      </c>
      <c r="C196" s="21">
        <v>18891.3</v>
      </c>
      <c r="D196" s="9" t="s">
        <v>155</v>
      </c>
    </row>
    <row r="197" spans="1:4" ht="14.1" customHeight="1" outlineLevel="4" x14ac:dyDescent="0.2">
      <c r="A197" s="9" t="s">
        <v>147</v>
      </c>
      <c r="B197" s="20">
        <v>45533</v>
      </c>
      <c r="C197" s="21">
        <v>6256.54</v>
      </c>
      <c r="D197" s="9" t="s">
        <v>149</v>
      </c>
    </row>
    <row r="198" spans="1:4" ht="14.1" customHeight="1" outlineLevel="4" x14ac:dyDescent="0.2">
      <c r="A198" s="9" t="s">
        <v>147</v>
      </c>
      <c r="B198" s="20">
        <v>45534</v>
      </c>
      <c r="C198" s="21">
        <v>-11.46</v>
      </c>
      <c r="D198" s="9" t="s">
        <v>156</v>
      </c>
    </row>
    <row r="199" spans="1:4" ht="14.1" customHeight="1" outlineLevel="4" x14ac:dyDescent="0.2">
      <c r="A199" s="9" t="s">
        <v>147</v>
      </c>
      <c r="B199" s="20">
        <v>45534</v>
      </c>
      <c r="C199" s="21">
        <v>-28.31</v>
      </c>
      <c r="D199" s="9" t="s">
        <v>157</v>
      </c>
    </row>
    <row r="200" spans="1:4" ht="14.1" customHeight="1" outlineLevel="4" x14ac:dyDescent="0.2">
      <c r="A200" s="7" t="s">
        <v>289</v>
      </c>
      <c r="B200" s="20"/>
      <c r="C200" s="19">
        <f>SUM(C201:C257)</f>
        <v>458357.04</v>
      </c>
      <c r="D200" s="9"/>
    </row>
    <row r="201" spans="1:4" ht="14.1" customHeight="1" outlineLevel="4" x14ac:dyDescent="0.2">
      <c r="A201" s="9" t="s">
        <v>158</v>
      </c>
      <c r="B201" s="20">
        <v>45505</v>
      </c>
      <c r="C201" s="21">
        <v>1076.2</v>
      </c>
      <c r="D201" s="9" t="s">
        <v>159</v>
      </c>
    </row>
    <row r="202" spans="1:4" ht="14.1" customHeight="1" outlineLevel="4" x14ac:dyDescent="0.2">
      <c r="A202" s="9" t="s">
        <v>158</v>
      </c>
      <c r="B202" s="20">
        <v>45506</v>
      </c>
      <c r="C202" s="21">
        <v>1112.6500000000001</v>
      </c>
      <c r="D202" s="9" t="s">
        <v>160</v>
      </c>
    </row>
    <row r="203" spans="1:4" ht="14.1" customHeight="1" outlineLevel="4" x14ac:dyDescent="0.2">
      <c r="A203" s="9" t="s">
        <v>158</v>
      </c>
      <c r="B203" s="20">
        <v>45509</v>
      </c>
      <c r="C203" s="21">
        <v>690.2</v>
      </c>
      <c r="D203" s="9" t="s">
        <v>234</v>
      </c>
    </row>
    <row r="204" spans="1:4" ht="14.1" customHeight="1" outlineLevel="4" x14ac:dyDescent="0.2">
      <c r="A204" s="9" t="s">
        <v>158</v>
      </c>
      <c r="B204" s="20">
        <v>45509</v>
      </c>
      <c r="C204" s="21">
        <v>119</v>
      </c>
      <c r="D204" s="6" t="s">
        <v>290</v>
      </c>
    </row>
    <row r="205" spans="1:4" ht="14.1" customHeight="1" outlineLevel="4" x14ac:dyDescent="0.2">
      <c r="A205" s="9" t="s">
        <v>158</v>
      </c>
      <c r="B205" s="20">
        <v>45509</v>
      </c>
      <c r="C205" s="21">
        <v>1739.79</v>
      </c>
      <c r="D205" s="6" t="s">
        <v>291</v>
      </c>
    </row>
    <row r="206" spans="1:4" ht="14.1" customHeight="1" outlineLevel="4" x14ac:dyDescent="0.2">
      <c r="A206" s="9" t="s">
        <v>158</v>
      </c>
      <c r="B206" s="20">
        <v>45509</v>
      </c>
      <c r="C206" s="21">
        <v>783.01</v>
      </c>
      <c r="D206" s="6" t="s">
        <v>292</v>
      </c>
    </row>
    <row r="207" spans="1:4" ht="14.1" customHeight="1" outlineLevel="4" x14ac:dyDescent="0.2">
      <c r="A207" s="9" t="s">
        <v>158</v>
      </c>
      <c r="B207" s="20">
        <v>45509</v>
      </c>
      <c r="C207" s="21">
        <v>629.24</v>
      </c>
      <c r="D207" s="6" t="s">
        <v>292</v>
      </c>
    </row>
    <row r="208" spans="1:4" ht="14.1" customHeight="1" outlineLevel="4" x14ac:dyDescent="0.2">
      <c r="A208" s="9" t="s">
        <v>158</v>
      </c>
      <c r="B208" s="20">
        <v>45509</v>
      </c>
      <c r="C208" s="21">
        <v>657.33</v>
      </c>
      <c r="D208" s="6" t="s">
        <v>292</v>
      </c>
    </row>
    <row r="209" spans="1:4" ht="14.1" customHeight="1" outlineLevel="4" x14ac:dyDescent="0.2">
      <c r="A209" s="9" t="s">
        <v>158</v>
      </c>
      <c r="B209" s="20">
        <v>45512</v>
      </c>
      <c r="C209" s="21">
        <v>97.58</v>
      </c>
      <c r="D209" s="9" t="s">
        <v>161</v>
      </c>
    </row>
    <row r="210" spans="1:4" ht="14.1" customHeight="1" outlineLevel="4" x14ac:dyDescent="0.2">
      <c r="A210" s="9" t="s">
        <v>158</v>
      </c>
      <c r="B210" s="20">
        <v>45512</v>
      </c>
      <c r="C210" s="21">
        <v>183844.86</v>
      </c>
      <c r="D210" s="9" t="s">
        <v>162</v>
      </c>
    </row>
    <row r="211" spans="1:4" ht="14.1" customHeight="1" outlineLevel="4" x14ac:dyDescent="0.2">
      <c r="A211" s="9" t="s">
        <v>158</v>
      </c>
      <c r="B211" s="20">
        <v>45513</v>
      </c>
      <c r="C211" s="21">
        <v>80</v>
      </c>
      <c r="D211" s="9" t="s">
        <v>163</v>
      </c>
    </row>
    <row r="212" spans="1:4" ht="14.1" customHeight="1" outlineLevel="4" x14ac:dyDescent="0.2">
      <c r="A212" s="9" t="s">
        <v>158</v>
      </c>
      <c r="B212" s="20">
        <v>45513</v>
      </c>
      <c r="C212" s="21">
        <v>55</v>
      </c>
      <c r="D212" s="9" t="s">
        <v>164</v>
      </c>
    </row>
    <row r="213" spans="1:4" ht="14.1" customHeight="1" outlineLevel="4" x14ac:dyDescent="0.2">
      <c r="A213" s="9" t="s">
        <v>158</v>
      </c>
      <c r="B213" s="20">
        <v>45517</v>
      </c>
      <c r="C213" s="21">
        <v>3190.39</v>
      </c>
      <c r="D213" s="9" t="s">
        <v>235</v>
      </c>
    </row>
    <row r="214" spans="1:4" ht="14.1" customHeight="1" outlineLevel="4" x14ac:dyDescent="0.2">
      <c r="A214" s="9" t="s">
        <v>158</v>
      </c>
      <c r="B214" s="20">
        <v>45517</v>
      </c>
      <c r="C214" s="21">
        <v>37674</v>
      </c>
      <c r="D214" s="9" t="s">
        <v>236</v>
      </c>
    </row>
    <row r="215" spans="1:4" ht="14.1" customHeight="1" outlineLevel="4" x14ac:dyDescent="0.2">
      <c r="A215" s="9" t="s">
        <v>158</v>
      </c>
      <c r="B215" s="20">
        <v>45517</v>
      </c>
      <c r="C215" s="21">
        <v>1130.5</v>
      </c>
      <c r="D215" s="9" t="s">
        <v>237</v>
      </c>
    </row>
    <row r="216" spans="1:4" ht="14.1" customHeight="1" outlineLevel="4" x14ac:dyDescent="0.2">
      <c r="A216" s="9" t="s">
        <v>158</v>
      </c>
      <c r="B216" s="20">
        <v>45517</v>
      </c>
      <c r="C216" s="21">
        <v>1091.06</v>
      </c>
      <c r="D216" s="9" t="s">
        <v>238</v>
      </c>
    </row>
    <row r="217" spans="1:4" ht="14.1" customHeight="1" outlineLevel="4" x14ac:dyDescent="0.2">
      <c r="A217" s="9" t="s">
        <v>158</v>
      </c>
      <c r="B217" s="20">
        <v>45517</v>
      </c>
      <c r="C217" s="21">
        <v>794.53</v>
      </c>
      <c r="D217" s="9" t="s">
        <v>238</v>
      </c>
    </row>
    <row r="218" spans="1:4" ht="14.1" customHeight="1" outlineLevel="4" x14ac:dyDescent="0.2">
      <c r="A218" s="9" t="s">
        <v>158</v>
      </c>
      <c r="B218" s="20">
        <v>45517</v>
      </c>
      <c r="C218" s="21">
        <v>661.59</v>
      </c>
      <c r="D218" s="6" t="s">
        <v>293</v>
      </c>
    </row>
    <row r="219" spans="1:4" ht="14.1" customHeight="1" outlineLevel="4" x14ac:dyDescent="0.2">
      <c r="A219" s="9" t="s">
        <v>158</v>
      </c>
      <c r="B219" s="20">
        <v>45518</v>
      </c>
      <c r="C219" s="21">
        <v>1047.2</v>
      </c>
      <c r="D219" s="9" t="s">
        <v>239</v>
      </c>
    </row>
    <row r="220" spans="1:4" ht="14.1" customHeight="1" outlineLevel="4" x14ac:dyDescent="0.2">
      <c r="A220" s="9" t="s">
        <v>158</v>
      </c>
      <c r="B220" s="20">
        <v>45523</v>
      </c>
      <c r="C220" s="21">
        <v>807.96</v>
      </c>
      <c r="D220" s="9" t="s">
        <v>240</v>
      </c>
    </row>
    <row r="221" spans="1:4" ht="14.1" customHeight="1" outlineLevel="4" x14ac:dyDescent="0.2">
      <c r="A221" s="9" t="s">
        <v>158</v>
      </c>
      <c r="B221" s="20">
        <v>45523</v>
      </c>
      <c r="C221" s="21">
        <v>1261.4000000000001</v>
      </c>
      <c r="D221" s="9" t="s">
        <v>241</v>
      </c>
    </row>
    <row r="222" spans="1:4" ht="14.1" customHeight="1" outlineLevel="4" x14ac:dyDescent="0.2">
      <c r="A222" s="9" t="s">
        <v>158</v>
      </c>
      <c r="B222" s="20">
        <v>45523</v>
      </c>
      <c r="C222" s="21">
        <v>3920.62</v>
      </c>
      <c r="D222" s="6" t="s">
        <v>294</v>
      </c>
    </row>
    <row r="223" spans="1:4" ht="14.1" customHeight="1" outlineLevel="4" x14ac:dyDescent="0.2">
      <c r="A223" s="9" t="s">
        <v>158</v>
      </c>
      <c r="B223" s="20">
        <v>45523</v>
      </c>
      <c r="C223" s="21">
        <v>585.61</v>
      </c>
      <c r="D223" s="6" t="s">
        <v>295</v>
      </c>
    </row>
    <row r="224" spans="1:4" ht="14.1" customHeight="1" outlineLevel="4" x14ac:dyDescent="0.2">
      <c r="A224" s="9" t="s">
        <v>158</v>
      </c>
      <c r="B224" s="20">
        <v>45523</v>
      </c>
      <c r="C224" s="21">
        <v>3484.53</v>
      </c>
      <c r="D224" s="6" t="s">
        <v>296</v>
      </c>
    </row>
    <row r="225" spans="1:4" ht="14.1" customHeight="1" outlineLevel="4" x14ac:dyDescent="0.2">
      <c r="A225" s="9" t="s">
        <v>158</v>
      </c>
      <c r="B225" s="20">
        <v>45525</v>
      </c>
      <c r="C225" s="21">
        <v>5010</v>
      </c>
      <c r="D225" s="9" t="s">
        <v>242</v>
      </c>
    </row>
    <row r="226" spans="1:4" ht="14.1" customHeight="1" outlineLevel="4" x14ac:dyDescent="0.2">
      <c r="A226" s="9" t="s">
        <v>158</v>
      </c>
      <c r="B226" s="20">
        <v>45526</v>
      </c>
      <c r="C226" s="21">
        <v>595</v>
      </c>
      <c r="D226" s="9" t="s">
        <v>243</v>
      </c>
    </row>
    <row r="227" spans="1:4" ht="14.1" customHeight="1" outlineLevel="4" x14ac:dyDescent="0.2">
      <c r="A227" s="9" t="s">
        <v>158</v>
      </c>
      <c r="B227" s="20">
        <v>45526</v>
      </c>
      <c r="C227" s="21">
        <v>43.68</v>
      </c>
      <c r="D227" s="9" t="s">
        <v>244</v>
      </c>
    </row>
    <row r="228" spans="1:4" ht="14.1" customHeight="1" outlineLevel="4" x14ac:dyDescent="0.2">
      <c r="A228" s="9" t="s">
        <v>158</v>
      </c>
      <c r="B228" s="20">
        <v>45526</v>
      </c>
      <c r="C228" s="21">
        <v>-10.4</v>
      </c>
      <c r="D228" s="9" t="s">
        <v>165</v>
      </c>
    </row>
    <row r="229" spans="1:4" ht="14.1" customHeight="1" outlineLevel="4" x14ac:dyDescent="0.2">
      <c r="A229" s="9" t="s">
        <v>158</v>
      </c>
      <c r="B229" s="20">
        <v>45531</v>
      </c>
      <c r="C229" s="21">
        <v>696.75</v>
      </c>
      <c r="D229" s="6" t="s">
        <v>297</v>
      </c>
    </row>
    <row r="230" spans="1:4" ht="14.1" customHeight="1" outlineLevel="4" x14ac:dyDescent="0.2">
      <c r="A230" s="9" t="s">
        <v>158</v>
      </c>
      <c r="B230" s="20">
        <v>45531</v>
      </c>
      <c r="C230" s="21">
        <v>2638.1</v>
      </c>
      <c r="D230" s="9" t="s">
        <v>166</v>
      </c>
    </row>
    <row r="231" spans="1:4" ht="14.1" customHeight="1" outlineLevel="4" x14ac:dyDescent="0.2">
      <c r="A231" s="9" t="s">
        <v>158</v>
      </c>
      <c r="B231" s="20">
        <v>45531</v>
      </c>
      <c r="C231" s="21">
        <v>595</v>
      </c>
      <c r="D231" s="9" t="s">
        <v>167</v>
      </c>
    </row>
    <row r="232" spans="1:4" ht="14.1" customHeight="1" outlineLevel="4" x14ac:dyDescent="0.2">
      <c r="A232" s="9" t="s">
        <v>158</v>
      </c>
      <c r="B232" s="20">
        <v>45532</v>
      </c>
      <c r="C232" s="21">
        <v>80</v>
      </c>
      <c r="D232" s="9" t="s">
        <v>168</v>
      </c>
    </row>
    <row r="233" spans="1:4" ht="14.1" customHeight="1" outlineLevel="4" x14ac:dyDescent="0.2">
      <c r="A233" s="9" t="s">
        <v>158</v>
      </c>
      <c r="B233" s="20">
        <v>45532</v>
      </c>
      <c r="C233" s="21">
        <v>55</v>
      </c>
      <c r="D233" s="9" t="s">
        <v>169</v>
      </c>
    </row>
    <row r="234" spans="1:4" ht="14.1" customHeight="1" outlineLevel="4" x14ac:dyDescent="0.2">
      <c r="A234" s="9" t="s">
        <v>158</v>
      </c>
      <c r="B234" s="20">
        <v>45532</v>
      </c>
      <c r="C234" s="21">
        <v>-10.4</v>
      </c>
      <c r="D234" s="9" t="s">
        <v>165</v>
      </c>
    </row>
    <row r="235" spans="1:4" ht="14.1" customHeight="1" outlineLevel="4" x14ac:dyDescent="0.2">
      <c r="A235" s="9" t="s">
        <v>158</v>
      </c>
      <c r="B235" s="20">
        <v>45533</v>
      </c>
      <c r="C235" s="21">
        <v>690.68</v>
      </c>
      <c r="D235" s="9" t="s">
        <v>170</v>
      </c>
    </row>
    <row r="236" spans="1:4" ht="14.1" customHeight="1" outlineLevel="4" x14ac:dyDescent="0.2">
      <c r="A236" s="9" t="s">
        <v>158</v>
      </c>
      <c r="B236" s="20">
        <v>45533</v>
      </c>
      <c r="C236" s="21">
        <v>922.25</v>
      </c>
      <c r="D236" s="9" t="s">
        <v>159</v>
      </c>
    </row>
    <row r="237" spans="1:4" ht="14.1" customHeight="1" outlineLevel="4" x14ac:dyDescent="0.2">
      <c r="A237" s="9" t="s">
        <v>158</v>
      </c>
      <c r="B237" s="20">
        <v>45533</v>
      </c>
      <c r="C237" s="21">
        <v>831.81</v>
      </c>
      <c r="D237" s="9" t="s">
        <v>159</v>
      </c>
    </row>
    <row r="238" spans="1:4" ht="14.1" customHeight="1" outlineLevel="4" x14ac:dyDescent="0.2">
      <c r="A238" s="9" t="s">
        <v>158</v>
      </c>
      <c r="B238" s="20">
        <v>45533</v>
      </c>
      <c r="C238" s="21">
        <v>154.69999999999999</v>
      </c>
      <c r="D238" s="6" t="s">
        <v>298</v>
      </c>
    </row>
    <row r="239" spans="1:4" ht="14.1" customHeight="1" outlineLevel="4" x14ac:dyDescent="0.2">
      <c r="A239" s="9" t="s">
        <v>158</v>
      </c>
      <c r="B239" s="20">
        <v>45533</v>
      </c>
      <c r="C239" s="21">
        <v>743.24</v>
      </c>
      <c r="D239" s="6" t="s">
        <v>299</v>
      </c>
    </row>
    <row r="240" spans="1:4" ht="14.1" customHeight="1" outlineLevel="4" x14ac:dyDescent="0.2">
      <c r="A240" s="9" t="s">
        <v>158</v>
      </c>
      <c r="B240" s="20">
        <v>45533</v>
      </c>
      <c r="C240" s="21">
        <v>53.87</v>
      </c>
      <c r="D240" s="6" t="s">
        <v>300</v>
      </c>
    </row>
    <row r="241" spans="1:4" ht="14.1" customHeight="1" outlineLevel="4" x14ac:dyDescent="0.2">
      <c r="A241" s="9" t="s">
        <v>158</v>
      </c>
      <c r="B241" s="20">
        <v>45533</v>
      </c>
      <c r="C241" s="21">
        <v>2006.17</v>
      </c>
      <c r="D241" s="6" t="s">
        <v>301</v>
      </c>
    </row>
    <row r="242" spans="1:4" ht="14.1" customHeight="1" outlineLevel="4" x14ac:dyDescent="0.2">
      <c r="A242" s="9" t="s">
        <v>158</v>
      </c>
      <c r="B242" s="20">
        <v>45533</v>
      </c>
      <c r="C242" s="21">
        <v>97.58</v>
      </c>
      <c r="D242" s="9" t="s">
        <v>171</v>
      </c>
    </row>
    <row r="243" spans="1:4" ht="14.1" customHeight="1" outlineLevel="4" x14ac:dyDescent="0.2">
      <c r="A243" s="9" t="s">
        <v>158</v>
      </c>
      <c r="B243" s="20">
        <v>45533</v>
      </c>
      <c r="C243" s="21">
        <v>154.69999999999999</v>
      </c>
      <c r="D243" s="6" t="s">
        <v>302</v>
      </c>
    </row>
    <row r="244" spans="1:4" ht="14.1" customHeight="1" outlineLevel="4" x14ac:dyDescent="0.2">
      <c r="A244" s="9" t="s">
        <v>158</v>
      </c>
      <c r="B244" s="20">
        <v>45533</v>
      </c>
      <c r="C244" s="21">
        <v>154.69999999999999</v>
      </c>
      <c r="D244" s="6" t="s">
        <v>302</v>
      </c>
    </row>
    <row r="245" spans="1:4" ht="14.1" customHeight="1" outlineLevel="4" x14ac:dyDescent="0.2">
      <c r="A245" s="9" t="s">
        <v>158</v>
      </c>
      <c r="B245" s="20">
        <v>45533</v>
      </c>
      <c r="C245" s="21">
        <v>154.69999999999999</v>
      </c>
      <c r="D245" s="6" t="s">
        <v>302</v>
      </c>
    </row>
    <row r="246" spans="1:4" ht="14.1" customHeight="1" outlineLevel="4" x14ac:dyDescent="0.2">
      <c r="A246" s="9" t="s">
        <v>158</v>
      </c>
      <c r="B246" s="20">
        <v>45533</v>
      </c>
      <c r="C246" s="21">
        <v>256.8</v>
      </c>
      <c r="D246" s="6" t="s">
        <v>303</v>
      </c>
    </row>
    <row r="247" spans="1:4" ht="14.1" customHeight="1" outlineLevel="4" x14ac:dyDescent="0.2">
      <c r="A247" s="9" t="s">
        <v>158</v>
      </c>
      <c r="B247" s="20">
        <v>45533</v>
      </c>
      <c r="C247" s="21">
        <v>256.8</v>
      </c>
      <c r="D247" s="6" t="s">
        <v>303</v>
      </c>
    </row>
    <row r="248" spans="1:4" ht="14.1" customHeight="1" outlineLevel="4" x14ac:dyDescent="0.2">
      <c r="A248" s="9" t="s">
        <v>158</v>
      </c>
      <c r="B248" s="20">
        <v>45533</v>
      </c>
      <c r="C248" s="21">
        <v>934.15</v>
      </c>
      <c r="D248" s="9" t="s">
        <v>172</v>
      </c>
    </row>
    <row r="249" spans="1:4" ht="14.1" customHeight="1" outlineLevel="4" x14ac:dyDescent="0.2">
      <c r="A249" s="9" t="s">
        <v>158</v>
      </c>
      <c r="B249" s="20">
        <v>45533</v>
      </c>
      <c r="C249" s="21">
        <v>119</v>
      </c>
      <c r="D249" s="9" t="s">
        <v>173</v>
      </c>
    </row>
    <row r="250" spans="1:4" ht="14.1" customHeight="1" outlineLevel="4" x14ac:dyDescent="0.2">
      <c r="A250" s="9" t="s">
        <v>158</v>
      </c>
      <c r="B250" s="20">
        <v>45534</v>
      </c>
      <c r="C250" s="21">
        <v>154.69999999999999</v>
      </c>
      <c r="D250" s="6" t="s">
        <v>304</v>
      </c>
    </row>
    <row r="251" spans="1:4" ht="14.1" customHeight="1" outlineLevel="4" x14ac:dyDescent="0.2">
      <c r="A251" s="9" t="s">
        <v>158</v>
      </c>
      <c r="B251" s="20">
        <v>45534</v>
      </c>
      <c r="C251" s="21">
        <v>91173.11</v>
      </c>
      <c r="D251" s="9" t="s">
        <v>162</v>
      </c>
    </row>
    <row r="252" spans="1:4" ht="14.1" customHeight="1" outlineLevel="4" x14ac:dyDescent="0.2">
      <c r="A252" s="9" t="s">
        <v>158</v>
      </c>
      <c r="B252" s="20">
        <v>45534</v>
      </c>
      <c r="C252" s="21">
        <v>100554.81</v>
      </c>
      <c r="D252" s="9" t="s">
        <v>162</v>
      </c>
    </row>
    <row r="253" spans="1:4" ht="14.1" customHeight="1" outlineLevel="4" x14ac:dyDescent="0.2">
      <c r="A253" s="9" t="s">
        <v>158</v>
      </c>
      <c r="B253" s="20">
        <v>45534</v>
      </c>
      <c r="C253" s="21">
        <v>510.68</v>
      </c>
      <c r="D253" s="9" t="s">
        <v>174</v>
      </c>
    </row>
    <row r="254" spans="1:4" ht="14.1" customHeight="1" outlineLevel="4" x14ac:dyDescent="0.2">
      <c r="A254" s="9" t="s">
        <v>158</v>
      </c>
      <c r="B254" s="20">
        <v>45534</v>
      </c>
      <c r="C254" s="21">
        <v>3272.5</v>
      </c>
      <c r="D254" s="9" t="s">
        <v>175</v>
      </c>
    </row>
    <row r="255" spans="1:4" ht="14.1" customHeight="1" outlineLevel="4" x14ac:dyDescent="0.2">
      <c r="A255" s="9" t="s">
        <v>158</v>
      </c>
      <c r="B255" s="20">
        <v>45534</v>
      </c>
      <c r="C255" s="21">
        <v>-8</v>
      </c>
      <c r="D255" s="9" t="s">
        <v>176</v>
      </c>
    </row>
    <row r="256" spans="1:4" ht="14.1" customHeight="1" outlineLevel="4" x14ac:dyDescent="0.2">
      <c r="A256" s="9" t="s">
        <v>158</v>
      </c>
      <c r="B256" s="20">
        <v>45534</v>
      </c>
      <c r="C256" s="21">
        <v>-194.64</v>
      </c>
      <c r="D256" s="9" t="s">
        <v>177</v>
      </c>
    </row>
    <row r="257" spans="1:4" ht="14.1" customHeight="1" outlineLevel="4" x14ac:dyDescent="0.2">
      <c r="A257" s="9" t="s">
        <v>158</v>
      </c>
      <c r="B257" s="20">
        <v>45534</v>
      </c>
      <c r="C257" s="21">
        <v>-864.25</v>
      </c>
      <c r="D257" s="9" t="s">
        <v>178</v>
      </c>
    </row>
    <row r="258" spans="1:4" ht="14.1" customHeight="1" outlineLevel="4" x14ac:dyDescent="0.2">
      <c r="A258" s="7" t="s">
        <v>286</v>
      </c>
      <c r="B258" s="20"/>
      <c r="C258" s="19">
        <f>C259</f>
        <v>22330.35</v>
      </c>
      <c r="D258" s="9"/>
    </row>
    <row r="259" spans="1:4" ht="14.1" customHeight="1" outlineLevel="4" x14ac:dyDescent="0.2">
      <c r="A259" s="9" t="s">
        <v>179</v>
      </c>
      <c r="B259" s="20">
        <v>45534</v>
      </c>
      <c r="C259" s="21">
        <v>22330.35</v>
      </c>
      <c r="D259" s="9" t="s">
        <v>180</v>
      </c>
    </row>
    <row r="260" spans="1:4" ht="14.1" customHeight="1" outlineLevel="4" x14ac:dyDescent="0.2">
      <c r="A260" s="7" t="s">
        <v>285</v>
      </c>
      <c r="B260" s="20"/>
      <c r="C260" s="19">
        <f>SUM(C261:C267)</f>
        <v>2475.46</v>
      </c>
      <c r="D260" s="9"/>
    </row>
    <row r="261" spans="1:4" ht="14.1" customHeight="1" outlineLevel="4" x14ac:dyDescent="0.2">
      <c r="A261" s="9" t="s">
        <v>181</v>
      </c>
      <c r="B261" s="20">
        <v>45506</v>
      </c>
      <c r="C261" s="21">
        <v>95.37</v>
      </c>
      <c r="D261" s="9" t="s">
        <v>216</v>
      </c>
    </row>
    <row r="262" spans="1:4" ht="14.1" customHeight="1" outlineLevel="4" x14ac:dyDescent="0.2">
      <c r="A262" s="9" t="s">
        <v>181</v>
      </c>
      <c r="B262" s="20">
        <v>45510</v>
      </c>
      <c r="C262" s="21">
        <v>-18</v>
      </c>
      <c r="D262" s="9" t="s">
        <v>3</v>
      </c>
    </row>
    <row r="263" spans="1:4" ht="14.1" customHeight="1" outlineLevel="4" x14ac:dyDescent="0.2">
      <c r="A263" s="9" t="s">
        <v>181</v>
      </c>
      <c r="B263" s="20">
        <v>45512</v>
      </c>
      <c r="C263" s="21">
        <v>280.35000000000002</v>
      </c>
      <c r="D263" s="9" t="s">
        <v>182</v>
      </c>
    </row>
    <row r="264" spans="1:4" ht="14.1" customHeight="1" outlineLevel="4" x14ac:dyDescent="0.2">
      <c r="A264" s="9" t="s">
        <v>181</v>
      </c>
      <c r="B264" s="20">
        <v>45512</v>
      </c>
      <c r="C264" s="21">
        <v>900</v>
      </c>
      <c r="D264" s="9" t="s">
        <v>183</v>
      </c>
    </row>
    <row r="265" spans="1:4" ht="14.1" customHeight="1" outlineLevel="4" x14ac:dyDescent="0.2">
      <c r="A265" s="9" t="s">
        <v>181</v>
      </c>
      <c r="B265" s="20">
        <v>45513</v>
      </c>
      <c r="C265" s="21">
        <v>400</v>
      </c>
      <c r="D265" s="9" t="s">
        <v>216</v>
      </c>
    </row>
    <row r="266" spans="1:4" ht="14.1" customHeight="1" outlineLevel="4" x14ac:dyDescent="0.2">
      <c r="A266" s="9" t="s">
        <v>181</v>
      </c>
      <c r="B266" s="20">
        <v>45531</v>
      </c>
      <c r="C266" s="21">
        <v>252.74</v>
      </c>
      <c r="D266" s="9" t="s">
        <v>184</v>
      </c>
    </row>
    <row r="267" spans="1:4" ht="14.1" customHeight="1" outlineLevel="4" x14ac:dyDescent="0.2">
      <c r="A267" s="9" t="s">
        <v>181</v>
      </c>
      <c r="B267" s="20">
        <v>45533</v>
      </c>
      <c r="C267" s="21">
        <v>565</v>
      </c>
      <c r="D267" s="9" t="s">
        <v>4</v>
      </c>
    </row>
    <row r="268" spans="1:4" ht="14.1" customHeight="1" outlineLevel="4" x14ac:dyDescent="0.2">
      <c r="A268" s="7" t="s">
        <v>278</v>
      </c>
      <c r="B268" s="20"/>
      <c r="C268" s="19">
        <f>SUM(C269:C274)</f>
        <v>18851.96</v>
      </c>
      <c r="D268" s="9"/>
    </row>
    <row r="269" spans="1:4" ht="14.1" customHeight="1" outlineLevel="4" x14ac:dyDescent="0.2">
      <c r="A269" s="9" t="s">
        <v>185</v>
      </c>
      <c r="B269" s="20">
        <v>45505</v>
      </c>
      <c r="C269" s="21">
        <v>20</v>
      </c>
      <c r="D269" s="6" t="s">
        <v>279</v>
      </c>
    </row>
    <row r="270" spans="1:4" ht="14.1" customHeight="1" outlineLevel="4" x14ac:dyDescent="0.2">
      <c r="A270" s="9" t="s">
        <v>185</v>
      </c>
      <c r="B270" s="20">
        <v>45505</v>
      </c>
      <c r="C270" s="21">
        <v>60</v>
      </c>
      <c r="D270" s="6" t="s">
        <v>280</v>
      </c>
    </row>
    <row r="271" spans="1:4" ht="14.1" customHeight="1" outlineLevel="4" x14ac:dyDescent="0.2">
      <c r="A271" s="9" t="s">
        <v>185</v>
      </c>
      <c r="B271" s="20">
        <v>45505</v>
      </c>
      <c r="C271" s="21">
        <v>2400</v>
      </c>
      <c r="D271" s="6" t="s">
        <v>281</v>
      </c>
    </row>
    <row r="272" spans="1:4" ht="14.1" customHeight="1" outlineLevel="4" x14ac:dyDescent="0.2">
      <c r="A272" s="9" t="s">
        <v>185</v>
      </c>
      <c r="B272" s="20">
        <v>45533</v>
      </c>
      <c r="C272" s="21">
        <v>40</v>
      </c>
      <c r="D272" s="6" t="s">
        <v>282</v>
      </c>
    </row>
    <row r="273" spans="1:4" ht="14.1" customHeight="1" outlineLevel="4" x14ac:dyDescent="0.2">
      <c r="A273" s="9" t="s">
        <v>185</v>
      </c>
      <c r="B273" s="20">
        <v>45534</v>
      </c>
      <c r="C273" s="21">
        <v>11899.21</v>
      </c>
      <c r="D273" s="6" t="s">
        <v>283</v>
      </c>
    </row>
    <row r="274" spans="1:4" ht="14.1" customHeight="1" outlineLevel="4" x14ac:dyDescent="0.2">
      <c r="A274" s="9" t="s">
        <v>185</v>
      </c>
      <c r="B274" s="20">
        <v>45534</v>
      </c>
      <c r="C274" s="21">
        <v>4432.75</v>
      </c>
      <c r="D274" s="6" t="s">
        <v>284</v>
      </c>
    </row>
    <row r="275" spans="1:4" ht="14.1" customHeight="1" outlineLevel="4" x14ac:dyDescent="0.2">
      <c r="A275" s="7" t="s">
        <v>277</v>
      </c>
      <c r="B275" s="20"/>
      <c r="C275" s="19">
        <f>C276</f>
        <v>1000</v>
      </c>
      <c r="D275" s="9"/>
    </row>
    <row r="276" spans="1:4" ht="14.1" customHeight="1" outlineLevel="4" x14ac:dyDescent="0.2">
      <c r="A276" s="9" t="s">
        <v>186</v>
      </c>
      <c r="B276" s="20">
        <v>45511</v>
      </c>
      <c r="C276" s="21">
        <v>1000</v>
      </c>
      <c r="D276" s="9" t="s">
        <v>0</v>
      </c>
    </row>
    <row r="277" spans="1:4" ht="14.1" customHeight="1" outlineLevel="4" x14ac:dyDescent="0.2">
      <c r="A277" s="7" t="s">
        <v>276</v>
      </c>
      <c r="B277" s="20"/>
      <c r="C277" s="19">
        <f>SUM(C278:C298)</f>
        <v>95432.43</v>
      </c>
      <c r="D277" s="9"/>
    </row>
    <row r="278" spans="1:4" ht="14.1" customHeight="1" outlineLevel="4" x14ac:dyDescent="0.2">
      <c r="A278" s="9" t="s">
        <v>187</v>
      </c>
      <c r="B278" s="20">
        <v>45510</v>
      </c>
      <c r="C278" s="21">
        <v>130.56</v>
      </c>
      <c r="D278" s="9" t="s">
        <v>188</v>
      </c>
    </row>
    <row r="279" spans="1:4" ht="14.1" customHeight="1" outlineLevel="4" x14ac:dyDescent="0.2">
      <c r="A279" s="9" t="s">
        <v>187</v>
      </c>
      <c r="B279" s="20">
        <v>45512</v>
      </c>
      <c r="C279" s="21">
        <v>70198.67</v>
      </c>
      <c r="D279" s="9" t="s">
        <v>189</v>
      </c>
    </row>
    <row r="280" spans="1:4" ht="14.1" customHeight="1" outlineLevel="4" x14ac:dyDescent="0.2">
      <c r="A280" s="9" t="s">
        <v>187</v>
      </c>
      <c r="B280" s="20">
        <v>45513</v>
      </c>
      <c r="C280" s="21">
        <v>1948.58</v>
      </c>
      <c r="D280" s="9" t="s">
        <v>190</v>
      </c>
    </row>
    <row r="281" spans="1:4" ht="14.1" customHeight="1" outlineLevel="4" x14ac:dyDescent="0.2">
      <c r="A281" s="9" t="s">
        <v>187</v>
      </c>
      <c r="B281" s="20">
        <v>45518</v>
      </c>
      <c r="C281" s="21">
        <v>709.17</v>
      </c>
      <c r="D281" s="9" t="s">
        <v>245</v>
      </c>
    </row>
    <row r="282" spans="1:4" ht="14.1" customHeight="1" outlineLevel="4" x14ac:dyDescent="0.2">
      <c r="A282" s="9" t="s">
        <v>187</v>
      </c>
      <c r="B282" s="20">
        <v>45518</v>
      </c>
      <c r="C282" s="21">
        <v>9512</v>
      </c>
      <c r="D282" s="9" t="s">
        <v>191</v>
      </c>
    </row>
    <row r="283" spans="1:4" ht="14.1" customHeight="1" outlineLevel="4" x14ac:dyDescent="0.2">
      <c r="A283" s="9" t="s">
        <v>187</v>
      </c>
      <c r="B283" s="20">
        <v>45518</v>
      </c>
      <c r="C283" s="21">
        <v>-130.56</v>
      </c>
      <c r="D283" s="9" t="s">
        <v>192</v>
      </c>
    </row>
    <row r="284" spans="1:4" ht="14.1" customHeight="1" outlineLevel="4" x14ac:dyDescent="0.2">
      <c r="A284" s="9" t="s">
        <v>187</v>
      </c>
      <c r="B284" s="20">
        <v>45525</v>
      </c>
      <c r="C284" s="21">
        <v>1694.12</v>
      </c>
      <c r="D284" s="9" t="s">
        <v>193</v>
      </c>
    </row>
    <row r="285" spans="1:4" ht="14.1" customHeight="1" outlineLevel="4" x14ac:dyDescent="0.2">
      <c r="A285" s="9" t="s">
        <v>187</v>
      </c>
      <c r="B285" s="20">
        <v>45525</v>
      </c>
      <c r="C285" s="21">
        <v>818.72</v>
      </c>
      <c r="D285" s="9" t="s">
        <v>246</v>
      </c>
    </row>
    <row r="286" spans="1:4" ht="14.1" customHeight="1" outlineLevel="4" x14ac:dyDescent="0.2">
      <c r="A286" s="9" t="s">
        <v>187</v>
      </c>
      <c r="B286" s="20">
        <v>45525</v>
      </c>
      <c r="C286" s="21">
        <v>818.72</v>
      </c>
      <c r="D286" s="9" t="s">
        <v>246</v>
      </c>
    </row>
    <row r="287" spans="1:4" ht="14.1" customHeight="1" outlineLevel="4" x14ac:dyDescent="0.2">
      <c r="A287" s="9" t="s">
        <v>187</v>
      </c>
      <c r="B287" s="20">
        <v>45525</v>
      </c>
      <c r="C287" s="21">
        <v>818.72</v>
      </c>
      <c r="D287" s="9" t="s">
        <v>246</v>
      </c>
    </row>
    <row r="288" spans="1:4" ht="14.1" customHeight="1" outlineLevel="4" x14ac:dyDescent="0.2">
      <c r="A288" s="9" t="s">
        <v>187</v>
      </c>
      <c r="B288" s="20">
        <v>45525</v>
      </c>
      <c r="C288" s="21">
        <v>71.400000000000006</v>
      </c>
      <c r="D288" s="9" t="s">
        <v>224</v>
      </c>
    </row>
    <row r="289" spans="1:4" ht="14.1" customHeight="1" outlineLevel="4" x14ac:dyDescent="0.2">
      <c r="A289" s="9" t="s">
        <v>187</v>
      </c>
      <c r="B289" s="20">
        <v>45525</v>
      </c>
      <c r="C289" s="21">
        <v>22.5</v>
      </c>
      <c r="D289" s="9" t="s">
        <v>226</v>
      </c>
    </row>
    <row r="290" spans="1:4" ht="14.1" customHeight="1" outlineLevel="4" x14ac:dyDescent="0.2">
      <c r="A290" s="9" t="s">
        <v>187</v>
      </c>
      <c r="B290" s="20">
        <v>45525</v>
      </c>
      <c r="C290" s="21">
        <v>147</v>
      </c>
      <c r="D290" s="9" t="s">
        <v>194</v>
      </c>
    </row>
    <row r="291" spans="1:4" ht="14.1" customHeight="1" outlineLevel="4" x14ac:dyDescent="0.2">
      <c r="A291" s="9" t="s">
        <v>187</v>
      </c>
      <c r="B291" s="20">
        <v>45526</v>
      </c>
      <c r="C291" s="21">
        <v>2.89</v>
      </c>
      <c r="D291" s="9" t="s">
        <v>229</v>
      </c>
    </row>
    <row r="292" spans="1:4" ht="14.1" customHeight="1" outlineLevel="4" x14ac:dyDescent="0.2">
      <c r="A292" s="9" t="s">
        <v>187</v>
      </c>
      <c r="B292" s="20">
        <v>45531</v>
      </c>
      <c r="C292" s="21">
        <v>11.6</v>
      </c>
      <c r="D292" s="9" t="s">
        <v>195</v>
      </c>
    </row>
    <row r="293" spans="1:4" ht="14.1" customHeight="1" outlineLevel="4" x14ac:dyDescent="0.2">
      <c r="A293" s="9" t="s">
        <v>187</v>
      </c>
      <c r="B293" s="20">
        <v>45532</v>
      </c>
      <c r="C293" s="21">
        <v>2850.9</v>
      </c>
      <c r="D293" s="9" t="s">
        <v>196</v>
      </c>
    </row>
    <row r="294" spans="1:4" ht="14.1" customHeight="1" outlineLevel="4" x14ac:dyDescent="0.2">
      <c r="A294" s="9" t="s">
        <v>187</v>
      </c>
      <c r="B294" s="20">
        <v>45532</v>
      </c>
      <c r="C294" s="21">
        <v>5867</v>
      </c>
      <c r="D294" s="9" t="s">
        <v>197</v>
      </c>
    </row>
    <row r="295" spans="1:4" ht="14.1" customHeight="1" outlineLevel="4" x14ac:dyDescent="0.2">
      <c r="A295" s="9" t="s">
        <v>187</v>
      </c>
      <c r="B295" s="20">
        <v>45532</v>
      </c>
      <c r="C295" s="21">
        <v>-130.56</v>
      </c>
      <c r="D295" s="9" t="s">
        <v>134</v>
      </c>
    </row>
    <row r="296" spans="1:4" ht="14.1" customHeight="1" outlineLevel="4" x14ac:dyDescent="0.2">
      <c r="A296" s="9" t="s">
        <v>187</v>
      </c>
      <c r="B296" s="20">
        <v>45533</v>
      </c>
      <c r="C296" s="21">
        <v>30.13</v>
      </c>
      <c r="D296" s="9" t="s">
        <v>198</v>
      </c>
    </row>
    <row r="297" spans="1:4" ht="14.1" customHeight="1" outlineLevel="4" x14ac:dyDescent="0.2">
      <c r="A297" s="9" t="s">
        <v>187</v>
      </c>
      <c r="B297" s="20">
        <v>45533</v>
      </c>
      <c r="C297" s="21">
        <v>108.98</v>
      </c>
      <c r="D297" s="9" t="s">
        <v>199</v>
      </c>
    </row>
    <row r="298" spans="1:4" ht="14.1" customHeight="1" outlineLevel="4" x14ac:dyDescent="0.2">
      <c r="A298" s="9" t="s">
        <v>187</v>
      </c>
      <c r="B298" s="20">
        <v>45534</v>
      </c>
      <c r="C298" s="21">
        <v>-68.11</v>
      </c>
      <c r="D298" s="9" t="s">
        <v>157</v>
      </c>
    </row>
    <row r="299" spans="1:4" ht="14.1" customHeight="1" outlineLevel="4" x14ac:dyDescent="0.2">
      <c r="A299" s="7" t="s">
        <v>275</v>
      </c>
      <c r="B299" s="20"/>
      <c r="C299" s="19">
        <f>SUM(C300:C304)</f>
        <v>31754.79</v>
      </c>
      <c r="D299" s="9"/>
    </row>
    <row r="300" spans="1:4" ht="14.1" customHeight="1" outlineLevel="4" x14ac:dyDescent="0.2">
      <c r="A300" s="9" t="s">
        <v>200</v>
      </c>
      <c r="B300" s="20">
        <v>45509</v>
      </c>
      <c r="C300" s="21">
        <v>22372</v>
      </c>
      <c r="D300" s="9" t="s">
        <v>201</v>
      </c>
    </row>
    <row r="301" spans="1:4" ht="14.1" customHeight="1" outlineLevel="4" x14ac:dyDescent="0.2">
      <c r="A301" s="9" t="s">
        <v>200</v>
      </c>
      <c r="B301" s="20">
        <v>45531</v>
      </c>
      <c r="C301" s="21">
        <v>2186.96</v>
      </c>
      <c r="D301" s="9" t="s">
        <v>202</v>
      </c>
    </row>
    <row r="302" spans="1:4" ht="14.1" customHeight="1" outlineLevel="4" x14ac:dyDescent="0.2">
      <c r="A302" s="9" t="s">
        <v>200</v>
      </c>
      <c r="B302" s="20">
        <v>45531</v>
      </c>
      <c r="C302" s="21">
        <v>1445.83</v>
      </c>
      <c r="D302" s="9" t="s">
        <v>203</v>
      </c>
    </row>
    <row r="303" spans="1:4" ht="14.1" customHeight="1" outlineLevel="4" x14ac:dyDescent="0.2">
      <c r="A303" s="9" t="s">
        <v>200</v>
      </c>
      <c r="B303" s="20">
        <v>45531</v>
      </c>
      <c r="C303" s="21">
        <v>5712</v>
      </c>
      <c r="D303" s="9" t="s">
        <v>204</v>
      </c>
    </row>
    <row r="304" spans="1:4" ht="14.1" customHeight="1" outlineLevel="4" x14ac:dyDescent="0.2">
      <c r="A304" s="9" t="s">
        <v>200</v>
      </c>
      <c r="B304" s="20">
        <v>45532</v>
      </c>
      <c r="C304" s="21">
        <v>38</v>
      </c>
      <c r="D304" s="9" t="s">
        <v>205</v>
      </c>
    </row>
    <row r="305" spans="1:4" ht="14.1" customHeight="1" outlineLevel="4" x14ac:dyDescent="0.2">
      <c r="A305" s="17" t="s">
        <v>270</v>
      </c>
      <c r="B305" s="17"/>
      <c r="C305" s="17"/>
      <c r="D305" s="17"/>
    </row>
    <row r="306" spans="1:4" ht="14.1" customHeight="1" outlineLevel="4" x14ac:dyDescent="0.2">
      <c r="A306" s="17" t="s">
        <v>271</v>
      </c>
      <c r="B306" s="17"/>
      <c r="C306" s="19">
        <f>C307+C309+C312</f>
        <v>192524.05</v>
      </c>
      <c r="D306" s="7"/>
    </row>
    <row r="307" spans="1:4" s="16" customFormat="1" ht="14.1" customHeight="1" outlineLevel="4" x14ac:dyDescent="0.2">
      <c r="A307" s="7" t="s">
        <v>272</v>
      </c>
      <c r="B307" s="22"/>
      <c r="C307" s="19">
        <f>C308</f>
        <v>100931.62</v>
      </c>
      <c r="D307" s="7"/>
    </row>
    <row r="308" spans="1:4" ht="14.1" customHeight="1" outlineLevel="4" x14ac:dyDescent="0.2">
      <c r="A308" s="9" t="s">
        <v>206</v>
      </c>
      <c r="B308" s="20">
        <v>45531</v>
      </c>
      <c r="C308" s="21">
        <v>100931.62</v>
      </c>
      <c r="D308" s="9" t="s">
        <v>207</v>
      </c>
    </row>
    <row r="309" spans="1:4" s="16" customFormat="1" ht="14.1" customHeight="1" outlineLevel="4" x14ac:dyDescent="0.2">
      <c r="A309" s="7" t="s">
        <v>273</v>
      </c>
      <c r="B309" s="22"/>
      <c r="C309" s="19">
        <f>C310+C311</f>
        <v>90078</v>
      </c>
      <c r="D309" s="7"/>
    </row>
    <row r="310" spans="1:4" ht="14.1" customHeight="1" outlineLevel="4" x14ac:dyDescent="0.2">
      <c r="A310" s="9" t="s">
        <v>208</v>
      </c>
      <c r="B310" s="20">
        <v>45526</v>
      </c>
      <c r="C310" s="21">
        <v>59774.65</v>
      </c>
      <c r="D310" s="9" t="s">
        <v>209</v>
      </c>
    </row>
    <row r="311" spans="1:4" ht="14.1" customHeight="1" outlineLevel="4" x14ac:dyDescent="0.2">
      <c r="A311" s="9" t="s">
        <v>208</v>
      </c>
      <c r="B311" s="20">
        <v>45531</v>
      </c>
      <c r="C311" s="21">
        <v>30303.35</v>
      </c>
      <c r="D311" s="9" t="s">
        <v>210</v>
      </c>
    </row>
    <row r="312" spans="1:4" s="16" customFormat="1" ht="14.1" customHeight="1" outlineLevel="4" x14ac:dyDescent="0.2">
      <c r="A312" s="7" t="s">
        <v>274</v>
      </c>
      <c r="B312" s="22"/>
      <c r="C312" s="19">
        <f>SUM(C313:C316)</f>
        <v>1514.4299999999998</v>
      </c>
      <c r="D312" s="7"/>
    </row>
    <row r="313" spans="1:4" ht="14.1" customHeight="1" outlineLevel="4" x14ac:dyDescent="0.2">
      <c r="A313" s="9" t="s">
        <v>211</v>
      </c>
      <c r="B313" s="20">
        <v>45506</v>
      </c>
      <c r="C313" s="21">
        <v>-500</v>
      </c>
      <c r="D313" s="6" t="s">
        <v>266</v>
      </c>
    </row>
    <row r="314" spans="1:4" ht="14.1" customHeight="1" outlineLevel="4" x14ac:dyDescent="0.2">
      <c r="A314" s="9" t="s">
        <v>211</v>
      </c>
      <c r="B314" s="20">
        <v>45512</v>
      </c>
      <c r="C314" s="21">
        <v>610</v>
      </c>
      <c r="D314" s="9" t="s">
        <v>212</v>
      </c>
    </row>
    <row r="315" spans="1:4" ht="14.1" customHeight="1" outlineLevel="4" x14ac:dyDescent="0.2">
      <c r="A315" s="9" t="s">
        <v>211</v>
      </c>
      <c r="B315" s="20">
        <v>45532</v>
      </c>
      <c r="C315" s="21">
        <v>904.43</v>
      </c>
      <c r="D315" s="9" t="s">
        <v>213</v>
      </c>
    </row>
    <row r="316" spans="1:4" ht="14.1" customHeight="1" outlineLevel="4" x14ac:dyDescent="0.2">
      <c r="A316" s="9" t="s">
        <v>211</v>
      </c>
      <c r="B316" s="20">
        <v>45532</v>
      </c>
      <c r="C316" s="21">
        <v>500</v>
      </c>
      <c r="D316" s="6" t="s">
        <v>267</v>
      </c>
    </row>
    <row r="317" spans="1:4" ht="14.1" customHeight="1" outlineLevel="4" x14ac:dyDescent="0.2">
      <c r="A317" s="17" t="s">
        <v>268</v>
      </c>
      <c r="B317" s="17"/>
      <c r="C317" s="17"/>
      <c r="D317" s="17"/>
    </row>
    <row r="318" spans="1:4" ht="28.5" customHeight="1" outlineLevel="4" x14ac:dyDescent="0.2">
      <c r="A318" s="18" t="s">
        <v>269</v>
      </c>
      <c r="B318" s="18"/>
      <c r="C318" s="19">
        <f>C319</f>
        <v>58497</v>
      </c>
      <c r="D318" s="7"/>
    </row>
    <row r="319" spans="1:4" ht="14.1" customHeight="1" outlineLevel="4" x14ac:dyDescent="0.2">
      <c r="A319" s="9" t="s">
        <v>214</v>
      </c>
      <c r="B319" s="20">
        <v>45526</v>
      </c>
      <c r="C319" s="21">
        <v>58497</v>
      </c>
      <c r="D319" s="9" t="s">
        <v>215</v>
      </c>
    </row>
  </sheetData>
  <mergeCells count="9">
    <mergeCell ref="A318:B318"/>
    <mergeCell ref="A305:D305"/>
    <mergeCell ref="A306:B306"/>
    <mergeCell ref="A2:D2"/>
    <mergeCell ref="A5:D5"/>
    <mergeCell ref="A6:B6"/>
    <mergeCell ref="A13:D13"/>
    <mergeCell ref="A14:B14"/>
    <mergeCell ref="A317:D317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2024-09-10T07:05:34Z</cp:lastPrinted>
  <dcterms:created xsi:type="dcterms:W3CDTF">2024-09-10T07:07:07Z</dcterms:created>
  <dcterms:modified xsi:type="dcterms:W3CDTF">2024-09-10T07:07:08Z</dcterms:modified>
  <cp:category/>
</cp:coreProperties>
</file>