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oncologie medicament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0" i="1" l="1"/>
  <c r="X33" i="1" l="1"/>
  <c r="R11" i="1" l="1"/>
  <c r="S11" i="1"/>
  <c r="T11" i="1"/>
  <c r="U11" i="1"/>
  <c r="V11" i="1"/>
  <c r="W11" i="1"/>
  <c r="Y11" i="1"/>
  <c r="R12" i="1"/>
  <c r="S12" i="1"/>
  <c r="T12" i="1"/>
  <c r="U12" i="1"/>
  <c r="V12" i="1"/>
  <c r="W12" i="1"/>
  <c r="Y12" i="1"/>
  <c r="R13" i="1"/>
  <c r="S13" i="1"/>
  <c r="T13" i="1"/>
  <c r="U13" i="1"/>
  <c r="V13" i="1"/>
  <c r="W13" i="1"/>
  <c r="Y13" i="1"/>
  <c r="R14" i="1"/>
  <c r="S14" i="1"/>
  <c r="T14" i="1"/>
  <c r="U14" i="1"/>
  <c r="V14" i="1"/>
  <c r="W14" i="1"/>
  <c r="Y14" i="1"/>
  <c r="R15" i="1"/>
  <c r="S15" i="1"/>
  <c r="T15" i="1"/>
  <c r="U15" i="1"/>
  <c r="V15" i="1"/>
  <c r="W15" i="1"/>
  <c r="Y15" i="1"/>
  <c r="R16" i="1"/>
  <c r="S16" i="1"/>
  <c r="T16" i="1"/>
  <c r="U16" i="1"/>
  <c r="V16" i="1"/>
  <c r="W16" i="1"/>
  <c r="Y16" i="1"/>
  <c r="R17" i="1"/>
  <c r="S17" i="1"/>
  <c r="T17" i="1"/>
  <c r="U17" i="1"/>
  <c r="V17" i="1"/>
  <c r="W17" i="1"/>
  <c r="Y17" i="1"/>
  <c r="R18" i="1"/>
  <c r="S18" i="1"/>
  <c r="T18" i="1"/>
  <c r="U18" i="1"/>
  <c r="V18" i="1"/>
  <c r="W18" i="1"/>
  <c r="Y18" i="1"/>
  <c r="R19" i="1"/>
  <c r="S19" i="1"/>
  <c r="T19" i="1"/>
  <c r="U19" i="1"/>
  <c r="V19" i="1"/>
  <c r="W19" i="1"/>
  <c r="Y19" i="1"/>
  <c r="R20" i="1"/>
  <c r="S20" i="1"/>
  <c r="T20" i="1"/>
  <c r="U20" i="1"/>
  <c r="V20" i="1"/>
  <c r="W20" i="1"/>
  <c r="Y20" i="1"/>
  <c r="R21" i="1"/>
  <c r="S21" i="1"/>
  <c r="T21" i="1"/>
  <c r="U21" i="1"/>
  <c r="V21" i="1"/>
  <c r="W21" i="1"/>
  <c r="Y21" i="1"/>
  <c r="R22" i="1"/>
  <c r="S22" i="1"/>
  <c r="T22" i="1"/>
  <c r="U22" i="1"/>
  <c r="V22" i="1"/>
  <c r="W22" i="1"/>
  <c r="Y22" i="1"/>
  <c r="R23" i="1"/>
  <c r="S23" i="1"/>
  <c r="T23" i="1"/>
  <c r="U23" i="1"/>
  <c r="V23" i="1"/>
  <c r="W23" i="1"/>
  <c r="Y23" i="1"/>
  <c r="R24" i="1"/>
  <c r="S24" i="1"/>
  <c r="T24" i="1"/>
  <c r="U24" i="1"/>
  <c r="V24" i="1"/>
  <c r="W24" i="1"/>
  <c r="Y24" i="1"/>
  <c r="R25" i="1"/>
  <c r="S25" i="1"/>
  <c r="T25" i="1"/>
  <c r="U25" i="1"/>
  <c r="V25" i="1"/>
  <c r="W25" i="1"/>
  <c r="Y25" i="1"/>
  <c r="R26" i="1"/>
  <c r="S26" i="1"/>
  <c r="T26" i="1"/>
  <c r="U26" i="1"/>
  <c r="V26" i="1"/>
  <c r="W26" i="1"/>
  <c r="Y26" i="1"/>
  <c r="R27" i="1"/>
  <c r="S27" i="1"/>
  <c r="T27" i="1"/>
  <c r="U27" i="1"/>
  <c r="V27" i="1"/>
  <c r="W27" i="1"/>
  <c r="Y27" i="1"/>
  <c r="R28" i="1"/>
  <c r="S28" i="1"/>
  <c r="T28" i="1"/>
  <c r="U28" i="1"/>
  <c r="V28" i="1"/>
  <c r="W28" i="1"/>
  <c r="Y28" i="1"/>
  <c r="R29" i="1"/>
  <c r="S29" i="1"/>
  <c r="T29" i="1"/>
  <c r="U29" i="1"/>
  <c r="V29" i="1"/>
  <c r="W29" i="1"/>
  <c r="Y29" i="1"/>
  <c r="R30" i="1"/>
  <c r="S30" i="1"/>
  <c r="T30" i="1"/>
  <c r="U30" i="1"/>
  <c r="V30" i="1"/>
  <c r="W30" i="1"/>
  <c r="Y30" i="1"/>
  <c r="R31" i="1"/>
  <c r="S31" i="1"/>
  <c r="T31" i="1"/>
  <c r="U31" i="1"/>
  <c r="V31" i="1"/>
  <c r="W31" i="1"/>
  <c r="Y31" i="1"/>
  <c r="R32" i="1"/>
  <c r="S32" i="1"/>
  <c r="T32" i="1"/>
  <c r="U32" i="1"/>
  <c r="V32" i="1"/>
  <c r="W32" i="1"/>
  <c r="Y32" i="1"/>
  <c r="R33" i="1"/>
  <c r="S33" i="1"/>
  <c r="T33" i="1"/>
  <c r="U33" i="1"/>
  <c r="V33" i="1"/>
  <c r="W33" i="1"/>
  <c r="Y33" i="1"/>
  <c r="R34" i="1"/>
  <c r="S34" i="1"/>
  <c r="T34" i="1"/>
  <c r="U34" i="1"/>
  <c r="V34" i="1"/>
  <c r="W34" i="1"/>
  <c r="Y34" i="1"/>
  <c r="R35" i="1"/>
  <c r="S35" i="1"/>
  <c r="T35" i="1"/>
  <c r="U35" i="1"/>
  <c r="V35" i="1"/>
  <c r="W35" i="1"/>
  <c r="Y35" i="1"/>
  <c r="R36" i="1"/>
  <c r="S36" i="1"/>
  <c r="T36" i="1"/>
  <c r="U36" i="1"/>
  <c r="V36" i="1"/>
  <c r="W36" i="1"/>
  <c r="Y36" i="1"/>
  <c r="R37" i="1"/>
  <c r="S37" i="1"/>
  <c r="T37" i="1"/>
  <c r="U37" i="1"/>
  <c r="V37" i="1"/>
  <c r="W37" i="1"/>
  <c r="Y37" i="1"/>
  <c r="R38" i="1"/>
  <c r="S38" i="1"/>
  <c r="T38" i="1"/>
  <c r="U38" i="1"/>
  <c r="V38" i="1"/>
  <c r="W38" i="1"/>
  <c r="Y38" i="1"/>
  <c r="R39" i="1"/>
  <c r="S39" i="1"/>
  <c r="T39" i="1"/>
  <c r="U39" i="1"/>
  <c r="V39" i="1"/>
  <c r="W39" i="1"/>
  <c r="Y39" i="1"/>
  <c r="R40" i="1"/>
  <c r="S40" i="1"/>
  <c r="T40" i="1"/>
  <c r="U40" i="1"/>
  <c r="V40" i="1"/>
  <c r="W40" i="1"/>
  <c r="Y40" i="1"/>
  <c r="R41" i="1"/>
  <c r="S41" i="1"/>
  <c r="T41" i="1"/>
  <c r="U41" i="1"/>
  <c r="V41" i="1"/>
  <c r="W41" i="1"/>
  <c r="Y41" i="1"/>
  <c r="R42" i="1"/>
  <c r="S42" i="1"/>
  <c r="T42" i="1"/>
  <c r="U42" i="1"/>
  <c r="V42" i="1"/>
  <c r="W42" i="1"/>
  <c r="Y42" i="1"/>
  <c r="R43" i="1"/>
  <c r="S43" i="1"/>
  <c r="T43" i="1"/>
  <c r="U43" i="1"/>
  <c r="V43" i="1"/>
  <c r="W43" i="1"/>
  <c r="Y43" i="1"/>
  <c r="R44" i="1"/>
  <c r="S44" i="1"/>
  <c r="T44" i="1"/>
  <c r="U44" i="1"/>
  <c r="V44" i="1"/>
  <c r="W44" i="1"/>
  <c r="Y44" i="1"/>
  <c r="R45" i="1"/>
  <c r="S45" i="1"/>
  <c r="T45" i="1"/>
  <c r="U45" i="1"/>
  <c r="V45" i="1"/>
  <c r="W45" i="1"/>
  <c r="Y45" i="1"/>
  <c r="R46" i="1"/>
  <c r="S46" i="1"/>
  <c r="T46" i="1"/>
  <c r="U46" i="1"/>
  <c r="V46" i="1"/>
  <c r="W46" i="1"/>
  <c r="Y46" i="1"/>
  <c r="R47" i="1"/>
  <c r="S47" i="1"/>
  <c r="T47" i="1"/>
  <c r="U47" i="1"/>
  <c r="V47" i="1"/>
  <c r="W47" i="1"/>
  <c r="Y47" i="1"/>
  <c r="R48" i="1"/>
  <c r="S48" i="1"/>
  <c r="T48" i="1"/>
  <c r="U48" i="1"/>
  <c r="V48" i="1"/>
  <c r="W48" i="1"/>
  <c r="Y48" i="1"/>
  <c r="R49" i="1"/>
  <c r="S49" i="1"/>
  <c r="T49" i="1"/>
  <c r="U49" i="1"/>
  <c r="V49" i="1"/>
  <c r="W49" i="1"/>
  <c r="Y49" i="1"/>
  <c r="R50" i="1"/>
  <c r="S50" i="1"/>
  <c r="T50" i="1"/>
  <c r="U50" i="1"/>
  <c r="V50" i="1"/>
  <c r="W50" i="1"/>
  <c r="Y50" i="1"/>
  <c r="R51" i="1"/>
  <c r="S51" i="1"/>
  <c r="T51" i="1"/>
  <c r="U51" i="1"/>
  <c r="V51" i="1"/>
  <c r="W51" i="1"/>
  <c r="Y51" i="1"/>
  <c r="R52" i="1"/>
  <c r="S52" i="1"/>
  <c r="T52" i="1"/>
  <c r="U52" i="1"/>
  <c r="V52" i="1"/>
  <c r="W52" i="1"/>
  <c r="Y52" i="1"/>
  <c r="S10" i="1"/>
  <c r="T10" i="1"/>
  <c r="U10" i="1"/>
  <c r="V10" i="1"/>
  <c r="W10" i="1"/>
  <c r="Y10" i="1"/>
  <c r="R10" i="1"/>
  <c r="B53" i="1" l="1"/>
  <c r="C53" i="1"/>
  <c r="D53" i="1"/>
  <c r="E53" i="1"/>
  <c r="F53" i="1"/>
  <c r="G53" i="1"/>
  <c r="H53" i="1"/>
  <c r="I53" i="1"/>
  <c r="I55" i="1" l="1"/>
  <c r="Q53" i="1"/>
  <c r="Y54" i="1" s="1"/>
  <c r="P53" i="1"/>
  <c r="X54" i="1" s="1"/>
  <c r="O53" i="1"/>
  <c r="W54" i="1" s="1"/>
  <c r="N53" i="1"/>
  <c r="V54" i="1" s="1"/>
  <c r="M53" i="1"/>
  <c r="U54" i="1" s="1"/>
  <c r="L53" i="1"/>
  <c r="T54" i="1" s="1"/>
  <c r="K53" i="1"/>
  <c r="S54" i="1" s="1"/>
  <c r="J53" i="1"/>
  <c r="R54" i="1" s="1"/>
  <c r="W53" i="1" l="1"/>
  <c r="T53" i="1"/>
  <c r="S53" i="1"/>
  <c r="U53" i="1"/>
  <c r="Y53" i="1"/>
  <c r="R53" i="1"/>
  <c r="X53" i="1"/>
  <c r="V53" i="1"/>
</calcChain>
</file>

<file path=xl/sharedStrings.xml><?xml version="1.0" encoding="utf-8"?>
<sst xmlns="http://schemas.openxmlformats.org/spreadsheetml/2006/main" count="108" uniqueCount="87">
  <si>
    <t xml:space="preserve">PROGRAMUL NAŢIONAL DE ONCOLOGIE </t>
  </si>
  <si>
    <t xml:space="preserve"> Subprogramul de tratament medicamentos al bolnavilor cu afecţiuni oncologice (adulţi şi copii)
</t>
  </si>
  <si>
    <t>CAS</t>
  </si>
  <si>
    <t>Număr bolnavi cărora li s-au eliberat medicamente:</t>
  </si>
  <si>
    <t>Terapia avansată CAR-T - unităţi sanitare</t>
  </si>
  <si>
    <t xml:space="preserve">Total bolnavi pentru care s-au eliberat medicamente </t>
  </si>
  <si>
    <t>Cheltuieli cu medicamentele, pentru:</t>
  </si>
  <si>
    <t xml:space="preserve">Cheltuieli totale </t>
  </si>
  <si>
    <t>Cost mediu/bolnav in tratament cu:</t>
  </si>
  <si>
    <t>Cost mediu/ beneficiar</t>
  </si>
  <si>
    <t>terapie standard</t>
  </si>
  <si>
    <t>medicamente aferente DCI-uri marcate cu (**)1, conform Hotararii Guvernului 720/2008 cu modificarile si completarile ulterioare</t>
  </si>
  <si>
    <t>unităţi sanitare</t>
  </si>
  <si>
    <t>farmacii cu circuit deschis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</si>
  <si>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</si>
  <si>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</si>
  <si>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</si>
  <si>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</si>
  <si>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</si>
  <si>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</si>
  <si>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</si>
  <si>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</si>
  <si>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</si>
  <si>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</si>
  <si>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</si>
  <si>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</si>
  <si>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</si>
  <si>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</si>
  <si>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</si>
  <si>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</si>
  <si>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</si>
  <si>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</si>
  <si>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</si>
  <si>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</si>
  <si>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</si>
  <si>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</si>
  <si>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</si>
  <si>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</si>
  <si>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</si>
  <si>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</si>
  <si>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</si>
  <si>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</si>
  <si>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</si>
  <si>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</si>
  <si>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</si>
  <si>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</si>
  <si>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</si>
  <si>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</si>
  <si>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</si>
  <si>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</si>
  <si>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</si>
  <si>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</si>
  <si>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</si>
  <si>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</si>
  <si>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</si>
  <si>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</si>
  <si>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</si>
  <si>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</si>
  <si>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</si>
  <si>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</si>
  <si>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</si>
  <si>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</si>
  <si>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</si>
  <si>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</si>
  <si>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</si>
  <si>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</si>
  <si>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</si>
  <si>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</si>
  <si>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</si>
  <si>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</si>
  <si>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</si>
  <si>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</si>
  <si>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</si>
  <si>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</si>
  <si>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</si>
  <si>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</si>
  <si>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</si>
  <si>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</si>
  <si>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</si>
  <si>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</si>
  <si>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</si>
  <si>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</si>
  <si>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</si>
  <si>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</si>
  <si>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Număr bolnavi trataţi/CNP</t>
  </si>
  <si>
    <t>Număr de bolnavi trataţi în două/mai multe unităţi sanitare/judeţe</t>
  </si>
  <si>
    <r>
      <t>Situația indicatorilor şi a cheltuielilor realizate în</t>
    </r>
    <r>
      <rPr>
        <b/>
        <sz val="12"/>
        <rFont val="Arial"/>
        <family val="2"/>
        <charset val="238"/>
      </rPr>
      <t xml:space="preserve"> 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</si>
</sst>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9" fillId="0" borderId="0"/>
  </cellStyleXfs>
  <cellXfs count="101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Border="1"/>
    <xf numFmtId="3" fontId="1" fillId="2" borderId="0" xfId="0" applyNumberFormat="1" applyFont="1" applyFill="1"/>
    <xf numFmtId="3" fontId="4" fillId="2" borderId="16" xfId="3" applyNumberFormat="1" applyFont="1" applyFill="1" applyBorder="1" applyAlignment="1">
      <alignment horizontal="center" vertical="center" wrapText="1"/>
    </xf>
    <xf numFmtId="3" fontId="4" fillId="2" borderId="17" xfId="3" applyNumberFormat="1" applyFont="1" applyFill="1" applyBorder="1" applyAlignment="1">
      <alignment horizontal="center" vertical="center" wrapText="1"/>
    </xf>
    <xf numFmtId="3" fontId="4" fillId="2" borderId="20" xfId="3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6" xfId="2" applyNumberFormat="1" applyFont="1" applyFill="1" applyBorder="1" applyAlignment="1">
      <alignment horizontal="center" vertical="center" wrapText="1"/>
    </xf>
    <xf numFmtId="3" fontId="4" fillId="2" borderId="17" xfId="2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right"/>
    </xf>
    <xf numFmtId="3" fontId="1" fillId="2" borderId="23" xfId="0" applyNumberFormat="1" applyFont="1" applyFill="1" applyBorder="1"/>
    <xf numFmtId="3" fontId="1" fillId="2" borderId="24" xfId="0" applyNumberFormat="1" applyFont="1" applyFill="1" applyBorder="1"/>
    <xf numFmtId="3" fontId="1" fillId="2" borderId="25" xfId="0" applyNumberFormat="1" applyFont="1" applyFill="1" applyBorder="1"/>
    <xf numFmtId="4" fontId="1" fillId="2" borderId="23" xfId="0" applyNumberFormat="1" applyFont="1" applyFill="1" applyBorder="1"/>
    <xf numFmtId="4" fontId="1" fillId="2" borderId="24" xfId="0" applyNumberFormat="1" applyFont="1" applyFill="1" applyBorder="1"/>
    <xf numFmtId="3" fontId="1" fillId="2" borderId="26" xfId="0" applyNumberFormat="1" applyFont="1" applyFill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0" xfId="0" applyNumberFormat="1" applyFont="1" applyFill="1" applyBorder="1"/>
    <xf numFmtId="4" fontId="1" fillId="2" borderId="28" xfId="0" applyNumberFormat="1" applyFont="1" applyFill="1" applyBorder="1"/>
    <xf numFmtId="4" fontId="1" fillId="2" borderId="29" xfId="0" applyNumberFormat="1" applyFont="1" applyFill="1" applyBorder="1"/>
    <xf numFmtId="3" fontId="1" fillId="2" borderId="28" xfId="0" applyNumberFormat="1" applyFont="1" applyFill="1" applyBorder="1" applyAlignment="1">
      <alignment horizontal="right"/>
    </xf>
    <xf numFmtId="3" fontId="1" fillId="2" borderId="31" xfId="0" applyNumberFormat="1" applyFont="1" applyFill="1" applyBorder="1"/>
    <xf numFmtId="3" fontId="1" fillId="2" borderId="19" xfId="0" applyNumberFormat="1" applyFont="1" applyFill="1" applyBorder="1"/>
    <xf numFmtId="3" fontId="4" fillId="2" borderId="3" xfId="0" applyNumberFormat="1" applyFont="1" applyFill="1" applyBorder="1"/>
    <xf numFmtId="0" fontId="4" fillId="2" borderId="0" xfId="0" applyFont="1" applyFill="1"/>
    <xf numFmtId="3" fontId="4" fillId="2" borderId="10" xfId="0" applyNumberFormat="1" applyFont="1" applyFill="1" applyBorder="1" applyAlignment="1"/>
    <xf numFmtId="3" fontId="4" fillId="2" borderId="12" xfId="0" applyNumberFormat="1" applyFont="1" applyFill="1" applyBorder="1" applyAlignment="1"/>
    <xf numFmtId="3" fontId="4" fillId="2" borderId="11" xfId="0" applyNumberFormat="1" applyFont="1" applyFill="1" applyBorder="1"/>
    <xf numFmtId="4" fontId="1" fillId="2" borderId="0" xfId="0" applyNumberFormat="1" applyFont="1" applyFill="1"/>
    <xf numFmtId="3" fontId="4" fillId="2" borderId="32" xfId="0" applyNumberFormat="1" applyFont="1" applyFill="1" applyBorder="1"/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10" fontId="1" fillId="2" borderId="0" xfId="0" applyNumberFormat="1" applyFont="1" applyFill="1" applyBorder="1"/>
    <xf numFmtId="10" fontId="1" fillId="2" borderId="0" xfId="0" applyNumberFormat="1" applyFont="1" applyFill="1"/>
    <xf numFmtId="0" fontId="4" fillId="2" borderId="17" xfId="0" applyFont="1" applyFill="1" applyBorder="1" applyAlignment="1">
      <alignment horizontal="left" vertical="center" wrapText="1"/>
    </xf>
    <xf numFmtId="3" fontId="1" fillId="2" borderId="35" xfId="0" applyNumberFormat="1" applyFont="1" applyFill="1" applyBorder="1"/>
    <xf numFmtId="3" fontId="4" fillId="2" borderId="4" xfId="0" applyNumberFormat="1" applyFont="1" applyFill="1" applyBorder="1"/>
    <xf numFmtId="3" fontId="1" fillId="2" borderId="36" xfId="0" applyNumberFormat="1" applyFont="1" applyFill="1" applyBorder="1"/>
    <xf numFmtId="4" fontId="1" fillId="2" borderId="37" xfId="2" applyNumberFormat="1" applyFont="1" applyFill="1" applyBorder="1"/>
    <xf numFmtId="4" fontId="1" fillId="2" borderId="38" xfId="2" applyNumberFormat="1" applyFont="1" applyFill="1" applyBorder="1"/>
    <xf numFmtId="4" fontId="4" fillId="2" borderId="10" xfId="0" applyNumberFormat="1" applyFont="1" applyFill="1" applyBorder="1"/>
    <xf numFmtId="4" fontId="4" fillId="2" borderId="12" xfId="0" applyNumberFormat="1" applyFont="1" applyFill="1" applyBorder="1"/>
    <xf numFmtId="3" fontId="1" fillId="2" borderId="22" xfId="0" applyNumberFormat="1" applyFont="1" applyFill="1" applyBorder="1"/>
    <xf numFmtId="3" fontId="1" fillId="2" borderId="5" xfId="0" applyNumberFormat="1" applyFont="1" applyFill="1" applyBorder="1"/>
    <xf numFmtId="3" fontId="1" fillId="2" borderId="39" xfId="0" applyNumberFormat="1" applyFont="1" applyFill="1" applyBorder="1"/>
    <xf numFmtId="3" fontId="1" fillId="2" borderId="40" xfId="0" applyNumberFormat="1" applyFont="1" applyFill="1" applyBorder="1"/>
    <xf numFmtId="3" fontId="1" fillId="2" borderId="1" xfId="2" applyNumberFormat="1" applyFont="1" applyFill="1" applyBorder="1"/>
    <xf numFmtId="3" fontId="1" fillId="2" borderId="8" xfId="2" applyNumberFormat="1" applyFont="1" applyFill="1" applyBorder="1"/>
    <xf numFmtId="3" fontId="1" fillId="2" borderId="41" xfId="2" applyNumberFormat="1" applyFont="1" applyFill="1" applyBorder="1"/>
    <xf numFmtId="3" fontId="4" fillId="2" borderId="42" xfId="2" applyNumberFormat="1" applyFont="1" applyFill="1" applyBorder="1"/>
    <xf numFmtId="3" fontId="4" fillId="2" borderId="20" xfId="2" applyNumberFormat="1" applyFont="1" applyFill="1" applyBorder="1" applyAlignment="1">
      <alignment horizontal="center" vertical="center" wrapText="1"/>
    </xf>
    <xf numFmtId="4" fontId="1" fillId="2" borderId="43" xfId="0" applyNumberFormat="1" applyFont="1" applyFill="1" applyBorder="1"/>
    <xf numFmtId="4" fontId="1" fillId="2" borderId="44" xfId="0" applyNumberFormat="1" applyFont="1" applyFill="1" applyBorder="1"/>
    <xf numFmtId="4" fontId="1" fillId="2" borderId="45" xfId="2" applyNumberFormat="1" applyFont="1" applyFill="1" applyBorder="1"/>
    <xf numFmtId="4" fontId="4" fillId="2" borderId="34" xfId="0" applyNumberFormat="1" applyFont="1" applyFill="1" applyBorder="1"/>
    <xf numFmtId="3" fontId="1" fillId="2" borderId="26" xfId="0" applyNumberFormat="1" applyFont="1" applyFill="1" applyBorder="1" applyAlignment="1">
      <alignment horizontal="right"/>
    </xf>
    <xf numFmtId="3" fontId="1" fillId="2" borderId="27" xfId="0" applyNumberFormat="1" applyFont="1" applyFill="1" applyBorder="1"/>
    <xf numFmtId="3" fontId="1" fillId="2" borderId="27" xfId="0" applyNumberFormat="1" applyFont="1" applyFill="1" applyBorder="1" applyAlignment="1">
      <alignment horizontal="right"/>
    </xf>
    <xf numFmtId="3" fontId="4" fillId="2" borderId="2" xfId="0" applyNumberFormat="1" applyFont="1" applyFill="1" applyBorder="1"/>
    <xf numFmtId="3" fontId="4" fillId="2" borderId="16" xfId="0" applyNumberFormat="1" applyFont="1" applyFill="1" applyBorder="1"/>
    <xf numFmtId="3" fontId="4" fillId="2" borderId="9" xfId="0" applyNumberFormat="1" applyFont="1" applyFill="1" applyBorder="1" applyAlignment="1"/>
    <xf numFmtId="3" fontId="4" fillId="2" borderId="46" xfId="0" applyNumberFormat="1" applyFont="1" applyFill="1" applyBorder="1"/>
    <xf numFmtId="0" fontId="4" fillId="2" borderId="17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8" xfId="2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4" fillId="2" borderId="34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4" fontId="4" fillId="2" borderId="11" xfId="2" applyNumberFormat="1" applyFont="1" applyFill="1" applyBorder="1" applyAlignment="1">
      <alignment horizontal="center" vertical="center" wrapText="1"/>
    </xf>
    <xf numFmtId="4" fontId="4" fillId="2" borderId="9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 2" xfId="3"/>
    <cellStyle name="Normal 5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AH59"/>
  <sheetViews>
    <sheetView tabSelected="1" zoomScaleNormal="100" workbookViewId="0">
      <selection activeCell="J59" sqref="A58:J59"/>
    </sheetView>
  </sheetViews>
  <sheetFormatPr defaultColWidth="9.109375" defaultRowHeight="10.199999999999999" x14ac:dyDescent="0.2"/>
  <cols>
    <col min="1" max="1" width="12" style="1" customWidth="1"/>
    <col min="2" max="3" width="11" style="2" customWidth="1"/>
    <col min="4" max="4" width="9.44140625" style="2" customWidth="1"/>
    <col min="5" max="5" width="10.6640625" style="2" customWidth="1"/>
    <col min="6" max="6" width="11.33203125" style="3" customWidth="1"/>
    <col min="7" max="8" width="10.109375" style="3" customWidth="1"/>
    <col min="9" max="9" width="11.33203125" style="3" customWidth="1"/>
    <col min="10" max="10" width="11.33203125" style="1" customWidth="1"/>
    <col min="11" max="11" width="15.33203125" style="1" customWidth="1"/>
    <col min="12" max="13" width="10.6640625" style="1" bestFit="1" customWidth="1"/>
    <col min="14" max="14" width="12.109375" style="1" customWidth="1"/>
    <col min="15" max="15" width="11.88671875" style="1" customWidth="1"/>
    <col min="16" max="16" width="10.6640625" style="1" customWidth="1"/>
    <col min="17" max="17" width="13.88671875" style="1" customWidth="1"/>
    <col min="18" max="16384" width="9.109375" style="1"/>
  </cols>
  <sheetData>
    <row r="2" spans="1:34" ht="15.6" x14ac:dyDescent="0.3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34" ht="15.6" x14ac:dyDescent="0.2">
      <c r="B3" s="85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34" ht="15.6" x14ac:dyDescent="0.3">
      <c r="B4" s="87" t="s">
        <v>86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34" ht="10.8" thickBot="1" x14ac:dyDescent="0.25"/>
    <row r="6" spans="1:34" ht="13.5" customHeight="1" thickBot="1" x14ac:dyDescent="0.25">
      <c r="A6" s="88" t="s">
        <v>2</v>
      </c>
      <c r="B6" s="91" t="s">
        <v>3</v>
      </c>
      <c r="C6" s="92"/>
      <c r="D6" s="92"/>
      <c r="E6" s="92"/>
      <c r="F6" s="92"/>
      <c r="G6" s="93"/>
      <c r="H6" s="70" t="s">
        <v>4</v>
      </c>
      <c r="I6" s="94" t="s">
        <v>5</v>
      </c>
      <c r="J6" s="97" t="s">
        <v>6</v>
      </c>
      <c r="K6" s="92"/>
      <c r="L6" s="92"/>
      <c r="M6" s="92"/>
      <c r="N6" s="92"/>
      <c r="O6" s="92"/>
      <c r="P6" s="98" t="s">
        <v>4</v>
      </c>
      <c r="Q6" s="88" t="s">
        <v>7</v>
      </c>
      <c r="R6" s="67" t="s">
        <v>8</v>
      </c>
      <c r="S6" s="68"/>
      <c r="T6" s="68"/>
      <c r="U6" s="68"/>
      <c r="V6" s="68"/>
      <c r="W6" s="69"/>
      <c r="X6" s="70" t="s">
        <v>4</v>
      </c>
      <c r="Y6" s="73" t="s">
        <v>9</v>
      </c>
    </row>
    <row r="7" spans="1:34" ht="52.2" customHeight="1" thickBot="1" x14ac:dyDescent="0.25">
      <c r="A7" s="89"/>
      <c r="B7" s="76" t="s">
        <v>10</v>
      </c>
      <c r="C7" s="77"/>
      <c r="D7" s="78"/>
      <c r="E7" s="76" t="s">
        <v>11</v>
      </c>
      <c r="F7" s="77"/>
      <c r="G7" s="79"/>
      <c r="H7" s="71"/>
      <c r="I7" s="95"/>
      <c r="J7" s="80" t="s">
        <v>10</v>
      </c>
      <c r="K7" s="81"/>
      <c r="L7" s="82"/>
      <c r="M7" s="76" t="s">
        <v>11</v>
      </c>
      <c r="N7" s="77"/>
      <c r="O7" s="78"/>
      <c r="P7" s="99"/>
      <c r="Q7" s="89"/>
      <c r="R7" s="83" t="s">
        <v>10</v>
      </c>
      <c r="S7" s="81"/>
      <c r="T7" s="82"/>
      <c r="U7" s="76" t="s">
        <v>11</v>
      </c>
      <c r="V7" s="77"/>
      <c r="W7" s="78"/>
      <c r="X7" s="71"/>
      <c r="Y7" s="74"/>
    </row>
    <row r="8" spans="1:34" ht="40.5" customHeight="1" thickBot="1" x14ac:dyDescent="0.25">
      <c r="A8" s="90"/>
      <c r="B8" s="4" t="s">
        <v>12</v>
      </c>
      <c r="C8" s="4" t="s">
        <v>13</v>
      </c>
      <c r="D8" s="4" t="s">
        <v>14</v>
      </c>
      <c r="E8" s="4" t="s">
        <v>12</v>
      </c>
      <c r="F8" s="4" t="s">
        <v>13</v>
      </c>
      <c r="G8" s="5" t="s">
        <v>14</v>
      </c>
      <c r="H8" s="72"/>
      <c r="I8" s="96"/>
      <c r="J8" s="6" t="s">
        <v>12</v>
      </c>
      <c r="K8" s="4" t="s">
        <v>13</v>
      </c>
      <c r="L8" s="4" t="s">
        <v>14</v>
      </c>
      <c r="M8" s="4" t="s">
        <v>12</v>
      </c>
      <c r="N8" s="4" t="s">
        <v>13</v>
      </c>
      <c r="O8" s="4" t="s">
        <v>14</v>
      </c>
      <c r="P8" s="100"/>
      <c r="Q8" s="90"/>
      <c r="R8" s="4" t="s">
        <v>12</v>
      </c>
      <c r="S8" s="4" t="s">
        <v>13</v>
      </c>
      <c r="T8" s="4" t="s">
        <v>14</v>
      </c>
      <c r="U8" s="6" t="s">
        <v>12</v>
      </c>
      <c r="V8" s="4" t="s">
        <v>13</v>
      </c>
      <c r="W8" s="5" t="s">
        <v>14</v>
      </c>
      <c r="X8" s="72"/>
      <c r="Y8" s="75"/>
    </row>
    <row r="9" spans="1:34" ht="10.8" thickBot="1" x14ac:dyDescent="0.25">
      <c r="A9" s="7" t="s">
        <v>15</v>
      </c>
      <c r="B9" s="8" t="s">
        <v>16</v>
      </c>
      <c r="C9" s="8" t="s">
        <v>17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23</v>
      </c>
      <c r="J9" s="52" t="s">
        <v>24</v>
      </c>
      <c r="K9" s="8" t="s">
        <v>25</v>
      </c>
      <c r="L9" s="8" t="s">
        <v>26</v>
      </c>
      <c r="M9" s="8" t="s">
        <v>27</v>
      </c>
      <c r="N9" s="8" t="s">
        <v>28</v>
      </c>
      <c r="O9" s="8" t="s">
        <v>29</v>
      </c>
      <c r="P9" s="8" t="s">
        <v>30</v>
      </c>
      <c r="Q9" s="9" t="s">
        <v>31</v>
      </c>
      <c r="R9" s="8" t="s">
        <v>32</v>
      </c>
      <c r="S9" s="8" t="s">
        <v>33</v>
      </c>
      <c r="T9" s="8" t="s">
        <v>34</v>
      </c>
      <c r="U9" s="8" t="s">
        <v>35</v>
      </c>
      <c r="V9" s="8" t="s">
        <v>36</v>
      </c>
      <c r="W9" s="8" t="s">
        <v>37</v>
      </c>
      <c r="X9" s="8" t="s">
        <v>38</v>
      </c>
      <c r="Y9" s="8" t="s">
        <v>39</v>
      </c>
    </row>
    <row r="10" spans="1:34" x14ac:dyDescent="0.2">
      <c r="A10" s="48" t="s">
        <v>40</v>
      </c>
      <c r="B10" s="57">
        <v>382</v>
      </c>
      <c r="C10" s="10">
        <v>1332</v>
      </c>
      <c r="D10" s="10">
        <v>1498</v>
      </c>
      <c r="E10" s="11">
        <v>162</v>
      </c>
      <c r="F10" s="11">
        <v>345</v>
      </c>
      <c r="G10" s="11">
        <v>484</v>
      </c>
      <c r="H10" s="12">
        <v>0</v>
      </c>
      <c r="I10" s="13">
        <v>1661</v>
      </c>
      <c r="J10" s="53">
        <v>1010473.47</v>
      </c>
      <c r="K10" s="14">
        <v>2256104.86</v>
      </c>
      <c r="L10" s="14">
        <v>3266578.33</v>
      </c>
      <c r="M10" s="14">
        <v>4597431.17</v>
      </c>
      <c r="N10" s="14">
        <v>23338713.48</v>
      </c>
      <c r="O10" s="14">
        <v>27936144.649999999</v>
      </c>
      <c r="P10" s="15">
        <v>0</v>
      </c>
      <c r="Q10" s="15">
        <v>31202722.979999997</v>
      </c>
      <c r="R10" s="44">
        <f>J10/B10</f>
        <v>2645.218507853403</v>
      </c>
      <c r="S10" s="44">
        <f t="shared" ref="S10:Y10" si="0">K10/C10</f>
        <v>1693.7724174174173</v>
      </c>
      <c r="T10" s="44">
        <f t="shared" si="0"/>
        <v>2180.6263885180242</v>
      </c>
      <c r="U10" s="44">
        <f t="shared" si="0"/>
        <v>28379.204753086418</v>
      </c>
      <c r="V10" s="44">
        <f t="shared" si="0"/>
        <v>67648.444869565225</v>
      </c>
      <c r="W10" s="44">
        <f t="shared" si="0"/>
        <v>57719.307128099172</v>
      </c>
      <c r="X10" s="44">
        <v>0</v>
      </c>
      <c r="Y10" s="45">
        <f t="shared" si="0"/>
        <v>18785.504503311255</v>
      </c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49" t="s">
        <v>41</v>
      </c>
      <c r="B11" s="58">
        <v>566</v>
      </c>
      <c r="C11" s="17">
        <v>1119</v>
      </c>
      <c r="D11" s="17">
        <v>1452</v>
      </c>
      <c r="E11" s="17">
        <v>176</v>
      </c>
      <c r="F11" s="17">
        <v>273</v>
      </c>
      <c r="G11" s="17">
        <v>431</v>
      </c>
      <c r="H11" s="18">
        <v>0</v>
      </c>
      <c r="I11" s="19">
        <v>1642</v>
      </c>
      <c r="J11" s="54">
        <v>849017.9</v>
      </c>
      <c r="K11" s="20">
        <v>1327398.3700000001</v>
      </c>
      <c r="L11" s="20">
        <v>2176416.27</v>
      </c>
      <c r="M11" s="20">
        <v>4214530.83</v>
      </c>
      <c r="N11" s="20">
        <v>20531516.010000002</v>
      </c>
      <c r="O11" s="20">
        <v>24746046.840000004</v>
      </c>
      <c r="P11" s="21">
        <v>0</v>
      </c>
      <c r="Q11" s="21">
        <v>26922463.110000003</v>
      </c>
      <c r="R11" s="16">
        <f t="shared" ref="R11:R53" si="1">J11/B11</f>
        <v>1500.0316254416962</v>
      </c>
      <c r="S11" s="16">
        <f t="shared" ref="S11:S53" si="2">K11/C11</f>
        <v>1186.2362555853442</v>
      </c>
      <c r="T11" s="16">
        <f t="shared" ref="T11:T53" si="3">L11/D11</f>
        <v>1498.9092768595042</v>
      </c>
      <c r="U11" s="16">
        <f t="shared" ref="U11:U53" si="4">M11/E11</f>
        <v>23946.197897727274</v>
      </c>
      <c r="V11" s="16">
        <f t="shared" ref="V11:V53" si="5">N11/F11</f>
        <v>75207.018351648352</v>
      </c>
      <c r="W11" s="16">
        <f t="shared" ref="W11:W53" si="6">O11/G11</f>
        <v>57415.421902552211</v>
      </c>
      <c r="X11" s="16">
        <v>0</v>
      </c>
      <c r="Y11" s="46">
        <f t="shared" ref="Y11:Y53" si="7">Q11/I11</f>
        <v>16396.14074908648</v>
      </c>
      <c r="AA11" s="3"/>
      <c r="AB11" s="3"/>
      <c r="AC11" s="3"/>
      <c r="AD11" s="3"/>
      <c r="AE11" s="3"/>
      <c r="AF11" s="3"/>
      <c r="AG11" s="3"/>
      <c r="AH11" s="3"/>
    </row>
    <row r="12" spans="1:34" x14ac:dyDescent="0.2">
      <c r="A12" s="49" t="s">
        <v>42</v>
      </c>
      <c r="B12" s="59">
        <v>784</v>
      </c>
      <c r="C12" s="22">
        <v>2156</v>
      </c>
      <c r="D12" s="22">
        <v>2483</v>
      </c>
      <c r="E12" s="17">
        <v>227</v>
      </c>
      <c r="F12" s="17">
        <v>542</v>
      </c>
      <c r="G12" s="17">
        <v>761</v>
      </c>
      <c r="H12" s="18">
        <v>0</v>
      </c>
      <c r="I12" s="19">
        <v>2836</v>
      </c>
      <c r="J12" s="54">
        <v>1534110.19</v>
      </c>
      <c r="K12" s="20">
        <v>3199502.99</v>
      </c>
      <c r="L12" s="20">
        <v>4733613.18</v>
      </c>
      <c r="M12" s="20">
        <v>4777610.3499999996</v>
      </c>
      <c r="N12" s="20">
        <v>40048150.079999998</v>
      </c>
      <c r="O12" s="20">
        <v>44825760.43</v>
      </c>
      <c r="P12" s="21">
        <v>0</v>
      </c>
      <c r="Q12" s="21">
        <v>49559373.609999999</v>
      </c>
      <c r="R12" s="16">
        <f t="shared" si="1"/>
        <v>1956.7732015306121</v>
      </c>
      <c r="S12" s="16">
        <f t="shared" si="2"/>
        <v>1483.9995315398887</v>
      </c>
      <c r="T12" s="16">
        <f t="shared" si="3"/>
        <v>1906.4088521949254</v>
      </c>
      <c r="U12" s="16">
        <f t="shared" si="4"/>
        <v>21046.741629955945</v>
      </c>
      <c r="V12" s="16">
        <f t="shared" si="5"/>
        <v>73889.57579335793</v>
      </c>
      <c r="W12" s="16">
        <f t="shared" si="6"/>
        <v>58903.758777923787</v>
      </c>
      <c r="X12" s="16">
        <v>0</v>
      </c>
      <c r="Y12" s="46">
        <f t="shared" si="7"/>
        <v>17475.096477433002</v>
      </c>
      <c r="AA12" s="3"/>
      <c r="AB12" s="3"/>
      <c r="AC12" s="3"/>
      <c r="AD12" s="3"/>
      <c r="AE12" s="3"/>
      <c r="AF12" s="3"/>
      <c r="AG12" s="3"/>
      <c r="AH12" s="3"/>
    </row>
    <row r="13" spans="1:34" x14ac:dyDescent="0.2">
      <c r="A13" s="49" t="s">
        <v>43</v>
      </c>
      <c r="B13" s="58">
        <v>696</v>
      </c>
      <c r="C13" s="17">
        <v>2064</v>
      </c>
      <c r="D13" s="17">
        <v>2346</v>
      </c>
      <c r="E13" s="17">
        <v>215</v>
      </c>
      <c r="F13" s="17">
        <v>365</v>
      </c>
      <c r="G13" s="17">
        <v>562</v>
      </c>
      <c r="H13" s="18">
        <v>0</v>
      </c>
      <c r="I13" s="19">
        <v>2520</v>
      </c>
      <c r="J13" s="54">
        <v>1133905</v>
      </c>
      <c r="K13" s="20">
        <v>3067980.55</v>
      </c>
      <c r="L13" s="20">
        <v>4201885.55</v>
      </c>
      <c r="M13" s="20">
        <v>6859835.4299999997</v>
      </c>
      <c r="N13" s="20">
        <v>21755108.949999999</v>
      </c>
      <c r="O13" s="20">
        <v>28614944.379999999</v>
      </c>
      <c r="P13" s="21">
        <v>0</v>
      </c>
      <c r="Q13" s="21">
        <v>32816829.93</v>
      </c>
      <c r="R13" s="16">
        <f t="shared" si="1"/>
        <v>1629.1738505747126</v>
      </c>
      <c r="S13" s="16">
        <f t="shared" si="2"/>
        <v>1486.4246850775194</v>
      </c>
      <c r="T13" s="16">
        <f t="shared" si="3"/>
        <v>1791.0850596760442</v>
      </c>
      <c r="U13" s="16">
        <f t="shared" si="4"/>
        <v>31906.211302325581</v>
      </c>
      <c r="V13" s="16">
        <f t="shared" si="5"/>
        <v>59603.038219178081</v>
      </c>
      <c r="W13" s="16">
        <f t="shared" si="6"/>
        <v>50916.271138790034</v>
      </c>
      <c r="X13" s="16">
        <v>0</v>
      </c>
      <c r="Y13" s="46">
        <f t="shared" si="7"/>
        <v>13022.55155952381</v>
      </c>
      <c r="AA13" s="3"/>
      <c r="AB13" s="3"/>
      <c r="AC13" s="3"/>
      <c r="AD13" s="3"/>
      <c r="AE13" s="3"/>
      <c r="AF13" s="3"/>
      <c r="AG13" s="3"/>
      <c r="AH13" s="3"/>
    </row>
    <row r="14" spans="1:34" x14ac:dyDescent="0.2">
      <c r="A14" s="49" t="s">
        <v>44</v>
      </c>
      <c r="B14" s="58">
        <v>1279</v>
      </c>
      <c r="C14" s="17">
        <v>1941</v>
      </c>
      <c r="D14" s="17">
        <v>2700</v>
      </c>
      <c r="E14" s="17">
        <v>326</v>
      </c>
      <c r="F14" s="17">
        <v>671</v>
      </c>
      <c r="G14" s="17">
        <v>960</v>
      </c>
      <c r="H14" s="18">
        <v>0</v>
      </c>
      <c r="I14" s="19">
        <v>3088</v>
      </c>
      <c r="J14" s="54">
        <v>2444342.6</v>
      </c>
      <c r="K14" s="20">
        <v>3179442.5</v>
      </c>
      <c r="L14" s="20">
        <v>5623785.0999999996</v>
      </c>
      <c r="M14" s="20">
        <v>12207704.9</v>
      </c>
      <c r="N14" s="20">
        <v>44223879.869999997</v>
      </c>
      <c r="O14" s="20">
        <v>56431584.769999996</v>
      </c>
      <c r="P14" s="21">
        <v>0</v>
      </c>
      <c r="Q14" s="21">
        <v>62055369.869999997</v>
      </c>
      <c r="R14" s="16">
        <f t="shared" si="1"/>
        <v>1911.1357310398751</v>
      </c>
      <c r="S14" s="16">
        <f t="shared" si="2"/>
        <v>1638.0435342606904</v>
      </c>
      <c r="T14" s="16">
        <f t="shared" si="3"/>
        <v>2082.8833703703704</v>
      </c>
      <c r="U14" s="16">
        <f t="shared" si="4"/>
        <v>37446.94754601227</v>
      </c>
      <c r="V14" s="16">
        <f t="shared" si="5"/>
        <v>65907.421564828604</v>
      </c>
      <c r="W14" s="16">
        <f t="shared" si="6"/>
        <v>58782.900802083328</v>
      </c>
      <c r="X14" s="16">
        <v>0</v>
      </c>
      <c r="Y14" s="46">
        <f t="shared" si="7"/>
        <v>20095.650864637304</v>
      </c>
      <c r="AA14" s="3"/>
      <c r="AB14" s="3"/>
      <c r="AC14" s="3"/>
      <c r="AD14" s="3"/>
      <c r="AE14" s="3"/>
      <c r="AF14" s="3"/>
      <c r="AG14" s="3"/>
      <c r="AH14" s="3"/>
    </row>
    <row r="15" spans="1:34" x14ac:dyDescent="0.2">
      <c r="A15" s="49" t="s">
        <v>45</v>
      </c>
      <c r="B15" s="58">
        <v>455</v>
      </c>
      <c r="C15" s="17">
        <v>861</v>
      </c>
      <c r="D15" s="17">
        <v>1054</v>
      </c>
      <c r="E15" s="17">
        <v>187</v>
      </c>
      <c r="F15" s="17">
        <v>255</v>
      </c>
      <c r="G15" s="17">
        <v>409</v>
      </c>
      <c r="H15" s="18">
        <v>0</v>
      </c>
      <c r="I15" s="19">
        <v>1193</v>
      </c>
      <c r="J15" s="54">
        <v>692867.38</v>
      </c>
      <c r="K15" s="20">
        <v>1397839.05</v>
      </c>
      <c r="L15" s="20">
        <v>2090706.4300000002</v>
      </c>
      <c r="M15" s="20">
        <v>3202272.08</v>
      </c>
      <c r="N15" s="20">
        <v>18398650.82</v>
      </c>
      <c r="O15" s="20">
        <v>21600922.899999999</v>
      </c>
      <c r="P15" s="21">
        <v>0</v>
      </c>
      <c r="Q15" s="21">
        <v>23691629.329999998</v>
      </c>
      <c r="R15" s="16">
        <f t="shared" si="1"/>
        <v>1522.7854505494506</v>
      </c>
      <c r="S15" s="16">
        <f t="shared" si="2"/>
        <v>1623.5064459930313</v>
      </c>
      <c r="T15" s="16">
        <f t="shared" si="3"/>
        <v>1983.592438330171</v>
      </c>
      <c r="U15" s="16">
        <f t="shared" si="4"/>
        <v>17124.449625668451</v>
      </c>
      <c r="V15" s="16">
        <f t="shared" si="5"/>
        <v>72151.571843137252</v>
      </c>
      <c r="W15" s="16">
        <f t="shared" si="6"/>
        <v>52813.992420537892</v>
      </c>
      <c r="X15" s="16">
        <v>0</v>
      </c>
      <c r="Y15" s="46">
        <f t="shared" si="7"/>
        <v>19858.867837384743</v>
      </c>
      <c r="AA15" s="3"/>
      <c r="AB15" s="3"/>
      <c r="AC15" s="3"/>
      <c r="AD15" s="3"/>
      <c r="AE15" s="3"/>
      <c r="AF15" s="3"/>
      <c r="AG15" s="3"/>
      <c r="AH15" s="3"/>
    </row>
    <row r="16" spans="1:34" x14ac:dyDescent="0.2">
      <c r="A16" s="49" t="s">
        <v>46</v>
      </c>
      <c r="B16" s="58">
        <v>399</v>
      </c>
      <c r="C16" s="17">
        <v>805</v>
      </c>
      <c r="D16" s="17">
        <v>1055</v>
      </c>
      <c r="E16" s="17">
        <v>81</v>
      </c>
      <c r="F16" s="17">
        <v>209</v>
      </c>
      <c r="G16" s="17">
        <v>287</v>
      </c>
      <c r="H16" s="18">
        <v>0</v>
      </c>
      <c r="I16" s="19">
        <v>1164</v>
      </c>
      <c r="J16" s="54">
        <v>471758.1</v>
      </c>
      <c r="K16" s="20">
        <v>1099546.1299999999</v>
      </c>
      <c r="L16" s="20">
        <v>1571304.23</v>
      </c>
      <c r="M16" s="20">
        <v>2380696.29</v>
      </c>
      <c r="N16" s="20">
        <v>14252809.85</v>
      </c>
      <c r="O16" s="20">
        <v>16633506.140000001</v>
      </c>
      <c r="P16" s="21">
        <v>0</v>
      </c>
      <c r="Q16" s="21">
        <v>18204810.370000001</v>
      </c>
      <c r="R16" s="16">
        <f t="shared" si="1"/>
        <v>1182.3511278195488</v>
      </c>
      <c r="S16" s="16">
        <f t="shared" si="2"/>
        <v>1365.8958136645961</v>
      </c>
      <c r="T16" s="16">
        <f t="shared" si="3"/>
        <v>1489.3878957345971</v>
      </c>
      <c r="U16" s="16">
        <f t="shared" si="4"/>
        <v>29391.312222222223</v>
      </c>
      <c r="V16" s="16">
        <f t="shared" si="5"/>
        <v>68195.262440191393</v>
      </c>
      <c r="W16" s="16">
        <f t="shared" si="6"/>
        <v>57956.467386759585</v>
      </c>
      <c r="X16" s="16">
        <v>0</v>
      </c>
      <c r="Y16" s="46">
        <f t="shared" si="7"/>
        <v>15639.871451890036</v>
      </c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49" t="s">
        <v>47</v>
      </c>
      <c r="B17" s="58">
        <v>1971</v>
      </c>
      <c r="C17" s="17">
        <v>3677</v>
      </c>
      <c r="D17" s="17">
        <v>4476</v>
      </c>
      <c r="E17" s="17">
        <v>586</v>
      </c>
      <c r="F17" s="17">
        <v>967</v>
      </c>
      <c r="G17" s="17">
        <v>1474</v>
      </c>
      <c r="H17" s="18">
        <v>0</v>
      </c>
      <c r="I17" s="19">
        <v>4932</v>
      </c>
      <c r="J17" s="54">
        <v>4819222.3499999996</v>
      </c>
      <c r="K17" s="20">
        <v>6032942.21</v>
      </c>
      <c r="L17" s="20">
        <v>10852164.559999999</v>
      </c>
      <c r="M17" s="20">
        <v>20498763.850000001</v>
      </c>
      <c r="N17" s="20">
        <v>63860505.760000005</v>
      </c>
      <c r="O17" s="20">
        <v>84359269.610000014</v>
      </c>
      <c r="P17" s="21">
        <v>0</v>
      </c>
      <c r="Q17" s="21">
        <v>95211434.170000017</v>
      </c>
      <c r="R17" s="16">
        <f t="shared" si="1"/>
        <v>2445.0646118721461</v>
      </c>
      <c r="S17" s="16">
        <f t="shared" si="2"/>
        <v>1640.724016861572</v>
      </c>
      <c r="T17" s="16">
        <f t="shared" si="3"/>
        <v>2424.5229133154598</v>
      </c>
      <c r="U17" s="16">
        <f t="shared" si="4"/>
        <v>34980.825682593859</v>
      </c>
      <c r="V17" s="16">
        <f t="shared" si="5"/>
        <v>66039.819813857292</v>
      </c>
      <c r="W17" s="16">
        <f t="shared" si="6"/>
        <v>57231.526194029859</v>
      </c>
      <c r="X17" s="16">
        <v>0</v>
      </c>
      <c r="Y17" s="46">
        <f t="shared" si="7"/>
        <v>19304.832556772104</v>
      </c>
      <c r="AA17" s="3"/>
      <c r="AB17" s="3"/>
      <c r="AC17" s="3"/>
      <c r="AD17" s="3"/>
      <c r="AE17" s="3"/>
      <c r="AF17" s="3"/>
      <c r="AG17" s="3"/>
      <c r="AH17" s="3"/>
    </row>
    <row r="18" spans="1:34" x14ac:dyDescent="0.2">
      <c r="A18" s="49" t="s">
        <v>48</v>
      </c>
      <c r="B18" s="58">
        <v>965</v>
      </c>
      <c r="C18" s="17">
        <v>777</v>
      </c>
      <c r="D18" s="17">
        <v>1534</v>
      </c>
      <c r="E18" s="17">
        <v>218</v>
      </c>
      <c r="F18" s="17">
        <v>181</v>
      </c>
      <c r="G18" s="17">
        <v>389</v>
      </c>
      <c r="H18" s="18">
        <v>0</v>
      </c>
      <c r="I18" s="19">
        <v>1679</v>
      </c>
      <c r="J18" s="54">
        <v>2338567.87</v>
      </c>
      <c r="K18" s="20">
        <v>695516.12</v>
      </c>
      <c r="L18" s="20">
        <v>3034083.99</v>
      </c>
      <c r="M18" s="20">
        <v>7274247.3899999997</v>
      </c>
      <c r="N18" s="20">
        <v>10105975.380000001</v>
      </c>
      <c r="O18" s="20">
        <v>17380222.77</v>
      </c>
      <c r="P18" s="21">
        <v>0</v>
      </c>
      <c r="Q18" s="21">
        <v>20414306.759999998</v>
      </c>
      <c r="R18" s="16">
        <f t="shared" si="1"/>
        <v>2423.3863937823835</v>
      </c>
      <c r="S18" s="16">
        <f t="shared" si="2"/>
        <v>895.13014157014152</v>
      </c>
      <c r="T18" s="16">
        <f t="shared" si="3"/>
        <v>1977.8904758800522</v>
      </c>
      <c r="U18" s="16">
        <f t="shared" si="4"/>
        <v>33368.107293577981</v>
      </c>
      <c r="V18" s="16">
        <f t="shared" si="5"/>
        <v>55834.118121546962</v>
      </c>
      <c r="W18" s="16">
        <f t="shared" si="6"/>
        <v>44679.235912596399</v>
      </c>
      <c r="X18" s="16">
        <v>0</v>
      </c>
      <c r="Y18" s="46">
        <f t="shared" si="7"/>
        <v>12158.610339487788</v>
      </c>
      <c r="AA18" s="3"/>
      <c r="AB18" s="3"/>
      <c r="AC18" s="3"/>
      <c r="AD18" s="3"/>
      <c r="AE18" s="3"/>
      <c r="AF18" s="3"/>
      <c r="AG18" s="3"/>
      <c r="AH18" s="3"/>
    </row>
    <row r="19" spans="1:34" x14ac:dyDescent="0.2">
      <c r="A19" s="49" t="s">
        <v>49</v>
      </c>
      <c r="B19" s="58">
        <v>187</v>
      </c>
      <c r="C19" s="17">
        <v>989</v>
      </c>
      <c r="D19" s="17">
        <v>1057</v>
      </c>
      <c r="E19" s="17">
        <v>53</v>
      </c>
      <c r="F19" s="17">
        <v>215</v>
      </c>
      <c r="G19" s="17">
        <v>266</v>
      </c>
      <c r="H19" s="18">
        <v>0</v>
      </c>
      <c r="I19" s="19">
        <v>1176</v>
      </c>
      <c r="J19" s="54">
        <v>307922.24</v>
      </c>
      <c r="K19" s="20">
        <v>1151718.6399999999</v>
      </c>
      <c r="L19" s="20">
        <v>1459640.88</v>
      </c>
      <c r="M19" s="20">
        <v>1583957.47</v>
      </c>
      <c r="N19" s="20">
        <v>12404371.58</v>
      </c>
      <c r="O19" s="20">
        <v>13988329.050000001</v>
      </c>
      <c r="P19" s="21">
        <v>0</v>
      </c>
      <c r="Q19" s="21">
        <v>15447969.93</v>
      </c>
      <c r="R19" s="16">
        <f t="shared" si="1"/>
        <v>1646.6429946524063</v>
      </c>
      <c r="S19" s="16">
        <f t="shared" si="2"/>
        <v>1164.5284529828109</v>
      </c>
      <c r="T19" s="16">
        <f t="shared" si="3"/>
        <v>1380.9279848628191</v>
      </c>
      <c r="U19" s="16">
        <f t="shared" si="4"/>
        <v>29885.989999999998</v>
      </c>
      <c r="V19" s="16">
        <f t="shared" si="5"/>
        <v>57694.751534883719</v>
      </c>
      <c r="W19" s="16">
        <f t="shared" si="6"/>
        <v>52587.703195488728</v>
      </c>
      <c r="X19" s="16">
        <v>0</v>
      </c>
      <c r="Y19" s="46">
        <f t="shared" si="7"/>
        <v>13136.028852040816</v>
      </c>
      <c r="AA19" s="3"/>
      <c r="AB19" s="3"/>
      <c r="AC19" s="3"/>
      <c r="AD19" s="3"/>
      <c r="AE19" s="3"/>
      <c r="AF19" s="3"/>
      <c r="AG19" s="3"/>
      <c r="AH19" s="3"/>
    </row>
    <row r="20" spans="1:34" x14ac:dyDescent="0.2">
      <c r="A20" s="49" t="s">
        <v>50</v>
      </c>
      <c r="B20" s="58">
        <v>141</v>
      </c>
      <c r="C20" s="17">
        <v>406</v>
      </c>
      <c r="D20" s="17">
        <v>509</v>
      </c>
      <c r="E20" s="17">
        <v>30</v>
      </c>
      <c r="F20" s="17">
        <v>123</v>
      </c>
      <c r="G20" s="17">
        <v>150</v>
      </c>
      <c r="H20" s="18">
        <v>0</v>
      </c>
      <c r="I20" s="19">
        <v>596</v>
      </c>
      <c r="J20" s="54">
        <v>118651.94</v>
      </c>
      <c r="K20" s="20">
        <v>536692.47</v>
      </c>
      <c r="L20" s="20">
        <v>655344.41</v>
      </c>
      <c r="M20" s="20">
        <v>1107703.8400000001</v>
      </c>
      <c r="N20" s="20">
        <v>7723242.4500000002</v>
      </c>
      <c r="O20" s="20">
        <v>8830946.290000001</v>
      </c>
      <c r="P20" s="21">
        <v>0</v>
      </c>
      <c r="Q20" s="21">
        <v>9486290.7000000011</v>
      </c>
      <c r="R20" s="16">
        <f t="shared" si="1"/>
        <v>841.50312056737596</v>
      </c>
      <c r="S20" s="16">
        <f t="shared" si="2"/>
        <v>1321.9026354679802</v>
      </c>
      <c r="T20" s="16">
        <f t="shared" si="3"/>
        <v>1287.5135756385068</v>
      </c>
      <c r="U20" s="16">
        <f t="shared" si="4"/>
        <v>36923.461333333333</v>
      </c>
      <c r="V20" s="16">
        <f t="shared" si="5"/>
        <v>62790.589024390247</v>
      </c>
      <c r="W20" s="16">
        <f t="shared" si="6"/>
        <v>58872.975266666675</v>
      </c>
      <c r="X20" s="16">
        <v>0</v>
      </c>
      <c r="Y20" s="46">
        <f t="shared" si="7"/>
        <v>15916.59513422819</v>
      </c>
      <c r="AA20" s="3"/>
      <c r="AB20" s="3"/>
      <c r="AC20" s="3"/>
      <c r="AD20" s="3"/>
      <c r="AE20" s="3"/>
      <c r="AF20" s="3"/>
      <c r="AG20" s="3"/>
      <c r="AH20" s="3"/>
    </row>
    <row r="21" spans="1:34" x14ac:dyDescent="0.2">
      <c r="A21" s="49" t="s">
        <v>51</v>
      </c>
      <c r="B21" s="58">
        <v>117</v>
      </c>
      <c r="C21" s="17">
        <v>386</v>
      </c>
      <c r="D21" s="17">
        <v>454</v>
      </c>
      <c r="E21" s="17">
        <v>26</v>
      </c>
      <c r="F21" s="17">
        <v>64</v>
      </c>
      <c r="G21" s="17">
        <v>89</v>
      </c>
      <c r="H21" s="18">
        <v>0</v>
      </c>
      <c r="I21" s="19">
        <v>485</v>
      </c>
      <c r="J21" s="54">
        <v>191735.06</v>
      </c>
      <c r="K21" s="20">
        <v>392796.72</v>
      </c>
      <c r="L21" s="20">
        <v>584531.78</v>
      </c>
      <c r="M21" s="20">
        <v>549582.75</v>
      </c>
      <c r="N21" s="20">
        <v>3644339.99</v>
      </c>
      <c r="O21" s="20">
        <v>4193922.74</v>
      </c>
      <c r="P21" s="21">
        <v>0</v>
      </c>
      <c r="Q21" s="21">
        <v>4778454.5200000005</v>
      </c>
      <c r="R21" s="16">
        <f t="shared" si="1"/>
        <v>1638.7611965811966</v>
      </c>
      <c r="S21" s="16">
        <f t="shared" si="2"/>
        <v>1017.6080829015543</v>
      </c>
      <c r="T21" s="16">
        <f t="shared" si="3"/>
        <v>1287.5149339207048</v>
      </c>
      <c r="U21" s="16">
        <f t="shared" si="4"/>
        <v>21137.798076923078</v>
      </c>
      <c r="V21" s="16">
        <f t="shared" si="5"/>
        <v>56942.812343750003</v>
      </c>
      <c r="W21" s="16">
        <f t="shared" si="6"/>
        <v>47122.72741573034</v>
      </c>
      <c r="X21" s="16">
        <v>0</v>
      </c>
      <c r="Y21" s="46">
        <f t="shared" si="7"/>
        <v>9852.4835463917534</v>
      </c>
      <c r="AA21" s="3"/>
      <c r="AB21" s="3"/>
      <c r="AC21" s="3"/>
      <c r="AD21" s="3"/>
      <c r="AE21" s="3"/>
      <c r="AF21" s="3"/>
      <c r="AG21" s="3"/>
      <c r="AH21" s="3"/>
    </row>
    <row r="22" spans="1:34" x14ac:dyDescent="0.2">
      <c r="A22" s="49" t="s">
        <v>52</v>
      </c>
      <c r="B22" s="58">
        <v>4751</v>
      </c>
      <c r="C22" s="17">
        <v>6462</v>
      </c>
      <c r="D22" s="17">
        <v>9030</v>
      </c>
      <c r="E22" s="17">
        <v>1655</v>
      </c>
      <c r="F22" s="17">
        <v>2267</v>
      </c>
      <c r="G22" s="17">
        <v>3740</v>
      </c>
      <c r="H22" s="18">
        <v>0</v>
      </c>
      <c r="I22" s="19">
        <v>10410</v>
      </c>
      <c r="J22" s="54">
        <v>10778951.815063</v>
      </c>
      <c r="K22" s="20">
        <v>13341361.51</v>
      </c>
      <c r="L22" s="20">
        <v>24120313.325062998</v>
      </c>
      <c r="M22" s="20">
        <v>55897653.321609996</v>
      </c>
      <c r="N22" s="20">
        <v>151338937.52000001</v>
      </c>
      <c r="O22" s="20">
        <v>207236590.84161001</v>
      </c>
      <c r="P22" s="21">
        <v>0</v>
      </c>
      <c r="Q22" s="21">
        <v>231356904.166673</v>
      </c>
      <c r="R22" s="16">
        <f t="shared" si="1"/>
        <v>2268.7753767760469</v>
      </c>
      <c r="S22" s="16">
        <f t="shared" si="2"/>
        <v>2064.5870489012691</v>
      </c>
      <c r="T22" s="16">
        <f t="shared" si="3"/>
        <v>2671.1310437500551</v>
      </c>
      <c r="U22" s="16">
        <f t="shared" si="4"/>
        <v>33775.017112755282</v>
      </c>
      <c r="V22" s="16">
        <f t="shared" si="5"/>
        <v>66757.361058667841</v>
      </c>
      <c r="W22" s="16">
        <f t="shared" si="6"/>
        <v>55410.853166205889</v>
      </c>
      <c r="X22" s="16">
        <v>0</v>
      </c>
      <c r="Y22" s="46">
        <f t="shared" si="7"/>
        <v>22224.486471342268</v>
      </c>
      <c r="AA22" s="3"/>
      <c r="AB22" s="3"/>
      <c r="AC22" s="3"/>
      <c r="AD22" s="3"/>
      <c r="AE22" s="3"/>
      <c r="AF22" s="3"/>
      <c r="AG22" s="3"/>
      <c r="AH22" s="3"/>
    </row>
    <row r="23" spans="1:34" x14ac:dyDescent="0.2">
      <c r="A23" s="49" t="s">
        <v>53</v>
      </c>
      <c r="B23" s="58">
        <v>1514</v>
      </c>
      <c r="C23" s="17">
        <v>3188</v>
      </c>
      <c r="D23" s="17">
        <v>3940</v>
      </c>
      <c r="E23" s="17">
        <v>337</v>
      </c>
      <c r="F23" s="17">
        <v>878</v>
      </c>
      <c r="G23" s="17">
        <v>1167</v>
      </c>
      <c r="H23" s="18">
        <v>0</v>
      </c>
      <c r="I23" s="19">
        <v>4361</v>
      </c>
      <c r="J23" s="54">
        <v>2251712.5699999998</v>
      </c>
      <c r="K23" s="20">
        <v>4848586.5</v>
      </c>
      <c r="L23" s="20">
        <v>7100299.0700000003</v>
      </c>
      <c r="M23" s="20">
        <v>8535681.1699999999</v>
      </c>
      <c r="N23" s="20">
        <v>59214701.079999998</v>
      </c>
      <c r="O23" s="20">
        <v>67750382.25</v>
      </c>
      <c r="P23" s="21">
        <v>0</v>
      </c>
      <c r="Q23" s="21">
        <v>74850681.319999993</v>
      </c>
      <c r="R23" s="16">
        <f t="shared" si="1"/>
        <v>1487.2606142668426</v>
      </c>
      <c r="S23" s="16">
        <f t="shared" si="2"/>
        <v>1520.8866060225846</v>
      </c>
      <c r="T23" s="16">
        <f t="shared" si="3"/>
        <v>1802.1063629441626</v>
      </c>
      <c r="U23" s="16">
        <f t="shared" si="4"/>
        <v>25328.430771513355</v>
      </c>
      <c r="V23" s="16">
        <f t="shared" si="5"/>
        <v>67442.711936218679</v>
      </c>
      <c r="W23" s="16">
        <f t="shared" si="6"/>
        <v>58055.169023136245</v>
      </c>
      <c r="X23" s="16">
        <v>0</v>
      </c>
      <c r="Y23" s="46">
        <f t="shared" si="7"/>
        <v>17163.650841550101</v>
      </c>
      <c r="AA23" s="3"/>
      <c r="AB23" s="3"/>
      <c r="AC23" s="3"/>
      <c r="AD23" s="3"/>
      <c r="AE23" s="3"/>
      <c r="AF23" s="3"/>
      <c r="AG23" s="3"/>
      <c r="AH23" s="3"/>
    </row>
    <row r="24" spans="1:34" x14ac:dyDescent="0.2">
      <c r="A24" s="49" t="s">
        <v>54</v>
      </c>
      <c r="B24" s="58">
        <v>228</v>
      </c>
      <c r="C24" s="17">
        <v>588</v>
      </c>
      <c r="D24" s="17">
        <v>670</v>
      </c>
      <c r="E24" s="17">
        <v>49</v>
      </c>
      <c r="F24" s="17">
        <v>168</v>
      </c>
      <c r="G24" s="17">
        <v>203</v>
      </c>
      <c r="H24" s="18">
        <v>0</v>
      </c>
      <c r="I24" s="19">
        <v>768</v>
      </c>
      <c r="J24" s="54">
        <v>218534.72</v>
      </c>
      <c r="K24" s="20">
        <v>703764.11</v>
      </c>
      <c r="L24" s="20">
        <v>922298.83</v>
      </c>
      <c r="M24" s="20">
        <v>997211.72</v>
      </c>
      <c r="N24" s="20">
        <v>11354133.43</v>
      </c>
      <c r="O24" s="20">
        <v>12351345.15</v>
      </c>
      <c r="P24" s="21">
        <v>0</v>
      </c>
      <c r="Q24" s="21">
        <v>13273643.98</v>
      </c>
      <c r="R24" s="16">
        <f t="shared" si="1"/>
        <v>958.48561403508768</v>
      </c>
      <c r="S24" s="16">
        <f t="shared" si="2"/>
        <v>1196.8777380952381</v>
      </c>
      <c r="T24" s="16">
        <f t="shared" si="3"/>
        <v>1376.5654179104476</v>
      </c>
      <c r="U24" s="16">
        <f t="shared" si="4"/>
        <v>20351.259591836733</v>
      </c>
      <c r="V24" s="16">
        <f t="shared" si="5"/>
        <v>67584.127559523811</v>
      </c>
      <c r="W24" s="16">
        <f t="shared" si="6"/>
        <v>60844.064778325126</v>
      </c>
      <c r="X24" s="16">
        <v>0</v>
      </c>
      <c r="Y24" s="46">
        <f t="shared" si="7"/>
        <v>17283.390598958333</v>
      </c>
      <c r="AA24" s="3"/>
      <c r="AB24" s="3"/>
      <c r="AC24" s="3"/>
      <c r="AD24" s="3"/>
      <c r="AE24" s="3"/>
      <c r="AF24" s="3"/>
      <c r="AG24" s="3"/>
      <c r="AH24" s="3"/>
    </row>
    <row r="25" spans="1:34" x14ac:dyDescent="0.2">
      <c r="A25" s="49" t="s">
        <v>55</v>
      </c>
      <c r="B25" s="58">
        <v>546</v>
      </c>
      <c r="C25" s="17">
        <v>1382</v>
      </c>
      <c r="D25" s="17">
        <v>1614</v>
      </c>
      <c r="E25" s="17">
        <v>178</v>
      </c>
      <c r="F25" s="17">
        <v>422</v>
      </c>
      <c r="G25" s="17">
        <v>572</v>
      </c>
      <c r="H25" s="18">
        <v>0</v>
      </c>
      <c r="I25" s="19">
        <v>1836</v>
      </c>
      <c r="J25" s="54">
        <v>863223.23</v>
      </c>
      <c r="K25" s="20">
        <v>2455653.34</v>
      </c>
      <c r="L25" s="20">
        <v>3318876.57</v>
      </c>
      <c r="M25" s="20">
        <v>3865644.2</v>
      </c>
      <c r="N25" s="20">
        <v>23965823.66</v>
      </c>
      <c r="O25" s="20">
        <v>27831467.859999999</v>
      </c>
      <c r="P25" s="21">
        <v>0</v>
      </c>
      <c r="Q25" s="21">
        <v>31150344.43</v>
      </c>
      <c r="R25" s="16">
        <f t="shared" si="1"/>
        <v>1580.9949267399268</v>
      </c>
      <c r="S25" s="16">
        <f t="shared" si="2"/>
        <v>1776.8837481910273</v>
      </c>
      <c r="T25" s="16">
        <f t="shared" si="3"/>
        <v>2056.3051858736058</v>
      </c>
      <c r="U25" s="16">
        <f t="shared" si="4"/>
        <v>21717.102247191011</v>
      </c>
      <c r="V25" s="16">
        <f t="shared" si="5"/>
        <v>56791.051327014218</v>
      </c>
      <c r="W25" s="16">
        <f t="shared" si="6"/>
        <v>48656.412342657342</v>
      </c>
      <c r="X25" s="16">
        <v>0</v>
      </c>
      <c r="Y25" s="46">
        <f t="shared" si="7"/>
        <v>16966.418534858389</v>
      </c>
      <c r="AA25" s="3"/>
      <c r="AB25" s="3"/>
      <c r="AC25" s="3"/>
      <c r="AD25" s="3"/>
      <c r="AE25" s="3"/>
      <c r="AF25" s="3"/>
      <c r="AG25" s="3"/>
      <c r="AH25" s="3"/>
    </row>
    <row r="26" spans="1:34" x14ac:dyDescent="0.2">
      <c r="A26" s="49" t="s">
        <v>56</v>
      </c>
      <c r="B26" s="58">
        <v>2906</v>
      </c>
      <c r="C26" s="17">
        <v>5355</v>
      </c>
      <c r="D26" s="17">
        <v>6262</v>
      </c>
      <c r="E26" s="17">
        <v>880</v>
      </c>
      <c r="F26" s="17">
        <v>1349</v>
      </c>
      <c r="G26" s="17">
        <v>2144</v>
      </c>
      <c r="H26" s="18">
        <v>0</v>
      </c>
      <c r="I26" s="19">
        <v>6974</v>
      </c>
      <c r="J26" s="54">
        <v>3628416.5828999998</v>
      </c>
      <c r="K26" s="20">
        <v>11973695.160000002</v>
      </c>
      <c r="L26" s="20">
        <v>15602111.742900003</v>
      </c>
      <c r="M26" s="20">
        <v>26217793.242400002</v>
      </c>
      <c r="N26" s="20">
        <v>89384237.035999998</v>
      </c>
      <c r="O26" s="20">
        <v>115602030.2784</v>
      </c>
      <c r="P26" s="21">
        <v>0</v>
      </c>
      <c r="Q26" s="21">
        <v>131204142.0213</v>
      </c>
      <c r="R26" s="16">
        <f t="shared" si="1"/>
        <v>1248.59483238128</v>
      </c>
      <c r="S26" s="16">
        <f t="shared" si="2"/>
        <v>2235.9841568627453</v>
      </c>
      <c r="T26" s="16">
        <f t="shared" si="3"/>
        <v>2491.5540950015975</v>
      </c>
      <c r="U26" s="16">
        <f t="shared" si="4"/>
        <v>29792.94686636364</v>
      </c>
      <c r="V26" s="16">
        <f t="shared" si="5"/>
        <v>66259.627157894734</v>
      </c>
      <c r="W26" s="16">
        <f t="shared" si="6"/>
        <v>53918.85740597015</v>
      </c>
      <c r="X26" s="16">
        <v>0</v>
      </c>
      <c r="Y26" s="46">
        <f t="shared" si="7"/>
        <v>18813.326931646116</v>
      </c>
      <c r="AA26" s="3"/>
      <c r="AB26" s="3"/>
      <c r="AC26" s="3"/>
      <c r="AD26" s="3"/>
      <c r="AE26" s="3"/>
      <c r="AF26" s="3"/>
      <c r="AG26" s="3"/>
      <c r="AH26" s="3"/>
    </row>
    <row r="27" spans="1:34" x14ac:dyDescent="0.2">
      <c r="A27" s="49" t="s">
        <v>57</v>
      </c>
      <c r="B27" s="58">
        <v>792</v>
      </c>
      <c r="C27" s="17">
        <v>2005</v>
      </c>
      <c r="D27" s="17">
        <v>2380</v>
      </c>
      <c r="E27" s="17">
        <v>249</v>
      </c>
      <c r="F27" s="17">
        <v>538</v>
      </c>
      <c r="G27" s="17">
        <v>757</v>
      </c>
      <c r="H27" s="18">
        <v>0</v>
      </c>
      <c r="I27" s="19">
        <v>2711</v>
      </c>
      <c r="J27" s="54">
        <v>1164806.44</v>
      </c>
      <c r="K27" s="20">
        <v>3129405.21</v>
      </c>
      <c r="L27" s="20">
        <v>4294211.6500000004</v>
      </c>
      <c r="M27" s="20">
        <v>5423289.5999999996</v>
      </c>
      <c r="N27" s="20">
        <v>34468440.949999996</v>
      </c>
      <c r="O27" s="20">
        <v>39891730.549999997</v>
      </c>
      <c r="P27" s="21">
        <v>0</v>
      </c>
      <c r="Q27" s="21">
        <v>44185942.199999996</v>
      </c>
      <c r="R27" s="16">
        <f t="shared" si="1"/>
        <v>1470.715202020202</v>
      </c>
      <c r="S27" s="16">
        <f t="shared" si="2"/>
        <v>1560.8006034912719</v>
      </c>
      <c r="T27" s="16">
        <f t="shared" si="3"/>
        <v>1804.2906092436976</v>
      </c>
      <c r="U27" s="16">
        <f t="shared" si="4"/>
        <v>21780.279518072286</v>
      </c>
      <c r="V27" s="16">
        <f t="shared" si="5"/>
        <v>64067.734107806682</v>
      </c>
      <c r="W27" s="16">
        <f t="shared" si="6"/>
        <v>52697.134147952442</v>
      </c>
      <c r="X27" s="16">
        <v>0</v>
      </c>
      <c r="Y27" s="46">
        <f t="shared" si="7"/>
        <v>16298.761416451493</v>
      </c>
      <c r="AA27" s="3"/>
      <c r="AB27" s="3"/>
      <c r="AC27" s="3"/>
      <c r="AD27" s="3"/>
      <c r="AE27" s="3"/>
      <c r="AF27" s="3"/>
      <c r="AG27" s="3"/>
      <c r="AH27" s="3"/>
    </row>
    <row r="28" spans="1:34" x14ac:dyDescent="0.2">
      <c r="A28" s="49" t="s">
        <v>58</v>
      </c>
      <c r="B28" s="58">
        <v>139</v>
      </c>
      <c r="C28" s="17">
        <v>413</v>
      </c>
      <c r="D28" s="17">
        <v>492</v>
      </c>
      <c r="E28" s="17">
        <v>36</v>
      </c>
      <c r="F28" s="17">
        <v>69</v>
      </c>
      <c r="G28" s="17">
        <v>104</v>
      </c>
      <c r="H28" s="18">
        <v>0</v>
      </c>
      <c r="I28" s="19">
        <v>532</v>
      </c>
      <c r="J28" s="54">
        <v>140603.71</v>
      </c>
      <c r="K28" s="20">
        <v>366432.07</v>
      </c>
      <c r="L28" s="20">
        <v>507035.78</v>
      </c>
      <c r="M28" s="20">
        <v>744090.41</v>
      </c>
      <c r="N28" s="20">
        <v>3442811.27</v>
      </c>
      <c r="O28" s="20">
        <v>4186901.68</v>
      </c>
      <c r="P28" s="21">
        <v>0</v>
      </c>
      <c r="Q28" s="21">
        <v>4693937.46</v>
      </c>
      <c r="R28" s="16">
        <f t="shared" si="1"/>
        <v>1011.5374820143884</v>
      </c>
      <c r="S28" s="16">
        <f t="shared" si="2"/>
        <v>887.24472154963678</v>
      </c>
      <c r="T28" s="16">
        <f t="shared" si="3"/>
        <v>1030.5605284552846</v>
      </c>
      <c r="U28" s="16">
        <f t="shared" si="4"/>
        <v>20669.178055555556</v>
      </c>
      <c r="V28" s="16">
        <f t="shared" si="5"/>
        <v>49895.815507246378</v>
      </c>
      <c r="W28" s="16">
        <f t="shared" si="6"/>
        <v>40258.67</v>
      </c>
      <c r="X28" s="16">
        <v>0</v>
      </c>
      <c r="Y28" s="46">
        <f t="shared" si="7"/>
        <v>8823.1907142857144</v>
      </c>
      <c r="AA28" s="3"/>
      <c r="AB28" s="3"/>
      <c r="AC28" s="3"/>
      <c r="AD28" s="3"/>
      <c r="AE28" s="3"/>
      <c r="AF28" s="3"/>
      <c r="AG28" s="3"/>
      <c r="AH28" s="3"/>
    </row>
    <row r="29" spans="1:34" x14ac:dyDescent="0.2">
      <c r="A29" s="49" t="s">
        <v>59</v>
      </c>
      <c r="B29" s="58">
        <v>234</v>
      </c>
      <c r="C29" s="17">
        <v>824</v>
      </c>
      <c r="D29" s="17">
        <v>898</v>
      </c>
      <c r="E29" s="17">
        <v>81</v>
      </c>
      <c r="F29" s="17">
        <v>241</v>
      </c>
      <c r="G29" s="17">
        <v>312</v>
      </c>
      <c r="H29" s="18">
        <v>0</v>
      </c>
      <c r="I29" s="19">
        <v>1033</v>
      </c>
      <c r="J29" s="54">
        <v>291747.56</v>
      </c>
      <c r="K29" s="20">
        <v>1573242.35</v>
      </c>
      <c r="L29" s="20">
        <v>1864989.9100000001</v>
      </c>
      <c r="M29" s="20">
        <v>1398789.22</v>
      </c>
      <c r="N29" s="20">
        <v>14126801.310000001</v>
      </c>
      <c r="O29" s="20">
        <v>15525590.530000001</v>
      </c>
      <c r="P29" s="21">
        <v>0</v>
      </c>
      <c r="Q29" s="21">
        <v>17390580.440000001</v>
      </c>
      <c r="R29" s="16">
        <f t="shared" si="1"/>
        <v>1246.7844444444445</v>
      </c>
      <c r="S29" s="16">
        <f t="shared" si="2"/>
        <v>1909.274696601942</v>
      </c>
      <c r="T29" s="16">
        <f t="shared" si="3"/>
        <v>2076.8261804008912</v>
      </c>
      <c r="U29" s="16">
        <f t="shared" si="4"/>
        <v>17269.002716049381</v>
      </c>
      <c r="V29" s="16">
        <f t="shared" si="5"/>
        <v>58617.432821576767</v>
      </c>
      <c r="W29" s="16">
        <f t="shared" si="6"/>
        <v>49761.508108974362</v>
      </c>
      <c r="X29" s="16">
        <v>0</v>
      </c>
      <c r="Y29" s="46">
        <f t="shared" si="7"/>
        <v>16835.024627299132</v>
      </c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49" t="s">
        <v>60</v>
      </c>
      <c r="B30" s="58">
        <v>494</v>
      </c>
      <c r="C30" s="17">
        <v>1022</v>
      </c>
      <c r="D30" s="17">
        <v>1336</v>
      </c>
      <c r="E30" s="17">
        <v>111</v>
      </c>
      <c r="F30" s="17">
        <v>223</v>
      </c>
      <c r="G30" s="17">
        <v>323</v>
      </c>
      <c r="H30" s="18">
        <v>0</v>
      </c>
      <c r="I30" s="19">
        <v>1460</v>
      </c>
      <c r="J30" s="54">
        <v>664408.41</v>
      </c>
      <c r="K30" s="20">
        <v>1430367.9</v>
      </c>
      <c r="L30" s="20">
        <v>2094776.31</v>
      </c>
      <c r="M30" s="20">
        <v>3562434.64</v>
      </c>
      <c r="N30" s="20">
        <v>17595264.73</v>
      </c>
      <c r="O30" s="20">
        <v>21157699.370000001</v>
      </c>
      <c r="P30" s="21">
        <v>0</v>
      </c>
      <c r="Q30" s="21">
        <v>23252475.68</v>
      </c>
      <c r="R30" s="16">
        <f t="shared" si="1"/>
        <v>1344.9562955465587</v>
      </c>
      <c r="S30" s="16">
        <f t="shared" si="2"/>
        <v>1399.5772015655577</v>
      </c>
      <c r="T30" s="16">
        <f t="shared" si="3"/>
        <v>1567.9463398203593</v>
      </c>
      <c r="U30" s="16">
        <f t="shared" si="4"/>
        <v>32094.005765765767</v>
      </c>
      <c r="V30" s="16">
        <f t="shared" si="5"/>
        <v>78902.532421524666</v>
      </c>
      <c r="W30" s="16">
        <f t="shared" si="6"/>
        <v>65503.713219814243</v>
      </c>
      <c r="X30" s="16">
        <v>0</v>
      </c>
      <c r="Y30" s="46">
        <f t="shared" si="7"/>
        <v>15926.353205479452</v>
      </c>
      <c r="AA30" s="3"/>
      <c r="AB30" s="3"/>
      <c r="AC30" s="3"/>
      <c r="AD30" s="3"/>
      <c r="AE30" s="3"/>
      <c r="AF30" s="3"/>
      <c r="AG30" s="3"/>
      <c r="AH30" s="3"/>
    </row>
    <row r="31" spans="1:34" x14ac:dyDescent="0.2">
      <c r="A31" s="49" t="s">
        <v>61</v>
      </c>
      <c r="B31" s="58">
        <v>689</v>
      </c>
      <c r="C31" s="17">
        <v>1174</v>
      </c>
      <c r="D31" s="17">
        <v>1565</v>
      </c>
      <c r="E31" s="17">
        <v>162</v>
      </c>
      <c r="F31" s="17">
        <v>209</v>
      </c>
      <c r="G31" s="17">
        <v>360</v>
      </c>
      <c r="H31" s="18">
        <v>0</v>
      </c>
      <c r="I31" s="19">
        <v>1683</v>
      </c>
      <c r="J31" s="54">
        <v>973697.36</v>
      </c>
      <c r="K31" s="20">
        <v>1909901.19</v>
      </c>
      <c r="L31" s="20">
        <v>2883598.55</v>
      </c>
      <c r="M31" s="20">
        <v>4004247</v>
      </c>
      <c r="N31" s="20">
        <v>14353374.210000001</v>
      </c>
      <c r="O31" s="20">
        <v>18357621.210000001</v>
      </c>
      <c r="P31" s="21">
        <v>0</v>
      </c>
      <c r="Q31" s="21">
        <v>21241219.760000002</v>
      </c>
      <c r="R31" s="16">
        <f t="shared" si="1"/>
        <v>1413.2037155297533</v>
      </c>
      <c r="S31" s="16">
        <f t="shared" si="2"/>
        <v>1626.8323594548551</v>
      </c>
      <c r="T31" s="16">
        <f t="shared" si="3"/>
        <v>1842.554984025559</v>
      </c>
      <c r="U31" s="16">
        <f t="shared" si="4"/>
        <v>24717.574074074073</v>
      </c>
      <c r="V31" s="16">
        <f t="shared" si="5"/>
        <v>68676.431626794263</v>
      </c>
      <c r="W31" s="16">
        <f t="shared" si="6"/>
        <v>50993.392250000004</v>
      </c>
      <c r="X31" s="16">
        <v>0</v>
      </c>
      <c r="Y31" s="46">
        <f t="shared" si="7"/>
        <v>12621.045609031493</v>
      </c>
      <c r="AA31" s="3"/>
      <c r="AB31" s="3"/>
      <c r="AC31" s="3"/>
      <c r="AD31" s="3"/>
      <c r="AE31" s="3"/>
      <c r="AF31" s="3"/>
      <c r="AG31" s="3"/>
      <c r="AH31" s="3"/>
    </row>
    <row r="32" spans="1:34" x14ac:dyDescent="0.2">
      <c r="A32" s="49" t="s">
        <v>62</v>
      </c>
      <c r="B32" s="58">
        <v>170</v>
      </c>
      <c r="C32" s="17">
        <v>506</v>
      </c>
      <c r="D32" s="17">
        <v>596</v>
      </c>
      <c r="E32" s="17">
        <v>31</v>
      </c>
      <c r="F32" s="17">
        <v>118</v>
      </c>
      <c r="G32" s="17">
        <v>148</v>
      </c>
      <c r="H32" s="18">
        <v>0</v>
      </c>
      <c r="I32" s="19">
        <v>674</v>
      </c>
      <c r="J32" s="54">
        <v>229337.34</v>
      </c>
      <c r="K32" s="20">
        <v>671686.42</v>
      </c>
      <c r="L32" s="20">
        <v>901023.76</v>
      </c>
      <c r="M32" s="20">
        <v>502874.79</v>
      </c>
      <c r="N32" s="20">
        <v>7964293.2699999996</v>
      </c>
      <c r="O32" s="20">
        <v>8467168.0599999987</v>
      </c>
      <c r="P32" s="21">
        <v>0</v>
      </c>
      <c r="Q32" s="21">
        <v>9368191.8199999984</v>
      </c>
      <c r="R32" s="16">
        <f t="shared" si="1"/>
        <v>1349.0431764705882</v>
      </c>
      <c r="S32" s="16">
        <f t="shared" si="2"/>
        <v>1327.4435177865614</v>
      </c>
      <c r="T32" s="16">
        <f t="shared" si="3"/>
        <v>1511.7848322147652</v>
      </c>
      <c r="U32" s="16">
        <f t="shared" si="4"/>
        <v>16221.767419354837</v>
      </c>
      <c r="V32" s="16">
        <f t="shared" si="5"/>
        <v>67494.010762711856</v>
      </c>
      <c r="W32" s="16">
        <f t="shared" si="6"/>
        <v>57210.594999999994</v>
      </c>
      <c r="X32" s="16">
        <v>0</v>
      </c>
      <c r="Y32" s="46">
        <f t="shared" si="7"/>
        <v>13899.394391691392</v>
      </c>
      <c r="AA32" s="3"/>
      <c r="AB32" s="3"/>
      <c r="AC32" s="3"/>
      <c r="AD32" s="3"/>
      <c r="AE32" s="3"/>
      <c r="AF32" s="3"/>
      <c r="AG32" s="3"/>
      <c r="AH32" s="3"/>
    </row>
    <row r="33" spans="1:34" x14ac:dyDescent="0.2">
      <c r="A33" s="49" t="s">
        <v>63</v>
      </c>
      <c r="B33" s="58">
        <v>2989</v>
      </c>
      <c r="C33" s="17">
        <v>4544</v>
      </c>
      <c r="D33" s="17">
        <v>6189</v>
      </c>
      <c r="E33" s="17">
        <v>1097</v>
      </c>
      <c r="F33" s="17">
        <v>1595</v>
      </c>
      <c r="G33" s="17">
        <v>2555</v>
      </c>
      <c r="H33" s="18">
        <v>2</v>
      </c>
      <c r="I33" s="19">
        <v>7128</v>
      </c>
      <c r="J33" s="54">
        <v>6379628.5499999998</v>
      </c>
      <c r="K33" s="20">
        <v>9343785.5100000016</v>
      </c>
      <c r="L33" s="20">
        <v>15723414.060000002</v>
      </c>
      <c r="M33" s="20">
        <v>38509915.179499999</v>
      </c>
      <c r="N33" s="20">
        <v>117427579.04099998</v>
      </c>
      <c r="O33" s="20">
        <v>155937494.22049999</v>
      </c>
      <c r="P33" s="21">
        <v>2927021.02</v>
      </c>
      <c r="Q33" s="21">
        <v>174587929.30050001</v>
      </c>
      <c r="R33" s="16">
        <f t="shared" si="1"/>
        <v>2134.3688691870188</v>
      </c>
      <c r="S33" s="16">
        <f t="shared" si="2"/>
        <v>2056.290825264085</v>
      </c>
      <c r="T33" s="16">
        <f t="shared" si="3"/>
        <v>2540.5419389238978</v>
      </c>
      <c r="U33" s="16">
        <f t="shared" si="4"/>
        <v>35104.754037830447</v>
      </c>
      <c r="V33" s="16">
        <f t="shared" si="5"/>
        <v>73622.30660877742</v>
      </c>
      <c r="W33" s="16">
        <f t="shared" si="6"/>
        <v>61032.28736614481</v>
      </c>
      <c r="X33" s="16">
        <f>P33/H33</f>
        <v>1463510.51</v>
      </c>
      <c r="Y33" s="46">
        <f t="shared" si="7"/>
        <v>24493.256074705387</v>
      </c>
      <c r="AA33" s="3"/>
      <c r="AB33" s="3"/>
      <c r="AC33" s="3"/>
      <c r="AD33" s="3"/>
      <c r="AE33" s="3"/>
      <c r="AF33" s="3"/>
      <c r="AG33" s="3"/>
      <c r="AH33" s="3"/>
    </row>
    <row r="34" spans="1:34" x14ac:dyDescent="0.2">
      <c r="A34" s="49" t="s">
        <v>64</v>
      </c>
      <c r="B34" s="58">
        <v>896</v>
      </c>
      <c r="C34" s="17">
        <v>1722</v>
      </c>
      <c r="D34" s="17">
        <v>2189</v>
      </c>
      <c r="E34" s="17">
        <v>283</v>
      </c>
      <c r="F34" s="17">
        <v>698</v>
      </c>
      <c r="G34" s="17">
        <v>907</v>
      </c>
      <c r="H34" s="18">
        <v>0</v>
      </c>
      <c r="I34" s="19">
        <v>2616</v>
      </c>
      <c r="J34" s="54">
        <v>1584403.85</v>
      </c>
      <c r="K34" s="20">
        <v>3813384.87</v>
      </c>
      <c r="L34" s="20">
        <v>5397788.7200000007</v>
      </c>
      <c r="M34" s="20">
        <v>10657356.140000001</v>
      </c>
      <c r="N34" s="20">
        <v>56585707.600000001</v>
      </c>
      <c r="O34" s="20">
        <v>67243063.74000001</v>
      </c>
      <c r="P34" s="21">
        <v>0</v>
      </c>
      <c r="Q34" s="21">
        <v>72640852.460000008</v>
      </c>
      <c r="R34" s="16">
        <f t="shared" si="1"/>
        <v>1768.3078683035715</v>
      </c>
      <c r="S34" s="16">
        <f t="shared" si="2"/>
        <v>2214.5092160278746</v>
      </c>
      <c r="T34" s="16">
        <f t="shared" si="3"/>
        <v>2465.8696756509826</v>
      </c>
      <c r="U34" s="16">
        <f t="shared" si="4"/>
        <v>37658.5022614841</v>
      </c>
      <c r="V34" s="16">
        <f t="shared" si="5"/>
        <v>81068.348997134672</v>
      </c>
      <c r="W34" s="16">
        <f t="shared" si="6"/>
        <v>74137.887254685789</v>
      </c>
      <c r="X34" s="16">
        <v>0</v>
      </c>
      <c r="Y34" s="46">
        <f t="shared" si="7"/>
        <v>27767.909961773705</v>
      </c>
      <c r="AA34" s="3"/>
      <c r="AB34" s="3"/>
      <c r="AC34" s="3"/>
      <c r="AD34" s="3"/>
      <c r="AE34" s="3"/>
      <c r="AF34" s="3"/>
      <c r="AG34" s="3"/>
      <c r="AH34" s="3"/>
    </row>
    <row r="35" spans="1:34" x14ac:dyDescent="0.2">
      <c r="A35" s="49" t="s">
        <v>65</v>
      </c>
      <c r="B35" s="58">
        <v>415</v>
      </c>
      <c r="C35" s="17">
        <v>745</v>
      </c>
      <c r="D35" s="17">
        <v>949</v>
      </c>
      <c r="E35" s="17">
        <v>124</v>
      </c>
      <c r="F35" s="17">
        <v>173</v>
      </c>
      <c r="G35" s="17">
        <v>288</v>
      </c>
      <c r="H35" s="18">
        <v>0</v>
      </c>
      <c r="I35" s="19">
        <v>1055</v>
      </c>
      <c r="J35" s="54">
        <v>588827.55000000005</v>
      </c>
      <c r="K35" s="20">
        <v>1217042.23</v>
      </c>
      <c r="L35" s="20">
        <v>1805869.78</v>
      </c>
      <c r="M35" s="20">
        <v>1584785.97</v>
      </c>
      <c r="N35" s="20">
        <v>9816763.9399999995</v>
      </c>
      <c r="O35" s="20">
        <v>11401549.91</v>
      </c>
      <c r="P35" s="21">
        <v>0</v>
      </c>
      <c r="Q35" s="21">
        <v>13207419.689999999</v>
      </c>
      <c r="R35" s="16">
        <f t="shared" si="1"/>
        <v>1418.8615662650604</v>
      </c>
      <c r="S35" s="16">
        <f t="shared" si="2"/>
        <v>1633.6137315436242</v>
      </c>
      <c r="T35" s="16">
        <f t="shared" si="3"/>
        <v>1902.9186301369864</v>
      </c>
      <c r="U35" s="16">
        <f t="shared" si="4"/>
        <v>12780.532016129033</v>
      </c>
      <c r="V35" s="16">
        <f t="shared" si="5"/>
        <v>56744.300231213871</v>
      </c>
      <c r="W35" s="16">
        <f t="shared" si="6"/>
        <v>39588.714965277781</v>
      </c>
      <c r="X35" s="16">
        <v>0</v>
      </c>
      <c r="Y35" s="46">
        <f t="shared" si="7"/>
        <v>12518.881222748814</v>
      </c>
      <c r="AA35" s="3"/>
      <c r="AB35" s="3"/>
      <c r="AC35" s="3"/>
      <c r="AD35" s="3"/>
      <c r="AE35" s="3"/>
      <c r="AF35" s="3"/>
      <c r="AG35" s="3"/>
      <c r="AH35" s="3"/>
    </row>
    <row r="36" spans="1:34" x14ac:dyDescent="0.2">
      <c r="A36" s="49" t="s">
        <v>66</v>
      </c>
      <c r="B36" s="58">
        <v>1314</v>
      </c>
      <c r="C36" s="17">
        <v>2544</v>
      </c>
      <c r="D36" s="17">
        <v>3203</v>
      </c>
      <c r="E36" s="17">
        <v>335</v>
      </c>
      <c r="F36" s="17">
        <v>743</v>
      </c>
      <c r="G36" s="17">
        <v>1013</v>
      </c>
      <c r="H36" s="18">
        <v>0</v>
      </c>
      <c r="I36" s="19">
        <v>3545</v>
      </c>
      <c r="J36" s="54">
        <v>2867410.65</v>
      </c>
      <c r="K36" s="20">
        <v>4421510.97</v>
      </c>
      <c r="L36" s="20">
        <v>7288921.6199999992</v>
      </c>
      <c r="M36" s="20">
        <v>11997700.42</v>
      </c>
      <c r="N36" s="20">
        <v>47134853.479999997</v>
      </c>
      <c r="O36" s="20">
        <v>59132553.899999999</v>
      </c>
      <c r="P36" s="21">
        <v>0</v>
      </c>
      <c r="Q36" s="21">
        <v>66421475.519999996</v>
      </c>
      <c r="R36" s="16">
        <f t="shared" si="1"/>
        <v>2182.1998858447487</v>
      </c>
      <c r="S36" s="16">
        <f t="shared" si="2"/>
        <v>1738.0153183962263</v>
      </c>
      <c r="T36" s="16">
        <f t="shared" si="3"/>
        <v>2275.6545800811737</v>
      </c>
      <c r="U36" s="16">
        <f t="shared" si="4"/>
        <v>35814.03110447761</v>
      </c>
      <c r="V36" s="16">
        <f t="shared" si="5"/>
        <v>63438.564576043063</v>
      </c>
      <c r="W36" s="16">
        <f t="shared" si="6"/>
        <v>58373.695853899306</v>
      </c>
      <c r="X36" s="16">
        <v>0</v>
      </c>
      <c r="Y36" s="46">
        <f t="shared" si="7"/>
        <v>18736.664462623412</v>
      </c>
      <c r="AA36" s="3"/>
      <c r="AB36" s="3"/>
      <c r="AC36" s="3"/>
      <c r="AD36" s="3"/>
      <c r="AE36" s="3"/>
      <c r="AF36" s="3"/>
      <c r="AG36" s="3"/>
      <c r="AH36" s="3"/>
    </row>
    <row r="37" spans="1:34" x14ac:dyDescent="0.2">
      <c r="A37" s="49" t="s">
        <v>67</v>
      </c>
      <c r="B37" s="58">
        <v>640</v>
      </c>
      <c r="C37" s="17">
        <v>1534</v>
      </c>
      <c r="D37" s="17">
        <v>1860</v>
      </c>
      <c r="E37" s="17">
        <v>225</v>
      </c>
      <c r="F37" s="17">
        <v>379</v>
      </c>
      <c r="G37" s="17">
        <v>578</v>
      </c>
      <c r="H37" s="18">
        <v>0</v>
      </c>
      <c r="I37" s="19">
        <v>2065</v>
      </c>
      <c r="J37" s="54">
        <v>696778.45</v>
      </c>
      <c r="K37" s="20">
        <v>2193551.88</v>
      </c>
      <c r="L37" s="20">
        <v>2890330.33</v>
      </c>
      <c r="M37" s="20">
        <v>5592439.21</v>
      </c>
      <c r="N37" s="20">
        <v>24710132.149999999</v>
      </c>
      <c r="O37" s="20">
        <v>30302571.359999999</v>
      </c>
      <c r="P37" s="21">
        <v>0</v>
      </c>
      <c r="Q37" s="21">
        <v>33192901.689999998</v>
      </c>
      <c r="R37" s="16">
        <f t="shared" si="1"/>
        <v>1088.716328125</v>
      </c>
      <c r="S37" s="16">
        <f t="shared" si="2"/>
        <v>1429.9555932203389</v>
      </c>
      <c r="T37" s="16">
        <f t="shared" si="3"/>
        <v>1553.9410376344085</v>
      </c>
      <c r="U37" s="16">
        <f t="shared" si="4"/>
        <v>24855.285377777778</v>
      </c>
      <c r="V37" s="16">
        <f t="shared" si="5"/>
        <v>65198.237862796828</v>
      </c>
      <c r="W37" s="16">
        <f t="shared" si="6"/>
        <v>52426.594048442908</v>
      </c>
      <c r="X37" s="16">
        <v>0</v>
      </c>
      <c r="Y37" s="46">
        <f t="shared" si="7"/>
        <v>16074.044401937044</v>
      </c>
      <c r="AA37" s="3"/>
      <c r="AB37" s="3"/>
      <c r="AC37" s="3"/>
      <c r="AD37" s="3"/>
      <c r="AE37" s="3"/>
      <c r="AF37" s="3"/>
      <c r="AG37" s="3"/>
      <c r="AH37" s="3"/>
    </row>
    <row r="38" spans="1:34" x14ac:dyDescent="0.2">
      <c r="A38" s="49" t="s">
        <v>68</v>
      </c>
      <c r="B38" s="58">
        <v>278</v>
      </c>
      <c r="C38" s="17">
        <v>1021</v>
      </c>
      <c r="D38" s="17">
        <v>1111</v>
      </c>
      <c r="E38" s="17">
        <v>71</v>
      </c>
      <c r="F38" s="17">
        <v>229</v>
      </c>
      <c r="G38" s="17">
        <v>295</v>
      </c>
      <c r="H38" s="18">
        <v>0</v>
      </c>
      <c r="I38" s="19">
        <v>1226</v>
      </c>
      <c r="J38" s="54">
        <v>234238.99</v>
      </c>
      <c r="K38" s="20">
        <v>1286178.3700000001</v>
      </c>
      <c r="L38" s="20">
        <v>1520417.36</v>
      </c>
      <c r="M38" s="20">
        <v>1282610.96</v>
      </c>
      <c r="N38" s="20">
        <v>14328096.189999999</v>
      </c>
      <c r="O38" s="20">
        <v>15610707.149999999</v>
      </c>
      <c r="P38" s="21">
        <v>0</v>
      </c>
      <c r="Q38" s="21">
        <v>17131124.509999998</v>
      </c>
      <c r="R38" s="16">
        <f t="shared" si="1"/>
        <v>842.58629496402875</v>
      </c>
      <c r="S38" s="16">
        <f t="shared" si="2"/>
        <v>1259.7241625857005</v>
      </c>
      <c r="T38" s="16">
        <f t="shared" si="3"/>
        <v>1368.5124752475249</v>
      </c>
      <c r="U38" s="16">
        <f t="shared" si="4"/>
        <v>18064.94309859155</v>
      </c>
      <c r="V38" s="16">
        <f t="shared" si="5"/>
        <v>62568.10563318777</v>
      </c>
      <c r="W38" s="16">
        <f t="shared" si="6"/>
        <v>52917.651355932197</v>
      </c>
      <c r="X38" s="16">
        <v>0</v>
      </c>
      <c r="Y38" s="46">
        <f t="shared" si="7"/>
        <v>13973.184755301792</v>
      </c>
      <c r="AA38" s="3"/>
      <c r="AB38" s="3"/>
      <c r="AC38" s="3"/>
      <c r="AD38" s="3"/>
      <c r="AE38" s="3"/>
      <c r="AF38" s="3"/>
      <c r="AG38" s="3"/>
      <c r="AH38" s="3"/>
    </row>
    <row r="39" spans="1:34" x14ac:dyDescent="0.2">
      <c r="A39" s="49" t="s">
        <v>69</v>
      </c>
      <c r="B39" s="58">
        <v>1067</v>
      </c>
      <c r="C39" s="17">
        <v>2593</v>
      </c>
      <c r="D39" s="17">
        <v>3220</v>
      </c>
      <c r="E39" s="17">
        <v>409</v>
      </c>
      <c r="F39" s="17">
        <v>822</v>
      </c>
      <c r="G39" s="17">
        <v>1161</v>
      </c>
      <c r="H39" s="18">
        <v>0</v>
      </c>
      <c r="I39" s="19">
        <v>3634</v>
      </c>
      <c r="J39" s="54">
        <v>2290388.8199999998</v>
      </c>
      <c r="K39" s="20">
        <v>4684126.0699999994</v>
      </c>
      <c r="L39" s="20">
        <v>6974514.8899999987</v>
      </c>
      <c r="M39" s="20">
        <v>12693357.699999999</v>
      </c>
      <c r="N39" s="20">
        <v>49608801.219999999</v>
      </c>
      <c r="O39" s="20">
        <v>62302158.920000002</v>
      </c>
      <c r="P39" s="21">
        <v>0</v>
      </c>
      <c r="Q39" s="21">
        <v>69276673.810000002</v>
      </c>
      <c r="R39" s="16">
        <f t="shared" si="1"/>
        <v>2146.5687160262414</v>
      </c>
      <c r="S39" s="16">
        <f t="shared" si="2"/>
        <v>1806.4504704974929</v>
      </c>
      <c r="T39" s="16">
        <f t="shared" si="3"/>
        <v>2165.9984130434777</v>
      </c>
      <c r="U39" s="16">
        <f t="shared" si="4"/>
        <v>31035.104400977994</v>
      </c>
      <c r="V39" s="16">
        <f t="shared" si="5"/>
        <v>60351.339683698294</v>
      </c>
      <c r="W39" s="16">
        <f t="shared" si="6"/>
        <v>53662.496916451339</v>
      </c>
      <c r="X39" s="16">
        <v>0</v>
      </c>
      <c r="Y39" s="46">
        <f t="shared" si="7"/>
        <v>19063.476557512382</v>
      </c>
      <c r="AA39" s="3"/>
      <c r="AB39" s="3"/>
      <c r="AC39" s="3"/>
      <c r="AD39" s="3"/>
      <c r="AE39" s="3"/>
      <c r="AF39" s="3"/>
      <c r="AG39" s="3"/>
      <c r="AH39" s="3"/>
    </row>
    <row r="40" spans="1:34" x14ac:dyDescent="0.2">
      <c r="A40" s="49" t="s">
        <v>70</v>
      </c>
      <c r="B40" s="58">
        <v>500</v>
      </c>
      <c r="C40" s="17">
        <v>1254</v>
      </c>
      <c r="D40" s="17">
        <v>1507</v>
      </c>
      <c r="E40" s="17">
        <v>165</v>
      </c>
      <c r="F40" s="17">
        <v>326</v>
      </c>
      <c r="G40" s="17">
        <v>475</v>
      </c>
      <c r="H40" s="18">
        <v>0</v>
      </c>
      <c r="I40" s="19">
        <v>1660</v>
      </c>
      <c r="J40" s="54">
        <v>729121.13</v>
      </c>
      <c r="K40" s="20">
        <v>1656594.69</v>
      </c>
      <c r="L40" s="20">
        <v>2385715.8199999998</v>
      </c>
      <c r="M40" s="20">
        <v>6348241.8899999997</v>
      </c>
      <c r="N40" s="20">
        <v>23045606.98</v>
      </c>
      <c r="O40" s="20">
        <v>29393848.870000001</v>
      </c>
      <c r="P40" s="21">
        <v>0</v>
      </c>
      <c r="Q40" s="21">
        <v>31779564.690000001</v>
      </c>
      <c r="R40" s="16">
        <f t="shared" si="1"/>
        <v>1458.24226</v>
      </c>
      <c r="S40" s="16">
        <f t="shared" si="2"/>
        <v>1321.0483971291865</v>
      </c>
      <c r="T40" s="16">
        <f t="shared" si="3"/>
        <v>1583.0894625082944</v>
      </c>
      <c r="U40" s="16">
        <f t="shared" si="4"/>
        <v>38474.193272727272</v>
      </c>
      <c r="V40" s="16">
        <f t="shared" si="5"/>
        <v>70692.045950920248</v>
      </c>
      <c r="W40" s="16">
        <f t="shared" si="6"/>
        <v>61881.787094736843</v>
      </c>
      <c r="X40" s="16">
        <v>0</v>
      </c>
      <c r="Y40" s="46">
        <f t="shared" si="7"/>
        <v>19144.316078313255</v>
      </c>
      <c r="AA40" s="3"/>
      <c r="AB40" s="3"/>
      <c r="AC40" s="3"/>
      <c r="AD40" s="3"/>
      <c r="AE40" s="3"/>
      <c r="AF40" s="3"/>
      <c r="AG40" s="3"/>
      <c r="AH40" s="3"/>
    </row>
    <row r="41" spans="1:34" x14ac:dyDescent="0.2">
      <c r="A41" s="49" t="s">
        <v>71</v>
      </c>
      <c r="B41" s="58">
        <v>288</v>
      </c>
      <c r="C41" s="17">
        <v>678</v>
      </c>
      <c r="D41" s="17">
        <v>865</v>
      </c>
      <c r="E41" s="17">
        <v>65</v>
      </c>
      <c r="F41" s="17">
        <v>147</v>
      </c>
      <c r="G41" s="17">
        <v>203</v>
      </c>
      <c r="H41" s="18">
        <v>0</v>
      </c>
      <c r="I41" s="19">
        <v>947</v>
      </c>
      <c r="J41" s="54">
        <v>359849.25</v>
      </c>
      <c r="K41" s="20">
        <v>814144.32</v>
      </c>
      <c r="L41" s="20">
        <v>1173993.5699999998</v>
      </c>
      <c r="M41" s="20">
        <v>1255182.97</v>
      </c>
      <c r="N41" s="20">
        <v>8729550.8599999994</v>
      </c>
      <c r="O41" s="20">
        <v>9984733.8300000001</v>
      </c>
      <c r="P41" s="21">
        <v>0</v>
      </c>
      <c r="Q41" s="21">
        <v>11158727.4</v>
      </c>
      <c r="R41" s="16">
        <f t="shared" si="1"/>
        <v>1249.4765625</v>
      </c>
      <c r="S41" s="16">
        <f t="shared" si="2"/>
        <v>1200.802831858407</v>
      </c>
      <c r="T41" s="16">
        <f t="shared" si="3"/>
        <v>1357.2179999999998</v>
      </c>
      <c r="U41" s="16">
        <f t="shared" si="4"/>
        <v>19310.507230769232</v>
      </c>
      <c r="V41" s="16">
        <f t="shared" si="5"/>
        <v>59384.699727891151</v>
      </c>
      <c r="W41" s="16">
        <f t="shared" si="6"/>
        <v>49185.880935960595</v>
      </c>
      <c r="X41" s="16">
        <v>0</v>
      </c>
      <c r="Y41" s="46">
        <f t="shared" si="7"/>
        <v>11783.239070749736</v>
      </c>
      <c r="AA41" s="3"/>
      <c r="AB41" s="3"/>
      <c r="AC41" s="3"/>
      <c r="AD41" s="3"/>
      <c r="AE41" s="3"/>
      <c r="AF41" s="3"/>
      <c r="AG41" s="3"/>
      <c r="AH41" s="3"/>
    </row>
    <row r="42" spans="1:34" x14ac:dyDescent="0.2">
      <c r="A42" s="49" t="s">
        <v>72</v>
      </c>
      <c r="B42" s="58">
        <v>840</v>
      </c>
      <c r="C42" s="17">
        <v>1621</v>
      </c>
      <c r="D42" s="17">
        <v>2037</v>
      </c>
      <c r="E42" s="17">
        <v>295</v>
      </c>
      <c r="F42" s="17">
        <v>471</v>
      </c>
      <c r="G42" s="17">
        <v>739</v>
      </c>
      <c r="H42" s="18">
        <v>0</v>
      </c>
      <c r="I42" s="19">
        <v>2327</v>
      </c>
      <c r="J42" s="54">
        <v>2166270.11</v>
      </c>
      <c r="K42" s="20">
        <v>3416950.29</v>
      </c>
      <c r="L42" s="20">
        <v>5583220.4000000004</v>
      </c>
      <c r="M42" s="20">
        <v>8298601.7800000003</v>
      </c>
      <c r="N42" s="20">
        <v>33195640.640000001</v>
      </c>
      <c r="O42" s="20">
        <v>41494242.420000002</v>
      </c>
      <c r="P42" s="21">
        <v>0</v>
      </c>
      <c r="Q42" s="21">
        <v>47077462.82</v>
      </c>
      <c r="R42" s="16">
        <f t="shared" si="1"/>
        <v>2578.8929880952378</v>
      </c>
      <c r="S42" s="16">
        <f t="shared" si="2"/>
        <v>2107.9273843306601</v>
      </c>
      <c r="T42" s="16">
        <f t="shared" si="3"/>
        <v>2740.9034855179189</v>
      </c>
      <c r="U42" s="16">
        <f t="shared" si="4"/>
        <v>28130.853491525424</v>
      </c>
      <c r="V42" s="16">
        <f t="shared" si="5"/>
        <v>70479.067176220808</v>
      </c>
      <c r="W42" s="16">
        <f t="shared" si="6"/>
        <v>56149.177834912043</v>
      </c>
      <c r="X42" s="16">
        <v>0</v>
      </c>
      <c r="Y42" s="46">
        <f t="shared" si="7"/>
        <v>20230.968122045553</v>
      </c>
      <c r="AA42" s="3"/>
      <c r="AB42" s="3"/>
      <c r="AC42" s="3"/>
      <c r="AD42" s="3"/>
      <c r="AE42" s="3"/>
      <c r="AF42" s="3"/>
      <c r="AG42" s="3"/>
      <c r="AH42" s="3"/>
    </row>
    <row r="43" spans="1:34" x14ac:dyDescent="0.2">
      <c r="A43" s="49" t="s">
        <v>73</v>
      </c>
      <c r="B43" s="58">
        <v>608</v>
      </c>
      <c r="C43" s="17">
        <v>1773</v>
      </c>
      <c r="D43" s="17">
        <v>2174</v>
      </c>
      <c r="E43" s="17">
        <v>188</v>
      </c>
      <c r="F43" s="17">
        <v>546</v>
      </c>
      <c r="G43" s="17">
        <v>709</v>
      </c>
      <c r="H43" s="18">
        <v>0</v>
      </c>
      <c r="I43" s="19">
        <v>2435</v>
      </c>
      <c r="J43" s="54">
        <v>727127.05</v>
      </c>
      <c r="K43" s="20">
        <v>2604630.42</v>
      </c>
      <c r="L43" s="20">
        <v>3331757.4699999997</v>
      </c>
      <c r="M43" s="20">
        <v>4535013.6399999997</v>
      </c>
      <c r="N43" s="20">
        <v>35259217.340000004</v>
      </c>
      <c r="O43" s="20">
        <v>39794230.980000004</v>
      </c>
      <c r="P43" s="21">
        <v>0</v>
      </c>
      <c r="Q43" s="21">
        <v>43125988.450000003</v>
      </c>
      <c r="R43" s="16">
        <f t="shared" si="1"/>
        <v>1195.932648026316</v>
      </c>
      <c r="S43" s="16">
        <f t="shared" si="2"/>
        <v>1469.05269035533</v>
      </c>
      <c r="T43" s="16">
        <f t="shared" si="3"/>
        <v>1532.5471343146273</v>
      </c>
      <c r="U43" s="16">
        <f t="shared" si="4"/>
        <v>24122.412978723401</v>
      </c>
      <c r="V43" s="16">
        <f t="shared" si="5"/>
        <v>64577.321135531143</v>
      </c>
      <c r="W43" s="16">
        <f t="shared" si="6"/>
        <v>56127.265133991546</v>
      </c>
      <c r="X43" s="16">
        <v>0</v>
      </c>
      <c r="Y43" s="46">
        <f t="shared" si="7"/>
        <v>17710.878213552362</v>
      </c>
      <c r="AA43" s="3"/>
      <c r="AB43" s="3"/>
      <c r="AC43" s="3"/>
      <c r="AD43" s="3"/>
      <c r="AE43" s="3"/>
      <c r="AF43" s="3"/>
      <c r="AG43" s="3"/>
      <c r="AH43" s="3"/>
    </row>
    <row r="44" spans="1:34" x14ac:dyDescent="0.2">
      <c r="A44" s="49" t="s">
        <v>74</v>
      </c>
      <c r="B44" s="58">
        <v>200</v>
      </c>
      <c r="C44" s="17">
        <v>530</v>
      </c>
      <c r="D44" s="17">
        <v>675</v>
      </c>
      <c r="E44" s="17">
        <v>26</v>
      </c>
      <c r="F44" s="17">
        <v>76</v>
      </c>
      <c r="G44" s="17">
        <v>101</v>
      </c>
      <c r="H44" s="18">
        <v>0</v>
      </c>
      <c r="I44" s="19">
        <v>719</v>
      </c>
      <c r="J44" s="54">
        <v>169953.45</v>
      </c>
      <c r="K44" s="20">
        <v>471957.85</v>
      </c>
      <c r="L44" s="20">
        <v>641911.30000000005</v>
      </c>
      <c r="M44" s="20">
        <v>635354.88</v>
      </c>
      <c r="N44" s="20">
        <v>4368749.51</v>
      </c>
      <c r="O44" s="20">
        <v>5004104.3899999997</v>
      </c>
      <c r="P44" s="21">
        <v>0</v>
      </c>
      <c r="Q44" s="21">
        <v>5646015.6899999995</v>
      </c>
      <c r="R44" s="16">
        <f t="shared" si="1"/>
        <v>849.7672500000001</v>
      </c>
      <c r="S44" s="16">
        <f t="shared" si="2"/>
        <v>890.48650943396217</v>
      </c>
      <c r="T44" s="16">
        <f t="shared" si="3"/>
        <v>950.97970370370376</v>
      </c>
      <c r="U44" s="16">
        <f t="shared" si="4"/>
        <v>24436.726153846153</v>
      </c>
      <c r="V44" s="16">
        <f t="shared" si="5"/>
        <v>57483.546184210521</v>
      </c>
      <c r="W44" s="16">
        <f t="shared" si="6"/>
        <v>49545.58801980198</v>
      </c>
      <c r="X44" s="16">
        <v>0</v>
      </c>
      <c r="Y44" s="46">
        <f t="shared" si="7"/>
        <v>7852.5948400556317</v>
      </c>
      <c r="AA44" s="3"/>
      <c r="AB44" s="3"/>
      <c r="AC44" s="3"/>
      <c r="AD44" s="3"/>
      <c r="AE44" s="3"/>
      <c r="AF44" s="3"/>
      <c r="AG44" s="3"/>
      <c r="AH44" s="3"/>
    </row>
    <row r="45" spans="1:34" x14ac:dyDescent="0.2">
      <c r="A45" s="49" t="s">
        <v>75</v>
      </c>
      <c r="B45" s="58">
        <v>2644</v>
      </c>
      <c r="C45" s="17">
        <v>4732</v>
      </c>
      <c r="D45" s="17">
        <v>5905</v>
      </c>
      <c r="E45" s="17">
        <v>964</v>
      </c>
      <c r="F45" s="17">
        <v>1457</v>
      </c>
      <c r="G45" s="17">
        <v>2287</v>
      </c>
      <c r="H45" s="18">
        <v>0</v>
      </c>
      <c r="I45" s="19">
        <v>6718</v>
      </c>
      <c r="J45" s="54">
        <v>5592273.6299999999</v>
      </c>
      <c r="K45" s="20">
        <v>9148444.0999999996</v>
      </c>
      <c r="L45" s="20">
        <v>14740717.73</v>
      </c>
      <c r="M45" s="20">
        <v>30673165.350000001</v>
      </c>
      <c r="N45" s="20">
        <v>97496461.390000001</v>
      </c>
      <c r="O45" s="20">
        <v>128169626.74000001</v>
      </c>
      <c r="P45" s="21">
        <v>0</v>
      </c>
      <c r="Q45" s="21">
        <v>142910344.47</v>
      </c>
      <c r="R45" s="16">
        <f t="shared" si="1"/>
        <v>2115.0807980332829</v>
      </c>
      <c r="S45" s="16">
        <f t="shared" si="2"/>
        <v>1933.3144759087065</v>
      </c>
      <c r="T45" s="16">
        <f t="shared" si="3"/>
        <v>2496.3112159187131</v>
      </c>
      <c r="U45" s="16">
        <f t="shared" si="4"/>
        <v>31818.636255186724</v>
      </c>
      <c r="V45" s="16">
        <f t="shared" si="5"/>
        <v>66915.896630061776</v>
      </c>
      <c r="W45" s="16">
        <f t="shared" si="6"/>
        <v>56042.68768692611</v>
      </c>
      <c r="X45" s="16">
        <v>0</v>
      </c>
      <c r="Y45" s="46">
        <f t="shared" si="7"/>
        <v>21272.75148407264</v>
      </c>
      <c r="AA45" s="3"/>
      <c r="AB45" s="3"/>
      <c r="AC45" s="3"/>
      <c r="AD45" s="3"/>
      <c r="AE45" s="3"/>
      <c r="AF45" s="3"/>
      <c r="AG45" s="3"/>
      <c r="AH45" s="3"/>
    </row>
    <row r="46" spans="1:34" x14ac:dyDescent="0.2">
      <c r="A46" s="49" t="s">
        <v>76</v>
      </c>
      <c r="B46" s="58">
        <v>213</v>
      </c>
      <c r="C46" s="17">
        <v>341</v>
      </c>
      <c r="D46" s="17">
        <v>476</v>
      </c>
      <c r="E46" s="17">
        <v>41</v>
      </c>
      <c r="F46" s="17">
        <v>78</v>
      </c>
      <c r="G46" s="17">
        <v>119</v>
      </c>
      <c r="H46" s="18">
        <v>0</v>
      </c>
      <c r="I46" s="19">
        <v>510</v>
      </c>
      <c r="J46" s="54">
        <v>310097.21999999997</v>
      </c>
      <c r="K46" s="20">
        <v>528564.12</v>
      </c>
      <c r="L46" s="20">
        <v>838661.34</v>
      </c>
      <c r="M46" s="20">
        <v>1270388.8</v>
      </c>
      <c r="N46" s="20">
        <v>4289524.18</v>
      </c>
      <c r="O46" s="20">
        <v>5559912.9799999995</v>
      </c>
      <c r="P46" s="21">
        <v>0</v>
      </c>
      <c r="Q46" s="21">
        <v>6398574.3199999994</v>
      </c>
      <c r="R46" s="16">
        <f t="shared" si="1"/>
        <v>1455.8554929577463</v>
      </c>
      <c r="S46" s="16">
        <f t="shared" si="2"/>
        <v>1550.0414076246334</v>
      </c>
      <c r="T46" s="16">
        <f t="shared" si="3"/>
        <v>1761.8935714285712</v>
      </c>
      <c r="U46" s="16">
        <f t="shared" si="4"/>
        <v>30985.092682926832</v>
      </c>
      <c r="V46" s="16">
        <f t="shared" si="5"/>
        <v>54993.89974358974</v>
      </c>
      <c r="W46" s="16">
        <f t="shared" si="6"/>
        <v>46721.957815126043</v>
      </c>
      <c r="X46" s="16">
        <v>0</v>
      </c>
      <c r="Y46" s="46">
        <f t="shared" si="7"/>
        <v>12546.224156862743</v>
      </c>
      <c r="AA46" s="3"/>
      <c r="AB46" s="3"/>
      <c r="AC46" s="3"/>
      <c r="AD46" s="3"/>
      <c r="AE46" s="3"/>
      <c r="AF46" s="3"/>
      <c r="AG46" s="3"/>
      <c r="AH46" s="3"/>
    </row>
    <row r="47" spans="1:34" x14ac:dyDescent="0.2">
      <c r="A47" s="49" t="s">
        <v>77</v>
      </c>
      <c r="B47" s="58">
        <v>158</v>
      </c>
      <c r="C47" s="17">
        <v>567</v>
      </c>
      <c r="D47" s="17">
        <v>630</v>
      </c>
      <c r="E47" s="17">
        <v>53</v>
      </c>
      <c r="F47" s="17">
        <v>155</v>
      </c>
      <c r="G47" s="17">
        <v>205</v>
      </c>
      <c r="H47" s="18">
        <v>0</v>
      </c>
      <c r="I47" s="19">
        <v>708</v>
      </c>
      <c r="J47" s="54">
        <v>204163.65</v>
      </c>
      <c r="K47" s="20">
        <v>768092.23</v>
      </c>
      <c r="L47" s="20">
        <v>972255.88</v>
      </c>
      <c r="M47" s="20">
        <v>763802.56</v>
      </c>
      <c r="N47" s="20">
        <v>8335893.1900000004</v>
      </c>
      <c r="O47" s="20">
        <v>9099695.75</v>
      </c>
      <c r="P47" s="21">
        <v>0</v>
      </c>
      <c r="Q47" s="21">
        <v>10071951.630000001</v>
      </c>
      <c r="R47" s="16">
        <f t="shared" si="1"/>
        <v>1292.175</v>
      </c>
      <c r="S47" s="16">
        <f t="shared" si="2"/>
        <v>1354.6600176366842</v>
      </c>
      <c r="T47" s="16">
        <f t="shared" si="3"/>
        <v>1543.2633015873016</v>
      </c>
      <c r="U47" s="16">
        <f t="shared" si="4"/>
        <v>14411.369056603775</v>
      </c>
      <c r="V47" s="16">
        <f t="shared" si="5"/>
        <v>53779.956064516133</v>
      </c>
      <c r="W47" s="16">
        <f t="shared" si="6"/>
        <v>44388.759756097563</v>
      </c>
      <c r="X47" s="16">
        <v>0</v>
      </c>
      <c r="Y47" s="46">
        <f t="shared" si="7"/>
        <v>14225.920381355932</v>
      </c>
      <c r="AA47" s="3"/>
      <c r="AB47" s="3"/>
      <c r="AC47" s="3"/>
      <c r="AD47" s="3"/>
      <c r="AE47" s="3"/>
      <c r="AF47" s="3"/>
      <c r="AG47" s="3"/>
      <c r="AH47" s="3"/>
    </row>
    <row r="48" spans="1:34" x14ac:dyDescent="0.2">
      <c r="A48" s="49" t="s">
        <v>78</v>
      </c>
      <c r="B48" s="58">
        <v>298</v>
      </c>
      <c r="C48" s="17">
        <v>1308</v>
      </c>
      <c r="D48" s="17">
        <v>1478</v>
      </c>
      <c r="E48" s="17">
        <v>99</v>
      </c>
      <c r="F48" s="17">
        <v>243</v>
      </c>
      <c r="G48" s="17">
        <v>335</v>
      </c>
      <c r="H48" s="18">
        <v>0</v>
      </c>
      <c r="I48" s="19">
        <v>1607</v>
      </c>
      <c r="J48" s="54">
        <v>257990.47</v>
      </c>
      <c r="K48" s="20">
        <v>1743114.57</v>
      </c>
      <c r="L48" s="20">
        <v>2001105.04</v>
      </c>
      <c r="M48" s="20">
        <v>2458940.73</v>
      </c>
      <c r="N48" s="20">
        <v>16853000.879999999</v>
      </c>
      <c r="O48" s="20">
        <v>19311941.609999999</v>
      </c>
      <c r="P48" s="21">
        <v>0</v>
      </c>
      <c r="Q48" s="21">
        <v>21313046.649999999</v>
      </c>
      <c r="R48" s="16">
        <f t="shared" si="1"/>
        <v>865.7398322147651</v>
      </c>
      <c r="S48" s="16">
        <f t="shared" si="2"/>
        <v>1332.6563990825689</v>
      </c>
      <c r="T48" s="16">
        <f t="shared" si="3"/>
        <v>1353.9276319350474</v>
      </c>
      <c r="U48" s="16">
        <f t="shared" si="4"/>
        <v>24837.785151515152</v>
      </c>
      <c r="V48" s="16">
        <f t="shared" si="5"/>
        <v>69353.91308641975</v>
      </c>
      <c r="W48" s="16">
        <f t="shared" si="6"/>
        <v>57647.586895522385</v>
      </c>
      <c r="X48" s="16">
        <v>0</v>
      </c>
      <c r="Y48" s="46">
        <f t="shared" si="7"/>
        <v>13262.630149346607</v>
      </c>
      <c r="AA48" s="3"/>
      <c r="AB48" s="3"/>
      <c r="AC48" s="3"/>
      <c r="AD48" s="3"/>
      <c r="AE48" s="3"/>
      <c r="AF48" s="3"/>
      <c r="AG48" s="3"/>
      <c r="AH48" s="3"/>
    </row>
    <row r="49" spans="1:34" x14ac:dyDescent="0.2">
      <c r="A49" s="50" t="s">
        <v>79</v>
      </c>
      <c r="B49" s="58">
        <v>377</v>
      </c>
      <c r="C49" s="17">
        <v>1013</v>
      </c>
      <c r="D49" s="17">
        <v>1227</v>
      </c>
      <c r="E49" s="17">
        <v>83</v>
      </c>
      <c r="F49" s="17">
        <v>212</v>
      </c>
      <c r="G49" s="17">
        <v>286</v>
      </c>
      <c r="H49" s="18">
        <v>0</v>
      </c>
      <c r="I49" s="19">
        <v>1363</v>
      </c>
      <c r="J49" s="54">
        <v>355916.55</v>
      </c>
      <c r="K49" s="20">
        <v>1194460.48</v>
      </c>
      <c r="L49" s="20">
        <v>1550377.03</v>
      </c>
      <c r="M49" s="20">
        <v>2209706.4900000002</v>
      </c>
      <c r="N49" s="20">
        <v>15188362.979999999</v>
      </c>
      <c r="O49" s="20">
        <v>17398069.469999999</v>
      </c>
      <c r="P49" s="21">
        <v>0</v>
      </c>
      <c r="Q49" s="21">
        <v>18948446.5</v>
      </c>
      <c r="R49" s="16">
        <f t="shared" si="1"/>
        <v>944.07572944297078</v>
      </c>
      <c r="S49" s="16">
        <f t="shared" si="2"/>
        <v>1179.1317670286278</v>
      </c>
      <c r="T49" s="16">
        <f t="shared" si="3"/>
        <v>1263.5509616951915</v>
      </c>
      <c r="U49" s="16">
        <f t="shared" si="4"/>
        <v>26622.969759036147</v>
      </c>
      <c r="V49" s="16">
        <f t="shared" si="5"/>
        <v>71643.221603773578</v>
      </c>
      <c r="W49" s="16">
        <f t="shared" si="6"/>
        <v>60832.41073426573</v>
      </c>
      <c r="X49" s="16">
        <v>0</v>
      </c>
      <c r="Y49" s="46">
        <f t="shared" si="7"/>
        <v>13902.015040352164</v>
      </c>
      <c r="AA49" s="3"/>
      <c r="AB49" s="3"/>
      <c r="AC49" s="3"/>
      <c r="AD49" s="3"/>
      <c r="AE49" s="3"/>
      <c r="AF49" s="3"/>
      <c r="AG49" s="3"/>
      <c r="AH49" s="3"/>
    </row>
    <row r="50" spans="1:34" x14ac:dyDescent="0.2">
      <c r="A50" s="49" t="s">
        <v>80</v>
      </c>
      <c r="B50" s="58">
        <v>10446</v>
      </c>
      <c r="C50" s="17">
        <v>15428</v>
      </c>
      <c r="D50" s="17">
        <v>21957</v>
      </c>
      <c r="E50" s="17">
        <v>3573</v>
      </c>
      <c r="F50" s="17">
        <v>4680</v>
      </c>
      <c r="G50" s="17">
        <v>7785</v>
      </c>
      <c r="H50" s="18">
        <v>5</v>
      </c>
      <c r="I50" s="19">
        <v>24847</v>
      </c>
      <c r="J50" s="54">
        <v>25019637.573012002</v>
      </c>
      <c r="K50" s="20">
        <v>23647654.77</v>
      </c>
      <c r="L50" s="20">
        <v>48667292.343012005</v>
      </c>
      <c r="M50" s="20">
        <v>127895995.47</v>
      </c>
      <c r="N50" s="20">
        <v>292836585.04000002</v>
      </c>
      <c r="O50" s="20">
        <v>420732580.50999999</v>
      </c>
      <c r="P50" s="21">
        <v>7317552.5384</v>
      </c>
      <c r="Q50" s="21">
        <v>476717425.39141196</v>
      </c>
      <c r="R50" s="16">
        <f t="shared" si="1"/>
        <v>2395.1404913854108</v>
      </c>
      <c r="S50" s="16">
        <f t="shared" si="2"/>
        <v>1532.775134171636</v>
      </c>
      <c r="T50" s="16">
        <f t="shared" si="3"/>
        <v>2216.4818665123653</v>
      </c>
      <c r="U50" s="16">
        <f t="shared" si="4"/>
        <v>35795.128874895046</v>
      </c>
      <c r="V50" s="16">
        <f t="shared" si="5"/>
        <v>62571.919880341884</v>
      </c>
      <c r="W50" s="16">
        <f t="shared" si="6"/>
        <v>54044.005203596658</v>
      </c>
      <c r="X50" s="16">
        <f>P50/H50</f>
        <v>1463510.50768</v>
      </c>
      <c r="Y50" s="46">
        <f t="shared" si="7"/>
        <v>19186.116045857125</v>
      </c>
      <c r="AA50" s="3"/>
      <c r="AB50" s="3"/>
      <c r="AC50" s="3"/>
      <c r="AD50" s="3"/>
      <c r="AE50" s="3"/>
      <c r="AF50" s="3"/>
      <c r="AG50" s="3"/>
      <c r="AH50" s="3"/>
    </row>
    <row r="51" spans="1:34" x14ac:dyDescent="0.2">
      <c r="A51" s="49" t="s">
        <v>81</v>
      </c>
      <c r="B51" s="58">
        <v>650</v>
      </c>
      <c r="C51" s="17">
        <v>673</v>
      </c>
      <c r="D51" s="17">
        <v>1247</v>
      </c>
      <c r="E51" s="17">
        <v>188</v>
      </c>
      <c r="F51" s="17">
        <v>111</v>
      </c>
      <c r="G51" s="17">
        <v>298</v>
      </c>
      <c r="H51" s="18">
        <v>0</v>
      </c>
      <c r="I51" s="19">
        <v>1364</v>
      </c>
      <c r="J51" s="54">
        <v>1085606.73</v>
      </c>
      <c r="K51" s="20">
        <v>726033.58</v>
      </c>
      <c r="L51" s="20">
        <v>1811640.31</v>
      </c>
      <c r="M51" s="20">
        <v>6132322.9000000004</v>
      </c>
      <c r="N51" s="20">
        <v>5430198.0499999998</v>
      </c>
      <c r="O51" s="20">
        <v>11562520.949999999</v>
      </c>
      <c r="P51" s="21">
        <v>0</v>
      </c>
      <c r="Q51" s="21">
        <v>13374161.25</v>
      </c>
      <c r="R51" s="16">
        <f t="shared" si="1"/>
        <v>1670.1641999999999</v>
      </c>
      <c r="S51" s="16">
        <f t="shared" si="2"/>
        <v>1078.8017533432392</v>
      </c>
      <c r="T51" s="16">
        <f t="shared" si="3"/>
        <v>1452.7989655172414</v>
      </c>
      <c r="U51" s="16">
        <f t="shared" si="4"/>
        <v>32618.738829787235</v>
      </c>
      <c r="V51" s="16">
        <f t="shared" si="5"/>
        <v>48920.703153153154</v>
      </c>
      <c r="W51" s="16">
        <f t="shared" si="6"/>
        <v>38800.405872483221</v>
      </c>
      <c r="X51" s="16">
        <v>0</v>
      </c>
      <c r="Y51" s="46">
        <f t="shared" si="7"/>
        <v>9805.103555718475</v>
      </c>
      <c r="AA51" s="3"/>
      <c r="AB51" s="3"/>
      <c r="AC51" s="3"/>
      <c r="AD51" s="3"/>
      <c r="AE51" s="3"/>
      <c r="AF51" s="3"/>
      <c r="AG51" s="3"/>
      <c r="AH51" s="3"/>
    </row>
    <row r="52" spans="1:34" ht="10.8" thickBot="1" x14ac:dyDescent="0.25">
      <c r="A52" s="49" t="s">
        <v>82</v>
      </c>
      <c r="B52" s="58">
        <v>1065</v>
      </c>
      <c r="C52" s="17">
        <v>26442</v>
      </c>
      <c r="D52" s="17">
        <v>27034</v>
      </c>
      <c r="E52" s="23">
        <v>382</v>
      </c>
      <c r="F52" s="23">
        <v>7856</v>
      </c>
      <c r="G52" s="23">
        <v>8201</v>
      </c>
      <c r="H52" s="24">
        <v>0</v>
      </c>
      <c r="I52" s="39">
        <v>31459</v>
      </c>
      <c r="J52" s="55">
        <v>1904358.409</v>
      </c>
      <c r="K52" s="40">
        <v>39661155.980000004</v>
      </c>
      <c r="L52" s="40">
        <v>41565514.389000006</v>
      </c>
      <c r="M52" s="40">
        <v>8586726.2206999995</v>
      </c>
      <c r="N52" s="40">
        <v>478158351.63999999</v>
      </c>
      <c r="O52" s="40">
        <v>486745077.86070001</v>
      </c>
      <c r="P52" s="41">
        <v>0</v>
      </c>
      <c r="Q52" s="41">
        <v>528310592.24970001</v>
      </c>
      <c r="R52" s="37">
        <f t="shared" si="1"/>
        <v>1788.1299615023474</v>
      </c>
      <c r="S52" s="37">
        <f t="shared" si="2"/>
        <v>1499.9302617048636</v>
      </c>
      <c r="T52" s="37">
        <f t="shared" si="3"/>
        <v>1537.5273503366134</v>
      </c>
      <c r="U52" s="37">
        <f t="shared" si="4"/>
        <v>22478.340891884814</v>
      </c>
      <c r="V52" s="37">
        <f t="shared" si="5"/>
        <v>60865.37062627291</v>
      </c>
      <c r="W52" s="37">
        <f t="shared" si="6"/>
        <v>59351.917797914888</v>
      </c>
      <c r="X52" s="37">
        <v>0</v>
      </c>
      <c r="Y52" s="47">
        <f t="shared" si="7"/>
        <v>16793.623200028607</v>
      </c>
      <c r="AA52" s="3"/>
      <c r="AB52" s="3"/>
      <c r="AC52" s="3"/>
      <c r="AD52" s="3"/>
      <c r="AE52" s="3"/>
      <c r="AF52" s="3"/>
      <c r="AG52" s="3"/>
      <c r="AH52" s="3"/>
    </row>
    <row r="53" spans="1:34" s="26" customFormat="1" ht="16.2" customHeight="1" thickBot="1" x14ac:dyDescent="0.25">
      <c r="A53" s="51" t="s">
        <v>83</v>
      </c>
      <c r="B53" s="60">
        <f>SUM(B10:B52)</f>
        <v>46291</v>
      </c>
      <c r="C53" s="25">
        <f t="shared" ref="C53:I53" si="8">SUM(C10:C52)</f>
        <v>110495</v>
      </c>
      <c r="D53" s="25">
        <f t="shared" si="8"/>
        <v>135334</v>
      </c>
      <c r="E53" s="25">
        <f t="shared" si="8"/>
        <v>14722</v>
      </c>
      <c r="F53" s="25">
        <f t="shared" si="8"/>
        <v>31689</v>
      </c>
      <c r="G53" s="25">
        <f t="shared" si="8"/>
        <v>44632</v>
      </c>
      <c r="H53" s="38">
        <f t="shared" si="8"/>
        <v>7</v>
      </c>
      <c r="I53" s="61">
        <f t="shared" si="8"/>
        <v>153347</v>
      </c>
      <c r="J53" s="56">
        <f>SUM(J10:J52)</f>
        <v>90642055.919974998</v>
      </c>
      <c r="K53" s="42">
        <f t="shared" ref="K53:Q53" si="9">SUM(K10:K52)</f>
        <v>180082953.67000002</v>
      </c>
      <c r="L53" s="42">
        <f t="shared" si="9"/>
        <v>270725009.589975</v>
      </c>
      <c r="M53" s="42">
        <f t="shared" si="9"/>
        <v>463785654.92420995</v>
      </c>
      <c r="N53" s="42">
        <f t="shared" si="9"/>
        <v>2050295158.9870005</v>
      </c>
      <c r="O53" s="42">
        <f t="shared" si="9"/>
        <v>2514080813.9112101</v>
      </c>
      <c r="P53" s="42">
        <f t="shared" si="9"/>
        <v>10244573.5584</v>
      </c>
      <c r="Q53" s="43">
        <f t="shared" si="9"/>
        <v>2795050397.0495853</v>
      </c>
      <c r="R53" s="60">
        <f t="shared" si="1"/>
        <v>1958.0924136435808</v>
      </c>
      <c r="S53" s="25">
        <f t="shared" si="2"/>
        <v>1629.7837338341103</v>
      </c>
      <c r="T53" s="25">
        <f t="shared" si="3"/>
        <v>2000.4212510527657</v>
      </c>
      <c r="U53" s="25">
        <f t="shared" si="4"/>
        <v>31502.897359340441</v>
      </c>
      <c r="V53" s="25">
        <f t="shared" si="5"/>
        <v>64700.532013853401</v>
      </c>
      <c r="W53" s="25">
        <f t="shared" si="6"/>
        <v>56329.109471034462</v>
      </c>
      <c r="X53" s="25">
        <f t="shared" ref="X53" si="10">P53/H53</f>
        <v>1463510.508342857</v>
      </c>
      <c r="Y53" s="63">
        <f t="shared" si="7"/>
        <v>18226.964968663131</v>
      </c>
      <c r="AA53" s="3"/>
      <c r="AB53" s="3"/>
      <c r="AC53" s="3"/>
      <c r="AD53" s="3"/>
      <c r="AE53" s="3"/>
      <c r="AF53" s="3"/>
      <c r="AG53" s="3"/>
      <c r="AH53" s="3"/>
    </row>
    <row r="54" spans="1:34" ht="21.6" customHeight="1" thickBot="1" x14ac:dyDescent="0.25">
      <c r="A54" s="36" t="s">
        <v>84</v>
      </c>
      <c r="B54" s="62">
        <v>45604</v>
      </c>
      <c r="C54" s="27">
        <v>108343</v>
      </c>
      <c r="D54" s="27">
        <v>131548</v>
      </c>
      <c r="E54" s="27">
        <v>14621</v>
      </c>
      <c r="F54" s="27">
        <v>30979</v>
      </c>
      <c r="G54" s="27">
        <v>43654</v>
      </c>
      <c r="H54" s="28">
        <v>7</v>
      </c>
      <c r="I54" s="29">
        <v>148520</v>
      </c>
      <c r="J54" s="30"/>
      <c r="K54" s="30"/>
      <c r="L54" s="30"/>
      <c r="M54" s="30"/>
      <c r="N54" s="30"/>
      <c r="O54" s="30"/>
      <c r="P54" s="30"/>
      <c r="Q54" s="30"/>
      <c r="R54" s="61">
        <f>J53/B54</f>
        <v>1987.5900342069774</v>
      </c>
      <c r="S54" s="61">
        <f t="shared" ref="S54:Y54" si="11">K53/C54</f>
        <v>1662.1558722760124</v>
      </c>
      <c r="T54" s="61">
        <f t="shared" si="11"/>
        <v>2057.9941130992111</v>
      </c>
      <c r="U54" s="61">
        <f t="shared" si="11"/>
        <v>31720.515349443263</v>
      </c>
      <c r="V54" s="61">
        <f t="shared" si="11"/>
        <v>66183.387423319044</v>
      </c>
      <c r="W54" s="61">
        <f t="shared" si="11"/>
        <v>57591.075592413297</v>
      </c>
      <c r="X54" s="61">
        <f t="shared" si="11"/>
        <v>1463510.508342857</v>
      </c>
      <c r="Y54" s="61">
        <f t="shared" si="11"/>
        <v>18819.35360254232</v>
      </c>
      <c r="AA54" s="3"/>
      <c r="AB54" s="3"/>
      <c r="AC54" s="3"/>
      <c r="AD54" s="3"/>
      <c r="AE54" s="3"/>
      <c r="AF54" s="3"/>
      <c r="AG54" s="3"/>
      <c r="AH54" s="3"/>
    </row>
    <row r="55" spans="1:34" ht="10.95" customHeight="1" thickBot="1" x14ac:dyDescent="0.25">
      <c r="A55" s="64" t="s">
        <v>85</v>
      </c>
      <c r="B55" s="65"/>
      <c r="C55" s="65"/>
      <c r="D55" s="65"/>
      <c r="E55" s="65"/>
      <c r="F55" s="65"/>
      <c r="G55" s="65"/>
      <c r="H55" s="66"/>
      <c r="I55" s="31">
        <f>I53-I54</f>
        <v>4827</v>
      </c>
    </row>
    <row r="56" spans="1:34" x14ac:dyDescent="0.2">
      <c r="A56" s="32"/>
      <c r="B56" s="33"/>
      <c r="C56" s="33"/>
      <c r="D56" s="33"/>
      <c r="E56" s="33"/>
    </row>
    <row r="58" spans="1:34" x14ac:dyDescent="0.2">
      <c r="D58" s="34"/>
      <c r="E58" s="34"/>
      <c r="F58" s="35"/>
      <c r="G58" s="35"/>
      <c r="H58" s="35"/>
    </row>
    <row r="59" spans="1:34" x14ac:dyDescent="0.2">
      <c r="D59" s="34"/>
      <c r="G59" s="34"/>
      <c r="H59" s="34"/>
    </row>
  </sheetData>
  <mergeCells count="20">
    <mergeCell ref="B2:Z2"/>
    <mergeCell ref="B3:Z3"/>
    <mergeCell ref="B4:Z4"/>
    <mergeCell ref="A6:A8"/>
    <mergeCell ref="B6:G6"/>
    <mergeCell ref="H6:H8"/>
    <mergeCell ref="I6:I8"/>
    <mergeCell ref="J6:O6"/>
    <mergeCell ref="P6:P8"/>
    <mergeCell ref="Q6:Q8"/>
    <mergeCell ref="A55:H55"/>
    <mergeCell ref="R6:W6"/>
    <mergeCell ref="X6:X8"/>
    <mergeCell ref="Y6:Y8"/>
    <mergeCell ref="B7:D7"/>
    <mergeCell ref="E7:G7"/>
    <mergeCell ref="J7:L7"/>
    <mergeCell ref="M7:O7"/>
    <mergeCell ref="R7:T7"/>
    <mergeCell ref="U7:W7"/>
  </mergeCells>
  <printOptions horizontalCentered="1" verticalCentered="1"/>
  <pageMargins left="0.43307086614173229" right="0.39370078740157483" top="0.78740157480314965" bottom="0.98425196850393704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oncologie medicamente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2022-09-09T08:55:48Z</dcterms:created>
  <dcterms:modified xsi:type="dcterms:W3CDTF">2025-09-17T12:21:55Z</dcterms:modified>
</cp:coreProperties>
</file>