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osu\Desktop\DNP\"/>
    </mc:Choice>
  </mc:AlternateContent>
  <bookViews>
    <workbookView xWindow="0" yWindow="0" windowWidth="28800" windowHeight="11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1" l="1"/>
  <c r="D95" i="1"/>
  <c r="D99" i="1" s="1"/>
  <c r="D94" i="1"/>
  <c r="D89" i="1"/>
  <c r="D85" i="1"/>
  <c r="D84" i="1"/>
  <c r="D80" i="1"/>
  <c r="D79" i="1"/>
  <c r="D75" i="1"/>
  <c r="D74" i="1"/>
  <c r="D70" i="1"/>
  <c r="D69" i="1"/>
  <c r="D65" i="1"/>
  <c r="D61" i="1"/>
  <c r="D57" i="1"/>
  <c r="D56" i="1"/>
  <c r="D50" i="1"/>
  <c r="D49" i="1"/>
  <c r="D32" i="1"/>
  <c r="D45" i="1" s="1"/>
  <c r="D25" i="1"/>
  <c r="D31" i="1" s="1"/>
  <c r="D19" i="1"/>
  <c r="D24" i="1" s="1"/>
  <c r="D11" i="1"/>
  <c r="D18" i="1" s="1"/>
  <c r="D101" i="1" s="1"/>
</calcChain>
</file>

<file path=xl/sharedStrings.xml><?xml version="1.0" encoding="utf-8"?>
<sst xmlns="http://schemas.openxmlformats.org/spreadsheetml/2006/main" count="103" uniqueCount="70">
  <si>
    <t>DIRECTIA NATIONALA DE PROBATIUNE</t>
  </si>
  <si>
    <t xml:space="preserve">CAP 61.01 </t>
  </si>
  <si>
    <t>”ORDINE PUBLICA SI SIGURANTA NATIONALA”</t>
  </si>
  <si>
    <t xml:space="preserve">TITL.10 </t>
  </si>
  <si>
    <t>”CHELTUIELI DE PERSONAL”</t>
  </si>
  <si>
    <t>perioada 01.08.2018 - 31.08.2018</t>
  </si>
  <si>
    <t>Clasificatie bugetara</t>
  </si>
  <si>
    <t>LUNA</t>
  </si>
  <si>
    <t>ZIUA</t>
  </si>
  <si>
    <t>SUMA</t>
  </si>
  <si>
    <t>EXPLICATII</t>
  </si>
  <si>
    <t>SUBTOTAL 10.01.01</t>
  </si>
  <si>
    <t>10.01.01</t>
  </si>
  <si>
    <t>AUGUST</t>
  </si>
  <si>
    <t>avanc co</t>
  </si>
  <si>
    <t>alim card sal luna iulie ,pt impozit,contributii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</si>
  <si>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</si>
  <si>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</si>
  <si>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</si>
  <si>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</si>
  <si>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</si>
  <si>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</si>
  <si>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</si>
  <si>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10.01.13</t>
  </si>
  <si>
    <t>10.01.13</t>
  </si>
  <si>
    <t>decont diurna delegare interna</t>
  </si>
  <si>
    <t>Total 10.01.13</t>
  </si>
  <si>
    <t>SUBTOTAL 10.01.15</t>
  </si>
  <si>
    <t>10.01.15</t>
  </si>
  <si>
    <t xml:space="preserve">decont ch transport auto deplasare delegare </t>
  </si>
  <si>
    <t>Total 10.01.15</t>
  </si>
  <si>
    <t>SUBTOTAL 10.01.16</t>
  </si>
  <si>
    <t>10.01.16</t>
  </si>
  <si>
    <t>decontare chirie locuinta personal asimilat magistratilor conf OUG 27/2006</t>
  </si>
  <si>
    <t>Total 10.01.16</t>
  </si>
  <si>
    <t>SUBTOTAL 10.01.30</t>
  </si>
  <si>
    <t>10.01.30</t>
  </si>
  <si>
    <t>alim card sal luna ianuarie ,pt impozit,contributii</t>
  </si>
  <si>
    <t>Total 10.01.30</t>
  </si>
  <si>
    <t>SUBTOTAL 10.02.06</t>
  </si>
  <si>
    <t>10.02.06</t>
  </si>
  <si>
    <t>plata vouchere vacanta 2018</t>
  </si>
  <si>
    <t>Total 10.02.06</t>
  </si>
  <si>
    <t>SUBTOTAL 10.02.30</t>
  </si>
  <si>
    <t>10.02.30</t>
  </si>
  <si>
    <t xml:space="preserve">deconturi medicamente conf.HG.762/2010, </t>
  </si>
  <si>
    <t>Total 10.02.30</t>
  </si>
  <si>
    <t>SUBTOTAL 10.03.01</t>
  </si>
  <si>
    <t>10.03.01</t>
  </si>
  <si>
    <t>viramente la bug de stat si bug asig sociale si fond speciale  2018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</si>
  <si>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</si>
  <si>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</si>
  <si>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</si>
  <si>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</si>
  <si>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</si>
  <si>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</si>
  <si>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</si>
  <si>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</si>
  <si>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</si>
  <si>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</si>
  <si>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</si>
  <si>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</si>
  <si>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</si>
  <si>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10.03.07</t>
  </si>
  <si>
    <t>contributie asiguratorie pentru munca 2018</t>
  </si>
  <si>
    <t>Total 10.03.07</t>
  </si>
  <si>
    <t>TOTAL PLATII  AUGUST 2018</t>
  </si>
  <si>
    <t>TOTAL PLATII   TITLUL I 2018</t>
  </si>
  <si>
    <t>PERIOADA IAN - AUGUST 2018</t>
  </si>
  <si>
    <t xml:space="preserve">alim card sal luna iulie ,pt impozit,contributii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</si>
</sst>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10" xfId="0" applyFont="1" applyBorder="1" applyAlignment="1">
      <alignment horizontal="center"/>
    </xf>
    <xf numFmtId="0" fontId="0" fillId="0" borderId="11" xfId="0" applyFont="1" applyBorder="1"/>
    <xf numFmtId="0" fontId="1" fillId="0" borderId="15" xfId="0" applyFont="1" applyBorder="1" applyAlignment="1">
      <alignment horizontal="center"/>
    </xf>
    <xf numFmtId="0" fontId="0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11" xfId="0" applyBorder="1"/>
    <xf numFmtId="0" fontId="1" fillId="0" borderId="17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0" fontId="0" fillId="0" borderId="12" xfId="0" applyBorder="1" applyAlignment="1">
      <alignment horizontal="left" vertical="center" wrapText="1" readingOrder="1"/>
    </xf>
    <xf numFmtId="0" fontId="0" fillId="0" borderId="14" xfId="0" applyBorder="1" applyAlignment="1">
      <alignment horizontal="left" vertical="center" wrapText="1" readingOrder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30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0" fontId="0" fillId="0" borderId="23" xfId="0" applyBorder="1" applyAlignment="1">
      <alignment horizontal="left" vertical="center" wrapText="1" readingOrder="1"/>
    </xf>
    <xf numFmtId="0" fontId="0" fillId="0" borderId="9" xfId="0" applyBorder="1" applyAlignment="1">
      <alignment horizontal="left" vertical="center" wrapText="1" readingOrder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2" xfId="0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 wrapText="1" readingOrder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4" fontId="1" fillId="0" borderId="30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29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selection activeCell="F13" sqref="F13:G13"/>
    </sheetView>
  </sheetViews>
  <sheetFormatPr defaultRowHeight="15" x14ac:dyDescent="0.25"/>
  <cols>
    <col min="1" max="1" width="35.42578125" bestFit="1" customWidth="1"/>
    <col min="5" max="5" width="9.28515625" customWidth="1"/>
    <col min="7" max="7" width="94.28515625" customWidth="1"/>
  </cols>
  <sheetData>
    <row r="1" spans="1:7" x14ac:dyDescent="0.25">
      <c r="A1" t="s">
        <v>0</v>
      </c>
    </row>
    <row r="3" spans="1:7" x14ac:dyDescent="0.25">
      <c r="A3" s="1" t="s">
        <v>1</v>
      </c>
      <c r="B3" t="s">
        <v>2</v>
      </c>
    </row>
    <row r="4" spans="1:7" x14ac:dyDescent="0.25">
      <c r="A4" s="1" t="s">
        <v>3</v>
      </c>
      <c r="B4" t="s">
        <v>4</v>
      </c>
    </row>
    <row r="7" spans="1:7" x14ac:dyDescent="0.25">
      <c r="C7" s="71" t="s">
        <v>5</v>
      </c>
      <c r="D7" s="71"/>
      <c r="E7" s="71"/>
      <c r="F7" s="71"/>
    </row>
    <row r="9" spans="1:7" ht="15.75" thickBot="1" x14ac:dyDescent="0.3"/>
    <row r="10" spans="1:7" ht="15.75" thickBot="1" x14ac:dyDescent="0.3">
      <c r="A10" s="2" t="s">
        <v>6</v>
      </c>
      <c r="B10" s="3" t="s">
        <v>7</v>
      </c>
      <c r="C10" s="4" t="s">
        <v>8</v>
      </c>
      <c r="D10" s="72" t="s">
        <v>9</v>
      </c>
      <c r="E10" s="73"/>
      <c r="F10" s="72" t="s">
        <v>10</v>
      </c>
      <c r="G10" s="73"/>
    </row>
    <row r="11" spans="1:7" x14ac:dyDescent="0.25">
      <c r="A11" s="5" t="s">
        <v>11</v>
      </c>
      <c r="B11" s="6"/>
      <c r="C11" s="6"/>
      <c r="D11" s="74">
        <f>2593914+3552260+3517198+2200-125+700+3544524+500+262+618+3382-240+3554802+860+465005+3616041+1600+185819+87816+3620479+1543+870+1880</f>
        <v>24751908</v>
      </c>
      <c r="E11" s="74"/>
      <c r="F11" s="75"/>
      <c r="G11" s="46"/>
    </row>
    <row r="12" spans="1:7" x14ac:dyDescent="0.25">
      <c r="A12" s="7" t="s">
        <v>12</v>
      </c>
      <c r="B12" s="8" t="s">
        <v>13</v>
      </c>
      <c r="C12" s="8">
        <v>3</v>
      </c>
      <c r="D12" s="47">
        <v>3000</v>
      </c>
      <c r="E12" s="48"/>
      <c r="F12" s="30" t="s">
        <v>14</v>
      </c>
      <c r="G12" s="31"/>
    </row>
    <row r="13" spans="1:7" x14ac:dyDescent="0.25">
      <c r="A13" s="7"/>
      <c r="B13" s="8" t="s">
        <v>13</v>
      </c>
      <c r="C13" s="8">
        <v>9</v>
      </c>
      <c r="D13" s="47">
        <v>3693797</v>
      </c>
      <c r="E13" s="48"/>
      <c r="F13" s="30" t="s">
        <v>69</v>
      </c>
      <c r="G13" s="31"/>
    </row>
    <row r="14" spans="1:7" x14ac:dyDescent="0.25">
      <c r="A14" s="9"/>
      <c r="B14" s="8" t="s">
        <v>13</v>
      </c>
      <c r="C14" s="10">
        <v>22</v>
      </c>
      <c r="D14" s="47">
        <v>30106</v>
      </c>
      <c r="E14" s="48"/>
      <c r="F14" s="30" t="s">
        <v>15</v>
      </c>
      <c r="G14" s="31"/>
    </row>
    <row r="15" spans="1:7" x14ac:dyDescent="0.25">
      <c r="A15" s="9"/>
      <c r="B15" s="8"/>
      <c r="C15" s="10">
        <v>2</v>
      </c>
      <c r="D15" s="47">
        <v>750</v>
      </c>
      <c r="E15" s="48"/>
      <c r="F15" s="30"/>
      <c r="G15" s="31"/>
    </row>
    <row r="16" spans="1:7" x14ac:dyDescent="0.25">
      <c r="A16" s="9"/>
      <c r="B16" s="8"/>
      <c r="C16" s="10"/>
      <c r="D16" s="47"/>
      <c r="E16" s="48"/>
      <c r="F16" s="30"/>
      <c r="G16" s="31"/>
    </row>
    <row r="17" spans="1:7" x14ac:dyDescent="0.25">
      <c r="A17" s="9"/>
      <c r="B17" s="8"/>
      <c r="C17" s="10"/>
      <c r="D17" s="47"/>
      <c r="E17" s="48"/>
      <c r="F17" s="30"/>
      <c r="G17" s="31"/>
    </row>
    <row r="18" spans="1:7" ht="15.75" thickBot="1" x14ac:dyDescent="0.3">
      <c r="A18" s="11" t="s">
        <v>16</v>
      </c>
      <c r="B18" s="12"/>
      <c r="C18" s="12"/>
      <c r="D18" s="49">
        <f>D12+D11+D13+D14+D15+D16+D17</f>
        <v>28479561</v>
      </c>
      <c r="E18" s="50"/>
      <c r="F18" s="37"/>
      <c r="G18" s="38"/>
    </row>
    <row r="19" spans="1:7" x14ac:dyDescent="0.25">
      <c r="A19" s="13" t="s">
        <v>17</v>
      </c>
      <c r="B19" s="14"/>
      <c r="C19" s="14"/>
      <c r="D19" s="43">
        <f>244477+361645+354713+336596+154+375096+55+47269+361578+73824+35759+370145+87</f>
        <v>2561398</v>
      </c>
      <c r="E19" s="44"/>
      <c r="F19" s="45"/>
      <c r="G19" s="46"/>
    </row>
    <row r="20" spans="1:7" x14ac:dyDescent="0.25">
      <c r="A20" s="7" t="s">
        <v>18</v>
      </c>
      <c r="B20" s="8" t="s">
        <v>13</v>
      </c>
      <c r="C20" s="8">
        <v>9</v>
      </c>
      <c r="D20" s="47">
        <v>359147</v>
      </c>
      <c r="E20" s="48"/>
      <c r="F20" s="30" t="s">
        <v>15</v>
      </c>
      <c r="G20" s="31"/>
    </row>
    <row r="21" spans="1:7" x14ac:dyDescent="0.25">
      <c r="A21" s="15"/>
      <c r="B21" s="8"/>
      <c r="C21" s="8"/>
      <c r="D21" s="69"/>
      <c r="E21" s="70"/>
      <c r="F21" s="30"/>
      <c r="G21" s="31"/>
    </row>
    <row r="22" spans="1:7" x14ac:dyDescent="0.25">
      <c r="A22" s="16"/>
      <c r="B22" s="8"/>
      <c r="C22" s="10"/>
      <c r="D22" s="32"/>
      <c r="E22" s="33"/>
      <c r="F22" s="30"/>
      <c r="G22" s="31"/>
    </row>
    <row r="23" spans="1:7" x14ac:dyDescent="0.25">
      <c r="A23" s="16"/>
      <c r="B23" s="8"/>
      <c r="C23" s="17"/>
      <c r="D23" s="32"/>
      <c r="E23" s="33"/>
      <c r="F23" s="30"/>
      <c r="G23" s="31"/>
    </row>
    <row r="24" spans="1:7" ht="15.75" thickBot="1" x14ac:dyDescent="0.3">
      <c r="A24" s="11" t="s">
        <v>19</v>
      </c>
      <c r="B24" s="12"/>
      <c r="C24" s="12"/>
      <c r="D24" s="49">
        <f>D20+D19+D21+D22+D23</f>
        <v>2920545</v>
      </c>
      <c r="E24" s="50"/>
      <c r="F24" s="37"/>
      <c r="G24" s="38"/>
    </row>
    <row r="25" spans="1:7" x14ac:dyDescent="0.25">
      <c r="A25" s="13" t="s">
        <v>20</v>
      </c>
      <c r="B25" s="14"/>
      <c r="C25" s="14"/>
      <c r="D25" s="43">
        <f>163202+240969+237747+226588+86+250746+37+29998+238328+10221+4335+241064+50</f>
        <v>1643371</v>
      </c>
      <c r="E25" s="44"/>
      <c r="F25" s="45"/>
      <c r="G25" s="46"/>
    </row>
    <row r="26" spans="1:7" x14ac:dyDescent="0.25">
      <c r="A26" s="7" t="s">
        <v>21</v>
      </c>
      <c r="B26" s="8" t="s">
        <v>13</v>
      </c>
      <c r="C26" s="8">
        <v>9</v>
      </c>
      <c r="D26" s="47">
        <v>205572</v>
      </c>
      <c r="E26" s="48"/>
      <c r="F26" s="30" t="s">
        <v>15</v>
      </c>
      <c r="G26" s="31"/>
    </row>
    <row r="27" spans="1:7" x14ac:dyDescent="0.25">
      <c r="A27" s="7"/>
      <c r="B27" s="8"/>
      <c r="C27" s="8"/>
      <c r="D27" s="47"/>
      <c r="E27" s="48"/>
      <c r="F27" s="30"/>
      <c r="G27" s="31"/>
    </row>
    <row r="28" spans="1:7" x14ac:dyDescent="0.25">
      <c r="A28" s="15"/>
      <c r="B28" s="8"/>
      <c r="C28" s="10"/>
      <c r="D28" s="32"/>
      <c r="E28" s="33"/>
      <c r="F28" s="30"/>
      <c r="G28" s="31"/>
    </row>
    <row r="29" spans="1:7" x14ac:dyDescent="0.25">
      <c r="A29" s="16"/>
      <c r="B29" s="8"/>
      <c r="C29" s="17"/>
      <c r="D29" s="32"/>
      <c r="E29" s="33"/>
      <c r="F29" s="30"/>
      <c r="G29" s="31"/>
    </row>
    <row r="30" spans="1:7" x14ac:dyDescent="0.25">
      <c r="A30" s="16"/>
      <c r="B30" s="17"/>
      <c r="C30" s="17"/>
      <c r="D30" s="18"/>
      <c r="E30" s="19"/>
      <c r="F30" s="20"/>
      <c r="G30" s="21"/>
    </row>
    <row r="31" spans="1:7" ht="15.75" thickBot="1" x14ac:dyDescent="0.3">
      <c r="A31" s="11" t="s">
        <v>22</v>
      </c>
      <c r="B31" s="12"/>
      <c r="C31" s="12"/>
      <c r="D31" s="49">
        <f>D25+D26+D27+D28+D29</f>
        <v>1848943</v>
      </c>
      <c r="E31" s="50"/>
      <c r="F31" s="37"/>
      <c r="G31" s="38"/>
    </row>
    <row r="32" spans="1:7" x14ac:dyDescent="0.25">
      <c r="A32" s="13" t="s">
        <v>23</v>
      </c>
      <c r="B32" s="14"/>
      <c r="C32" s="14"/>
      <c r="D32" s="43">
        <f>324.63+1.56+3743.12+677.6+680.1+3357.54+76.7+85+738.3+60.7+556.49+400.08+400.08+400.08+400.08+600.12+288.44+1122.92+1122.92+85+51+2404.64+408.5+88.99+88.99+23.76+1476.6+163.26+170+40.26+85</f>
        <v>20122.46</v>
      </c>
      <c r="E32" s="44"/>
      <c r="F32" s="45"/>
      <c r="G32" s="46"/>
    </row>
    <row r="33" spans="1:7" x14ac:dyDescent="0.25">
      <c r="A33" s="7" t="s">
        <v>24</v>
      </c>
      <c r="B33" s="8" t="s">
        <v>13</v>
      </c>
      <c r="C33" s="22">
        <v>2</v>
      </c>
      <c r="D33" s="47">
        <v>738.3</v>
      </c>
      <c r="E33" s="48"/>
      <c r="F33" s="65" t="s">
        <v>25</v>
      </c>
      <c r="G33" s="66"/>
    </row>
    <row r="34" spans="1:7" x14ac:dyDescent="0.25">
      <c r="A34" s="7"/>
      <c r="B34" s="8" t="s">
        <v>13</v>
      </c>
      <c r="C34" s="22">
        <v>2</v>
      </c>
      <c r="D34" s="47">
        <v>738.3</v>
      </c>
      <c r="E34" s="48"/>
      <c r="F34" s="65" t="s">
        <v>25</v>
      </c>
      <c r="G34" s="66"/>
    </row>
    <row r="35" spans="1:7" x14ac:dyDescent="0.25">
      <c r="A35" s="7"/>
      <c r="B35" s="8" t="s">
        <v>13</v>
      </c>
      <c r="C35" s="22">
        <v>13</v>
      </c>
      <c r="D35" s="47">
        <v>17</v>
      </c>
      <c r="E35" s="48"/>
      <c r="F35" s="65" t="s">
        <v>25</v>
      </c>
      <c r="G35" s="66"/>
    </row>
    <row r="36" spans="1:7" x14ac:dyDescent="0.25">
      <c r="A36" s="9"/>
      <c r="B36" s="8" t="s">
        <v>13</v>
      </c>
      <c r="C36" s="23">
        <v>30</v>
      </c>
      <c r="D36" s="47">
        <v>34</v>
      </c>
      <c r="E36" s="48"/>
      <c r="F36" s="65" t="s">
        <v>25</v>
      </c>
      <c r="G36" s="66"/>
    </row>
    <row r="37" spans="1:7" x14ac:dyDescent="0.25">
      <c r="A37" s="9"/>
      <c r="B37" s="8" t="s">
        <v>13</v>
      </c>
      <c r="C37" s="23">
        <v>30</v>
      </c>
      <c r="D37" s="47">
        <v>738.3</v>
      </c>
      <c r="E37" s="48"/>
      <c r="F37" s="65" t="s">
        <v>25</v>
      </c>
      <c r="G37" s="66"/>
    </row>
    <row r="38" spans="1:7" x14ac:dyDescent="0.25">
      <c r="A38" s="9"/>
      <c r="B38" s="8" t="s">
        <v>13</v>
      </c>
      <c r="C38" s="23">
        <v>30</v>
      </c>
      <c r="D38" s="47">
        <v>738.8</v>
      </c>
      <c r="E38" s="48"/>
      <c r="F38" s="65" t="s">
        <v>25</v>
      </c>
      <c r="G38" s="66"/>
    </row>
    <row r="39" spans="1:7" x14ac:dyDescent="0.25">
      <c r="A39" s="9"/>
      <c r="B39" s="8" t="s">
        <v>13</v>
      </c>
      <c r="C39" s="23">
        <v>30</v>
      </c>
      <c r="D39" s="47">
        <v>85</v>
      </c>
      <c r="E39" s="48"/>
      <c r="F39" s="65" t="s">
        <v>25</v>
      </c>
      <c r="G39" s="66"/>
    </row>
    <row r="40" spans="1:7" x14ac:dyDescent="0.25">
      <c r="A40" s="9"/>
      <c r="B40" s="8" t="s">
        <v>13</v>
      </c>
      <c r="C40" s="23">
        <v>30</v>
      </c>
      <c r="D40" s="47">
        <v>319.76</v>
      </c>
      <c r="E40" s="48"/>
      <c r="F40" s="65" t="s">
        <v>25</v>
      </c>
      <c r="G40" s="66"/>
    </row>
    <row r="41" spans="1:7" x14ac:dyDescent="0.25">
      <c r="A41" s="9"/>
      <c r="B41" s="8" t="s">
        <v>13</v>
      </c>
      <c r="C41" s="23">
        <v>30</v>
      </c>
      <c r="D41" s="47">
        <v>3312.56</v>
      </c>
      <c r="E41" s="48"/>
      <c r="F41" s="65" t="s">
        <v>25</v>
      </c>
      <c r="G41" s="66"/>
    </row>
    <row r="42" spans="1:7" x14ac:dyDescent="0.25">
      <c r="A42" s="9"/>
      <c r="B42" s="8" t="s">
        <v>13</v>
      </c>
      <c r="C42" s="23">
        <v>31</v>
      </c>
      <c r="D42" s="47">
        <v>249.18</v>
      </c>
      <c r="E42" s="48"/>
      <c r="F42" s="65" t="s">
        <v>25</v>
      </c>
      <c r="G42" s="66"/>
    </row>
    <row r="43" spans="1:7" x14ac:dyDescent="0.25">
      <c r="A43" s="9"/>
      <c r="B43" s="8" t="s">
        <v>13</v>
      </c>
      <c r="C43" s="23">
        <v>31</v>
      </c>
      <c r="D43" s="47">
        <v>17</v>
      </c>
      <c r="E43" s="48"/>
      <c r="F43" s="65" t="s">
        <v>25</v>
      </c>
      <c r="G43" s="66"/>
    </row>
    <row r="44" spans="1:7" x14ac:dyDescent="0.25">
      <c r="A44" s="9"/>
      <c r="B44" s="8"/>
      <c r="C44" s="23"/>
      <c r="D44" s="47"/>
      <c r="E44" s="48"/>
      <c r="F44" s="65"/>
      <c r="G44" s="66"/>
    </row>
    <row r="45" spans="1:7" ht="15.75" thickBot="1" x14ac:dyDescent="0.3">
      <c r="A45" s="11" t="s">
        <v>26</v>
      </c>
      <c r="B45" s="12"/>
      <c r="C45" s="12"/>
      <c r="D45" s="49">
        <f>SUM(D33:E43)+D32</f>
        <v>27110.66</v>
      </c>
      <c r="E45" s="50"/>
      <c r="F45" s="67"/>
      <c r="G45" s="68"/>
    </row>
    <row r="46" spans="1:7" ht="15.75" thickBot="1" x14ac:dyDescent="0.3">
      <c r="A46" s="13" t="s">
        <v>27</v>
      </c>
      <c r="B46" s="14"/>
      <c r="C46" s="14"/>
      <c r="D46" s="61">
        <v>0</v>
      </c>
      <c r="E46" s="62"/>
      <c r="F46" s="45"/>
      <c r="G46" s="46"/>
    </row>
    <row r="47" spans="1:7" x14ac:dyDescent="0.25">
      <c r="A47" s="7" t="s">
        <v>28</v>
      </c>
      <c r="B47" s="8"/>
      <c r="C47" s="24"/>
      <c r="D47" s="63"/>
      <c r="E47" s="64"/>
      <c r="F47" s="30" t="s">
        <v>29</v>
      </c>
      <c r="G47" s="31"/>
    </row>
    <row r="48" spans="1:7" x14ac:dyDescent="0.25">
      <c r="A48" s="15"/>
      <c r="B48" s="8"/>
      <c r="C48" s="24"/>
      <c r="D48" s="32"/>
      <c r="E48" s="33"/>
      <c r="F48" s="32"/>
      <c r="G48" s="34"/>
    </row>
    <row r="49" spans="1:7" ht="15.75" thickBot="1" x14ac:dyDescent="0.3">
      <c r="A49" s="11" t="s">
        <v>30</v>
      </c>
      <c r="B49" s="12"/>
      <c r="C49" s="12"/>
      <c r="D49" s="59">
        <f>D46+D47</f>
        <v>0</v>
      </c>
      <c r="E49" s="60"/>
      <c r="F49" s="37"/>
      <c r="G49" s="38"/>
    </row>
    <row r="50" spans="1:7" ht="15.75" thickBot="1" x14ac:dyDescent="0.3">
      <c r="A50" s="13" t="s">
        <v>31</v>
      </c>
      <c r="B50" s="14"/>
      <c r="C50" s="14"/>
      <c r="D50" s="61">
        <f>2645.43+2639.87+2615.75+2643.09+2641.13+2640.05+2652.57+2649.45+2651.43+2655.11+2566+2643.63+5304.46</f>
        <v>36947.97</v>
      </c>
      <c r="E50" s="62"/>
      <c r="F50" s="45"/>
      <c r="G50" s="46"/>
    </row>
    <row r="51" spans="1:7" x14ac:dyDescent="0.25">
      <c r="A51" s="7" t="s">
        <v>32</v>
      </c>
      <c r="B51" s="8"/>
      <c r="C51" s="24"/>
      <c r="D51" s="63"/>
      <c r="E51" s="64"/>
      <c r="F51" s="30" t="s">
        <v>33</v>
      </c>
      <c r="G51" s="31"/>
    </row>
    <row r="52" spans="1:7" x14ac:dyDescent="0.25">
      <c r="A52" s="7"/>
      <c r="B52" s="8"/>
      <c r="C52" s="24"/>
      <c r="D52" s="49"/>
      <c r="E52" s="50"/>
      <c r="F52" s="30"/>
      <c r="G52" s="31"/>
    </row>
    <row r="53" spans="1:7" x14ac:dyDescent="0.25">
      <c r="A53" s="9"/>
      <c r="B53" s="10"/>
      <c r="C53" s="17"/>
      <c r="D53" s="49"/>
      <c r="E53" s="50"/>
      <c r="F53" s="30"/>
      <c r="G53" s="31"/>
    </row>
    <row r="54" spans="1:7" x14ac:dyDescent="0.25">
      <c r="A54" s="9"/>
      <c r="B54" s="10"/>
      <c r="C54" s="17"/>
      <c r="D54" s="49"/>
      <c r="E54" s="50"/>
      <c r="F54" s="30"/>
      <c r="G54" s="31"/>
    </row>
    <row r="55" spans="1:7" x14ac:dyDescent="0.25">
      <c r="A55" s="9"/>
      <c r="B55" s="10"/>
      <c r="C55" s="17"/>
      <c r="D55" s="49"/>
      <c r="E55" s="50"/>
      <c r="F55" s="30"/>
      <c r="G55" s="31"/>
    </row>
    <row r="56" spans="1:7" ht="15.75" thickBot="1" x14ac:dyDescent="0.3">
      <c r="A56" s="11" t="s">
        <v>34</v>
      </c>
      <c r="B56" s="12"/>
      <c r="C56" s="12"/>
      <c r="D56" s="59">
        <f>D51+D52+D53+D54+D50</f>
        <v>36947.97</v>
      </c>
      <c r="E56" s="60"/>
      <c r="F56" s="37"/>
      <c r="G56" s="38"/>
    </row>
    <row r="57" spans="1:7" x14ac:dyDescent="0.25">
      <c r="A57" s="13" t="s">
        <v>35</v>
      </c>
      <c r="B57" s="14"/>
      <c r="C57" s="14"/>
      <c r="D57" s="43">
        <f>9904+11765+3465+67505+225.33+80900+195+21</f>
        <v>173980.33000000002</v>
      </c>
      <c r="E57" s="44"/>
      <c r="F57" s="45"/>
      <c r="G57" s="46"/>
    </row>
    <row r="58" spans="1:7" x14ac:dyDescent="0.25">
      <c r="A58" s="7" t="s">
        <v>36</v>
      </c>
      <c r="B58" s="8"/>
      <c r="C58" s="24"/>
      <c r="D58" s="47"/>
      <c r="E58" s="48"/>
      <c r="F58" s="30" t="s">
        <v>37</v>
      </c>
      <c r="G58" s="31"/>
    </row>
    <row r="59" spans="1:7" x14ac:dyDescent="0.25">
      <c r="A59" s="15"/>
      <c r="B59" s="24"/>
      <c r="C59" s="24"/>
      <c r="D59" s="57"/>
      <c r="E59" s="58"/>
      <c r="F59" s="30"/>
      <c r="G59" s="31"/>
    </row>
    <row r="60" spans="1:7" x14ac:dyDescent="0.25">
      <c r="A60" s="16"/>
      <c r="B60" s="17"/>
      <c r="C60" s="17"/>
      <c r="D60" s="57"/>
      <c r="E60" s="58"/>
      <c r="F60" s="32"/>
      <c r="G60" s="34"/>
    </row>
    <row r="61" spans="1:7" ht="15.75" thickBot="1" x14ac:dyDescent="0.3">
      <c r="A61" s="11" t="s">
        <v>38</v>
      </c>
      <c r="B61" s="12"/>
      <c r="C61" s="12"/>
      <c r="D61" s="35">
        <f>D58+D57+D59</f>
        <v>173980.33000000002</v>
      </c>
      <c r="E61" s="36"/>
      <c r="F61" s="37"/>
      <c r="G61" s="38"/>
    </row>
    <row r="62" spans="1:7" x14ac:dyDescent="0.25">
      <c r="A62" s="13" t="s">
        <v>39</v>
      </c>
      <c r="B62" s="14"/>
      <c r="C62" s="14"/>
      <c r="D62" s="43">
        <v>826900</v>
      </c>
      <c r="E62" s="44"/>
      <c r="F62" s="45"/>
      <c r="G62" s="46"/>
    </row>
    <row r="63" spans="1:7" x14ac:dyDescent="0.25">
      <c r="A63" s="7" t="s">
        <v>40</v>
      </c>
      <c r="B63" s="8"/>
      <c r="C63" s="24"/>
      <c r="D63" s="47"/>
      <c r="E63" s="48"/>
      <c r="F63" s="30" t="s">
        <v>41</v>
      </c>
      <c r="G63" s="31"/>
    </row>
    <row r="64" spans="1:7" x14ac:dyDescent="0.25">
      <c r="A64" s="15"/>
      <c r="B64" s="24"/>
      <c r="C64" s="24"/>
      <c r="D64" s="51"/>
      <c r="E64" s="52"/>
      <c r="F64" s="30"/>
      <c r="G64" s="31"/>
    </row>
    <row r="65" spans="1:7" ht="15.75" thickBot="1" x14ac:dyDescent="0.3">
      <c r="A65" s="11" t="s">
        <v>42</v>
      </c>
      <c r="B65" s="12"/>
      <c r="C65" s="12"/>
      <c r="D65" s="49">
        <f>D62+D63</f>
        <v>826900</v>
      </c>
      <c r="E65" s="50"/>
      <c r="F65" s="37"/>
      <c r="G65" s="38"/>
    </row>
    <row r="66" spans="1:7" x14ac:dyDescent="0.25">
      <c r="A66" s="13" t="s">
        <v>43</v>
      </c>
      <c r="B66" s="14"/>
      <c r="C66" s="14"/>
      <c r="D66" s="43">
        <v>0</v>
      </c>
      <c r="E66" s="44"/>
      <c r="F66" s="45"/>
      <c r="G66" s="46"/>
    </row>
    <row r="67" spans="1:7" x14ac:dyDescent="0.25">
      <c r="A67" s="7" t="s">
        <v>44</v>
      </c>
      <c r="B67" s="8"/>
      <c r="C67" s="24"/>
      <c r="D67" s="47">
        <v>0</v>
      </c>
      <c r="E67" s="48"/>
      <c r="F67" s="30" t="s">
        <v>45</v>
      </c>
      <c r="G67" s="31"/>
    </row>
    <row r="68" spans="1:7" x14ac:dyDescent="0.25">
      <c r="A68" s="15"/>
      <c r="B68" s="24"/>
      <c r="C68" s="24"/>
      <c r="D68" s="51"/>
      <c r="E68" s="52"/>
      <c r="F68" s="30"/>
      <c r="G68" s="31"/>
    </row>
    <row r="69" spans="1:7" ht="15.75" thickBot="1" x14ac:dyDescent="0.3">
      <c r="A69" s="11" t="s">
        <v>46</v>
      </c>
      <c r="B69" s="12"/>
      <c r="C69" s="12"/>
      <c r="D69" s="35">
        <f>D66+D67</f>
        <v>0</v>
      </c>
      <c r="E69" s="36"/>
      <c r="F69" s="37"/>
      <c r="G69" s="38"/>
    </row>
    <row r="70" spans="1:7" x14ac:dyDescent="0.25">
      <c r="A70" s="13" t="s">
        <v>47</v>
      </c>
      <c r="B70" s="14"/>
      <c r="C70" s="14"/>
      <c r="D70" s="43">
        <f>477186+753+82346+50409</f>
        <v>610694</v>
      </c>
      <c r="E70" s="44"/>
      <c r="F70" s="45"/>
      <c r="G70" s="46"/>
    </row>
    <row r="71" spans="1:7" x14ac:dyDescent="0.25">
      <c r="A71" s="7" t="s">
        <v>48</v>
      </c>
      <c r="B71" s="8"/>
      <c r="C71" s="24"/>
      <c r="D71" s="47"/>
      <c r="E71" s="48"/>
      <c r="F71" s="30" t="s">
        <v>49</v>
      </c>
      <c r="G71" s="31"/>
    </row>
    <row r="72" spans="1:7" x14ac:dyDescent="0.25">
      <c r="A72" s="15"/>
      <c r="B72" s="24"/>
      <c r="C72" s="24"/>
      <c r="D72" s="49"/>
      <c r="E72" s="50"/>
      <c r="F72" s="30"/>
      <c r="G72" s="31"/>
    </row>
    <row r="73" spans="1:7" x14ac:dyDescent="0.25">
      <c r="A73" s="16"/>
      <c r="B73" s="17"/>
      <c r="C73" s="17"/>
      <c r="D73" s="32"/>
      <c r="E73" s="33"/>
      <c r="F73" s="32"/>
      <c r="G73" s="34"/>
    </row>
    <row r="74" spans="1:7" ht="15.75" thickBot="1" x14ac:dyDescent="0.3">
      <c r="A74" s="11" t="s">
        <v>50</v>
      </c>
      <c r="B74" s="12"/>
      <c r="C74" s="12"/>
      <c r="D74" s="35">
        <f>D70+D71</f>
        <v>610694</v>
      </c>
      <c r="E74" s="36"/>
      <c r="F74" s="37"/>
      <c r="G74" s="38"/>
    </row>
    <row r="75" spans="1:7" x14ac:dyDescent="0.25">
      <c r="A75" s="13" t="s">
        <v>51</v>
      </c>
      <c r="B75" s="14"/>
      <c r="C75" s="14"/>
      <c r="D75" s="43">
        <f>15030+2603+1568</f>
        <v>19201</v>
      </c>
      <c r="E75" s="44"/>
      <c r="F75" s="45"/>
      <c r="G75" s="46"/>
    </row>
    <row r="76" spans="1:7" x14ac:dyDescent="0.25">
      <c r="A76" s="7" t="s">
        <v>52</v>
      </c>
      <c r="B76" s="8"/>
      <c r="C76" s="24"/>
      <c r="D76" s="47"/>
      <c r="E76" s="48"/>
      <c r="F76" s="30" t="s">
        <v>49</v>
      </c>
      <c r="G76" s="31"/>
    </row>
    <row r="77" spans="1:7" x14ac:dyDescent="0.25">
      <c r="A77" s="15"/>
      <c r="B77" s="24"/>
      <c r="C77" s="24"/>
      <c r="D77" s="55"/>
      <c r="E77" s="56"/>
      <c r="F77" s="30"/>
      <c r="G77" s="31"/>
    </row>
    <row r="78" spans="1:7" x14ac:dyDescent="0.25">
      <c r="A78" s="16"/>
      <c r="B78" s="17"/>
      <c r="C78" s="17"/>
      <c r="D78" s="32"/>
      <c r="E78" s="33"/>
      <c r="F78" s="32"/>
      <c r="G78" s="34"/>
    </row>
    <row r="79" spans="1:7" ht="15.75" thickBot="1" x14ac:dyDescent="0.3">
      <c r="A79" s="11" t="s">
        <v>53</v>
      </c>
      <c r="B79" s="12"/>
      <c r="C79" s="12"/>
      <c r="D79" s="35">
        <f>D76+D75</f>
        <v>19201</v>
      </c>
      <c r="E79" s="36"/>
      <c r="F79" s="37"/>
      <c r="G79" s="38"/>
    </row>
    <row r="80" spans="1:7" x14ac:dyDescent="0.25">
      <c r="A80" s="13" t="s">
        <v>54</v>
      </c>
      <c r="B80" s="14"/>
      <c r="C80" s="14"/>
      <c r="D80" s="43">
        <f>156598+247+27106+16616</f>
        <v>200567</v>
      </c>
      <c r="E80" s="44"/>
      <c r="F80" s="45"/>
      <c r="G80" s="46"/>
    </row>
    <row r="81" spans="1:7" x14ac:dyDescent="0.25">
      <c r="A81" s="7" t="s">
        <v>55</v>
      </c>
      <c r="B81" s="8"/>
      <c r="C81" s="24"/>
      <c r="D81" s="47"/>
      <c r="E81" s="48"/>
      <c r="F81" s="30" t="s">
        <v>49</v>
      </c>
      <c r="G81" s="31"/>
    </row>
    <row r="82" spans="1:7" x14ac:dyDescent="0.25">
      <c r="A82" s="15"/>
      <c r="B82" s="24"/>
      <c r="C82" s="24"/>
      <c r="D82" s="55"/>
      <c r="E82" s="56"/>
      <c r="F82" s="30"/>
      <c r="G82" s="31"/>
    </row>
    <row r="83" spans="1:7" x14ac:dyDescent="0.25">
      <c r="A83" s="16"/>
      <c r="B83" s="17"/>
      <c r="C83" s="17"/>
      <c r="D83" s="32"/>
      <c r="E83" s="33"/>
      <c r="F83" s="32"/>
      <c r="G83" s="34"/>
    </row>
    <row r="84" spans="1:7" ht="15.75" thickBot="1" x14ac:dyDescent="0.3">
      <c r="A84" s="11" t="s">
        <v>56</v>
      </c>
      <c r="B84" s="12"/>
      <c r="C84" s="12"/>
      <c r="D84" s="35">
        <f>D81+D80</f>
        <v>200567</v>
      </c>
      <c r="E84" s="36"/>
      <c r="F84" s="37"/>
      <c r="G84" s="38"/>
    </row>
    <row r="85" spans="1:7" x14ac:dyDescent="0.25">
      <c r="A85" s="13" t="s">
        <v>57</v>
      </c>
      <c r="B85" s="14"/>
      <c r="C85" s="14"/>
      <c r="D85" s="43">
        <f>4812+8+834+527</f>
        <v>6181</v>
      </c>
      <c r="E85" s="44"/>
      <c r="F85" s="45"/>
      <c r="G85" s="46"/>
    </row>
    <row r="86" spans="1:7" x14ac:dyDescent="0.25">
      <c r="A86" s="15" t="s">
        <v>58</v>
      </c>
      <c r="B86" s="8"/>
      <c r="C86" s="24"/>
      <c r="D86" s="47"/>
      <c r="E86" s="48"/>
      <c r="F86" s="30" t="s">
        <v>49</v>
      </c>
      <c r="G86" s="31"/>
    </row>
    <row r="87" spans="1:7" x14ac:dyDescent="0.25">
      <c r="A87" s="15"/>
      <c r="B87" s="24"/>
      <c r="C87" s="24"/>
      <c r="D87" s="49"/>
      <c r="E87" s="50"/>
      <c r="F87" s="30"/>
      <c r="G87" s="31"/>
    </row>
    <row r="88" spans="1:7" x14ac:dyDescent="0.25">
      <c r="A88" s="16"/>
      <c r="B88" s="17"/>
      <c r="C88" s="17"/>
      <c r="D88" s="51"/>
      <c r="E88" s="52"/>
      <c r="F88" s="53"/>
      <c r="G88" s="54"/>
    </row>
    <row r="89" spans="1:7" ht="15.75" thickBot="1" x14ac:dyDescent="0.3">
      <c r="A89" s="25" t="s">
        <v>59</v>
      </c>
      <c r="B89" s="12"/>
      <c r="C89" s="12"/>
      <c r="D89" s="35">
        <f>D86+D85</f>
        <v>6181</v>
      </c>
      <c r="E89" s="36"/>
      <c r="F89" s="37"/>
      <c r="G89" s="38"/>
    </row>
    <row r="90" spans="1:7" x14ac:dyDescent="0.25">
      <c r="A90" s="13" t="s">
        <v>60</v>
      </c>
      <c r="B90" s="14"/>
      <c r="C90" s="14"/>
      <c r="D90" s="43">
        <v>45529</v>
      </c>
      <c r="E90" s="44"/>
      <c r="F90" s="45"/>
      <c r="G90" s="46"/>
    </row>
    <row r="91" spans="1:7" x14ac:dyDescent="0.25">
      <c r="A91" s="26" t="s">
        <v>61</v>
      </c>
      <c r="B91" s="8"/>
      <c r="C91" s="24"/>
      <c r="D91" s="47">
        <v>0</v>
      </c>
      <c r="E91" s="48"/>
      <c r="F91" s="30" t="s">
        <v>49</v>
      </c>
      <c r="G91" s="31"/>
    </row>
    <row r="92" spans="1:7" x14ac:dyDescent="0.25">
      <c r="A92" s="15"/>
      <c r="B92" s="24"/>
      <c r="C92" s="24"/>
      <c r="D92" s="32"/>
      <c r="E92" s="33"/>
      <c r="F92" s="30"/>
      <c r="G92" s="31"/>
    </row>
    <row r="93" spans="1:7" x14ac:dyDescent="0.25">
      <c r="A93" s="16"/>
      <c r="B93" s="17"/>
      <c r="C93" s="17"/>
      <c r="D93" s="32"/>
      <c r="E93" s="33"/>
      <c r="F93" s="32"/>
      <c r="G93" s="34"/>
    </row>
    <row r="94" spans="1:7" ht="15.75" thickBot="1" x14ac:dyDescent="0.3">
      <c r="A94" s="11" t="s">
        <v>62</v>
      </c>
      <c r="B94" s="12"/>
      <c r="C94" s="12"/>
      <c r="D94" s="35">
        <f>D91++D90</f>
        <v>45529</v>
      </c>
      <c r="E94" s="36"/>
      <c r="F94" s="37"/>
      <c r="G94" s="38"/>
    </row>
    <row r="95" spans="1:7" x14ac:dyDescent="0.25">
      <c r="A95" s="13" t="s">
        <v>60</v>
      </c>
      <c r="B95" s="23"/>
      <c r="C95" s="23"/>
      <c r="D95" s="43">
        <f>92890+92732+93076+93705+93592+229+1771+94065</f>
        <v>562060</v>
      </c>
      <c r="E95" s="44"/>
      <c r="F95" s="45"/>
      <c r="G95" s="46"/>
    </row>
    <row r="96" spans="1:7" x14ac:dyDescent="0.25">
      <c r="A96" s="26" t="s">
        <v>63</v>
      </c>
      <c r="B96" s="8" t="s">
        <v>13</v>
      </c>
      <c r="C96" s="24">
        <v>9</v>
      </c>
      <c r="D96" s="47">
        <v>94579</v>
      </c>
      <c r="E96" s="48"/>
      <c r="F96" s="30" t="s">
        <v>64</v>
      </c>
      <c r="G96" s="31"/>
    </row>
    <row r="97" spans="1:7" x14ac:dyDescent="0.25">
      <c r="A97" s="15"/>
      <c r="B97" s="8"/>
      <c r="C97" s="17"/>
      <c r="D97" s="32"/>
      <c r="E97" s="33"/>
      <c r="F97" s="30"/>
      <c r="G97" s="31"/>
    </row>
    <row r="98" spans="1:7" x14ac:dyDescent="0.25">
      <c r="A98" s="16"/>
      <c r="B98" s="17"/>
      <c r="C98" s="17"/>
      <c r="D98" s="32"/>
      <c r="E98" s="33"/>
      <c r="F98" s="32"/>
      <c r="G98" s="34"/>
    </row>
    <row r="99" spans="1:7" ht="15.75" thickBot="1" x14ac:dyDescent="0.3">
      <c r="A99" s="11" t="s">
        <v>65</v>
      </c>
      <c r="B99" s="17"/>
      <c r="C99" s="17"/>
      <c r="D99" s="35">
        <f>D96+D95+D97</f>
        <v>656639</v>
      </c>
      <c r="E99" s="36"/>
      <c r="F99" s="37"/>
      <c r="G99" s="38"/>
    </row>
    <row r="100" spans="1:7" ht="18.75" x14ac:dyDescent="0.3">
      <c r="A100" s="27" t="s">
        <v>66</v>
      </c>
      <c r="B100" s="24"/>
      <c r="C100" s="24"/>
      <c r="D100" s="39">
        <f>D12+D13++D14+D20+D21+D22+D26+D27+D28+D33+D35+D37+D38+D39+D40+D41+D42+D47+D51+D52+D53+D54+D58+D59+D67+D71+D76+D81+D86+D91+D96+D34+D36+D43+D63+D97+D44+D29+D23+D15+D16+D17</f>
        <v>4393939.1999999983</v>
      </c>
      <c r="E100" s="40"/>
      <c r="F100" s="41"/>
      <c r="G100" s="42"/>
    </row>
    <row r="101" spans="1:7" ht="18.75" x14ac:dyDescent="0.3">
      <c r="A101" s="27" t="s">
        <v>67</v>
      </c>
      <c r="B101" s="24"/>
      <c r="C101" s="24"/>
      <c r="D101" s="28">
        <f>D18+D24+D31+D45+D49+D56+D61+D69+D74+D79+D84+D89+D94+D99+D65</f>
        <v>35852798.959999993</v>
      </c>
      <c r="E101" s="29"/>
      <c r="F101" s="30" t="s">
        <v>68</v>
      </c>
      <c r="G101" s="31"/>
    </row>
  </sheetData>
  <mergeCells count="183">
    <mergeCell ref="D13:E13"/>
    <mergeCell ref="F13:G13"/>
    <mergeCell ref="D14:E14"/>
    <mergeCell ref="F14:G14"/>
    <mergeCell ref="D15:E15"/>
    <mergeCell ref="F15:G15"/>
    <mergeCell ref="C7:F7"/>
    <mergeCell ref="D10:E10"/>
    <mergeCell ref="F10:G10"/>
    <mergeCell ref="D11:E11"/>
    <mergeCell ref="F11:G11"/>
    <mergeCell ref="D12:E12"/>
    <mergeCell ref="F12:G12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32:E32"/>
    <mergeCell ref="F32:G32"/>
    <mergeCell ref="D33:E33"/>
    <mergeCell ref="F33:G33"/>
    <mergeCell ref="D34:E34"/>
    <mergeCell ref="F34:G34"/>
    <mergeCell ref="D28:E28"/>
    <mergeCell ref="F28:G28"/>
    <mergeCell ref="D29:E29"/>
    <mergeCell ref="F29:G29"/>
    <mergeCell ref="D31:E31"/>
    <mergeCell ref="F31:G31"/>
    <mergeCell ref="D38:E38"/>
    <mergeCell ref="F38:G38"/>
    <mergeCell ref="D39:E39"/>
    <mergeCell ref="F39:G39"/>
    <mergeCell ref="D40:E40"/>
    <mergeCell ref="F40:G40"/>
    <mergeCell ref="D35:E35"/>
    <mergeCell ref="F35:G35"/>
    <mergeCell ref="D36:E36"/>
    <mergeCell ref="F36:G36"/>
    <mergeCell ref="D37:E37"/>
    <mergeCell ref="F37:G37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56:E56"/>
    <mergeCell ref="F56:G56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68:E68"/>
    <mergeCell ref="F68:G68"/>
    <mergeCell ref="D69:E69"/>
    <mergeCell ref="F69:G69"/>
    <mergeCell ref="D70:E70"/>
    <mergeCell ref="F70:G70"/>
    <mergeCell ref="D65:E65"/>
    <mergeCell ref="F65:G65"/>
    <mergeCell ref="D66:E66"/>
    <mergeCell ref="F66:G66"/>
    <mergeCell ref="D67:E67"/>
    <mergeCell ref="F67:G67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D86:E86"/>
    <mergeCell ref="F86:G86"/>
    <mergeCell ref="D87:E87"/>
    <mergeCell ref="F87:G87"/>
    <mergeCell ref="D88:E88"/>
    <mergeCell ref="F88:G88"/>
    <mergeCell ref="D83:E83"/>
    <mergeCell ref="F83:G83"/>
    <mergeCell ref="D84:E84"/>
    <mergeCell ref="F84:G84"/>
    <mergeCell ref="D85:E85"/>
    <mergeCell ref="F85:G85"/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D101:E101"/>
    <mergeCell ref="F101:G101"/>
    <mergeCell ref="D98:E98"/>
    <mergeCell ref="F98:G98"/>
    <mergeCell ref="D99:E99"/>
    <mergeCell ref="F99:G99"/>
    <mergeCell ref="D100:E100"/>
    <mergeCell ref="F100:G100"/>
    <mergeCell ref="D95:E95"/>
    <mergeCell ref="F95:G95"/>
    <mergeCell ref="D96:E96"/>
    <mergeCell ref="F96:G96"/>
    <mergeCell ref="D97:E97"/>
    <mergeCell ref="F97:G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mj</cp:lastModifiedBy>
  <dcterms:created xsi:type="dcterms:W3CDTF">2018-09-05T11:34:57Z</dcterms:created>
  <dcterms:modified xsi:type="dcterms:W3CDTF">2018-09-06T04:48:43Z</dcterms:modified>
</cp:coreProperties>
</file>