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aprilie 2020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46" i="1"/>
  <c r="D42" i="1"/>
  <c r="D38" i="1"/>
  <c r="D30" i="1"/>
  <c r="D21" i="1"/>
  <c r="D16" i="1"/>
  <c r="D11" i="1"/>
  <c r="J25" i="1" l="1"/>
  <c r="K15" i="1"/>
  <c r="J20" i="1"/>
  <c r="J15" i="1"/>
  <c r="D90" i="1" l="1"/>
  <c r="B56" i="1"/>
  <c r="D58" i="1"/>
  <c r="H58" i="1" s="1"/>
  <c r="B17" i="1" l="1"/>
  <c r="B22" i="1" s="1"/>
  <c r="B27" i="1" s="1"/>
  <c r="B31" i="1" s="1"/>
  <c r="B35" i="1" s="1"/>
  <c r="B39" i="1" s="1"/>
  <c r="B43" i="1" s="1"/>
  <c r="B47" i="1" s="1"/>
  <c r="B52" i="1" s="1"/>
  <c r="B61" i="1" s="1"/>
  <c r="B66" i="1" s="1"/>
  <c r="B71" i="1" s="1"/>
  <c r="B76" i="1" s="1"/>
  <c r="B81" i="1" s="1"/>
  <c r="B86" i="1" s="1"/>
  <c r="D89" i="1" l="1"/>
  <c r="H89" i="1" s="1"/>
  <c r="D33" i="1"/>
  <c r="H33" i="1" s="1"/>
  <c r="D29" i="1" l="1"/>
  <c r="D84" i="1" l="1"/>
  <c r="D79" i="1"/>
  <c r="D74" i="1"/>
  <c r="D69" i="1"/>
  <c r="D64" i="1"/>
  <c r="D54" i="1"/>
  <c r="D50" i="1"/>
  <c r="H50" i="1" s="1"/>
  <c r="D45" i="1"/>
  <c r="H45" i="1" s="1"/>
  <c r="D41" i="1"/>
  <c r="H41" i="1" s="1"/>
  <c r="D37" i="1"/>
  <c r="D25" i="1"/>
  <c r="H25" i="1" s="1"/>
  <c r="D20" i="1"/>
  <c r="H20" i="1" s="1"/>
  <c r="D15" i="1"/>
  <c r="H15" i="1" l="1"/>
  <c r="H92" i="1" s="1"/>
  <c r="I92" i="1" s="1"/>
  <c r="D91" i="1"/>
  <c r="J92" i="1" s="1"/>
</calcChain>
</file>

<file path=xl/sharedStrings.xml><?xml version="1.0" encoding="utf-8"?>
<sst xmlns="http://schemas.openxmlformats.org/spreadsheetml/2006/main" count="94" uniqueCount="84">
  <si>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</si>
  <si>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</si>
  <si>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</si>
  <si>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</si>
  <si>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</si>
  <si>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</si>
  <si>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</si>
  <si>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</si>
  <si>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</si>
  <si>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</si>
  <si>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</si>
  <si>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</si>
  <si>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</si>
  <si>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</si>
  <si>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</si>
  <si>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</si>
  <si>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</si>
  <si>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</si>
  <si>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</si>
  <si>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</si>
  <si>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</si>
  <si>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</si>
  <si>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</si>
  <si>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</si>
  <si>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</si>
  <si>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</si>
  <si>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</si>
  <si>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</si>
  <si>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</si>
  <si>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</si>
  <si>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</si>
  <si>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</si>
  <si>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</si>
  <si>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</si>
  <si>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</si>
  <si>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</si>
  <si>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</si>
  <si>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</si>
  <si>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</si>
  <si>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</si>
  <si>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</si>
  <si>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</si>
  <si>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</si>
  <si>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</si>
  <si>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</si>
  <si>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</si>
  <si>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</si>
  <si>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</si>
  <si>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</si>
  <si>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</si>
  <si>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</si>
  <si>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</si>
  <si>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</si>
  <si>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</si>
  <si>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</si>
  <si>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</si>
  <si>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</si>
  <si>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</si>
  <si>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</si>
  <si>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</si>
  <si>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</si>
  <si>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</si>
  <si>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</si>
  <si>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</si>
  <si>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</si>
  <si>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</si>
  <si>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Lavinia BUGA</t>
  </si>
  <si>
    <t>SUBTOTAL 10.02.06</t>
  </si>
  <si>
    <t>Total 10.02.06</t>
  </si>
  <si>
    <t>10.03.06</t>
  </si>
  <si>
    <t>alim card sal luna ianuarie,pt impozit,contributii</t>
  </si>
  <si>
    <t>contributie asiguratorie pentru munca 2020</t>
  </si>
  <si>
    <t>TOTAL PLATII   TITLUL I 2020</t>
  </si>
  <si>
    <t>Adriana POPESCU</t>
  </si>
  <si>
    <t>SUBTOTAL 10.03.07</t>
  </si>
  <si>
    <t>martie</t>
  </si>
  <si>
    <t>TOTAL PLATII MARTIE 2020</t>
  </si>
  <si>
    <t>SUBTOTAL 10.02.30</t>
  </si>
  <si>
    <t>10.02.30</t>
  </si>
  <si>
    <t>Total 10.02.30</t>
  </si>
  <si>
    <t>alte drepturi salariale în natura</t>
  </si>
  <si>
    <t>perioada 01.04.2020 - 30.04.2020</t>
  </si>
  <si>
    <t>PERIOADA APRILIE  2020</t>
  </si>
  <si>
    <t>06.05.2020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</si>
</sst>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1" fillId="0" borderId="13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Alignment="1"/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0" xfId="0" applyNumberFormat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left" wrapText="1" readingOrder="1"/>
    </xf>
    <xf numFmtId="0" fontId="0" fillId="0" borderId="21" xfId="0" applyBorder="1" applyAlignment="1">
      <alignment horizontal="left" wrapText="1" readingOrder="1"/>
    </xf>
    <xf numFmtId="4" fontId="3" fillId="0" borderId="0" xfId="0" applyNumberFormat="1" applyFont="1"/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4" fontId="0" fillId="2" borderId="36" xfId="0" applyNumberFormat="1" applyFill="1" applyBorder="1" applyAlignment="1">
      <alignment horizontal="center"/>
    </xf>
    <xf numFmtId="4" fontId="0" fillId="2" borderId="37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" fontId="0" fillId="2" borderId="1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1" fillId="2" borderId="32" xfId="0" applyNumberFormat="1" applyFont="1" applyFill="1" applyBorder="1" applyAlignment="1">
      <alignment horizontal="center"/>
    </xf>
    <xf numFmtId="4" fontId="1" fillId="2" borderId="33" xfId="0" applyNumberFormat="1" applyFon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22" workbookViewId="0">
      <selection sqref="A1:F50"/>
    </sheetView>
  </sheetViews>
  <sheetFormatPr defaultRowHeight="15" x14ac:dyDescent="0.25"/>
  <cols>
    <col min="1" max="1" width="26.85546875" customWidth="1"/>
    <col min="2" max="2" width="18.42578125" customWidth="1"/>
    <col min="3" max="3" width="8.85546875" customWidth="1"/>
    <col min="5" max="5" width="8.5703125" customWidth="1"/>
    <col min="6" max="6" width="32" customWidth="1"/>
    <col min="8" max="8" width="12.28515625" customWidth="1"/>
  </cols>
  <sheetData>
    <row r="1" spans="1:11" x14ac:dyDescent="0.25">
      <c r="A1" t="s">
        <v>0</v>
      </c>
    </row>
    <row r="3" spans="1:11" x14ac:dyDescent="0.25">
      <c r="A3" s="1" t="s">
        <v>1</v>
      </c>
      <c r="B3" t="s">
        <v>2</v>
      </c>
    </row>
    <row r="4" spans="1:11" x14ac:dyDescent="0.25">
      <c r="A4" s="1" t="s">
        <v>3</v>
      </c>
      <c r="B4" t="s">
        <v>4</v>
      </c>
    </row>
    <row r="7" spans="1:11" x14ac:dyDescent="0.25">
      <c r="C7" s="70" t="s">
        <v>81</v>
      </c>
      <c r="D7" s="70"/>
      <c r="E7" s="70"/>
      <c r="F7" s="70"/>
    </row>
    <row r="9" spans="1:11" ht="15.75" thickBot="1" x14ac:dyDescent="0.3"/>
    <row r="10" spans="1:11" ht="15.75" thickBot="1" x14ac:dyDescent="0.3">
      <c r="A10" s="23" t="s">
        <v>5</v>
      </c>
      <c r="B10" s="2" t="s">
        <v>6</v>
      </c>
      <c r="C10" s="3" t="s">
        <v>7</v>
      </c>
      <c r="D10" s="71" t="s">
        <v>8</v>
      </c>
      <c r="E10" s="72"/>
      <c r="F10" s="30" t="s">
        <v>9</v>
      </c>
    </row>
    <row r="11" spans="1:11" x14ac:dyDescent="0.25">
      <c r="A11" s="4" t="s">
        <v>10</v>
      </c>
      <c r="B11" s="5"/>
      <c r="C11" s="5"/>
      <c r="D11" s="73">
        <f>3711217+3695280+3658807</f>
        <v>11065304</v>
      </c>
      <c r="E11" s="73"/>
      <c r="F11" s="24"/>
    </row>
    <row r="12" spans="1:11" ht="15" customHeight="1" x14ac:dyDescent="0.25">
      <c r="A12" s="6" t="s">
        <v>11</v>
      </c>
      <c r="B12" s="7" t="s">
        <v>75</v>
      </c>
      <c r="C12" s="7">
        <v>10</v>
      </c>
      <c r="D12" s="41"/>
      <c r="E12" s="41"/>
      <c r="F12" s="25" t="s">
        <v>61</v>
      </c>
    </row>
    <row r="13" spans="1:11" x14ac:dyDescent="0.25">
      <c r="A13" s="6"/>
      <c r="B13" s="7"/>
      <c r="C13" s="7"/>
      <c r="D13" s="62">
        <v>3740027</v>
      </c>
      <c r="E13" s="63"/>
      <c r="F13" s="25"/>
    </row>
    <row r="14" spans="1:11" x14ac:dyDescent="0.25">
      <c r="A14" s="8"/>
      <c r="B14" s="9"/>
      <c r="C14" s="9"/>
      <c r="D14" s="62"/>
      <c r="E14" s="63"/>
      <c r="F14" s="25"/>
    </row>
    <row r="15" spans="1:11" ht="15.75" thickBot="1" x14ac:dyDescent="0.3">
      <c r="A15" s="10" t="s">
        <v>12</v>
      </c>
      <c r="B15" s="11"/>
      <c r="C15" s="11"/>
      <c r="D15" s="64">
        <f>D12+D13+D11</f>
        <v>14805331</v>
      </c>
      <c r="E15" s="64"/>
      <c r="F15" s="27"/>
      <c r="H15" s="33">
        <f>+D15-D11</f>
        <v>3740027</v>
      </c>
      <c r="J15">
        <f>11065304-11065265</f>
        <v>39</v>
      </c>
      <c r="K15">
        <f>11464102-11065304</f>
        <v>398798</v>
      </c>
    </row>
    <row r="16" spans="1:11" x14ac:dyDescent="0.25">
      <c r="A16" s="12" t="s">
        <v>13</v>
      </c>
      <c r="B16" s="13"/>
      <c r="C16" s="13"/>
      <c r="D16" s="54">
        <f>37124+36886+39853</f>
        <v>113863</v>
      </c>
      <c r="E16" s="54"/>
      <c r="F16" s="22"/>
    </row>
    <row r="17" spans="1:10" ht="15" customHeight="1" x14ac:dyDescent="0.25">
      <c r="A17" s="6" t="s">
        <v>14</v>
      </c>
      <c r="B17" s="7" t="str">
        <f>+B12</f>
        <v>martie</v>
      </c>
      <c r="C17" s="7">
        <v>10</v>
      </c>
      <c r="D17" s="41">
        <v>38496</v>
      </c>
      <c r="E17" s="41"/>
      <c r="F17" s="25" t="s">
        <v>61</v>
      </c>
    </row>
    <row r="18" spans="1:10" x14ac:dyDescent="0.25">
      <c r="A18" s="8"/>
      <c r="B18" s="9"/>
      <c r="C18" s="9"/>
      <c r="D18" s="57"/>
      <c r="E18" s="57"/>
      <c r="F18" s="25"/>
    </row>
    <row r="19" spans="1:10" x14ac:dyDescent="0.25">
      <c r="A19" s="14"/>
      <c r="B19" s="15"/>
      <c r="C19" s="15"/>
      <c r="D19" s="39"/>
      <c r="E19" s="40"/>
      <c r="F19" s="28"/>
    </row>
    <row r="20" spans="1:10" ht="15.75" thickBot="1" x14ac:dyDescent="0.3">
      <c r="A20" s="10" t="s">
        <v>15</v>
      </c>
      <c r="B20" s="11"/>
      <c r="C20" s="11"/>
      <c r="D20" s="64">
        <f>D17+D16</f>
        <v>152359</v>
      </c>
      <c r="E20" s="64"/>
      <c r="F20" s="27"/>
      <c r="H20" s="33">
        <f>+D20-D16</f>
        <v>38496</v>
      </c>
      <c r="J20">
        <f>121228-113863</f>
        <v>7365</v>
      </c>
    </row>
    <row r="21" spans="1:10" x14ac:dyDescent="0.25">
      <c r="A21" s="12" t="s">
        <v>16</v>
      </c>
      <c r="B21" s="13"/>
      <c r="C21" s="13"/>
      <c r="D21" s="54">
        <f>876579+913553+932225</f>
        <v>2722357</v>
      </c>
      <c r="E21" s="54"/>
      <c r="F21" s="22"/>
    </row>
    <row r="22" spans="1:10" ht="15" customHeight="1" x14ac:dyDescent="0.25">
      <c r="A22" s="6" t="s">
        <v>17</v>
      </c>
      <c r="B22" s="7" t="str">
        <f>+B17</f>
        <v>martie</v>
      </c>
      <c r="C22" s="7">
        <v>10</v>
      </c>
      <c r="D22" s="41">
        <v>809077</v>
      </c>
      <c r="E22" s="41"/>
      <c r="F22" s="25" t="s">
        <v>61</v>
      </c>
    </row>
    <row r="23" spans="1:10" x14ac:dyDescent="0.25">
      <c r="A23" s="6"/>
      <c r="B23" s="7"/>
      <c r="C23" s="9"/>
      <c r="D23" s="62"/>
      <c r="E23" s="63"/>
      <c r="F23" s="25"/>
    </row>
    <row r="24" spans="1:10" x14ac:dyDescent="0.25">
      <c r="A24" s="8"/>
      <c r="B24" s="9"/>
      <c r="C24" s="9"/>
      <c r="D24" s="42"/>
      <c r="E24" s="42"/>
      <c r="F24" s="28"/>
    </row>
    <row r="25" spans="1:10" ht="15.75" thickBot="1" x14ac:dyDescent="0.3">
      <c r="A25" s="10" t="s">
        <v>18</v>
      </c>
      <c r="B25" s="11"/>
      <c r="C25" s="11"/>
      <c r="D25" s="44">
        <f>D22+D21</f>
        <v>3531434</v>
      </c>
      <c r="E25" s="44"/>
      <c r="F25" s="27"/>
      <c r="H25" s="33">
        <f>+D25-D21</f>
        <v>809077</v>
      </c>
      <c r="J25">
        <f>2722357-2639732</f>
        <v>82625</v>
      </c>
    </row>
    <row r="26" spans="1:10" ht="15.75" thickBot="1" x14ac:dyDescent="0.3">
      <c r="A26" s="12" t="s">
        <v>62</v>
      </c>
      <c r="B26" s="13"/>
      <c r="C26" s="13"/>
      <c r="D26" s="74"/>
      <c r="E26" s="74"/>
      <c r="F26" s="22"/>
    </row>
    <row r="27" spans="1:10" ht="15.75" thickBot="1" x14ac:dyDescent="0.3">
      <c r="A27" s="6" t="s">
        <v>63</v>
      </c>
      <c r="B27" s="7" t="str">
        <f>+B22</f>
        <v>martie</v>
      </c>
      <c r="C27" s="7">
        <v>10</v>
      </c>
      <c r="D27" s="69"/>
      <c r="E27" s="69"/>
      <c r="F27" s="26" t="s">
        <v>21</v>
      </c>
    </row>
    <row r="28" spans="1:10" x14ac:dyDescent="0.25">
      <c r="A28" s="6"/>
      <c r="B28" s="7"/>
      <c r="C28" s="16"/>
      <c r="D28" s="69"/>
      <c r="E28" s="69"/>
      <c r="F28" s="26"/>
    </row>
    <row r="29" spans="1:10" ht="15.75" thickBot="1" x14ac:dyDescent="0.3">
      <c r="A29" s="10" t="s">
        <v>64</v>
      </c>
      <c r="B29" s="11"/>
      <c r="C29" s="11"/>
      <c r="D29" s="44">
        <f>+D26+D27</f>
        <v>0</v>
      </c>
      <c r="E29" s="44"/>
      <c r="F29" s="26"/>
    </row>
    <row r="30" spans="1:10" ht="15.75" thickBot="1" x14ac:dyDescent="0.3">
      <c r="A30" s="12" t="s">
        <v>19</v>
      </c>
      <c r="B30" s="13"/>
      <c r="C30" s="13"/>
      <c r="D30" s="54">
        <f>5444.82+5626.08+7394.26</f>
        <v>18465.16</v>
      </c>
      <c r="E30" s="54"/>
      <c r="F30" s="22"/>
    </row>
    <row r="31" spans="1:10" ht="15.75" thickBot="1" x14ac:dyDescent="0.3">
      <c r="A31" s="6" t="s">
        <v>20</v>
      </c>
      <c r="B31" s="7" t="str">
        <f>+B27</f>
        <v>martie</v>
      </c>
      <c r="C31" s="7">
        <v>10</v>
      </c>
      <c r="D31" s="69">
        <v>7475.4</v>
      </c>
      <c r="E31" s="69"/>
      <c r="F31" s="26" t="s">
        <v>21</v>
      </c>
      <c r="H31" s="29"/>
    </row>
    <row r="32" spans="1:10" x14ac:dyDescent="0.25">
      <c r="A32" s="6"/>
      <c r="B32" s="7"/>
      <c r="C32" s="7"/>
      <c r="D32" s="69"/>
      <c r="E32" s="69"/>
      <c r="F32" s="26"/>
    </row>
    <row r="33" spans="1:8" ht="15.75" thickBot="1" x14ac:dyDescent="0.3">
      <c r="A33" s="10" t="s">
        <v>22</v>
      </c>
      <c r="B33" s="11"/>
      <c r="C33" s="11"/>
      <c r="D33" s="68">
        <f>+D30+D31</f>
        <v>25940.559999999998</v>
      </c>
      <c r="E33" s="68"/>
      <c r="F33" s="26"/>
      <c r="H33" s="33">
        <f>+D33-D30</f>
        <v>7475.3999999999978</v>
      </c>
    </row>
    <row r="34" spans="1:8" ht="15.75" thickBot="1" x14ac:dyDescent="0.3">
      <c r="A34" s="12" t="s">
        <v>23</v>
      </c>
      <c r="B34" s="13"/>
      <c r="C34" s="13"/>
      <c r="D34" s="68"/>
      <c r="E34" s="68"/>
      <c r="F34" s="22"/>
    </row>
    <row r="35" spans="1:8" ht="15" customHeight="1" x14ac:dyDescent="0.25">
      <c r="A35" s="6" t="s">
        <v>24</v>
      </c>
      <c r="B35" s="7" t="str">
        <f>+B31</f>
        <v>martie</v>
      </c>
      <c r="C35" s="7">
        <v>10</v>
      </c>
      <c r="D35" s="41">
        <v>0</v>
      </c>
      <c r="E35" s="41"/>
      <c r="F35" s="25" t="s">
        <v>25</v>
      </c>
    </row>
    <row r="36" spans="1:8" x14ac:dyDescent="0.25">
      <c r="A36" s="8"/>
      <c r="B36" s="7"/>
      <c r="C36" s="9"/>
      <c r="D36" s="42"/>
      <c r="E36" s="42"/>
      <c r="F36" s="28"/>
    </row>
    <row r="37" spans="1:8" ht="15.75" thickBot="1" x14ac:dyDescent="0.3">
      <c r="A37" s="10" t="s">
        <v>26</v>
      </c>
      <c r="B37" s="11"/>
      <c r="C37" s="11"/>
      <c r="D37" s="68">
        <f>+D34+D35</f>
        <v>0</v>
      </c>
      <c r="E37" s="68"/>
      <c r="F37" s="27"/>
    </row>
    <row r="38" spans="1:8" x14ac:dyDescent="0.25">
      <c r="A38" s="12" t="s">
        <v>27</v>
      </c>
      <c r="B38" s="13"/>
      <c r="C38" s="13"/>
      <c r="D38" s="54">
        <f>5466.21+5464.59+5459.01</f>
        <v>16389.809999999998</v>
      </c>
      <c r="E38" s="54"/>
      <c r="F38" s="22"/>
    </row>
    <row r="39" spans="1:8" ht="46.5" customHeight="1" x14ac:dyDescent="0.25">
      <c r="A39" s="6" t="s">
        <v>28</v>
      </c>
      <c r="B39" s="7" t="str">
        <f>+B35</f>
        <v>martie</v>
      </c>
      <c r="C39" s="7"/>
      <c r="D39" s="41">
        <v>5503.83</v>
      </c>
      <c r="E39" s="41"/>
      <c r="F39" s="31" t="s">
        <v>29</v>
      </c>
    </row>
    <row r="40" spans="1:8" x14ac:dyDescent="0.25">
      <c r="A40" s="6"/>
      <c r="B40" s="7"/>
      <c r="C40" s="9"/>
      <c r="D40" s="62"/>
      <c r="E40" s="63"/>
      <c r="F40" s="25"/>
    </row>
    <row r="41" spans="1:8" ht="15.75" thickBot="1" x14ac:dyDescent="0.3">
      <c r="A41" s="10" t="s">
        <v>30</v>
      </c>
      <c r="B41" s="11"/>
      <c r="C41" s="11"/>
      <c r="D41" s="44">
        <f>+D38+D39+D40</f>
        <v>21893.64</v>
      </c>
      <c r="E41" s="44"/>
      <c r="F41" s="27"/>
      <c r="H41" s="33">
        <f>D41-D38</f>
        <v>5503.8300000000017</v>
      </c>
    </row>
    <row r="42" spans="1:8" x14ac:dyDescent="0.25">
      <c r="A42" s="12" t="s">
        <v>31</v>
      </c>
      <c r="B42" s="13"/>
      <c r="C42" s="13"/>
      <c r="D42" s="54">
        <f>162811+168816+168933</f>
        <v>500560</v>
      </c>
      <c r="E42" s="54"/>
      <c r="F42" s="22"/>
    </row>
    <row r="43" spans="1:8" x14ac:dyDescent="0.25">
      <c r="A43" s="6" t="s">
        <v>32</v>
      </c>
      <c r="B43" s="7" t="str">
        <f>+B39</f>
        <v>martie</v>
      </c>
      <c r="C43" s="7">
        <v>10</v>
      </c>
      <c r="D43" s="41">
        <v>151380</v>
      </c>
      <c r="E43" s="41"/>
      <c r="F43" s="25" t="s">
        <v>33</v>
      </c>
    </row>
    <row r="44" spans="1:8" x14ac:dyDescent="0.25">
      <c r="A44" s="6"/>
      <c r="B44" s="7"/>
      <c r="C44" s="9"/>
      <c r="D44" s="62"/>
      <c r="E44" s="63"/>
      <c r="F44" s="25"/>
    </row>
    <row r="45" spans="1:8" ht="15.75" thickBot="1" x14ac:dyDescent="0.3">
      <c r="A45" s="17"/>
      <c r="B45" s="18"/>
      <c r="C45" s="18"/>
      <c r="D45" s="62">
        <f>D43+D42</f>
        <v>651940</v>
      </c>
      <c r="E45" s="63"/>
      <c r="F45" s="27"/>
      <c r="H45" s="33">
        <f>+D45-D42</f>
        <v>151380</v>
      </c>
    </row>
    <row r="46" spans="1:8" ht="15" customHeight="1" x14ac:dyDescent="0.25">
      <c r="A46" s="12" t="s">
        <v>34</v>
      </c>
      <c r="B46" s="13"/>
      <c r="C46" s="13"/>
      <c r="D46" s="54">
        <f>111331+110933+136824</f>
        <v>359088</v>
      </c>
      <c r="E46" s="54"/>
      <c r="F46" s="31"/>
    </row>
    <row r="47" spans="1:8" ht="25.5" customHeight="1" x14ac:dyDescent="0.25">
      <c r="A47" s="6" t="s">
        <v>35</v>
      </c>
      <c r="B47" s="7" t="str">
        <f>+B43</f>
        <v>martie</v>
      </c>
      <c r="C47" s="7">
        <v>10</v>
      </c>
      <c r="D47" s="41">
        <v>176787</v>
      </c>
      <c r="E47" s="41"/>
      <c r="F47" s="31" t="s">
        <v>70</v>
      </c>
      <c r="H47" s="29"/>
    </row>
    <row r="48" spans="1:8" ht="15" customHeight="1" x14ac:dyDescent="0.25">
      <c r="A48" s="8"/>
      <c r="B48" s="9"/>
      <c r="C48" s="9"/>
      <c r="D48" s="65"/>
      <c r="E48" s="65"/>
      <c r="F48" s="31"/>
    </row>
    <row r="49" spans="1:8" ht="15" customHeight="1" x14ac:dyDescent="0.25">
      <c r="A49" s="14"/>
      <c r="B49" s="15"/>
      <c r="C49" s="15"/>
      <c r="D49" s="66"/>
      <c r="E49" s="67"/>
      <c r="F49" s="31"/>
    </row>
    <row r="50" spans="1:8" ht="15.75" customHeight="1" thickBot="1" x14ac:dyDescent="0.3">
      <c r="A50" s="10" t="s">
        <v>36</v>
      </c>
      <c r="B50" s="11"/>
      <c r="C50" s="11"/>
      <c r="D50" s="64">
        <f>+D47+D46</f>
        <v>535875</v>
      </c>
      <c r="E50" s="64"/>
      <c r="F50" s="31"/>
      <c r="H50" s="33">
        <f>+D50-D46</f>
        <v>176787</v>
      </c>
    </row>
    <row r="51" spans="1:8" ht="15" customHeight="1" x14ac:dyDescent="0.25">
      <c r="A51" s="12" t="s">
        <v>67</v>
      </c>
      <c r="B51" s="13"/>
      <c r="C51" s="13"/>
      <c r="D51" s="60"/>
      <c r="E51" s="61"/>
      <c r="F51" s="31"/>
    </row>
    <row r="52" spans="1:8" ht="15" customHeight="1" x14ac:dyDescent="0.25">
      <c r="A52" s="6" t="s">
        <v>37</v>
      </c>
      <c r="B52" s="7" t="str">
        <f>+B47</f>
        <v>martie</v>
      </c>
      <c r="C52" s="7"/>
      <c r="D52" s="62">
        <v>1450</v>
      </c>
      <c r="E52" s="63"/>
      <c r="F52" s="31" t="s">
        <v>38</v>
      </c>
    </row>
    <row r="53" spans="1:8" ht="15" customHeight="1" x14ac:dyDescent="0.25">
      <c r="A53" s="8"/>
      <c r="B53" s="9"/>
      <c r="C53" s="9"/>
      <c r="D53" s="55"/>
      <c r="E53" s="56"/>
      <c r="F53" s="31"/>
    </row>
    <row r="54" spans="1:8" ht="15.75" customHeight="1" thickBot="1" x14ac:dyDescent="0.3">
      <c r="A54" s="10" t="s">
        <v>68</v>
      </c>
      <c r="B54" s="11"/>
      <c r="C54" s="11"/>
      <c r="D54" s="58">
        <f>+D52+D51</f>
        <v>1450</v>
      </c>
      <c r="E54" s="59"/>
      <c r="F54" s="31"/>
    </row>
    <row r="55" spans="1:8" ht="15.75" customHeight="1" x14ac:dyDescent="0.25">
      <c r="A55" s="12" t="s">
        <v>77</v>
      </c>
      <c r="B55" s="13"/>
      <c r="C55" s="13"/>
      <c r="D55" s="60">
        <v>238.57</v>
      </c>
      <c r="E55" s="61"/>
      <c r="F55" s="31"/>
    </row>
    <row r="56" spans="1:8" ht="15.75" customHeight="1" x14ac:dyDescent="0.25">
      <c r="A56" s="6" t="s">
        <v>78</v>
      </c>
      <c r="B56" s="7" t="str">
        <f>+B52</f>
        <v>martie</v>
      </c>
      <c r="C56" s="7"/>
      <c r="D56" s="62"/>
      <c r="E56" s="63"/>
      <c r="F56" s="31" t="s">
        <v>80</v>
      </c>
    </row>
    <row r="57" spans="1:8" ht="15.75" customHeight="1" x14ac:dyDescent="0.25">
      <c r="A57" s="8"/>
      <c r="B57" s="9"/>
      <c r="C57" s="9"/>
      <c r="D57" s="55"/>
      <c r="E57" s="56"/>
      <c r="F57" s="31"/>
    </row>
    <row r="58" spans="1:8" ht="15.75" customHeight="1" thickBot="1" x14ac:dyDescent="0.3">
      <c r="A58" s="10" t="s">
        <v>79</v>
      </c>
      <c r="B58" s="11"/>
      <c r="C58" s="11"/>
      <c r="D58" s="58">
        <f>+D56+D55</f>
        <v>238.57</v>
      </c>
      <c r="E58" s="59"/>
      <c r="F58" s="31"/>
      <c r="H58" s="33">
        <f>+D58-D55</f>
        <v>0</v>
      </c>
    </row>
    <row r="59" spans="1:8" ht="15.75" customHeight="1" thickBot="1" x14ac:dyDescent="0.3">
      <c r="A59" s="17"/>
      <c r="B59" s="18"/>
      <c r="C59" s="18"/>
      <c r="D59" s="37"/>
      <c r="E59" s="38"/>
      <c r="F59" s="31"/>
    </row>
    <row r="60" spans="1:8" ht="15" customHeight="1" x14ac:dyDescent="0.25">
      <c r="A60" s="12" t="s">
        <v>39</v>
      </c>
      <c r="B60" s="13"/>
      <c r="C60" s="13"/>
      <c r="D60" s="54"/>
      <c r="E60" s="54"/>
      <c r="F60" s="31"/>
    </row>
    <row r="61" spans="1:8" ht="30" customHeight="1" x14ac:dyDescent="0.25">
      <c r="A61" s="6" t="s">
        <v>40</v>
      </c>
      <c r="B61" s="7" t="str">
        <f>+B52</f>
        <v>martie</v>
      </c>
      <c r="C61" s="7">
        <v>10</v>
      </c>
      <c r="D61" s="41"/>
      <c r="E61" s="41"/>
      <c r="F61" s="31" t="s">
        <v>41</v>
      </c>
    </row>
    <row r="62" spans="1:8" ht="15" customHeight="1" x14ac:dyDescent="0.25">
      <c r="A62" s="8"/>
      <c r="B62" s="9"/>
      <c r="C62" s="9"/>
      <c r="D62" s="41"/>
      <c r="E62" s="41"/>
      <c r="F62" s="31"/>
    </row>
    <row r="63" spans="1:8" ht="15" customHeight="1" x14ac:dyDescent="0.25">
      <c r="A63" s="14"/>
      <c r="B63" s="15"/>
      <c r="C63" s="15"/>
      <c r="D63" s="39"/>
      <c r="E63" s="40"/>
      <c r="F63" s="31"/>
    </row>
    <row r="64" spans="1:8" ht="15.75" customHeight="1" thickBot="1" x14ac:dyDescent="0.3">
      <c r="A64" s="10" t="s">
        <v>42</v>
      </c>
      <c r="B64" s="11"/>
      <c r="C64" s="11"/>
      <c r="D64" s="44">
        <f>+D61+D60</f>
        <v>0</v>
      </c>
      <c r="E64" s="44"/>
      <c r="F64" s="31"/>
    </row>
    <row r="65" spans="1:6" ht="15" customHeight="1" x14ac:dyDescent="0.25">
      <c r="A65" s="12" t="s">
        <v>43</v>
      </c>
      <c r="B65" s="13"/>
      <c r="C65" s="13"/>
      <c r="D65" s="54"/>
      <c r="E65" s="54"/>
      <c r="F65" s="31"/>
    </row>
    <row r="66" spans="1:6" ht="32.25" customHeight="1" x14ac:dyDescent="0.25">
      <c r="A66" s="6" t="s">
        <v>44</v>
      </c>
      <c r="B66" s="7" t="str">
        <f>+B61</f>
        <v>martie</v>
      </c>
      <c r="C66" s="7">
        <v>10</v>
      </c>
      <c r="D66" s="41"/>
      <c r="E66" s="41"/>
      <c r="F66" s="31" t="s">
        <v>41</v>
      </c>
    </row>
    <row r="67" spans="1:6" ht="15" customHeight="1" x14ac:dyDescent="0.25">
      <c r="A67" s="8"/>
      <c r="B67" s="9"/>
      <c r="C67" s="9"/>
      <c r="D67" s="57"/>
      <c r="E67" s="57"/>
      <c r="F67" s="31"/>
    </row>
    <row r="68" spans="1:6" ht="15" customHeight="1" x14ac:dyDescent="0.25">
      <c r="A68" s="14"/>
      <c r="B68" s="15"/>
      <c r="C68" s="15"/>
      <c r="D68" s="39"/>
      <c r="E68" s="40"/>
      <c r="F68" s="31"/>
    </row>
    <row r="69" spans="1:6" ht="15.75" customHeight="1" thickBot="1" x14ac:dyDescent="0.3">
      <c r="A69" s="10" t="s">
        <v>45</v>
      </c>
      <c r="B69" s="11"/>
      <c r="C69" s="11"/>
      <c r="D69" s="44">
        <f>+D66+D65</f>
        <v>0</v>
      </c>
      <c r="E69" s="44"/>
      <c r="F69" s="31"/>
    </row>
    <row r="70" spans="1:6" ht="15" customHeight="1" x14ac:dyDescent="0.25">
      <c r="A70" s="12" t="s">
        <v>46</v>
      </c>
      <c r="B70" s="13"/>
      <c r="C70" s="13"/>
      <c r="D70" s="54"/>
      <c r="E70" s="54"/>
      <c r="F70" s="31"/>
    </row>
    <row r="71" spans="1:6" ht="27.75" customHeight="1" x14ac:dyDescent="0.25">
      <c r="A71" s="6" t="s">
        <v>47</v>
      </c>
      <c r="B71" s="7" t="str">
        <f>+B66</f>
        <v>martie</v>
      </c>
      <c r="C71" s="7">
        <v>10</v>
      </c>
      <c r="D71" s="41"/>
      <c r="E71" s="41"/>
      <c r="F71" s="31" t="s">
        <v>48</v>
      </c>
    </row>
    <row r="72" spans="1:6" ht="15" customHeight="1" x14ac:dyDescent="0.25">
      <c r="A72" s="8"/>
      <c r="B72" s="9"/>
      <c r="C72" s="9"/>
      <c r="D72" s="57"/>
      <c r="E72" s="57"/>
      <c r="F72" s="31"/>
    </row>
    <row r="73" spans="1:6" ht="15" customHeight="1" x14ac:dyDescent="0.25">
      <c r="A73" s="14"/>
      <c r="B73" s="15"/>
      <c r="C73" s="15"/>
      <c r="D73" s="39"/>
      <c r="E73" s="40"/>
      <c r="F73" s="31"/>
    </row>
    <row r="74" spans="1:6" ht="15.75" customHeight="1" thickBot="1" x14ac:dyDescent="0.3">
      <c r="A74" s="10" t="s">
        <v>49</v>
      </c>
      <c r="B74" s="11"/>
      <c r="C74" s="11"/>
      <c r="D74" s="44">
        <f>+D71+D70</f>
        <v>0</v>
      </c>
      <c r="E74" s="44"/>
      <c r="F74" s="31"/>
    </row>
    <row r="75" spans="1:6" ht="15" customHeight="1" x14ac:dyDescent="0.25">
      <c r="A75" s="12" t="s">
        <v>50</v>
      </c>
      <c r="B75" s="7"/>
      <c r="C75" s="13"/>
      <c r="D75" s="54"/>
      <c r="E75" s="54"/>
      <c r="F75" s="31"/>
    </row>
    <row r="76" spans="1:6" ht="33" customHeight="1" x14ac:dyDescent="0.25">
      <c r="A76" s="8" t="s">
        <v>51</v>
      </c>
      <c r="B76" s="7" t="str">
        <f>+B71</f>
        <v>martie</v>
      </c>
      <c r="C76" s="7">
        <v>10</v>
      </c>
      <c r="D76" s="41"/>
      <c r="E76" s="41"/>
      <c r="F76" s="31" t="s">
        <v>48</v>
      </c>
    </row>
    <row r="77" spans="1:6" ht="15" customHeight="1" x14ac:dyDescent="0.25">
      <c r="A77" s="8"/>
      <c r="B77" s="9"/>
      <c r="C77" s="9"/>
      <c r="D77" s="41"/>
      <c r="E77" s="41"/>
      <c r="F77" s="31"/>
    </row>
    <row r="78" spans="1:6" ht="15" customHeight="1" x14ac:dyDescent="0.25">
      <c r="A78" s="14"/>
      <c r="B78" s="15"/>
      <c r="C78" s="15"/>
      <c r="D78" s="55"/>
      <c r="E78" s="56"/>
      <c r="F78" s="31"/>
    </row>
    <row r="79" spans="1:6" ht="15.75" customHeight="1" thickBot="1" x14ac:dyDescent="0.3">
      <c r="A79" s="19" t="s">
        <v>52</v>
      </c>
      <c r="B79" s="11"/>
      <c r="C79" s="11"/>
      <c r="D79" s="44">
        <f>+D76+D75</f>
        <v>0</v>
      </c>
      <c r="E79" s="44"/>
      <c r="F79" s="31"/>
    </row>
    <row r="80" spans="1:6" ht="15" customHeight="1" x14ac:dyDescent="0.25">
      <c r="A80" s="12" t="s">
        <v>53</v>
      </c>
      <c r="B80" s="13"/>
      <c r="C80" s="13"/>
      <c r="D80" s="54"/>
      <c r="E80" s="54"/>
      <c r="F80" s="31"/>
    </row>
    <row r="81" spans="1:10" ht="31.5" customHeight="1" x14ac:dyDescent="0.25">
      <c r="A81" s="20" t="s">
        <v>69</v>
      </c>
      <c r="B81" s="7" t="str">
        <f>+B76</f>
        <v>martie</v>
      </c>
      <c r="C81" s="7">
        <v>10</v>
      </c>
      <c r="D81" s="41"/>
      <c r="E81" s="41"/>
      <c r="F81" s="31" t="s">
        <v>48</v>
      </c>
      <c r="H81" s="29"/>
    </row>
    <row r="82" spans="1:10" ht="15" customHeight="1" x14ac:dyDescent="0.25">
      <c r="A82" s="8"/>
      <c r="B82" s="9"/>
      <c r="C82" s="9"/>
      <c r="D82" s="42"/>
      <c r="E82" s="42"/>
      <c r="F82" s="31"/>
    </row>
    <row r="83" spans="1:10" ht="15" customHeight="1" x14ac:dyDescent="0.25">
      <c r="A83" s="14"/>
      <c r="B83" s="15"/>
      <c r="C83" s="15"/>
      <c r="D83" s="39"/>
      <c r="E83" s="40"/>
      <c r="F83" s="31"/>
    </row>
    <row r="84" spans="1:10" ht="15.75" customHeight="1" thickBot="1" x14ac:dyDescent="0.3">
      <c r="A84" s="10" t="s">
        <v>54</v>
      </c>
      <c r="B84" s="11"/>
      <c r="C84" s="11"/>
      <c r="D84" s="44">
        <f>+D81+D80</f>
        <v>0</v>
      </c>
      <c r="E84" s="45"/>
      <c r="F84" s="31"/>
    </row>
    <row r="85" spans="1:10" ht="15" customHeight="1" x14ac:dyDescent="0.25">
      <c r="A85" s="12" t="s">
        <v>74</v>
      </c>
      <c r="B85" s="18"/>
      <c r="C85" s="18"/>
      <c r="D85" s="39">
        <f>108625+109148+109156</f>
        <v>326929</v>
      </c>
      <c r="E85" s="40"/>
      <c r="F85" s="31"/>
    </row>
    <row r="86" spans="1:10" ht="31.5" customHeight="1" x14ac:dyDescent="0.25">
      <c r="A86" s="20" t="s">
        <v>55</v>
      </c>
      <c r="B86" s="7" t="str">
        <f>+B81</f>
        <v>martie</v>
      </c>
      <c r="C86" s="7">
        <v>10</v>
      </c>
      <c r="D86" s="41">
        <v>107827</v>
      </c>
      <c r="E86" s="41"/>
      <c r="F86" s="31" t="s">
        <v>71</v>
      </c>
    </row>
    <row r="87" spans="1:10" ht="15" customHeight="1" x14ac:dyDescent="0.25">
      <c r="A87" s="8"/>
      <c r="B87" s="7"/>
      <c r="C87" s="15"/>
      <c r="D87" s="39"/>
      <c r="E87" s="40"/>
      <c r="F87" s="31"/>
    </row>
    <row r="88" spans="1:10" ht="15" customHeight="1" x14ac:dyDescent="0.25">
      <c r="A88" s="14"/>
      <c r="B88" s="15"/>
      <c r="C88" s="15"/>
      <c r="D88" s="39"/>
      <c r="E88" s="40"/>
      <c r="F88" s="31"/>
    </row>
    <row r="89" spans="1:10" ht="15.75" customHeight="1" thickBot="1" x14ac:dyDescent="0.3">
      <c r="A89" s="10" t="s">
        <v>56</v>
      </c>
      <c r="B89" s="11"/>
      <c r="C89" s="11"/>
      <c r="D89" s="50">
        <f>+D86+D85</f>
        <v>434756</v>
      </c>
      <c r="E89" s="51"/>
      <c r="F89" s="31"/>
      <c r="H89" s="33">
        <f>+D89-D85</f>
        <v>107827</v>
      </c>
    </row>
    <row r="90" spans="1:10" ht="15" customHeight="1" x14ac:dyDescent="0.25">
      <c r="A90" s="34" t="s">
        <v>76</v>
      </c>
      <c r="B90" s="16"/>
      <c r="C90" s="16"/>
      <c r="D90" s="52">
        <f>D13+D17+D22+D31+D35+D39+D43+D47+D86+D52+D61+D66+D71+D76+D81+D27+D56</f>
        <v>5038023.2300000004</v>
      </c>
      <c r="E90" s="53"/>
      <c r="F90" s="31"/>
    </row>
    <row r="91" spans="1:10" ht="43.5" customHeight="1" thickBot="1" x14ac:dyDescent="0.3">
      <c r="A91" s="10" t="s">
        <v>72</v>
      </c>
      <c r="B91" s="11"/>
      <c r="C91" s="11"/>
      <c r="D91" s="46">
        <f>+D15+D20+D25+D33+D37+D41+D50++D54+D64+D69+D74+D79+D84+D89+D45+D29+D58</f>
        <v>20161217.77</v>
      </c>
      <c r="E91" s="47"/>
      <c r="F91" s="31" t="s">
        <v>82</v>
      </c>
    </row>
    <row r="92" spans="1:10" ht="15.75" thickBot="1" x14ac:dyDescent="0.3">
      <c r="A92" s="35"/>
      <c r="B92" s="36"/>
      <c r="C92" s="36"/>
      <c r="D92" s="48"/>
      <c r="E92" s="49"/>
      <c r="F92" s="32"/>
      <c r="H92" s="33">
        <f>+H15+H20+H25+H33+H41+H45+H50+H89+H58</f>
        <v>5036573.2300000004</v>
      </c>
      <c r="I92" s="29">
        <f>+D90-H92</f>
        <v>1450</v>
      </c>
      <c r="J92" s="29">
        <f>15123155.54-D91</f>
        <v>-5038062.2300000004</v>
      </c>
    </row>
    <row r="93" spans="1:10" hidden="1" x14ac:dyDescent="0.25"/>
    <row r="94" spans="1:10" x14ac:dyDescent="0.25">
      <c r="A94" t="s">
        <v>57</v>
      </c>
      <c r="B94" t="s">
        <v>73</v>
      </c>
      <c r="C94" s="43" t="s">
        <v>58</v>
      </c>
      <c r="D94" s="43"/>
      <c r="F94" t="s">
        <v>83</v>
      </c>
    </row>
    <row r="96" spans="1:10" x14ac:dyDescent="0.25">
      <c r="A96" t="s">
        <v>57</v>
      </c>
      <c r="B96" t="s">
        <v>65</v>
      </c>
      <c r="C96" s="21" t="s">
        <v>59</v>
      </c>
      <c r="D96" s="21"/>
      <c r="F96" t="s">
        <v>83</v>
      </c>
    </row>
    <row r="98" spans="1:6" x14ac:dyDescent="0.25">
      <c r="A98" t="s">
        <v>60</v>
      </c>
      <c r="B98" t="s">
        <v>66</v>
      </c>
      <c r="C98" s="43" t="s">
        <v>60</v>
      </c>
      <c r="D98" s="43"/>
      <c r="F98" t="s">
        <v>83</v>
      </c>
    </row>
    <row r="99" spans="1:6" x14ac:dyDescent="0.25">
      <c r="C99" s="43"/>
      <c r="D99" s="43"/>
    </row>
  </sheetData>
  <mergeCells count="86">
    <mergeCell ref="C99:D99"/>
    <mergeCell ref="D16:E16"/>
    <mergeCell ref="D13:E13"/>
    <mergeCell ref="D14:E14"/>
    <mergeCell ref="D15:E15"/>
    <mergeCell ref="D33:E33"/>
    <mergeCell ref="D34:E34"/>
    <mergeCell ref="D24:E24"/>
    <mergeCell ref="D25:E25"/>
    <mergeCell ref="D30:E30"/>
    <mergeCell ref="D31:E31"/>
    <mergeCell ref="D26:E26"/>
    <mergeCell ref="D27:E27"/>
    <mergeCell ref="D20:E20"/>
    <mergeCell ref="D21:E21"/>
    <mergeCell ref="D32:E32"/>
    <mergeCell ref="C7:F7"/>
    <mergeCell ref="D10:E10"/>
    <mergeCell ref="D11:E11"/>
    <mergeCell ref="D12:E12"/>
    <mergeCell ref="D19:E19"/>
    <mergeCell ref="D17:E17"/>
    <mergeCell ref="D18:E18"/>
    <mergeCell ref="D22:E22"/>
    <mergeCell ref="D23:E23"/>
    <mergeCell ref="D28:E28"/>
    <mergeCell ref="D29:E29"/>
    <mergeCell ref="D38:E38"/>
    <mergeCell ref="D39:E39"/>
    <mergeCell ref="D40:E40"/>
    <mergeCell ref="D35:E35"/>
    <mergeCell ref="D36:E36"/>
    <mergeCell ref="D37:E37"/>
    <mergeCell ref="D44:E44"/>
    <mergeCell ref="D45:E45"/>
    <mergeCell ref="D46:E46"/>
    <mergeCell ref="D41:E41"/>
    <mergeCell ref="D42:E42"/>
    <mergeCell ref="D43:E43"/>
    <mergeCell ref="D50:E50"/>
    <mergeCell ref="D51:E51"/>
    <mergeCell ref="D52:E52"/>
    <mergeCell ref="D47:E47"/>
    <mergeCell ref="D48:E48"/>
    <mergeCell ref="D49:E49"/>
    <mergeCell ref="D61:E61"/>
    <mergeCell ref="D62:E62"/>
    <mergeCell ref="D63:E63"/>
    <mergeCell ref="D53:E53"/>
    <mergeCell ref="D54:E54"/>
    <mergeCell ref="D60:E60"/>
    <mergeCell ref="D55:E55"/>
    <mergeCell ref="D56:E56"/>
    <mergeCell ref="D57:E57"/>
    <mergeCell ref="D58:E58"/>
    <mergeCell ref="D67:E67"/>
    <mergeCell ref="D68:E68"/>
    <mergeCell ref="D69:E69"/>
    <mergeCell ref="D64:E64"/>
    <mergeCell ref="D65:E65"/>
    <mergeCell ref="D66:E66"/>
    <mergeCell ref="D73:E73"/>
    <mergeCell ref="D74:E74"/>
    <mergeCell ref="D75:E75"/>
    <mergeCell ref="D70:E70"/>
    <mergeCell ref="D71:E71"/>
    <mergeCell ref="D72:E72"/>
    <mergeCell ref="D79:E79"/>
    <mergeCell ref="D80:E80"/>
    <mergeCell ref="D81:E81"/>
    <mergeCell ref="D76:E76"/>
    <mergeCell ref="D77:E77"/>
    <mergeCell ref="D78:E78"/>
    <mergeCell ref="C98:D98"/>
    <mergeCell ref="D91:E91"/>
    <mergeCell ref="D92:E92"/>
    <mergeCell ref="D88:E88"/>
    <mergeCell ref="D89:E89"/>
    <mergeCell ref="D90:E90"/>
    <mergeCell ref="D85:E85"/>
    <mergeCell ref="D86:E86"/>
    <mergeCell ref="D87:E87"/>
    <mergeCell ref="D82:E82"/>
    <mergeCell ref="C94:D94"/>
    <mergeCell ref="D83:E83"/>
    <mergeCell ref="D84:E84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2020-05-06T13:11:58Z</cp:lastPrinted>
  <dcterms:created xsi:type="dcterms:W3CDTF">2019-07-31T12:30:04Z</dcterms:created>
  <dcterms:modified xsi:type="dcterms:W3CDTF">2020-05-06T13:13:13Z</dcterms:modified>
</cp:coreProperties>
</file>