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osu\Desktop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2" i="1"/>
  <c r="D78" i="1"/>
  <c r="D77" i="1"/>
  <c r="D73" i="1"/>
  <c r="D72" i="1"/>
  <c r="D68" i="1"/>
  <c r="D67" i="1"/>
  <c r="D63" i="1"/>
  <c r="D62" i="1"/>
  <c r="D58" i="1"/>
  <c r="D57" i="1"/>
  <c r="D54" i="1"/>
  <c r="D53" i="1"/>
  <c r="D49" i="1"/>
  <c r="D48" i="1"/>
  <c r="D44" i="1"/>
  <c r="D43" i="1"/>
  <c r="D39" i="1"/>
  <c r="D26" i="1"/>
  <c r="D21" i="1"/>
  <c r="D25" i="1" s="1"/>
  <c r="D16" i="1"/>
  <c r="D20" i="1" s="1"/>
  <c r="D11" i="1"/>
  <c r="D15" i="1" s="1"/>
  <c r="D85" i="1" l="1"/>
</calcChain>
</file>

<file path=xl/sharedStrings.xml><?xml version="1.0" encoding="utf-8"?>
<sst xmlns="http://schemas.openxmlformats.org/spreadsheetml/2006/main" count="89" uniqueCount="62">
  <si>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</si>
  <si>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</si>
  <si>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</si>
  <si>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</si>
  <si>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</si>
  <si>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perioada 01.04.2017- 30.04.2017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</si>
  <si>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</si>
  <si>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</si>
  <si>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</si>
  <si>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</si>
  <si>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</si>
  <si>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</si>
  <si>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</si>
  <si>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aprilie</t>
  </si>
  <si>
    <t>alim card sal ,pt impozit,contributii</t>
  </si>
  <si>
    <t>Total 10.01.01</t>
  </si>
  <si>
    <t>SUBTOTAL 10.01.05</t>
  </si>
  <si>
    <t>10.01.05</t>
  </si>
  <si>
    <t>alim card sal,pt impozit,contributii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</si>
  <si>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</si>
  <si>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</si>
  <si>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</si>
  <si>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</si>
  <si>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</si>
  <si>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</si>
  <si>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deplasare externa</t>
  </si>
  <si>
    <t>decont diurna deplasare interna</t>
  </si>
  <si>
    <t>decont diurna deplasare inspecție</t>
  </si>
  <si>
    <t>decont diurna dedelegare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</si>
  <si>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</si>
  <si>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</si>
  <si>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</si>
  <si>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</si>
  <si>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</si>
  <si>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</si>
  <si>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</si>
  <si>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</si>
  <si>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</si>
  <si>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10.01.30</t>
  </si>
  <si>
    <t>10.01.30</t>
  </si>
  <si>
    <t>Total 10.01.30</t>
  </si>
  <si>
    <t>SUBTOTAL 10.02.30</t>
  </si>
  <si>
    <t>10.02.30</t>
  </si>
  <si>
    <t xml:space="preserve">deconturi medicamente conf.HG.762/2010, </t>
  </si>
  <si>
    <t>Total 10.02.30</t>
  </si>
  <si>
    <t>SUBTOTAL 10.03.01</t>
  </si>
  <si>
    <t>10.03.01</t>
  </si>
  <si>
    <t>viramente la bug de stat si bug asig sociale si fond speciale martie 2017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</si>
  <si>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</si>
  <si>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</si>
  <si>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</si>
  <si>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</si>
  <si>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</si>
  <si>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</si>
  <si>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</si>
  <si>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</si>
  <si>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</si>
  <si>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</si>
  <si>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</si>
  <si>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Total 10.03.06</t>
  </si>
  <si>
    <t>TOTAL PLATII  pentru luna Aprilie 2017</t>
  </si>
  <si>
    <t>TOTAL PLATII TITLUL 10 LA DATA DE 30.04.2017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</si>
</sst>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10" xfId="0" applyFont="1" applyBorder="1" applyAlignment="1">
      <alignment horizontal="center"/>
    </xf>
    <xf numFmtId="0" fontId="0" fillId="0" borderId="8" xfId="0" applyFont="1" applyBorder="1"/>
    <xf numFmtId="0" fontId="0" fillId="0" borderId="10" xfId="0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1" fillId="0" borderId="22" xfId="0" applyFont="1" applyBorder="1" applyAlignment="1">
      <alignment horizontal="center"/>
    </xf>
    <xf numFmtId="0" fontId="0" fillId="0" borderId="23" xfId="0" applyFont="1" applyBorder="1"/>
    <xf numFmtId="0" fontId="0" fillId="0" borderId="26" xfId="0" applyBorder="1"/>
    <xf numFmtId="0" fontId="1" fillId="0" borderId="15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left" vertical="top" wrapText="1" readingOrder="1"/>
    </xf>
    <xf numFmtId="4" fontId="2" fillId="0" borderId="8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4" fontId="1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 readingOrder="1"/>
    </xf>
    <xf numFmtId="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4" fontId="0" fillId="0" borderId="16" xfId="0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I7" sqref="I7"/>
    </sheetView>
  </sheetViews>
  <sheetFormatPr defaultRowHeight="15" x14ac:dyDescent="0.25"/>
  <cols>
    <col min="1" max="1" width="35.42578125" bestFit="1" customWidth="1"/>
    <col min="5" max="5" width="26.28515625" customWidth="1"/>
    <col min="7" max="7" width="26.85546875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C7" s="61" t="s">
        <v>5</v>
      </c>
      <c r="D7" s="61"/>
      <c r="E7" s="61"/>
      <c r="F7" s="61"/>
    </row>
    <row r="9" spans="1:7" ht="15.75" thickBot="1" x14ac:dyDescent="0.3"/>
    <row r="10" spans="1:7" ht="15.75" thickBot="1" x14ac:dyDescent="0.3">
      <c r="A10" s="2" t="s">
        <v>6</v>
      </c>
      <c r="B10" s="3" t="s">
        <v>7</v>
      </c>
      <c r="C10" s="4" t="s">
        <v>8</v>
      </c>
      <c r="D10" s="62" t="s">
        <v>9</v>
      </c>
      <c r="E10" s="63"/>
      <c r="F10" s="64" t="s">
        <v>10</v>
      </c>
      <c r="G10" s="63"/>
    </row>
    <row r="11" spans="1:7" x14ac:dyDescent="0.25">
      <c r="A11" s="5" t="s">
        <v>11</v>
      </c>
      <c r="B11" s="6"/>
      <c r="C11" s="6"/>
      <c r="D11" s="36">
        <f>1883322+1892651+1915888</f>
        <v>5691861</v>
      </c>
      <c r="E11" s="36"/>
      <c r="F11" s="65"/>
      <c r="G11" s="66"/>
    </row>
    <row r="12" spans="1:7" x14ac:dyDescent="0.25">
      <c r="A12" s="7" t="s">
        <v>12</v>
      </c>
      <c r="B12" s="8" t="s">
        <v>13</v>
      </c>
      <c r="C12" s="8">
        <v>7</v>
      </c>
      <c r="D12" s="36">
        <v>1917837</v>
      </c>
      <c r="E12" s="36"/>
      <c r="F12" s="34" t="s">
        <v>14</v>
      </c>
      <c r="G12" s="35"/>
    </row>
    <row r="13" spans="1:7" x14ac:dyDescent="0.25">
      <c r="A13" s="7"/>
      <c r="B13" s="8"/>
      <c r="C13" s="8"/>
      <c r="D13" s="54"/>
      <c r="E13" s="55"/>
      <c r="F13" s="56"/>
      <c r="G13" s="57"/>
    </row>
    <row r="14" spans="1:7" x14ac:dyDescent="0.25">
      <c r="A14" s="9"/>
      <c r="B14" s="10"/>
      <c r="C14" s="10"/>
      <c r="D14" s="54"/>
      <c r="E14" s="55"/>
      <c r="F14" s="56"/>
      <c r="G14" s="57"/>
    </row>
    <row r="15" spans="1:7" ht="15.75" thickBot="1" x14ac:dyDescent="0.3">
      <c r="A15" s="11" t="s">
        <v>15</v>
      </c>
      <c r="B15" s="12"/>
      <c r="C15" s="12"/>
      <c r="D15" s="28">
        <f>D11+D12</f>
        <v>7609698</v>
      </c>
      <c r="E15" s="28"/>
      <c r="F15" s="59"/>
      <c r="G15" s="60"/>
    </row>
    <row r="16" spans="1:7" x14ac:dyDescent="0.25">
      <c r="A16" s="13" t="s">
        <v>16</v>
      </c>
      <c r="B16" s="14"/>
      <c r="C16" s="14"/>
      <c r="D16" s="43">
        <f>207471+208310+210311</f>
        <v>626092</v>
      </c>
      <c r="E16" s="43"/>
      <c r="F16" s="44"/>
      <c r="G16" s="45"/>
    </row>
    <row r="17" spans="1:7" x14ac:dyDescent="0.25">
      <c r="A17" s="7" t="s">
        <v>17</v>
      </c>
      <c r="B17" s="8" t="s">
        <v>13</v>
      </c>
      <c r="C17" s="10">
        <v>7</v>
      </c>
      <c r="D17" s="36">
        <v>210032</v>
      </c>
      <c r="E17" s="36"/>
      <c r="F17" s="34" t="s">
        <v>18</v>
      </c>
      <c r="G17" s="35"/>
    </row>
    <row r="18" spans="1:7" x14ac:dyDescent="0.25">
      <c r="A18" s="9"/>
      <c r="B18" s="10"/>
      <c r="C18" s="10"/>
      <c r="D18" s="46"/>
      <c r="E18" s="46"/>
      <c r="F18" s="56"/>
      <c r="G18" s="57"/>
    </row>
    <row r="19" spans="1:7" x14ac:dyDescent="0.25">
      <c r="A19" s="15"/>
      <c r="B19" s="16"/>
      <c r="C19" s="16"/>
      <c r="D19" s="26"/>
      <c r="E19" s="27"/>
      <c r="F19" s="26"/>
      <c r="G19" s="38"/>
    </row>
    <row r="20" spans="1:7" ht="15.75" thickBot="1" x14ac:dyDescent="0.3">
      <c r="A20" s="11" t="s">
        <v>19</v>
      </c>
      <c r="B20" s="12"/>
      <c r="C20" s="12"/>
      <c r="D20" s="28">
        <f>D16+D17</f>
        <v>836124</v>
      </c>
      <c r="E20" s="28"/>
      <c r="F20" s="30"/>
      <c r="G20" s="31"/>
    </row>
    <row r="21" spans="1:7" x14ac:dyDescent="0.25">
      <c r="A21" s="13" t="s">
        <v>20</v>
      </c>
      <c r="B21" s="14"/>
      <c r="C21" s="14"/>
      <c r="D21" s="43">
        <f>131571+131942+135832</f>
        <v>399345</v>
      </c>
      <c r="E21" s="43"/>
      <c r="F21" s="44"/>
      <c r="G21" s="45"/>
    </row>
    <row r="22" spans="1:7" x14ac:dyDescent="0.25">
      <c r="A22" s="7" t="s">
        <v>21</v>
      </c>
      <c r="B22" s="8" t="s">
        <v>13</v>
      </c>
      <c r="C22" s="10">
        <v>7</v>
      </c>
      <c r="D22" s="36">
        <v>135574</v>
      </c>
      <c r="E22" s="36"/>
      <c r="F22" s="34" t="s">
        <v>14</v>
      </c>
      <c r="G22" s="35"/>
    </row>
    <row r="23" spans="1:7" x14ac:dyDescent="0.25">
      <c r="A23" s="7"/>
      <c r="B23" s="8"/>
      <c r="C23" s="10"/>
      <c r="D23" s="54"/>
      <c r="E23" s="55"/>
      <c r="F23" s="56"/>
      <c r="G23" s="57"/>
    </row>
    <row r="24" spans="1:7" x14ac:dyDescent="0.25">
      <c r="A24" s="9"/>
      <c r="B24" s="10"/>
      <c r="C24" s="10"/>
      <c r="D24" s="37"/>
      <c r="E24" s="37"/>
      <c r="F24" s="37"/>
      <c r="G24" s="58"/>
    </row>
    <row r="25" spans="1:7" ht="15.75" thickBot="1" x14ac:dyDescent="0.3">
      <c r="A25" s="11" t="s">
        <v>22</v>
      </c>
      <c r="B25" s="12"/>
      <c r="C25" s="12"/>
      <c r="D25" s="28">
        <f>D21+D22</f>
        <v>534919</v>
      </c>
      <c r="E25" s="28"/>
      <c r="F25" s="30"/>
      <c r="G25" s="31"/>
    </row>
    <row r="26" spans="1:7" x14ac:dyDescent="0.25">
      <c r="A26" s="13" t="s">
        <v>23</v>
      </c>
      <c r="B26" s="14"/>
      <c r="C26" s="14"/>
      <c r="D26" s="43">
        <f>1519.62+4407.52+52.16+614.6+614.6+675+647.7+0.06+3696.68+51+206.52+68+614.6+647.7+730.4</f>
        <v>14546.160000000002</v>
      </c>
      <c r="E26" s="43"/>
      <c r="F26" s="44"/>
      <c r="G26" s="45"/>
    </row>
    <row r="27" spans="1:7" x14ac:dyDescent="0.25">
      <c r="A27" s="7" t="s">
        <v>24</v>
      </c>
      <c r="B27" s="8" t="s">
        <v>13</v>
      </c>
      <c r="C27" s="17">
        <v>3</v>
      </c>
      <c r="D27" s="36">
        <v>1568.56</v>
      </c>
      <c r="E27" s="36"/>
      <c r="F27" s="51" t="s">
        <v>25</v>
      </c>
      <c r="G27" s="52"/>
    </row>
    <row r="28" spans="1:7" x14ac:dyDescent="0.25">
      <c r="A28" s="7"/>
      <c r="B28" s="8"/>
      <c r="C28" s="17">
        <v>3</v>
      </c>
      <c r="D28" s="36">
        <v>103.6</v>
      </c>
      <c r="E28" s="36"/>
      <c r="F28" s="51" t="s">
        <v>26</v>
      </c>
      <c r="G28" s="52"/>
    </row>
    <row r="29" spans="1:7" x14ac:dyDescent="0.25">
      <c r="A29" s="7"/>
      <c r="B29" s="8"/>
      <c r="C29" s="17">
        <v>6</v>
      </c>
      <c r="D29" s="36">
        <v>730.4</v>
      </c>
      <c r="E29" s="36"/>
      <c r="F29" s="51" t="s">
        <v>27</v>
      </c>
      <c r="G29" s="52"/>
    </row>
    <row r="30" spans="1:7" x14ac:dyDescent="0.25">
      <c r="A30" s="7"/>
      <c r="B30" s="8"/>
      <c r="C30" s="17">
        <v>6</v>
      </c>
      <c r="D30" s="36">
        <v>631.9</v>
      </c>
      <c r="E30" s="36"/>
      <c r="F30" s="51" t="s">
        <v>27</v>
      </c>
      <c r="G30" s="52"/>
    </row>
    <row r="31" spans="1:7" x14ac:dyDescent="0.25">
      <c r="A31" s="7"/>
      <c r="B31" s="8"/>
      <c r="C31" s="17">
        <v>6</v>
      </c>
      <c r="D31" s="36">
        <v>614.6</v>
      </c>
      <c r="E31" s="36"/>
      <c r="F31" s="51" t="s">
        <v>27</v>
      </c>
      <c r="G31" s="52"/>
    </row>
    <row r="32" spans="1:7" x14ac:dyDescent="0.25">
      <c r="A32" s="7"/>
      <c r="B32" s="8"/>
      <c r="C32" s="17">
        <v>6</v>
      </c>
      <c r="D32" s="26">
        <v>614.6</v>
      </c>
      <c r="E32" s="27"/>
      <c r="F32" s="51" t="s">
        <v>27</v>
      </c>
      <c r="G32" s="52"/>
    </row>
    <row r="33" spans="1:7" x14ac:dyDescent="0.25">
      <c r="A33" s="18"/>
      <c r="B33" s="19"/>
      <c r="C33" s="20">
        <v>7</v>
      </c>
      <c r="D33" s="26">
        <v>17.3</v>
      </c>
      <c r="E33" s="27"/>
      <c r="F33" s="51" t="s">
        <v>27</v>
      </c>
      <c r="G33" s="52"/>
    </row>
    <row r="34" spans="1:7" x14ac:dyDescent="0.25">
      <c r="A34" s="18"/>
      <c r="B34" s="19"/>
      <c r="C34" s="20">
        <v>7</v>
      </c>
      <c r="D34" s="26">
        <v>55.4</v>
      </c>
      <c r="E34" s="27"/>
      <c r="F34" s="51" t="s">
        <v>27</v>
      </c>
      <c r="G34" s="52"/>
    </row>
    <row r="35" spans="1:7" x14ac:dyDescent="0.25">
      <c r="A35" s="18"/>
      <c r="B35" s="19"/>
      <c r="C35" s="20">
        <v>10</v>
      </c>
      <c r="D35" s="26">
        <v>2891.28</v>
      </c>
      <c r="E35" s="27"/>
      <c r="F35" s="51" t="s">
        <v>28</v>
      </c>
      <c r="G35" s="52"/>
    </row>
    <row r="36" spans="1:7" x14ac:dyDescent="0.25">
      <c r="A36" s="18"/>
      <c r="B36" s="19"/>
      <c r="C36" s="20">
        <v>10</v>
      </c>
      <c r="D36" s="26">
        <v>4691.9399999999996</v>
      </c>
      <c r="E36" s="27"/>
      <c r="F36" s="51" t="s">
        <v>28</v>
      </c>
      <c r="G36" s="52"/>
    </row>
    <row r="37" spans="1:7" x14ac:dyDescent="0.25">
      <c r="A37" s="18"/>
      <c r="B37" s="19"/>
      <c r="C37" s="20">
        <v>11</v>
      </c>
      <c r="D37" s="26">
        <v>112.16</v>
      </c>
      <c r="E37" s="27"/>
      <c r="F37" s="51" t="s">
        <v>27</v>
      </c>
      <c r="G37" s="52"/>
    </row>
    <row r="38" spans="1:7" x14ac:dyDescent="0.25">
      <c r="A38" s="18"/>
      <c r="B38" s="19"/>
      <c r="C38" s="20">
        <v>13</v>
      </c>
      <c r="D38" s="26">
        <v>170</v>
      </c>
      <c r="E38" s="27"/>
      <c r="F38" s="51" t="s">
        <v>27</v>
      </c>
      <c r="G38" s="52"/>
    </row>
    <row r="39" spans="1:7" ht="15.75" thickBot="1" x14ac:dyDescent="0.3">
      <c r="A39" s="11" t="s">
        <v>29</v>
      </c>
      <c r="B39" s="12"/>
      <c r="C39" s="12"/>
      <c r="D39" s="53">
        <f>SUM(D27:E38)</f>
        <v>12201.739999999998</v>
      </c>
      <c r="E39" s="53"/>
      <c r="F39" s="51"/>
      <c r="G39" s="52"/>
    </row>
    <row r="40" spans="1:7" ht="15.75" thickBot="1" x14ac:dyDescent="0.3">
      <c r="A40" s="13" t="s">
        <v>30</v>
      </c>
      <c r="B40" s="14"/>
      <c r="C40" s="14"/>
      <c r="D40" s="53">
        <v>0</v>
      </c>
      <c r="E40" s="53"/>
      <c r="F40" s="44"/>
      <c r="G40" s="45"/>
    </row>
    <row r="41" spans="1:7" x14ac:dyDescent="0.25">
      <c r="A41" s="7" t="s">
        <v>31</v>
      </c>
      <c r="B41" s="8" t="s">
        <v>13</v>
      </c>
      <c r="C41" s="10">
        <v>7</v>
      </c>
      <c r="D41" s="36">
        <v>0</v>
      </c>
      <c r="E41" s="36"/>
      <c r="F41" s="34" t="s">
        <v>32</v>
      </c>
      <c r="G41" s="35"/>
    </row>
    <row r="42" spans="1:7" x14ac:dyDescent="0.25">
      <c r="A42" s="15"/>
      <c r="B42" s="19"/>
      <c r="C42" s="16"/>
      <c r="D42" s="26"/>
      <c r="E42" s="27"/>
      <c r="F42" s="34"/>
      <c r="G42" s="35"/>
    </row>
    <row r="43" spans="1:7" ht="15.75" thickBot="1" x14ac:dyDescent="0.3">
      <c r="A43" s="11" t="s">
        <v>33</v>
      </c>
      <c r="B43" s="12"/>
      <c r="C43" s="12"/>
      <c r="D43" s="53">
        <f>D40+D41</f>
        <v>0</v>
      </c>
      <c r="E43" s="53"/>
      <c r="F43" s="30"/>
      <c r="G43" s="31"/>
    </row>
    <row r="44" spans="1:7" x14ac:dyDescent="0.25">
      <c r="A44" s="13" t="s">
        <v>34</v>
      </c>
      <c r="B44" s="14"/>
      <c r="C44" s="14"/>
      <c r="D44" s="43">
        <f>2565.83+2564.31+2560.85+2558.25+2551.05+2568.59</f>
        <v>15368.880000000001</v>
      </c>
      <c r="E44" s="43"/>
      <c r="F44" s="44"/>
      <c r="G44" s="45"/>
    </row>
    <row r="45" spans="1:7" x14ac:dyDescent="0.25">
      <c r="A45" s="7" t="s">
        <v>35</v>
      </c>
      <c r="B45" s="8" t="s">
        <v>13</v>
      </c>
      <c r="C45" s="10">
        <v>21</v>
      </c>
      <c r="D45" s="36">
        <v>2578.91</v>
      </c>
      <c r="E45" s="36"/>
      <c r="F45" s="34" t="s">
        <v>36</v>
      </c>
      <c r="G45" s="35"/>
    </row>
    <row r="46" spans="1:7" x14ac:dyDescent="0.25">
      <c r="A46" s="7"/>
      <c r="B46" s="8"/>
      <c r="C46" s="10">
        <v>21</v>
      </c>
      <c r="D46" s="36">
        <v>2562.81</v>
      </c>
      <c r="E46" s="36"/>
      <c r="F46" s="34" t="s">
        <v>36</v>
      </c>
      <c r="G46" s="35"/>
    </row>
    <row r="47" spans="1:7" x14ac:dyDescent="0.25">
      <c r="A47" s="7"/>
      <c r="B47" s="8"/>
      <c r="C47" s="10"/>
      <c r="D47" s="36"/>
      <c r="E47" s="36"/>
      <c r="F47" s="34"/>
      <c r="G47" s="35"/>
    </row>
    <row r="48" spans="1:7" ht="15.75" thickBot="1" x14ac:dyDescent="0.3">
      <c r="A48" s="11" t="s">
        <v>37</v>
      </c>
      <c r="B48" s="12"/>
      <c r="C48" s="12"/>
      <c r="D48" s="53">
        <f>D44+D45+D46+D47</f>
        <v>20510.600000000002</v>
      </c>
      <c r="E48" s="53"/>
      <c r="F48" s="30"/>
      <c r="G48" s="31"/>
    </row>
    <row r="49" spans="1:7" x14ac:dyDescent="0.25">
      <c r="A49" s="13" t="s">
        <v>38</v>
      </c>
      <c r="B49" s="14"/>
      <c r="C49" s="14"/>
      <c r="D49" s="43">
        <f>12315+22076+50155.07</f>
        <v>84546.07</v>
      </c>
      <c r="E49" s="43"/>
      <c r="F49" s="44"/>
      <c r="G49" s="45"/>
    </row>
    <row r="50" spans="1:7" x14ac:dyDescent="0.25">
      <c r="A50" s="7" t="s">
        <v>39</v>
      </c>
      <c r="B50" s="8" t="s">
        <v>13</v>
      </c>
      <c r="C50" s="10">
        <v>7</v>
      </c>
      <c r="D50" s="36">
        <v>12382</v>
      </c>
      <c r="E50" s="36"/>
      <c r="F50" s="34" t="s">
        <v>14</v>
      </c>
      <c r="G50" s="35"/>
    </row>
    <row r="51" spans="1:7" x14ac:dyDescent="0.25">
      <c r="A51" s="9"/>
      <c r="B51" s="10"/>
      <c r="C51" s="10"/>
      <c r="D51" s="50"/>
      <c r="E51" s="50"/>
      <c r="F51" s="51"/>
      <c r="G51" s="52"/>
    </row>
    <row r="52" spans="1:7" x14ac:dyDescent="0.25">
      <c r="A52" s="15"/>
      <c r="B52" s="16"/>
      <c r="C52" s="16"/>
      <c r="D52" s="48"/>
      <c r="E52" s="49"/>
      <c r="F52" s="26"/>
      <c r="G52" s="38"/>
    </row>
    <row r="53" spans="1:7" ht="15.75" thickBot="1" x14ac:dyDescent="0.3">
      <c r="A53" s="11" t="s">
        <v>40</v>
      </c>
      <c r="B53" s="12"/>
      <c r="C53" s="12"/>
      <c r="D53" s="28">
        <f>D49+D50</f>
        <v>96928.07</v>
      </c>
      <c r="E53" s="28"/>
      <c r="F53" s="30"/>
      <c r="G53" s="31"/>
    </row>
    <row r="54" spans="1:7" x14ac:dyDescent="0.25">
      <c r="A54" s="13" t="s">
        <v>41</v>
      </c>
      <c r="B54" s="14"/>
      <c r="C54" s="14"/>
      <c r="D54" s="43">
        <f>5677.96+4768.32</f>
        <v>10446.279999999999</v>
      </c>
      <c r="E54" s="43"/>
      <c r="F54" s="44"/>
      <c r="G54" s="45"/>
    </row>
    <row r="55" spans="1:7" x14ac:dyDescent="0.25">
      <c r="A55" s="7" t="s">
        <v>42</v>
      </c>
      <c r="B55" s="8" t="s">
        <v>13</v>
      </c>
      <c r="C55" s="10">
        <v>4</v>
      </c>
      <c r="D55" s="36">
        <v>3781.34</v>
      </c>
      <c r="E55" s="36"/>
      <c r="F55" s="34" t="s">
        <v>43</v>
      </c>
      <c r="G55" s="35"/>
    </row>
    <row r="56" spans="1:7" x14ac:dyDescent="0.25">
      <c r="A56" s="9"/>
      <c r="B56" s="10"/>
      <c r="C56" s="10"/>
      <c r="D56" s="47"/>
      <c r="E56" s="47"/>
      <c r="F56" s="34"/>
      <c r="G56" s="35"/>
    </row>
    <row r="57" spans="1:7" ht="15.75" thickBot="1" x14ac:dyDescent="0.3">
      <c r="A57" s="11" t="s">
        <v>44</v>
      </c>
      <c r="B57" s="12"/>
      <c r="C57" s="12"/>
      <c r="D57" s="28">
        <f>D54+D55</f>
        <v>14227.619999999999</v>
      </c>
      <c r="E57" s="28"/>
      <c r="F57" s="30"/>
      <c r="G57" s="31"/>
    </row>
    <row r="58" spans="1:7" x14ac:dyDescent="0.25">
      <c r="A58" s="13" t="s">
        <v>45</v>
      </c>
      <c r="B58" s="14"/>
      <c r="C58" s="14"/>
      <c r="D58" s="36">
        <f>353264+355529+365320</f>
        <v>1074113</v>
      </c>
      <c r="E58" s="36"/>
      <c r="F58" s="44"/>
      <c r="G58" s="45"/>
    </row>
    <row r="59" spans="1:7" x14ac:dyDescent="0.25">
      <c r="A59" s="7" t="s">
        <v>46</v>
      </c>
      <c r="B59" s="8" t="s">
        <v>13</v>
      </c>
      <c r="C59" s="10">
        <v>7</v>
      </c>
      <c r="D59" s="36">
        <v>360332</v>
      </c>
      <c r="E59" s="36"/>
      <c r="F59" s="34" t="s">
        <v>47</v>
      </c>
      <c r="G59" s="35"/>
    </row>
    <row r="60" spans="1:7" x14ac:dyDescent="0.25">
      <c r="A60" s="9"/>
      <c r="B60" s="10"/>
      <c r="C60" s="10"/>
      <c r="D60" s="36"/>
      <c r="E60" s="36"/>
      <c r="F60" s="34"/>
      <c r="G60" s="35"/>
    </row>
    <row r="61" spans="1:7" x14ac:dyDescent="0.25">
      <c r="A61" s="15"/>
      <c r="B61" s="16"/>
      <c r="C61" s="16"/>
      <c r="D61" s="26"/>
      <c r="E61" s="27"/>
      <c r="F61" s="26"/>
      <c r="G61" s="38"/>
    </row>
    <row r="62" spans="1:7" ht="15.75" thickBot="1" x14ac:dyDescent="0.3">
      <c r="A62" s="11" t="s">
        <v>48</v>
      </c>
      <c r="B62" s="12"/>
      <c r="C62" s="12"/>
      <c r="D62" s="28">
        <f>D58+D59</f>
        <v>1434445</v>
      </c>
      <c r="E62" s="28"/>
      <c r="F62" s="30"/>
      <c r="G62" s="31"/>
    </row>
    <row r="63" spans="1:7" x14ac:dyDescent="0.25">
      <c r="A63" s="13" t="s">
        <v>49</v>
      </c>
      <c r="B63" s="14"/>
      <c r="C63" s="14"/>
      <c r="D63" s="43">
        <f>11173+11263+11560</f>
        <v>33996</v>
      </c>
      <c r="E63" s="43"/>
      <c r="F63" s="44"/>
      <c r="G63" s="45"/>
    </row>
    <row r="64" spans="1:7" x14ac:dyDescent="0.25">
      <c r="A64" s="7" t="s">
        <v>50</v>
      </c>
      <c r="B64" s="8" t="s">
        <v>13</v>
      </c>
      <c r="C64" s="10">
        <v>7</v>
      </c>
      <c r="D64" s="36">
        <v>11379</v>
      </c>
      <c r="E64" s="36"/>
      <c r="F64" s="34" t="s">
        <v>47</v>
      </c>
      <c r="G64" s="35"/>
    </row>
    <row r="65" spans="1:7" x14ac:dyDescent="0.25">
      <c r="A65" s="9"/>
      <c r="B65" s="10"/>
      <c r="C65" s="10"/>
      <c r="D65" s="46"/>
      <c r="E65" s="46"/>
      <c r="F65" s="34"/>
      <c r="G65" s="35"/>
    </row>
    <row r="66" spans="1:7" x14ac:dyDescent="0.25">
      <c r="A66" s="15"/>
      <c r="B66" s="16"/>
      <c r="C66" s="16"/>
      <c r="D66" s="26"/>
      <c r="E66" s="27"/>
      <c r="F66" s="26"/>
      <c r="G66" s="38"/>
    </row>
    <row r="67" spans="1:7" ht="15.75" thickBot="1" x14ac:dyDescent="0.3">
      <c r="A67" s="11" t="s">
        <v>51</v>
      </c>
      <c r="B67" s="12"/>
      <c r="C67" s="12"/>
      <c r="D67" s="28">
        <f>D63+D64</f>
        <v>45375</v>
      </c>
      <c r="E67" s="28"/>
      <c r="F67" s="30"/>
      <c r="G67" s="31"/>
    </row>
    <row r="68" spans="1:7" x14ac:dyDescent="0.25">
      <c r="A68" s="13" t="s">
        <v>52</v>
      </c>
      <c r="B68" s="14"/>
      <c r="C68" s="14"/>
      <c r="D68" s="43">
        <f>116203+117137+120227</f>
        <v>353567</v>
      </c>
      <c r="E68" s="43"/>
      <c r="F68" s="44"/>
      <c r="G68" s="45"/>
    </row>
    <row r="69" spans="1:7" x14ac:dyDescent="0.25">
      <c r="A69" s="7" t="s">
        <v>53</v>
      </c>
      <c r="B69" s="8" t="s">
        <v>13</v>
      </c>
      <c r="C69" s="10">
        <v>7</v>
      </c>
      <c r="D69" s="36">
        <v>118343</v>
      </c>
      <c r="E69" s="36"/>
      <c r="F69" s="34" t="s">
        <v>47</v>
      </c>
      <c r="G69" s="35"/>
    </row>
    <row r="70" spans="1:7" x14ac:dyDescent="0.25">
      <c r="A70" s="9"/>
      <c r="B70" s="10"/>
      <c r="C70" s="10"/>
      <c r="D70" s="46"/>
      <c r="E70" s="46"/>
      <c r="F70" s="34"/>
      <c r="G70" s="35"/>
    </row>
    <row r="71" spans="1:7" x14ac:dyDescent="0.25">
      <c r="A71" s="15"/>
      <c r="B71" s="16"/>
      <c r="C71" s="16"/>
      <c r="D71" s="26"/>
      <c r="E71" s="27"/>
      <c r="F71" s="26"/>
      <c r="G71" s="38"/>
    </row>
    <row r="72" spans="1:7" ht="15.75" thickBot="1" x14ac:dyDescent="0.3">
      <c r="A72" s="11" t="s">
        <v>54</v>
      </c>
      <c r="B72" s="12"/>
      <c r="C72" s="12"/>
      <c r="D72" s="28">
        <f>D68+D69</f>
        <v>471910</v>
      </c>
      <c r="E72" s="28"/>
      <c r="F72" s="30"/>
      <c r="G72" s="31"/>
    </row>
    <row r="73" spans="1:7" x14ac:dyDescent="0.25">
      <c r="A73" s="13" t="s">
        <v>55</v>
      </c>
      <c r="B73" s="14"/>
      <c r="C73" s="14"/>
      <c r="D73" s="43">
        <f>3561+3585+3685</f>
        <v>10831</v>
      </c>
      <c r="E73" s="43"/>
      <c r="F73" s="44"/>
      <c r="G73" s="45"/>
    </row>
    <row r="74" spans="1:7" x14ac:dyDescent="0.25">
      <c r="A74" s="9" t="s">
        <v>56</v>
      </c>
      <c r="B74" s="8" t="s">
        <v>13</v>
      </c>
      <c r="C74" s="10">
        <v>7</v>
      </c>
      <c r="D74" s="36">
        <v>3634</v>
      </c>
      <c r="E74" s="36"/>
      <c r="F74" s="34" t="s">
        <v>47</v>
      </c>
      <c r="G74" s="35"/>
    </row>
    <row r="75" spans="1:7" x14ac:dyDescent="0.25">
      <c r="A75" s="9"/>
      <c r="B75" s="10"/>
      <c r="C75" s="10"/>
      <c r="D75" s="36"/>
      <c r="E75" s="36"/>
      <c r="F75" s="34"/>
      <c r="G75" s="35"/>
    </row>
    <row r="76" spans="1:7" x14ac:dyDescent="0.25">
      <c r="A76" s="15"/>
      <c r="B76" s="16"/>
      <c r="C76" s="16"/>
      <c r="D76" s="39"/>
      <c r="E76" s="40"/>
      <c r="F76" s="41"/>
      <c r="G76" s="42"/>
    </row>
    <row r="77" spans="1:7" ht="15.75" thickBot="1" x14ac:dyDescent="0.3">
      <c r="A77" s="21" t="s">
        <v>57</v>
      </c>
      <c r="B77" s="12"/>
      <c r="C77" s="12"/>
      <c r="D77" s="28">
        <f>D73+D74</f>
        <v>14465</v>
      </c>
      <c r="E77" s="28"/>
      <c r="F77" s="30"/>
      <c r="G77" s="31"/>
    </row>
    <row r="78" spans="1:7" x14ac:dyDescent="0.25">
      <c r="A78" s="13" t="s">
        <v>58</v>
      </c>
      <c r="B78" s="14"/>
      <c r="C78" s="14"/>
      <c r="D78" s="43">
        <f>34056+33307+36471</f>
        <v>103834</v>
      </c>
      <c r="E78" s="43"/>
      <c r="F78" s="44"/>
      <c r="G78" s="45"/>
    </row>
    <row r="79" spans="1:7" x14ac:dyDescent="0.25">
      <c r="A79" s="22">
        <v>38786</v>
      </c>
      <c r="B79" s="8" t="s">
        <v>13</v>
      </c>
      <c r="C79" s="10">
        <v>7</v>
      </c>
      <c r="D79" s="36">
        <v>50660</v>
      </c>
      <c r="E79" s="36"/>
      <c r="F79" s="34" t="s">
        <v>47</v>
      </c>
      <c r="G79" s="35"/>
    </row>
    <row r="80" spans="1:7" x14ac:dyDescent="0.25">
      <c r="A80" s="9"/>
      <c r="B80" s="10"/>
      <c r="C80" s="10"/>
      <c r="D80" s="37"/>
      <c r="E80" s="37"/>
      <c r="F80" s="34"/>
      <c r="G80" s="35"/>
    </row>
    <row r="81" spans="1:7" x14ac:dyDescent="0.25">
      <c r="A81" s="15"/>
      <c r="B81" s="16"/>
      <c r="C81" s="16"/>
      <c r="D81" s="26"/>
      <c r="E81" s="27"/>
      <c r="F81" s="26"/>
      <c r="G81" s="38"/>
    </row>
    <row r="82" spans="1:7" ht="15.75" thickBot="1" x14ac:dyDescent="0.3">
      <c r="A82" s="11" t="s">
        <v>59</v>
      </c>
      <c r="B82" s="12"/>
      <c r="C82" s="12"/>
      <c r="D82" s="28">
        <f>D78+D79</f>
        <v>154494</v>
      </c>
      <c r="E82" s="29"/>
      <c r="F82" s="30"/>
      <c r="G82" s="31"/>
    </row>
    <row r="83" spans="1:7" x14ac:dyDescent="0.25">
      <c r="A83" s="23"/>
      <c r="B83" s="17"/>
      <c r="C83" s="17"/>
      <c r="D83" s="32"/>
      <c r="E83" s="32"/>
      <c r="F83" s="32"/>
      <c r="G83" s="32"/>
    </row>
    <row r="84" spans="1:7" ht="18.75" x14ac:dyDescent="0.3">
      <c r="A84" s="24" t="s">
        <v>60</v>
      </c>
      <c r="B84" s="10"/>
      <c r="C84" s="10"/>
      <c r="D84" s="25">
        <f>D12+D17+D22+D27+D28+D29+D30+D31+D32+D34+D35+D36+D37+D38+D41+D45+D46+D47+D50+D55+D59+D64+D69+D74+D79+D33</f>
        <v>2841297.8</v>
      </c>
      <c r="E84" s="33"/>
      <c r="F84" s="34"/>
      <c r="G84" s="35"/>
    </row>
    <row r="85" spans="1:7" ht="30" x14ac:dyDescent="0.3">
      <c r="A85" s="24" t="s">
        <v>61</v>
      </c>
      <c r="B85" s="10"/>
      <c r="C85" s="10"/>
      <c r="D85" s="25">
        <f>D15+D20+D25+D39+D43+D48+D53+D57+D62+D67+D72+D77+D82</f>
        <v>11245298.029999999</v>
      </c>
      <c r="E85" s="25"/>
      <c r="F85" s="26"/>
      <c r="G85" s="27"/>
    </row>
  </sheetData>
  <mergeCells count="153">
    <mergeCell ref="C7:F7"/>
    <mergeCell ref="D10:E10"/>
    <mergeCell ref="F10:G10"/>
    <mergeCell ref="D11:E11"/>
    <mergeCell ref="F11:G11"/>
    <mergeCell ref="D12:E12"/>
    <mergeCell ref="F12:G1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52:E52"/>
    <mergeCell ref="F52:G52"/>
    <mergeCell ref="D53:E53"/>
    <mergeCell ref="F53:G53"/>
    <mergeCell ref="D54:E54"/>
    <mergeCell ref="F54:G54"/>
    <mergeCell ref="D49:E49"/>
    <mergeCell ref="F49:G49"/>
    <mergeCell ref="D50:E50"/>
    <mergeCell ref="F50:G50"/>
    <mergeCell ref="D51:E51"/>
    <mergeCell ref="F51:G51"/>
    <mergeCell ref="D58:E58"/>
    <mergeCell ref="F58:G58"/>
    <mergeCell ref="D59:E59"/>
    <mergeCell ref="F59:G59"/>
    <mergeCell ref="D60:E60"/>
    <mergeCell ref="F60:G60"/>
    <mergeCell ref="D55:E55"/>
    <mergeCell ref="F55:G55"/>
    <mergeCell ref="D56:E56"/>
    <mergeCell ref="F56:G56"/>
    <mergeCell ref="D57:E57"/>
    <mergeCell ref="F57:G57"/>
    <mergeCell ref="D64:E64"/>
    <mergeCell ref="F64:G64"/>
    <mergeCell ref="D65:E65"/>
    <mergeCell ref="F65:G65"/>
    <mergeCell ref="D66:E66"/>
    <mergeCell ref="F66:G66"/>
    <mergeCell ref="D61:E61"/>
    <mergeCell ref="F61:G61"/>
    <mergeCell ref="D62:E62"/>
    <mergeCell ref="F62:G62"/>
    <mergeCell ref="D63:E63"/>
    <mergeCell ref="F63:G63"/>
    <mergeCell ref="D70:E70"/>
    <mergeCell ref="F70:G70"/>
    <mergeCell ref="D71:E71"/>
    <mergeCell ref="F71:G71"/>
    <mergeCell ref="D72:E72"/>
    <mergeCell ref="F72:G72"/>
    <mergeCell ref="D67:E67"/>
    <mergeCell ref="F67:G67"/>
    <mergeCell ref="D68:E68"/>
    <mergeCell ref="F68:G68"/>
    <mergeCell ref="D69:E69"/>
    <mergeCell ref="F69:G69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85:E85"/>
    <mergeCell ref="F85:G85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mj</cp:lastModifiedBy>
  <dcterms:created xsi:type="dcterms:W3CDTF">2017-05-10T11:56:28Z</dcterms:created>
  <dcterms:modified xsi:type="dcterms:W3CDTF">2017-05-11T05:07:06Z</dcterms:modified>
</cp:coreProperties>
</file>