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luca.bucur\Documents\2021\Situatie plati_site_covid\site\XII 2021\"/>
    </mc:Choice>
  </mc:AlternateContent>
  <bookViews>
    <workbookView xWindow="0" yWindow="0" windowWidth="15015" windowHeight="11550"/>
  </bookViews>
  <sheets>
    <sheet name="T 10_06.12.2021 " sheetId="6" r:id="rId1"/>
  </sheets>
  <definedNames>
    <definedName name="_xlnm.Print_Area" localSheetId="0">'T 10_06.12.2021 '!$A$1:$F$101</definedName>
    <definedName name="_xlnm.Print_Titles" localSheetId="0">'T 10_06.12.2021 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6" l="1"/>
  <c r="J90" i="6" l="1"/>
  <c r="D88" i="6"/>
  <c r="D87" i="6"/>
  <c r="H87" i="6" s="1"/>
  <c r="D82" i="6"/>
  <c r="L79" i="6" s="1"/>
  <c r="D77" i="6"/>
  <c r="L74" i="6" s="1"/>
  <c r="D72" i="6"/>
  <c r="L69" i="6" s="1"/>
  <c r="D67" i="6"/>
  <c r="L64" i="6" s="1"/>
  <c r="D62" i="6"/>
  <c r="L60" i="6" s="1"/>
  <c r="L56" i="6"/>
  <c r="D56" i="6"/>
  <c r="H56" i="6" s="1"/>
  <c r="D52" i="6"/>
  <c r="H52" i="6" s="1"/>
  <c r="M48" i="6"/>
  <c r="J48" i="6"/>
  <c r="D48" i="6"/>
  <c r="L48" i="6" s="1"/>
  <c r="D43" i="6"/>
  <c r="L43" i="6" s="1"/>
  <c r="D39" i="6"/>
  <c r="H39" i="6" s="1"/>
  <c r="D35" i="6"/>
  <c r="L33" i="6"/>
  <c r="H33" i="6"/>
  <c r="D31" i="6"/>
  <c r="H31" i="6" s="1"/>
  <c r="D27" i="6"/>
  <c r="L27" i="6" s="1"/>
  <c r="D23" i="6"/>
  <c r="N23" i="6" s="1"/>
  <c r="D18" i="6"/>
  <c r="L18" i="6" s="1"/>
  <c r="B15" i="6"/>
  <c r="B20" i="6" s="1"/>
  <c r="B25" i="6" s="1"/>
  <c r="B29" i="6" s="1"/>
  <c r="B33" i="6" s="1"/>
  <c r="B37" i="6" s="1"/>
  <c r="B41" i="6" s="1"/>
  <c r="B45" i="6" s="1"/>
  <c r="B50" i="6" s="1"/>
  <c r="D13" i="6"/>
  <c r="L13" i="6" s="1"/>
  <c r="L90" i="6" l="1"/>
  <c r="L87" i="6"/>
  <c r="L52" i="6"/>
  <c r="H23" i="6"/>
  <c r="L23" i="6"/>
  <c r="H18" i="6"/>
  <c r="H13" i="6"/>
  <c r="B54" i="6"/>
  <c r="B59" i="6"/>
  <c r="B64" i="6" s="1"/>
  <c r="B69" i="6" s="1"/>
  <c r="B74" i="6" s="1"/>
  <c r="B79" i="6" s="1"/>
  <c r="B84" i="6" s="1"/>
  <c r="H27" i="6"/>
  <c r="H43" i="6"/>
  <c r="H48" i="6"/>
  <c r="L31" i="6"/>
  <c r="L39" i="6"/>
  <c r="H60" i="6"/>
  <c r="H64" i="6"/>
  <c r="H69" i="6"/>
  <c r="H74" i="6"/>
  <c r="H79" i="6"/>
  <c r="H90" i="6" l="1"/>
</calcChain>
</file>

<file path=xl/sharedStrings.xml><?xml version="1.0" encoding="utf-8"?>
<sst xmlns="http://schemas.openxmlformats.org/spreadsheetml/2006/main" count="110" uniqueCount="89">
  <si>
    <t>LUNA</t>
  </si>
  <si>
    <t>ZIUA</t>
  </si>
  <si>
    <t>SUMA</t>
  </si>
  <si>
    <t>SUBTOTAL 10.01.01</t>
  </si>
  <si>
    <t>10.01.01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</si>
  <si>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</si>
  <si>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</si>
  <si>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</si>
  <si>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</si>
  <si>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</si>
  <si>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</si>
  <si>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</si>
  <si>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</si>
  <si>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</si>
  <si>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</si>
  <si>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</si>
  <si>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</si>
  <si>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</si>
  <si>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</si>
  <si>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</si>
  <si>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</si>
  <si>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</si>
  <si>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Total 10.01.16</t>
  </si>
  <si>
    <t>SUBTOTAL 10.01.17</t>
  </si>
  <si>
    <t>10.01.17</t>
  </si>
  <si>
    <t>SUBTOTAL 10.01.30</t>
  </si>
  <si>
    <t>10.01.30</t>
  </si>
  <si>
    <t>Total 10.01.30</t>
  </si>
  <si>
    <t>10.02.06</t>
  </si>
  <si>
    <t>vouchere de vacanța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</si>
  <si>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</si>
  <si>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</si>
  <si>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</si>
  <si>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</si>
  <si>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</si>
  <si>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</si>
  <si>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</si>
  <si>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</si>
  <si>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</si>
  <si>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</si>
  <si>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</si>
  <si>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</si>
  <si>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</si>
  <si>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</si>
  <si>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</si>
  <si>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</si>
  <si>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</si>
  <si>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Total 10.03.07</t>
  </si>
  <si>
    <t>Avizat</t>
  </si>
  <si>
    <t>Consilier</t>
  </si>
  <si>
    <t>alim card sal  ,pt impozit,contributii</t>
  </si>
  <si>
    <t>SUBTOTAL 10.01.11</t>
  </si>
  <si>
    <t>10.01.11</t>
  </si>
  <si>
    <t>Total 10.01.11</t>
  </si>
  <si>
    <t>Angela PRIOTEASA</t>
  </si>
  <si>
    <t>SUBTOTAL 10.02.06</t>
  </si>
  <si>
    <t>Total 10.02.06</t>
  </si>
  <si>
    <t>10.03.06</t>
  </si>
  <si>
    <t>SUBTOTAL 10.03.07</t>
  </si>
  <si>
    <t>SUBTOTAL 10.02.30</t>
  </si>
  <si>
    <t>10.02.30</t>
  </si>
  <si>
    <t>Total 10.02.30</t>
  </si>
  <si>
    <t>ok</t>
  </si>
  <si>
    <t>dif trezorerie</t>
  </si>
  <si>
    <t>trezorerie</t>
  </si>
  <si>
    <t>DIRECȚIA NAȚIONALĂ DE PROBAȚIUNE</t>
  </si>
  <si>
    <t>Întocmit</t>
  </si>
  <si>
    <t>Director General</t>
  </si>
  <si>
    <t>Director- Direcția Economică</t>
  </si>
  <si>
    <t>- lei -</t>
  </si>
  <si>
    <t>EXPLICAȚII</t>
  </si>
  <si>
    <t>Clasificație bugetară</t>
  </si>
  <si>
    <t>alim card sal , pt impozit, contribuții</t>
  </si>
  <si>
    <t>alim card sal, pt impozit, contribuții</t>
  </si>
  <si>
    <t>decontare chirie locuință personal asimilat magistratilor conf OUG 27/2006</t>
  </si>
  <si>
    <t>indemnizația de hrană</t>
  </si>
  <si>
    <t>alte drepturi salariale în natură</t>
  </si>
  <si>
    <t>PLĂȚI LA TITLUL I  TOTAL AN 2021</t>
  </si>
  <si>
    <t>contributie asiguratorie pentru muncă</t>
  </si>
  <si>
    <t>CAP 61.01 ”ORDINE PUBLICĂ ȘI SIGURANȚĂ NAȚIONALĂ”</t>
  </si>
  <si>
    <t>la TITLUL I ”CHELTUIELI DE PERSONAL”</t>
  </si>
  <si>
    <t>plată indemnizații comisii</t>
  </si>
  <si>
    <t>Raluca BUCUR</t>
  </si>
  <si>
    <t>Fănel MICU</t>
  </si>
  <si>
    <t>alim card sal luna aprilie, pt impozit, contribuții</t>
  </si>
  <si>
    <t>Plăți efectuate în perioada 01.12.2021 - 31.12.2021</t>
  </si>
  <si>
    <r>
      <t xml:space="preserve">PLĂȚI LA TITLUL I  TOTAL LUNA </t>
    </r>
    <r>
      <rPr>
        <sz val="11"/>
        <color theme="4" tint="-0.249977111117893"/>
        <rFont val="Calibri"/>
        <family val="2"/>
        <scheme val="minor"/>
      </rPr>
      <t>DECEMBRIE</t>
    </r>
    <r>
      <rPr>
        <sz val="11"/>
        <color theme="1"/>
        <rFont val="Calibri"/>
        <family val="2"/>
        <charset val="238"/>
        <scheme val="minor"/>
      </rPr>
      <t xml:space="preserve"> 2021</t>
    </r>
  </si>
  <si>
    <t>decembrie</t>
  </si>
  <si>
    <t>06.01.2022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</si>
</sst>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BF57D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4" fontId="0" fillId="2" borderId="34" xfId="0" applyNumberFormat="1" applyFill="1" applyBorder="1" applyAlignment="1">
      <alignment horizontal="center" vertical="center"/>
    </xf>
    <xf numFmtId="4" fontId="0" fillId="2" borderId="35" xfId="0" applyNumberForma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4" fontId="0" fillId="2" borderId="14" xfId="0" applyNumberForma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2" borderId="15" xfId="0" applyNumberFormat="1" applyFont="1" applyFill="1" applyBorder="1" applyAlignment="1">
      <alignment horizontal="center" vertical="center"/>
    </xf>
    <xf numFmtId="4" fontId="0" fillId="2" borderId="25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0" fillId="0" borderId="44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1" fillId="2" borderId="3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B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abSelected="1" zoomScaleNormal="100" workbookViewId="0">
      <selection activeCell="Y84" sqref="Y84"/>
    </sheetView>
  </sheetViews>
  <sheetFormatPr defaultRowHeight="15" x14ac:dyDescent="0.25"/>
  <cols>
    <col min="1" max="1" width="21.42578125" style="1" customWidth="1"/>
    <col min="2" max="2" width="10.140625" style="37" customWidth="1"/>
    <col min="3" max="3" width="7" style="37" customWidth="1"/>
    <col min="4" max="4" width="7" style="2" customWidth="1"/>
    <col min="5" max="5" width="7.28515625" style="2" customWidth="1"/>
    <col min="6" max="6" width="33.7109375" style="2" customWidth="1"/>
    <col min="7" max="7" width="9.140625" style="2"/>
    <col min="8" max="8" width="12.28515625" style="2" hidden="1" customWidth="1"/>
    <col min="9" max="9" width="10.28515625" style="2" hidden="1" customWidth="1"/>
    <col min="10" max="10" width="13.5703125" style="2" hidden="1" customWidth="1"/>
    <col min="11" max="11" width="11.42578125" style="2" hidden="1" customWidth="1"/>
    <col min="12" max="12" width="13.7109375" style="2" hidden="1" customWidth="1"/>
    <col min="13" max="13" width="9.7109375" style="2" hidden="1" customWidth="1"/>
    <col min="14" max="14" width="12.42578125" style="2" hidden="1" customWidth="1"/>
    <col min="15" max="17" width="0" style="2" hidden="1" customWidth="1"/>
    <col min="18" max="18" width="13.28515625" style="2" hidden="1" customWidth="1"/>
    <col min="19" max="21" width="0" style="2" hidden="1" customWidth="1"/>
    <col min="22" max="22" width="18.28515625" style="2" hidden="1" customWidth="1"/>
    <col min="23" max="25" width="9.140625" style="2"/>
    <col min="26" max="26" width="12.7109375" style="2" customWidth="1"/>
    <col min="27" max="27" width="9.140625" style="2" customWidth="1"/>
    <col min="28" max="28" width="12.42578125" style="2" customWidth="1"/>
    <col min="29" max="29" width="9.140625" style="2" customWidth="1"/>
    <col min="30" max="30" width="15.28515625" style="2" customWidth="1"/>
    <col min="31" max="31" width="9.140625" style="2" customWidth="1"/>
    <col min="32" max="32" width="12.42578125" style="2" customWidth="1"/>
    <col min="33" max="33" width="16.7109375" style="2" customWidth="1"/>
    <col min="34" max="34" width="31.85546875" style="2" customWidth="1"/>
    <col min="35" max="16384" width="9.140625" style="2"/>
  </cols>
  <sheetData>
    <row r="1" spans="1:18" s="26" customFormat="1" ht="18.75" x14ac:dyDescent="0.25">
      <c r="A1" s="29" t="s">
        <v>65</v>
      </c>
      <c r="B1" s="35"/>
      <c r="C1" s="35"/>
    </row>
    <row r="2" spans="1:18" s="26" customFormat="1" x14ac:dyDescent="0.25">
      <c r="A2" s="30" t="s">
        <v>79</v>
      </c>
      <c r="B2" s="35"/>
      <c r="C2" s="35"/>
    </row>
    <row r="3" spans="1:18" x14ac:dyDescent="0.25">
      <c r="A3" s="28"/>
    </row>
    <row r="5" spans="1:18" ht="15.75" x14ac:dyDescent="0.25">
      <c r="A5" s="66" t="s">
        <v>85</v>
      </c>
      <c r="B5" s="66"/>
      <c r="C5" s="66"/>
      <c r="D5" s="66"/>
      <c r="E5" s="66"/>
      <c r="F5" s="66"/>
    </row>
    <row r="6" spans="1:18" ht="15.75" x14ac:dyDescent="0.25">
      <c r="A6" s="66" t="s">
        <v>80</v>
      </c>
      <c r="B6" s="66"/>
      <c r="C6" s="66"/>
      <c r="D6" s="66"/>
      <c r="E6" s="66"/>
      <c r="F6" s="66"/>
    </row>
    <row r="7" spans="1:18" ht="15.75" thickBot="1" x14ac:dyDescent="0.3">
      <c r="F7" s="27" t="s">
        <v>69</v>
      </c>
    </row>
    <row r="8" spans="1:18" s="35" customFormat="1" ht="15.75" thickBot="1" x14ac:dyDescent="0.3">
      <c r="A8" s="31" t="s">
        <v>71</v>
      </c>
      <c r="B8" s="32" t="s">
        <v>0</v>
      </c>
      <c r="C8" s="33" t="s">
        <v>1</v>
      </c>
      <c r="D8" s="67" t="s">
        <v>2</v>
      </c>
      <c r="E8" s="68"/>
      <c r="F8" s="34" t="s">
        <v>70</v>
      </c>
    </row>
    <row r="9" spans="1:18" ht="15.75" thickBot="1" x14ac:dyDescent="0.3">
      <c r="A9" s="3" t="s">
        <v>3</v>
      </c>
      <c r="B9" s="38"/>
      <c r="C9" s="38"/>
      <c r="D9" s="69">
        <v>0</v>
      </c>
      <c r="E9" s="69"/>
      <c r="F9" s="4"/>
    </row>
    <row r="10" spans="1:18" ht="15" customHeight="1" thickBot="1" x14ac:dyDescent="0.3">
      <c r="A10" s="5" t="s">
        <v>4</v>
      </c>
      <c r="B10" s="59" t="s">
        <v>87</v>
      </c>
      <c r="C10" s="47">
        <v>31</v>
      </c>
      <c r="D10" s="70">
        <v>4738561</v>
      </c>
      <c r="E10" s="71"/>
      <c r="F10" s="48" t="s">
        <v>50</v>
      </c>
    </row>
    <row r="11" spans="1:18" x14ac:dyDescent="0.25">
      <c r="A11" s="5"/>
      <c r="B11" s="59"/>
      <c r="C11" s="39"/>
      <c r="D11" s="64"/>
      <c r="E11" s="65"/>
      <c r="F11" s="6"/>
      <c r="R11" s="2">
        <v>3890250</v>
      </c>
    </row>
    <row r="12" spans="1:18" ht="15.75" thickBot="1" x14ac:dyDescent="0.3">
      <c r="A12" s="7"/>
      <c r="B12" s="59"/>
      <c r="C12" s="58"/>
      <c r="D12" s="73"/>
      <c r="E12" s="74"/>
      <c r="F12" s="6"/>
    </row>
    <row r="13" spans="1:18" ht="15.75" thickBot="1" x14ac:dyDescent="0.3">
      <c r="A13" s="8" t="s">
        <v>5</v>
      </c>
      <c r="B13" s="60"/>
      <c r="C13" s="40"/>
      <c r="D13" s="75">
        <f>D10+D11+D9</f>
        <v>4738561</v>
      </c>
      <c r="E13" s="75"/>
      <c r="F13" s="9"/>
      <c r="H13" s="10">
        <f>+D13-D9</f>
        <v>4738561</v>
      </c>
      <c r="I13" s="2" t="s">
        <v>62</v>
      </c>
      <c r="J13" s="11">
        <v>44769258</v>
      </c>
      <c r="K13" s="12"/>
      <c r="L13" s="11">
        <f>+D13-J13</f>
        <v>-40030697</v>
      </c>
      <c r="M13" s="11" t="s">
        <v>64</v>
      </c>
    </row>
    <row r="14" spans="1:18" ht="15.75" thickBot="1" x14ac:dyDescent="0.3">
      <c r="A14" s="13" t="s">
        <v>6</v>
      </c>
      <c r="B14" s="61"/>
      <c r="C14" s="41"/>
      <c r="D14" s="76">
        <v>0</v>
      </c>
      <c r="E14" s="76"/>
      <c r="F14" s="14"/>
    </row>
    <row r="15" spans="1:18" ht="15" customHeight="1" thickBot="1" x14ac:dyDescent="0.3">
      <c r="A15" s="5" t="s">
        <v>7</v>
      </c>
      <c r="B15" s="59" t="str">
        <f>+B10</f>
        <v>decembrie</v>
      </c>
      <c r="C15" s="47">
        <v>31</v>
      </c>
      <c r="D15" s="70">
        <v>76109</v>
      </c>
      <c r="E15" s="71"/>
      <c r="F15" s="48" t="s">
        <v>72</v>
      </c>
    </row>
    <row r="16" spans="1:18" x14ac:dyDescent="0.25">
      <c r="A16" s="7"/>
      <c r="B16" s="59"/>
      <c r="C16" s="58"/>
      <c r="D16" s="77"/>
      <c r="E16" s="77"/>
      <c r="F16" s="6"/>
    </row>
    <row r="17" spans="1:15" ht="15.75" thickBot="1" x14ac:dyDescent="0.3">
      <c r="A17" s="15"/>
      <c r="B17" s="62"/>
      <c r="C17" s="42"/>
      <c r="D17" s="78"/>
      <c r="E17" s="79"/>
      <c r="F17" s="16"/>
    </row>
    <row r="18" spans="1:15" ht="15.75" thickBot="1" x14ac:dyDescent="0.3">
      <c r="A18" s="8" t="s">
        <v>8</v>
      </c>
      <c r="B18" s="60"/>
      <c r="C18" s="40"/>
      <c r="D18" s="75">
        <f>D15+D14</f>
        <v>76109</v>
      </c>
      <c r="E18" s="75"/>
      <c r="F18" s="9"/>
      <c r="H18" s="10">
        <f>+D18-D14</f>
        <v>76109</v>
      </c>
      <c r="I18" s="17" t="s">
        <v>62</v>
      </c>
      <c r="J18" s="2">
        <v>446687</v>
      </c>
      <c r="L18" s="11">
        <f>+D18-J18</f>
        <v>-370578</v>
      </c>
    </row>
    <row r="19" spans="1:15" ht="15.75" thickBot="1" x14ac:dyDescent="0.3">
      <c r="A19" s="13" t="s">
        <v>9</v>
      </c>
      <c r="B19" s="61"/>
      <c r="C19" s="49"/>
      <c r="D19" s="76">
        <v>0</v>
      </c>
      <c r="E19" s="76"/>
      <c r="F19" s="50"/>
      <c r="L19" s="11"/>
    </row>
    <row r="20" spans="1:15" ht="15" customHeight="1" thickBot="1" x14ac:dyDescent="0.3">
      <c r="A20" s="5" t="s">
        <v>10</v>
      </c>
      <c r="B20" s="59" t="str">
        <f>+B15</f>
        <v>decembrie</v>
      </c>
      <c r="C20" s="47">
        <v>31</v>
      </c>
      <c r="D20" s="80">
        <v>1170420</v>
      </c>
      <c r="E20" s="81"/>
      <c r="F20" s="48" t="s">
        <v>73</v>
      </c>
      <c r="L20" s="11"/>
    </row>
    <row r="21" spans="1:15" x14ac:dyDescent="0.25">
      <c r="A21" s="5"/>
      <c r="B21" s="59"/>
      <c r="C21" s="58"/>
      <c r="D21" s="64"/>
      <c r="E21" s="65"/>
      <c r="F21" s="6"/>
      <c r="L21" s="11"/>
    </row>
    <row r="22" spans="1:15" ht="15.75" thickBot="1" x14ac:dyDescent="0.3">
      <c r="A22" s="7"/>
      <c r="B22" s="59"/>
      <c r="C22" s="58"/>
      <c r="D22" s="82"/>
      <c r="E22" s="82"/>
      <c r="F22" s="16"/>
      <c r="L22" s="11"/>
    </row>
    <row r="23" spans="1:15" ht="15.75" thickBot="1" x14ac:dyDescent="0.3">
      <c r="A23" s="8" t="s">
        <v>11</v>
      </c>
      <c r="B23" s="60"/>
      <c r="C23" s="40"/>
      <c r="D23" s="72">
        <f>D20+D19</f>
        <v>1170420</v>
      </c>
      <c r="E23" s="72"/>
      <c r="F23" s="9"/>
      <c r="H23" s="10">
        <f>+D23-D19</f>
        <v>1170420</v>
      </c>
      <c r="I23" s="17" t="s">
        <v>62</v>
      </c>
      <c r="J23" s="2">
        <v>10868255</v>
      </c>
      <c r="K23" s="11"/>
      <c r="L23" s="11">
        <f t="shared" ref="L23:L56" si="0">+D23-J23</f>
        <v>-9697835</v>
      </c>
      <c r="N23" s="11">
        <f>+D23-10294347</f>
        <v>-9123927</v>
      </c>
      <c r="O23" s="2" t="s">
        <v>63</v>
      </c>
    </row>
    <row r="24" spans="1:15" ht="15.75" thickBot="1" x14ac:dyDescent="0.3">
      <c r="A24" s="13" t="s">
        <v>51</v>
      </c>
      <c r="B24" s="61"/>
      <c r="C24" s="41"/>
      <c r="D24" s="84">
        <v>0</v>
      </c>
      <c r="E24" s="84"/>
      <c r="F24" s="14"/>
      <c r="L24" s="11"/>
    </row>
    <row r="25" spans="1:15" ht="15.75" thickBot="1" x14ac:dyDescent="0.3">
      <c r="A25" s="5" t="s">
        <v>52</v>
      </c>
      <c r="B25" s="59" t="str">
        <f>+B20</f>
        <v>decembrie</v>
      </c>
      <c r="C25" s="39">
        <v>31</v>
      </c>
      <c r="D25" s="85">
        <v>4957</v>
      </c>
      <c r="E25" s="85"/>
      <c r="F25" s="18" t="s">
        <v>81</v>
      </c>
      <c r="L25" s="11"/>
    </row>
    <row r="26" spans="1:15" ht="15.75" thickBot="1" x14ac:dyDescent="0.3">
      <c r="A26" s="5"/>
      <c r="B26" s="59"/>
      <c r="C26" s="57"/>
      <c r="D26" s="85"/>
      <c r="E26" s="85"/>
      <c r="F26" s="18"/>
      <c r="L26" s="11"/>
    </row>
    <row r="27" spans="1:15" ht="15.75" thickBot="1" x14ac:dyDescent="0.3">
      <c r="A27" s="8" t="s">
        <v>53</v>
      </c>
      <c r="B27" s="60"/>
      <c r="C27" s="40"/>
      <c r="D27" s="72">
        <f>+D24+D25</f>
        <v>4957</v>
      </c>
      <c r="E27" s="72"/>
      <c r="F27" s="18"/>
      <c r="H27" s="10">
        <f>+D27-D24</f>
        <v>4957</v>
      </c>
      <c r="I27" s="17" t="s">
        <v>62</v>
      </c>
      <c r="J27" s="2">
        <v>14652</v>
      </c>
      <c r="L27" s="11">
        <f t="shared" si="0"/>
        <v>-9695</v>
      </c>
    </row>
    <row r="28" spans="1:15" ht="15.75" thickBot="1" x14ac:dyDescent="0.3">
      <c r="A28" s="13" t="s">
        <v>12</v>
      </c>
      <c r="B28" s="61"/>
      <c r="C28" s="41"/>
      <c r="D28" s="86">
        <v>0</v>
      </c>
      <c r="E28" s="86"/>
      <c r="F28" s="14"/>
      <c r="L28" s="11"/>
    </row>
    <row r="29" spans="1:15" ht="15.75" thickBot="1" x14ac:dyDescent="0.3">
      <c r="A29" s="5" t="s">
        <v>13</v>
      </c>
      <c r="B29" s="59" t="str">
        <f>+B25</f>
        <v>decembrie</v>
      </c>
      <c r="C29" s="47">
        <v>31</v>
      </c>
      <c r="D29" s="80">
        <v>10636.32</v>
      </c>
      <c r="E29" s="81"/>
      <c r="F29" s="51" t="s">
        <v>14</v>
      </c>
      <c r="H29" s="11"/>
      <c r="L29" s="11"/>
    </row>
    <row r="30" spans="1:15" ht="15.75" thickBot="1" x14ac:dyDescent="0.3">
      <c r="A30" s="5"/>
      <c r="B30" s="59"/>
      <c r="C30" s="39"/>
      <c r="D30" s="85"/>
      <c r="E30" s="85"/>
      <c r="F30" s="18"/>
      <c r="L30" s="11"/>
    </row>
    <row r="31" spans="1:15" ht="15.75" thickBot="1" x14ac:dyDescent="0.3">
      <c r="A31" s="8" t="s">
        <v>15</v>
      </c>
      <c r="B31" s="60"/>
      <c r="C31" s="40"/>
      <c r="D31" s="83">
        <f>+D28+D29</f>
        <v>10636.32</v>
      </c>
      <c r="E31" s="83"/>
      <c r="F31" s="18"/>
      <c r="H31" s="10">
        <f>+D31-D28</f>
        <v>10636.32</v>
      </c>
      <c r="I31" s="17" t="s">
        <v>62</v>
      </c>
      <c r="J31" s="11">
        <v>163784.01999999999</v>
      </c>
      <c r="L31" s="11">
        <f>+D31-J31</f>
        <v>-153147.69999999998</v>
      </c>
    </row>
    <row r="32" spans="1:15" ht="15.75" thickBot="1" x14ac:dyDescent="0.3">
      <c r="A32" s="13" t="s">
        <v>16</v>
      </c>
      <c r="B32" s="61"/>
      <c r="C32" s="41"/>
      <c r="D32" s="83">
        <v>0</v>
      </c>
      <c r="E32" s="83"/>
      <c r="F32" s="14"/>
      <c r="L32" s="11"/>
    </row>
    <row r="33" spans="1:13" ht="15" customHeight="1" thickBot="1" x14ac:dyDescent="0.3">
      <c r="A33" s="5" t="s">
        <v>17</v>
      </c>
      <c r="B33" s="59" t="str">
        <f>+B29</f>
        <v>decembrie</v>
      </c>
      <c r="C33" s="47">
        <v>31</v>
      </c>
      <c r="D33" s="80">
        <v>0</v>
      </c>
      <c r="E33" s="81"/>
      <c r="F33" s="48" t="s">
        <v>18</v>
      </c>
      <c r="H33" s="10">
        <f>+D35-D32</f>
        <v>0</v>
      </c>
      <c r="I33" s="17" t="s">
        <v>62</v>
      </c>
      <c r="J33" s="2">
        <v>2921.22</v>
      </c>
      <c r="L33" s="11">
        <f>+D35-J33</f>
        <v>-2921.22</v>
      </c>
    </row>
    <row r="34" spans="1:13" x14ac:dyDescent="0.25">
      <c r="A34" s="7"/>
      <c r="B34" s="59"/>
      <c r="C34" s="58"/>
      <c r="D34" s="87"/>
      <c r="E34" s="87"/>
      <c r="F34" s="16"/>
      <c r="L34" s="11"/>
    </row>
    <row r="35" spans="1:13" ht="15.75" thickBot="1" x14ac:dyDescent="0.3">
      <c r="A35" s="8" t="s">
        <v>19</v>
      </c>
      <c r="B35" s="60"/>
      <c r="C35" s="40"/>
      <c r="D35" s="83">
        <f>+D32+D33</f>
        <v>0</v>
      </c>
      <c r="E35" s="83"/>
      <c r="F35" s="9"/>
      <c r="L35" s="11"/>
    </row>
    <row r="36" spans="1:13" ht="15.75" thickBot="1" x14ac:dyDescent="0.3">
      <c r="A36" s="13" t="s">
        <v>20</v>
      </c>
      <c r="B36" s="61"/>
      <c r="C36" s="41"/>
      <c r="D36" s="76">
        <v>0</v>
      </c>
      <c r="E36" s="76"/>
      <c r="F36" s="14"/>
      <c r="L36" s="11"/>
    </row>
    <row r="37" spans="1:13" ht="46.5" customHeight="1" thickBot="1" x14ac:dyDescent="0.3">
      <c r="A37" s="5" t="s">
        <v>21</v>
      </c>
      <c r="B37" s="59" t="str">
        <f>+B33</f>
        <v>decembrie</v>
      </c>
      <c r="C37" s="47">
        <v>31</v>
      </c>
      <c r="D37" s="80">
        <v>12009.3</v>
      </c>
      <c r="E37" s="81"/>
      <c r="F37" s="48" t="s">
        <v>74</v>
      </c>
      <c r="L37" s="11"/>
    </row>
    <row r="38" spans="1:13" ht="15.75" thickBot="1" x14ac:dyDescent="0.3">
      <c r="A38" s="5"/>
      <c r="B38" s="59"/>
      <c r="C38" s="58"/>
      <c r="D38" s="64"/>
      <c r="E38" s="65"/>
      <c r="F38" s="6"/>
      <c r="L38" s="11"/>
    </row>
    <row r="39" spans="1:13" ht="15.75" thickBot="1" x14ac:dyDescent="0.3">
      <c r="A39" s="8" t="s">
        <v>22</v>
      </c>
      <c r="B39" s="60"/>
      <c r="C39" s="40"/>
      <c r="D39" s="72">
        <f>+D36+D37+D38</f>
        <v>12009.3</v>
      </c>
      <c r="E39" s="72"/>
      <c r="F39" s="9"/>
      <c r="H39" s="10">
        <f>D39-D36</f>
        <v>12009.3</v>
      </c>
      <c r="I39" s="17" t="s">
        <v>62</v>
      </c>
      <c r="J39" s="2">
        <v>66255.399999999994</v>
      </c>
      <c r="L39" s="11">
        <f t="shared" si="0"/>
        <v>-54246.099999999991</v>
      </c>
    </row>
    <row r="40" spans="1:13" ht="15.75" thickBot="1" x14ac:dyDescent="0.3">
      <c r="A40" s="13" t="s">
        <v>23</v>
      </c>
      <c r="B40" s="61"/>
      <c r="C40" s="41"/>
      <c r="D40" s="76">
        <v>0</v>
      </c>
      <c r="E40" s="76"/>
      <c r="F40" s="14"/>
      <c r="L40" s="11"/>
    </row>
    <row r="41" spans="1:13" ht="15.75" thickBot="1" x14ac:dyDescent="0.3">
      <c r="A41" s="5" t="s">
        <v>24</v>
      </c>
      <c r="B41" s="59" t="str">
        <f>+B37</f>
        <v>decembrie</v>
      </c>
      <c r="C41" s="47">
        <v>31</v>
      </c>
      <c r="D41" s="80">
        <v>244753</v>
      </c>
      <c r="E41" s="81"/>
      <c r="F41" s="48" t="s">
        <v>75</v>
      </c>
      <c r="L41" s="11"/>
    </row>
    <row r="42" spans="1:13" ht="15.75" thickBot="1" x14ac:dyDescent="0.3">
      <c r="A42" s="5"/>
      <c r="B42" s="59"/>
      <c r="C42" s="58"/>
      <c r="D42" s="64"/>
      <c r="E42" s="65"/>
      <c r="F42" s="6"/>
      <c r="L42" s="11"/>
    </row>
    <row r="43" spans="1:13" ht="15.75" thickBot="1" x14ac:dyDescent="0.3">
      <c r="A43" s="19"/>
      <c r="B43" s="63"/>
      <c r="C43" s="43"/>
      <c r="D43" s="90">
        <f>D41+D40</f>
        <v>244753</v>
      </c>
      <c r="E43" s="91"/>
      <c r="F43" s="9"/>
      <c r="H43" s="10">
        <f>+D43-D40</f>
        <v>244753</v>
      </c>
      <c r="I43" s="17" t="s">
        <v>62</v>
      </c>
      <c r="J43" s="2">
        <v>2026707</v>
      </c>
      <c r="L43" s="11">
        <f t="shared" si="0"/>
        <v>-1781954</v>
      </c>
    </row>
    <row r="44" spans="1:13" ht="15" customHeight="1" thickBot="1" x14ac:dyDescent="0.3">
      <c r="A44" s="13" t="s">
        <v>25</v>
      </c>
      <c r="B44" s="61"/>
      <c r="C44" s="41"/>
      <c r="D44" s="76">
        <v>0</v>
      </c>
      <c r="E44" s="76"/>
      <c r="F44" s="6"/>
      <c r="L44" s="11"/>
    </row>
    <row r="45" spans="1:13" ht="25.5" customHeight="1" thickBot="1" x14ac:dyDescent="0.3">
      <c r="A45" s="5" t="s">
        <v>26</v>
      </c>
      <c r="B45" s="59" t="str">
        <f>+B41</f>
        <v>decembrie</v>
      </c>
      <c r="C45" s="47">
        <v>31</v>
      </c>
      <c r="D45" s="80">
        <v>7940604</v>
      </c>
      <c r="E45" s="81"/>
      <c r="F45" s="48" t="s">
        <v>84</v>
      </c>
      <c r="H45" s="11"/>
      <c r="L45" s="11"/>
    </row>
    <row r="46" spans="1:13" ht="15" customHeight="1" x14ac:dyDescent="0.25">
      <c r="A46" s="7"/>
      <c r="B46" s="59"/>
      <c r="C46" s="58"/>
      <c r="D46" s="92"/>
      <c r="E46" s="92"/>
      <c r="F46" s="6"/>
      <c r="L46" s="11"/>
    </row>
    <row r="47" spans="1:13" ht="15" customHeight="1" thickBot="1" x14ac:dyDescent="0.3">
      <c r="A47" s="15"/>
      <c r="B47" s="62"/>
      <c r="C47" s="42"/>
      <c r="D47" s="88"/>
      <c r="E47" s="89"/>
      <c r="F47" s="6"/>
      <c r="L47" s="11"/>
    </row>
    <row r="48" spans="1:13" ht="15.75" customHeight="1" thickBot="1" x14ac:dyDescent="0.3">
      <c r="A48" s="8" t="s">
        <v>27</v>
      </c>
      <c r="B48" s="60"/>
      <c r="C48" s="40"/>
      <c r="D48" s="75">
        <f>+D45+D44</f>
        <v>7940604</v>
      </c>
      <c r="E48" s="75"/>
      <c r="F48" s="25"/>
      <c r="H48" s="10">
        <f>+D48-D44</f>
        <v>7940604</v>
      </c>
      <c r="I48" s="17" t="s">
        <v>62</v>
      </c>
      <c r="J48" s="2">
        <f>6020088+3494+573908</f>
        <v>6597490</v>
      </c>
      <c r="L48" s="11">
        <f t="shared" si="0"/>
        <v>1343114</v>
      </c>
      <c r="M48" s="2">
        <f>810550-809100</f>
        <v>1450</v>
      </c>
    </row>
    <row r="49" spans="1:12" ht="15" customHeight="1" thickBot="1" x14ac:dyDescent="0.3">
      <c r="A49" s="13" t="s">
        <v>55</v>
      </c>
      <c r="B49" s="61"/>
      <c r="C49" s="41"/>
      <c r="D49" s="94">
        <v>0</v>
      </c>
      <c r="E49" s="95"/>
      <c r="F49" s="46"/>
      <c r="L49" s="11"/>
    </row>
    <row r="50" spans="1:12" ht="15" customHeight="1" thickBot="1" x14ac:dyDescent="0.3">
      <c r="A50" s="5" t="s">
        <v>28</v>
      </c>
      <c r="B50" s="59" t="str">
        <f>+B45</f>
        <v>decembrie</v>
      </c>
      <c r="C50" s="47">
        <v>31</v>
      </c>
      <c r="D50" s="70">
        <v>0</v>
      </c>
      <c r="E50" s="71"/>
      <c r="F50" s="48" t="s">
        <v>29</v>
      </c>
      <c r="L50" s="11"/>
    </row>
    <row r="51" spans="1:12" ht="15" customHeight="1" thickBot="1" x14ac:dyDescent="0.3">
      <c r="A51" s="7"/>
      <c r="B51" s="59"/>
      <c r="C51" s="58"/>
      <c r="D51" s="96">
        <v>0</v>
      </c>
      <c r="E51" s="97"/>
      <c r="F51" s="6"/>
      <c r="L51" s="11"/>
    </row>
    <row r="52" spans="1:12" ht="15.75" customHeight="1" thickBot="1" x14ac:dyDescent="0.3">
      <c r="A52" s="8" t="s">
        <v>56</v>
      </c>
      <c r="B52" s="60"/>
      <c r="C52" s="40"/>
      <c r="D52" s="98">
        <f>+D50+D49</f>
        <v>0</v>
      </c>
      <c r="E52" s="99"/>
      <c r="F52" s="6"/>
      <c r="H52" s="10">
        <f>+D52-D49</f>
        <v>0</v>
      </c>
      <c r="I52" s="17" t="s">
        <v>62</v>
      </c>
      <c r="J52" s="11">
        <v>823600</v>
      </c>
      <c r="L52" s="11">
        <f t="shared" si="0"/>
        <v>-823600</v>
      </c>
    </row>
    <row r="53" spans="1:12" ht="15.75" customHeight="1" thickBot="1" x14ac:dyDescent="0.3">
      <c r="A53" s="13" t="s">
        <v>59</v>
      </c>
      <c r="B53" s="61"/>
      <c r="C53" s="41"/>
      <c r="D53" s="94">
        <v>0</v>
      </c>
      <c r="E53" s="95"/>
      <c r="F53" s="6"/>
      <c r="L53" s="11"/>
    </row>
    <row r="54" spans="1:12" ht="15.75" customHeight="1" thickBot="1" x14ac:dyDescent="0.3">
      <c r="A54" s="5" t="s">
        <v>60</v>
      </c>
      <c r="B54" s="59" t="str">
        <f>+B50</f>
        <v>decembrie</v>
      </c>
      <c r="C54" s="47">
        <v>31</v>
      </c>
      <c r="D54" s="70">
        <v>0</v>
      </c>
      <c r="E54" s="71"/>
      <c r="F54" s="48" t="s">
        <v>76</v>
      </c>
      <c r="L54" s="11"/>
    </row>
    <row r="55" spans="1:12" ht="15.75" customHeight="1" thickBot="1" x14ac:dyDescent="0.3">
      <c r="A55" s="7"/>
      <c r="B55" s="59"/>
      <c r="C55" s="58"/>
      <c r="D55" s="96"/>
      <c r="E55" s="97"/>
      <c r="F55" s="6"/>
      <c r="L55" s="11"/>
    </row>
    <row r="56" spans="1:12" ht="15.75" customHeight="1" thickBot="1" x14ac:dyDescent="0.3">
      <c r="A56" s="8" t="s">
        <v>61</v>
      </c>
      <c r="B56" s="60"/>
      <c r="C56" s="40"/>
      <c r="D56" s="100">
        <f>+D54+D53</f>
        <v>0</v>
      </c>
      <c r="E56" s="101"/>
      <c r="F56" s="6"/>
      <c r="H56" s="10">
        <f>+D56-D53</f>
        <v>0</v>
      </c>
      <c r="I56" s="2" t="s">
        <v>62</v>
      </c>
      <c r="J56" s="2">
        <v>772.69</v>
      </c>
      <c r="L56" s="11">
        <f t="shared" si="0"/>
        <v>-772.69</v>
      </c>
    </row>
    <row r="57" spans="1:12" ht="15.75" customHeight="1" thickBot="1" x14ac:dyDescent="0.3">
      <c r="A57" s="19"/>
      <c r="B57" s="63"/>
      <c r="C57" s="43"/>
      <c r="D57" s="20"/>
      <c r="E57" s="21"/>
      <c r="F57" s="6"/>
      <c r="L57" s="11"/>
    </row>
    <row r="58" spans="1:12" ht="15" customHeight="1" thickBot="1" x14ac:dyDescent="0.3">
      <c r="A58" s="13" t="s">
        <v>30</v>
      </c>
      <c r="B58" s="61"/>
      <c r="C58" s="41"/>
      <c r="D58" s="76">
        <v>0</v>
      </c>
      <c r="E58" s="76"/>
      <c r="F58" s="6"/>
      <c r="L58" s="11"/>
    </row>
    <row r="59" spans="1:12" ht="30" customHeight="1" thickBot="1" x14ac:dyDescent="0.3">
      <c r="A59" s="5" t="s">
        <v>31</v>
      </c>
      <c r="B59" s="59" t="str">
        <f>+B50</f>
        <v>decembrie</v>
      </c>
      <c r="C59" s="47">
        <v>31</v>
      </c>
      <c r="D59" s="80">
        <v>1075926</v>
      </c>
      <c r="E59" s="81"/>
      <c r="F59" s="48" t="s">
        <v>32</v>
      </c>
      <c r="L59" s="11"/>
    </row>
    <row r="60" spans="1:12" ht="15" customHeight="1" thickBot="1" x14ac:dyDescent="0.3">
      <c r="A60" s="7"/>
      <c r="B60" s="59"/>
      <c r="C60" s="58"/>
      <c r="D60" s="93"/>
      <c r="E60" s="93"/>
      <c r="F60" s="6"/>
      <c r="H60" s="10">
        <f>+D62-D58</f>
        <v>1075926</v>
      </c>
      <c r="I60" s="2" t="s">
        <v>62</v>
      </c>
      <c r="J60" s="2">
        <v>625914</v>
      </c>
      <c r="L60" s="11">
        <f>+D62-J60</f>
        <v>450012</v>
      </c>
    </row>
    <row r="61" spans="1:12" ht="15" customHeight="1" x14ac:dyDescent="0.25">
      <c r="A61" s="15"/>
      <c r="B61" s="62"/>
      <c r="C61" s="42"/>
      <c r="D61" s="78"/>
      <c r="E61" s="79"/>
      <c r="F61" s="6"/>
      <c r="L61" s="11"/>
    </row>
    <row r="62" spans="1:12" ht="15.75" customHeight="1" thickBot="1" x14ac:dyDescent="0.3">
      <c r="A62" s="8" t="s">
        <v>33</v>
      </c>
      <c r="B62" s="60"/>
      <c r="C62" s="40"/>
      <c r="D62" s="72">
        <f>+D59+D58</f>
        <v>1075926</v>
      </c>
      <c r="E62" s="72"/>
      <c r="F62" s="6"/>
      <c r="L62" s="11"/>
    </row>
    <row r="63" spans="1:12" ht="15" customHeight="1" thickBot="1" x14ac:dyDescent="0.3">
      <c r="A63" s="13" t="s">
        <v>34</v>
      </c>
      <c r="B63" s="61"/>
      <c r="C63" s="41"/>
      <c r="D63" s="76">
        <v>0</v>
      </c>
      <c r="E63" s="76"/>
      <c r="F63" s="6"/>
      <c r="L63" s="11"/>
    </row>
    <row r="64" spans="1:12" ht="32.25" customHeight="1" thickBot="1" x14ac:dyDescent="0.3">
      <c r="A64" s="5" t="s">
        <v>35</v>
      </c>
      <c r="B64" s="59" t="str">
        <f>+B59</f>
        <v>decembrie</v>
      </c>
      <c r="C64" s="47">
        <v>31</v>
      </c>
      <c r="D64" s="80">
        <v>34234</v>
      </c>
      <c r="E64" s="81"/>
      <c r="F64" s="48" t="s">
        <v>32</v>
      </c>
      <c r="H64" s="10">
        <f>+D67-D63</f>
        <v>34234</v>
      </c>
      <c r="I64" s="2" t="s">
        <v>62</v>
      </c>
      <c r="J64" s="2">
        <v>19908</v>
      </c>
      <c r="L64" s="11">
        <f>+D67-J64</f>
        <v>14326</v>
      </c>
    </row>
    <row r="65" spans="1:12" ht="15" customHeight="1" x14ac:dyDescent="0.25">
      <c r="A65" s="7"/>
      <c r="B65" s="59"/>
      <c r="C65" s="58"/>
      <c r="D65" s="77"/>
      <c r="E65" s="77"/>
      <c r="F65" s="6"/>
      <c r="L65" s="11"/>
    </row>
    <row r="66" spans="1:12" ht="15" customHeight="1" x14ac:dyDescent="0.25">
      <c r="A66" s="15"/>
      <c r="B66" s="62"/>
      <c r="C66" s="42"/>
      <c r="D66" s="78"/>
      <c r="E66" s="79"/>
      <c r="F66" s="6"/>
      <c r="L66" s="11"/>
    </row>
    <row r="67" spans="1:12" ht="15.75" customHeight="1" thickBot="1" x14ac:dyDescent="0.3">
      <c r="A67" s="8" t="s">
        <v>36</v>
      </c>
      <c r="B67" s="60"/>
      <c r="C67" s="40"/>
      <c r="D67" s="72">
        <f>+D64+D63</f>
        <v>34234</v>
      </c>
      <c r="E67" s="72"/>
      <c r="F67" s="6"/>
      <c r="L67" s="11"/>
    </row>
    <row r="68" spans="1:12" ht="15" customHeight="1" thickBot="1" x14ac:dyDescent="0.3">
      <c r="A68" s="13" t="s">
        <v>37</v>
      </c>
      <c r="B68" s="61"/>
      <c r="C68" s="41"/>
      <c r="D68" s="76">
        <v>0</v>
      </c>
      <c r="E68" s="76"/>
      <c r="F68" s="6"/>
      <c r="L68" s="11"/>
    </row>
    <row r="69" spans="1:12" ht="27.75" customHeight="1" thickBot="1" x14ac:dyDescent="0.3">
      <c r="A69" s="5" t="s">
        <v>38</v>
      </c>
      <c r="B69" s="59" t="str">
        <f>+B64</f>
        <v>decembrie</v>
      </c>
      <c r="C69" s="47">
        <v>31</v>
      </c>
      <c r="D69" s="80">
        <v>356059</v>
      </c>
      <c r="E69" s="81"/>
      <c r="F69" s="48" t="s">
        <v>39</v>
      </c>
      <c r="H69" s="10">
        <f>+D72-D68</f>
        <v>356059</v>
      </c>
      <c r="I69" s="2" t="s">
        <v>62</v>
      </c>
      <c r="J69" s="2">
        <v>206787</v>
      </c>
      <c r="L69" s="11">
        <f>+D72-J69</f>
        <v>149272</v>
      </c>
    </row>
    <row r="70" spans="1:12" ht="15" customHeight="1" x14ac:dyDescent="0.25">
      <c r="A70" s="7"/>
      <c r="B70" s="59"/>
      <c r="C70" s="58"/>
      <c r="D70" s="77"/>
      <c r="E70" s="77"/>
      <c r="F70" s="6"/>
      <c r="L70" s="11"/>
    </row>
    <row r="71" spans="1:12" ht="15" customHeight="1" x14ac:dyDescent="0.25">
      <c r="A71" s="15"/>
      <c r="B71" s="62"/>
      <c r="C71" s="42"/>
      <c r="D71" s="78"/>
      <c r="E71" s="79"/>
      <c r="F71" s="6"/>
      <c r="L71" s="11"/>
    </row>
    <row r="72" spans="1:12" ht="15.75" customHeight="1" thickBot="1" x14ac:dyDescent="0.3">
      <c r="A72" s="8" t="s">
        <v>40</v>
      </c>
      <c r="B72" s="60"/>
      <c r="C72" s="40"/>
      <c r="D72" s="72">
        <f>+D69+D68</f>
        <v>356059</v>
      </c>
      <c r="E72" s="72"/>
      <c r="F72" s="6"/>
      <c r="L72" s="11"/>
    </row>
    <row r="73" spans="1:12" ht="15" customHeight="1" thickBot="1" x14ac:dyDescent="0.3">
      <c r="A73" s="13" t="s">
        <v>41</v>
      </c>
      <c r="B73" s="59"/>
      <c r="C73" s="41"/>
      <c r="D73" s="76">
        <v>0</v>
      </c>
      <c r="E73" s="76"/>
      <c r="F73" s="6"/>
      <c r="L73" s="11"/>
    </row>
    <row r="74" spans="1:12" ht="33" customHeight="1" thickBot="1" x14ac:dyDescent="0.3">
      <c r="A74" s="5" t="s">
        <v>42</v>
      </c>
      <c r="B74" s="59" t="str">
        <f>+B69</f>
        <v>decembrie</v>
      </c>
      <c r="C74" s="47">
        <v>31</v>
      </c>
      <c r="D74" s="80">
        <v>11074</v>
      </c>
      <c r="E74" s="81"/>
      <c r="F74" s="48" t="s">
        <v>39</v>
      </c>
      <c r="H74" s="10">
        <f>+D77-D73</f>
        <v>11074</v>
      </c>
      <c r="I74" s="2" t="s">
        <v>62</v>
      </c>
      <c r="J74" s="2">
        <v>6432</v>
      </c>
      <c r="L74" s="11">
        <f>+D77-J74</f>
        <v>4642</v>
      </c>
    </row>
    <row r="75" spans="1:12" ht="15" customHeight="1" x14ac:dyDescent="0.25">
      <c r="A75" s="7"/>
      <c r="B75" s="59"/>
      <c r="C75" s="58"/>
      <c r="D75" s="93"/>
      <c r="E75" s="93"/>
      <c r="F75" s="6"/>
      <c r="L75" s="11"/>
    </row>
    <row r="76" spans="1:12" ht="15" customHeight="1" x14ac:dyDescent="0.25">
      <c r="A76" s="15"/>
      <c r="B76" s="62"/>
      <c r="C76" s="42"/>
      <c r="D76" s="102"/>
      <c r="E76" s="103"/>
      <c r="F76" s="6"/>
      <c r="L76" s="11"/>
    </row>
    <row r="77" spans="1:12" ht="15.75" customHeight="1" thickBot="1" x14ac:dyDescent="0.3">
      <c r="A77" s="22" t="s">
        <v>43</v>
      </c>
      <c r="B77" s="60"/>
      <c r="C77" s="40"/>
      <c r="D77" s="72">
        <f>+D74+D73</f>
        <v>11074</v>
      </c>
      <c r="E77" s="72"/>
      <c r="F77" s="6"/>
      <c r="L77" s="11"/>
    </row>
    <row r="78" spans="1:12" ht="15" customHeight="1" thickBot="1" x14ac:dyDescent="0.3">
      <c r="A78" s="13" t="s">
        <v>44</v>
      </c>
      <c r="B78" s="61"/>
      <c r="C78" s="41"/>
      <c r="D78" s="76">
        <v>0</v>
      </c>
      <c r="E78" s="76"/>
      <c r="F78" s="6"/>
      <c r="L78" s="11"/>
    </row>
    <row r="79" spans="1:12" ht="31.5" customHeight="1" thickBot="1" x14ac:dyDescent="0.3">
      <c r="A79" s="23" t="s">
        <v>57</v>
      </c>
      <c r="B79" s="59" t="str">
        <f>+B74</f>
        <v>decembrie</v>
      </c>
      <c r="C79" s="47">
        <v>31</v>
      </c>
      <c r="D79" s="80">
        <v>95</v>
      </c>
      <c r="E79" s="81"/>
      <c r="F79" s="48" t="s">
        <v>39</v>
      </c>
      <c r="H79" s="10">
        <f>+D82-D78</f>
        <v>95</v>
      </c>
      <c r="I79" s="2" t="s">
        <v>62</v>
      </c>
      <c r="J79" s="2">
        <v>5553</v>
      </c>
      <c r="L79" s="11">
        <f>+D82-J79</f>
        <v>-5458</v>
      </c>
    </row>
    <row r="80" spans="1:12" ht="15" customHeight="1" x14ac:dyDescent="0.25">
      <c r="A80" s="7"/>
      <c r="B80" s="59"/>
      <c r="C80" s="58"/>
      <c r="D80" s="87"/>
      <c r="E80" s="87"/>
      <c r="F80" s="6"/>
      <c r="L80" s="11"/>
    </row>
    <row r="81" spans="1:22" ht="15" customHeight="1" x14ac:dyDescent="0.25">
      <c r="A81" s="15"/>
      <c r="B81" s="62"/>
      <c r="C81" s="42"/>
      <c r="D81" s="78"/>
      <c r="E81" s="79"/>
      <c r="F81" s="6"/>
      <c r="L81" s="11"/>
    </row>
    <row r="82" spans="1:22" ht="15.75" customHeight="1" thickBot="1" x14ac:dyDescent="0.3">
      <c r="A82" s="8" t="s">
        <v>45</v>
      </c>
      <c r="B82" s="60"/>
      <c r="C82" s="40"/>
      <c r="D82" s="72">
        <f>+D79+D78</f>
        <v>95</v>
      </c>
      <c r="E82" s="104"/>
      <c r="F82" s="6"/>
      <c r="L82" s="11"/>
    </row>
    <row r="83" spans="1:22" ht="15" customHeight="1" thickBot="1" x14ac:dyDescent="0.3">
      <c r="A83" s="13" t="s">
        <v>58</v>
      </c>
      <c r="B83" s="63"/>
      <c r="C83" s="43"/>
      <c r="D83" s="105">
        <v>0</v>
      </c>
      <c r="E83" s="106"/>
      <c r="F83" s="6"/>
      <c r="L83" s="11"/>
    </row>
    <row r="84" spans="1:22" ht="31.5" customHeight="1" thickBot="1" x14ac:dyDescent="0.3">
      <c r="A84" s="23" t="s">
        <v>46</v>
      </c>
      <c r="B84" s="59" t="str">
        <f>+B79</f>
        <v>decembrie</v>
      </c>
      <c r="C84" s="47">
        <v>31</v>
      </c>
      <c r="D84" s="80">
        <v>143108</v>
      </c>
      <c r="E84" s="81"/>
      <c r="F84" s="48" t="s">
        <v>78</v>
      </c>
      <c r="L84" s="11"/>
    </row>
    <row r="85" spans="1:22" ht="15" customHeight="1" x14ac:dyDescent="0.25">
      <c r="A85" s="7"/>
      <c r="B85" s="39"/>
      <c r="C85" s="42"/>
      <c r="D85" s="108"/>
      <c r="E85" s="109"/>
      <c r="F85" s="6"/>
      <c r="L85" s="11"/>
    </row>
    <row r="86" spans="1:22" ht="15" customHeight="1" thickBot="1" x14ac:dyDescent="0.3">
      <c r="A86" s="15"/>
      <c r="B86" s="42"/>
      <c r="C86" s="42"/>
      <c r="D86" s="78"/>
      <c r="E86" s="79"/>
      <c r="F86" s="6"/>
      <c r="L86" s="11"/>
    </row>
    <row r="87" spans="1:22" ht="15.75" customHeight="1" thickBot="1" x14ac:dyDescent="0.3">
      <c r="A87" s="15" t="s">
        <v>47</v>
      </c>
      <c r="B87" s="42"/>
      <c r="C87" s="42"/>
      <c r="D87" s="110">
        <f>+D84+D83</f>
        <v>143108</v>
      </c>
      <c r="E87" s="106"/>
      <c r="F87" s="52"/>
      <c r="H87" s="10">
        <f>+D87-D83</f>
        <v>143108</v>
      </c>
      <c r="I87" s="17" t="s">
        <v>62</v>
      </c>
      <c r="J87" s="2">
        <v>1319080</v>
      </c>
      <c r="L87" s="11">
        <f>+D87-J87</f>
        <v>-1175972</v>
      </c>
    </row>
    <row r="88" spans="1:22" ht="45.75" thickBot="1" x14ac:dyDescent="0.3">
      <c r="A88" s="53" t="s">
        <v>86</v>
      </c>
      <c r="B88" s="54"/>
      <c r="C88" s="54"/>
      <c r="D88" s="111">
        <f>D10+D15+D20+D25+D29+D33+D37+D41+D45+D50+D54+D59+D64+D69+D74+D79+D84</f>
        <v>15818545.620000001</v>
      </c>
      <c r="E88" s="112"/>
      <c r="F88" s="55"/>
      <c r="L88" s="11"/>
    </row>
    <row r="89" spans="1:22" ht="43.5" customHeight="1" thickBot="1" x14ac:dyDescent="0.3">
      <c r="A89" s="53" t="s">
        <v>77</v>
      </c>
      <c r="B89" s="54"/>
      <c r="C89" s="54"/>
      <c r="D89" s="111">
        <f>61581379.81+D88</f>
        <v>77399925.430000007</v>
      </c>
      <c r="E89" s="112"/>
      <c r="F89" s="55"/>
      <c r="L89" s="11"/>
      <c r="V89" s="11">
        <v>21346621.789999999</v>
      </c>
    </row>
    <row r="90" spans="1:22" ht="15.75" thickBot="1" x14ac:dyDescent="0.3">
      <c r="A90" s="24"/>
      <c r="B90" s="44"/>
      <c r="C90" s="44"/>
      <c r="D90" s="113"/>
      <c r="E90" s="114"/>
      <c r="F90" s="56"/>
      <c r="H90" s="10">
        <f>+H13+H18+H23+H27+H31+H39+H43+H48+H52+H87+H56+H60+H64+H69+H74+H79+H33</f>
        <v>15818545.620000001</v>
      </c>
      <c r="J90" s="10">
        <f t="shared" ref="J90" si="1">+J13+J18+J23+J27+J31+J39+J43+J48+J52+J87+J56+J60+J64+J69+J74+J79+J33</f>
        <v>67964056.329999998</v>
      </c>
      <c r="L90" s="11">
        <f>+D89-J90</f>
        <v>9435869.1000000089</v>
      </c>
    </row>
    <row r="91" spans="1:22" hidden="1" x14ac:dyDescent="0.25"/>
    <row r="93" spans="1:22" x14ac:dyDescent="0.25">
      <c r="A93" s="1" t="s">
        <v>48</v>
      </c>
      <c r="B93" s="107" t="s">
        <v>67</v>
      </c>
      <c r="C93" s="107"/>
      <c r="D93" s="36" t="s">
        <v>83</v>
      </c>
      <c r="J93" s="11"/>
    </row>
    <row r="94" spans="1:22" x14ac:dyDescent="0.25">
      <c r="B94" s="45"/>
      <c r="C94" s="45"/>
    </row>
    <row r="95" spans="1:22" x14ac:dyDescent="0.25">
      <c r="H95" s="11">
        <v>5347801.3</v>
      </c>
    </row>
    <row r="96" spans="1:22" ht="28.5" customHeight="1" x14ac:dyDescent="0.25">
      <c r="A96" s="1" t="s">
        <v>48</v>
      </c>
      <c r="B96" s="107" t="s">
        <v>68</v>
      </c>
      <c r="C96" s="107"/>
      <c r="D96" s="26" t="s">
        <v>54</v>
      </c>
      <c r="E96" s="26"/>
      <c r="F96" s="26"/>
      <c r="N96" s="11"/>
    </row>
    <row r="97" spans="1:6" x14ac:dyDescent="0.25">
      <c r="B97" s="45" t="s">
        <v>88</v>
      </c>
    </row>
    <row r="98" spans="1:6" x14ac:dyDescent="0.25">
      <c r="B98" s="45"/>
      <c r="C98" s="45"/>
      <c r="D98" s="26"/>
      <c r="E98" s="26"/>
      <c r="F98" s="26"/>
    </row>
    <row r="99" spans="1:6" x14ac:dyDescent="0.25">
      <c r="A99" s="1" t="s">
        <v>66</v>
      </c>
      <c r="B99" s="107" t="s">
        <v>49</v>
      </c>
      <c r="C99" s="107"/>
      <c r="D99" s="26" t="s">
        <v>82</v>
      </c>
      <c r="E99" s="26"/>
      <c r="F99" s="26"/>
    </row>
    <row r="100" spans="1:6" x14ac:dyDescent="0.25">
      <c r="B100" s="45" t="s">
        <v>88</v>
      </c>
      <c r="C100" s="45"/>
    </row>
  </sheetData>
  <mergeCells count="87">
    <mergeCell ref="B93:C93"/>
    <mergeCell ref="B96:C96"/>
    <mergeCell ref="B99:C99"/>
    <mergeCell ref="D85:E85"/>
    <mergeCell ref="D86:E86"/>
    <mergeCell ref="D87:E87"/>
    <mergeCell ref="D88:E88"/>
    <mergeCell ref="D89:E89"/>
    <mergeCell ref="D90:E90"/>
    <mergeCell ref="D84:E84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60:E60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8:E58"/>
    <mergeCell ref="D59:E59"/>
    <mergeCell ref="D47:E47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A5:F5"/>
    <mergeCell ref="A6:F6"/>
    <mergeCell ref="D8:E8"/>
    <mergeCell ref="D9:E9"/>
    <mergeCell ref="D10:E10"/>
  </mergeCells>
  <pageMargins left="1.0236220472440944" right="1.0236220472440944" top="0.35433070866141736" bottom="0.55118110236220474" header="0.31496062992125984" footer="0.31496062992125984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 10_06.12.2021 </vt:lpstr>
      <vt:lpstr>'T 10_06.12.2021 '!Print_Area</vt:lpstr>
      <vt:lpstr>'T 10_06.12.2021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Raluca Bucur</cp:lastModifiedBy>
  <cp:lastPrinted>2022-01-06T10:32:57Z</cp:lastPrinted>
  <dcterms:created xsi:type="dcterms:W3CDTF">2019-07-31T12:30:04Z</dcterms:created>
  <dcterms:modified xsi:type="dcterms:W3CDTF">2022-01-06T12:28:11Z</dcterms:modified>
</cp:coreProperties>
</file>