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hosu\Desktop\"/>
    </mc:Choice>
  </mc:AlternateContent>
  <bookViews>
    <workbookView xWindow="0" yWindow="0" windowWidth="15930" windowHeight="110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6" i="1" l="1"/>
  <c r="D74" i="1"/>
  <c r="D71" i="1"/>
  <c r="D70" i="1"/>
  <c r="D67" i="1"/>
  <c r="D66" i="1"/>
  <c r="D63" i="1"/>
  <c r="D62" i="1"/>
  <c r="D59" i="1"/>
  <c r="D58" i="1"/>
  <c r="D55" i="1"/>
  <c r="D54" i="1"/>
  <c r="D51" i="1"/>
  <c r="D50" i="1"/>
  <c r="D47" i="1"/>
  <c r="D46" i="1"/>
  <c r="D43" i="1"/>
  <c r="D42" i="1"/>
  <c r="D39" i="1"/>
  <c r="D38" i="1"/>
  <c r="D23" i="1"/>
  <c r="D22" i="1"/>
  <c r="D19" i="1"/>
  <c r="D18" i="1"/>
  <c r="D15" i="1"/>
  <c r="D14" i="1"/>
  <c r="D77" i="1" s="1"/>
  <c r="D11" i="1"/>
</calcChain>
</file>

<file path=xl/sharedStrings.xml><?xml version="1.0" encoding="utf-8"?>
<sst xmlns="http://schemas.openxmlformats.org/spreadsheetml/2006/main" count="102" uniqueCount="61">
  <si>
    <t>DIRECTIA NATIONALA DE PROBATIUNE</t>
  </si>
  <si>
    <t xml:space="preserve">CAP 61.01 </t>
  </si>
  <si>
    <t>”ORDINE PUBLICA SI SIGURANTA NATIONALA”</t>
  </si>
  <si>
    <t xml:space="preserve">TITL.10 </t>
  </si>
  <si>
    <t>”CHELTUIELI DE PERSONAL”</t>
  </si>
  <si>
    <t>perioada 01.09.2016-30.09.2016</t>
  </si>
  <si>
    <t>Clasificatie bugetara</t>
  </si>
  <si>
    <t>LUNA</t>
  </si>
  <si>
    <t>ZIUA</t>
  </si>
  <si>
    <t>SUMA</t>
  </si>
  <si>
    <t>EXPLICATII</t>
  </si>
  <si>
    <t>SUBTOTAL 10.01.01</t>
  </si>
  <si>
    <t>10.01.01</t>
  </si>
  <si>
    <t>septembrie</t>
  </si>
  <si>
    <t>alim card sal luna august,pt impozit,contributii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</si>
  <si>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</si>
  <si>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</si>
  <si>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</si>
  <si>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</si>
  <si>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</si>
  <si>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</si>
  <si>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</si>
  <si>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10.01.13</t>
  </si>
  <si>
    <t>10.01.13</t>
  </si>
  <si>
    <t>decont diurna delegare interna</t>
  </si>
  <si>
    <t>decont diurna deplasare inspecție</t>
  </si>
  <si>
    <t>decont diurna deplasare externa</t>
  </si>
  <si>
    <t>decont diurna deplasare interna</t>
  </si>
  <si>
    <t>Total 10.01.13</t>
  </si>
  <si>
    <t>SUBTOTAL 10.01.15</t>
  </si>
  <si>
    <t>10.01.15</t>
  </si>
  <si>
    <t xml:space="preserve">decont ch transport auto deplasare delegare </t>
  </si>
  <si>
    <t>Total 10.01.15</t>
  </si>
  <si>
    <t>SUBTOTAL 10.01.16</t>
  </si>
  <si>
    <t>10.01.16</t>
  </si>
  <si>
    <t>decontare chirie locuinta personal asimilat magistratilor conf OUG 27/2006</t>
  </si>
  <si>
    <t>Total 10.01.16</t>
  </si>
  <si>
    <t>SUBTOTAL 10.01.30</t>
  </si>
  <si>
    <t>10.01.30</t>
  </si>
  <si>
    <t>Total 10.01.30</t>
  </si>
  <si>
    <t>SUBTOTAL 10.02.30</t>
  </si>
  <si>
    <t>10.02.30</t>
  </si>
  <si>
    <t xml:space="preserve">deconturi medicamente conf.HG.762/2010, </t>
  </si>
  <si>
    <t>Total 10.02.30</t>
  </si>
  <si>
    <t>SUBTOTAL 10.03.01</t>
  </si>
  <si>
    <t>10.03.01</t>
  </si>
  <si>
    <t>viramente la bug de stat si bug asig sociale si fond speciale august 2016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</si>
  <si>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</si>
  <si>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</si>
  <si>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</si>
  <si>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</si>
  <si>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</si>
  <si>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</si>
  <si>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</si>
  <si>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</si>
  <si>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</si>
  <si>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</si>
  <si>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</si>
  <si>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Total 10.03.06</t>
  </si>
  <si>
    <t>TOTAL PLATII SEPTEMBRIE 2016</t>
  </si>
  <si>
    <t>TOTAL PLATII TITLUL 10 LA DATA DE 30.09.2016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</si>
</sst>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9" xfId="0" applyFont="1" applyBorder="1" applyAlignment="1">
      <alignment horizontal="center"/>
    </xf>
    <xf numFmtId="0" fontId="0" fillId="0" borderId="10" xfId="0" applyFont="1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23" xfId="0" applyBorder="1"/>
    <xf numFmtId="0" fontId="0" fillId="0" borderId="24" xfId="0" applyBorder="1" applyAlignment="1">
      <alignment horizontal="center"/>
    </xf>
    <xf numFmtId="0" fontId="0" fillId="0" borderId="25" xfId="0" applyBorder="1"/>
    <xf numFmtId="0" fontId="1" fillId="0" borderId="15" xfId="0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vertical="center" wrapText="1" readingOrder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left" vertical="center" wrapText="1" readingOrder="1"/>
    </xf>
    <xf numFmtId="0" fontId="0" fillId="0" borderId="11" xfId="0" applyBorder="1" applyAlignment="1">
      <alignment horizontal="left" vertical="center" wrapText="1" readingOrder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" fontId="0" fillId="2" borderId="16" xfId="0" applyNumberForma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0" fillId="0" borderId="12" xfId="0" applyBorder="1" applyAlignment="1">
      <alignment horizontal="left" vertical="center" wrapText="1" readingOrder="1"/>
    </xf>
    <xf numFmtId="0" fontId="0" fillId="0" borderId="14" xfId="0" applyBorder="1" applyAlignment="1">
      <alignment horizontal="left" vertical="center" wrapText="1" readingOrder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4" fontId="0" fillId="0" borderId="16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2" borderId="16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workbookViewId="0">
      <selection activeCell="L41" sqref="L41"/>
    </sheetView>
  </sheetViews>
  <sheetFormatPr defaultRowHeight="15" x14ac:dyDescent="0.25"/>
  <cols>
    <col min="1" max="1" width="35.42578125" bestFit="1" customWidth="1"/>
    <col min="2" max="2" width="14.85546875" customWidth="1"/>
    <col min="5" max="5" width="8.140625" customWidth="1"/>
    <col min="7" max="7" width="39.28515625" customWidth="1"/>
  </cols>
  <sheetData>
    <row r="1" spans="1:7" x14ac:dyDescent="0.25">
      <c r="A1" t="s">
        <v>0</v>
      </c>
    </row>
    <row r="3" spans="1:7" x14ac:dyDescent="0.25">
      <c r="A3" s="1" t="s">
        <v>1</v>
      </c>
      <c r="B3" t="s">
        <v>2</v>
      </c>
    </row>
    <row r="4" spans="1:7" x14ac:dyDescent="0.25">
      <c r="A4" s="1" t="s">
        <v>3</v>
      </c>
      <c r="B4" t="s">
        <v>4</v>
      </c>
    </row>
    <row r="7" spans="1:7" x14ac:dyDescent="0.25">
      <c r="C7" s="23" t="s">
        <v>5</v>
      </c>
      <c r="D7" s="23"/>
      <c r="E7" s="23"/>
      <c r="F7" s="23"/>
    </row>
    <row r="9" spans="1:7" ht="15.75" thickBot="1" x14ac:dyDescent="0.3"/>
    <row r="10" spans="1:7" ht="15.75" thickBot="1" x14ac:dyDescent="0.3">
      <c r="A10" s="2" t="s">
        <v>6</v>
      </c>
      <c r="B10" s="3" t="s">
        <v>7</v>
      </c>
      <c r="C10" s="4" t="s">
        <v>8</v>
      </c>
      <c r="D10" s="24" t="s">
        <v>9</v>
      </c>
      <c r="E10" s="25"/>
      <c r="F10" s="26" t="s">
        <v>10</v>
      </c>
      <c r="G10" s="25"/>
    </row>
    <row r="11" spans="1:7" x14ac:dyDescent="0.25">
      <c r="A11" s="5" t="s">
        <v>11</v>
      </c>
      <c r="B11" s="6"/>
      <c r="C11" s="6"/>
      <c r="D11" s="27">
        <f>4107412.32+1386651.12+1538150+1436493+1429808+2400+2000+3000+1415397</f>
        <v>11321311.439999999</v>
      </c>
      <c r="E11" s="27"/>
      <c r="F11" s="28"/>
      <c r="G11" s="29"/>
    </row>
    <row r="12" spans="1:7" x14ac:dyDescent="0.25">
      <c r="A12" s="7" t="s">
        <v>12</v>
      </c>
      <c r="B12" s="8" t="s">
        <v>13</v>
      </c>
      <c r="C12" s="8">
        <v>8</v>
      </c>
      <c r="D12" s="30">
        <v>1739122</v>
      </c>
      <c r="E12" s="30"/>
      <c r="F12" s="31" t="s">
        <v>14</v>
      </c>
      <c r="G12" s="32"/>
    </row>
    <row r="13" spans="1:7" x14ac:dyDescent="0.25">
      <c r="A13" s="9"/>
      <c r="B13" s="10"/>
      <c r="C13" s="10"/>
      <c r="D13" s="38"/>
      <c r="E13" s="39"/>
      <c r="F13" s="40"/>
      <c r="G13" s="41"/>
    </row>
    <row r="14" spans="1:7" ht="15.75" thickBot="1" x14ac:dyDescent="0.3">
      <c r="A14" s="11" t="s">
        <v>15</v>
      </c>
      <c r="B14" s="12"/>
      <c r="C14" s="12"/>
      <c r="D14" s="35">
        <f>D11+D12+D13</f>
        <v>13060433.439999999</v>
      </c>
      <c r="E14" s="35"/>
      <c r="F14" s="42"/>
      <c r="G14" s="43"/>
    </row>
    <row r="15" spans="1:7" x14ac:dyDescent="0.25">
      <c r="A15" s="13" t="s">
        <v>16</v>
      </c>
      <c r="B15" s="14"/>
      <c r="C15" s="14"/>
      <c r="D15" s="44">
        <f>584094+197116+198364+199339+198348+196012</f>
        <v>1573273</v>
      </c>
      <c r="E15" s="44"/>
      <c r="F15" s="45"/>
      <c r="G15" s="46"/>
    </row>
    <row r="16" spans="1:7" x14ac:dyDescent="0.25">
      <c r="A16" s="7" t="s">
        <v>17</v>
      </c>
      <c r="B16" s="8" t="s">
        <v>13</v>
      </c>
      <c r="C16" s="10">
        <v>8</v>
      </c>
      <c r="D16" s="30">
        <v>196502</v>
      </c>
      <c r="E16" s="30"/>
      <c r="F16" s="31" t="s">
        <v>14</v>
      </c>
      <c r="G16" s="32"/>
    </row>
    <row r="17" spans="1:7" x14ac:dyDescent="0.25">
      <c r="A17" s="9"/>
      <c r="B17" s="10"/>
      <c r="C17" s="10"/>
      <c r="D17" s="33"/>
      <c r="E17" s="33"/>
      <c r="F17" s="33"/>
      <c r="G17" s="34"/>
    </row>
    <row r="18" spans="1:7" ht="15.75" thickBot="1" x14ac:dyDescent="0.3">
      <c r="A18" s="11" t="s">
        <v>18</v>
      </c>
      <c r="B18" s="12"/>
      <c r="C18" s="12"/>
      <c r="D18" s="35">
        <f>D15+D16</f>
        <v>1769775</v>
      </c>
      <c r="E18" s="35"/>
      <c r="F18" s="36"/>
      <c r="G18" s="37"/>
    </row>
    <row r="19" spans="1:7" x14ac:dyDescent="0.25">
      <c r="A19" s="13" t="s">
        <v>19</v>
      </c>
      <c r="B19" s="14"/>
      <c r="C19" s="14"/>
      <c r="D19" s="44">
        <f>374154+125680+125430+125878+125286+123683</f>
        <v>1000111</v>
      </c>
      <c r="E19" s="44"/>
      <c r="F19" s="45"/>
      <c r="G19" s="46"/>
    </row>
    <row r="20" spans="1:7" x14ac:dyDescent="0.25">
      <c r="A20" s="7" t="s">
        <v>20</v>
      </c>
      <c r="B20" s="8" t="s">
        <v>13</v>
      </c>
      <c r="C20" s="10">
        <v>8</v>
      </c>
      <c r="D20" s="30">
        <v>123790</v>
      </c>
      <c r="E20" s="30"/>
      <c r="F20" s="31" t="s">
        <v>14</v>
      </c>
      <c r="G20" s="32"/>
    </row>
    <row r="21" spans="1:7" x14ac:dyDescent="0.25">
      <c r="A21" s="9"/>
      <c r="B21" s="10"/>
      <c r="C21" s="10"/>
      <c r="D21" s="33"/>
      <c r="E21" s="33"/>
      <c r="F21" s="33"/>
      <c r="G21" s="34"/>
    </row>
    <row r="22" spans="1:7" ht="15.75" thickBot="1" x14ac:dyDescent="0.3">
      <c r="A22" s="11" t="s">
        <v>21</v>
      </c>
      <c r="B22" s="12"/>
      <c r="C22" s="12"/>
      <c r="D22" s="35">
        <f>D19+D20</f>
        <v>1123901</v>
      </c>
      <c r="E22" s="35"/>
      <c r="F22" s="36"/>
      <c r="G22" s="37"/>
    </row>
    <row r="23" spans="1:7" ht="15.75" thickBot="1" x14ac:dyDescent="0.3">
      <c r="A23" s="13" t="s">
        <v>22</v>
      </c>
      <c r="B23" s="14"/>
      <c r="C23" s="14"/>
      <c r="D23" s="44">
        <f>21146.5+3351.1+234.4+1180.08+11307.96+11476.07+3243+474.4+491.7+491.7+546.5+505.5+170+3351.1+468.8+136+586+720+720+750</f>
        <v>61350.81</v>
      </c>
      <c r="E23" s="44"/>
      <c r="F23" s="45"/>
      <c r="G23" s="46"/>
    </row>
    <row r="24" spans="1:7" x14ac:dyDescent="0.25">
      <c r="A24" s="7" t="s">
        <v>23</v>
      </c>
      <c r="B24" s="8" t="s">
        <v>13</v>
      </c>
      <c r="C24" s="15">
        <v>2</v>
      </c>
      <c r="D24" s="47">
        <v>351.6</v>
      </c>
      <c r="E24" s="47"/>
      <c r="F24" s="48" t="s">
        <v>24</v>
      </c>
      <c r="G24" s="49"/>
    </row>
    <row r="25" spans="1:7" x14ac:dyDescent="0.25">
      <c r="A25" s="7"/>
      <c r="B25" s="8" t="s">
        <v>13</v>
      </c>
      <c r="C25" s="10">
        <v>2</v>
      </c>
      <c r="D25" s="30">
        <v>202</v>
      </c>
      <c r="E25" s="30"/>
      <c r="F25" s="48" t="s">
        <v>24</v>
      </c>
      <c r="G25" s="49"/>
    </row>
    <row r="26" spans="1:7" x14ac:dyDescent="0.25">
      <c r="A26" s="9"/>
      <c r="B26" s="8" t="s">
        <v>13</v>
      </c>
      <c r="C26" s="10">
        <v>8</v>
      </c>
      <c r="D26" s="30">
        <v>4188.72</v>
      </c>
      <c r="E26" s="30"/>
      <c r="F26" s="48" t="s">
        <v>24</v>
      </c>
      <c r="G26" s="49"/>
    </row>
    <row r="27" spans="1:7" x14ac:dyDescent="0.25">
      <c r="A27" s="9"/>
      <c r="B27" s="8" t="s">
        <v>13</v>
      </c>
      <c r="C27" s="10">
        <v>13</v>
      </c>
      <c r="D27" s="38">
        <v>146.5</v>
      </c>
      <c r="E27" s="39"/>
      <c r="F27" s="48" t="s">
        <v>24</v>
      </c>
      <c r="G27" s="49"/>
    </row>
    <row r="28" spans="1:7" x14ac:dyDescent="0.25">
      <c r="A28" s="16"/>
      <c r="B28" s="8" t="s">
        <v>13</v>
      </c>
      <c r="C28" s="17">
        <v>17</v>
      </c>
      <c r="D28" s="30">
        <v>737.52</v>
      </c>
      <c r="E28" s="30"/>
      <c r="F28" s="48" t="s">
        <v>25</v>
      </c>
      <c r="G28" s="49"/>
    </row>
    <row r="29" spans="1:7" x14ac:dyDescent="0.25">
      <c r="A29" s="16"/>
      <c r="B29" s="8" t="s">
        <v>13</v>
      </c>
      <c r="C29" s="17">
        <v>17</v>
      </c>
      <c r="D29" s="30">
        <v>737.52</v>
      </c>
      <c r="E29" s="30"/>
      <c r="F29" s="48" t="s">
        <v>25</v>
      </c>
      <c r="G29" s="49"/>
    </row>
    <row r="30" spans="1:7" x14ac:dyDescent="0.25">
      <c r="A30" s="16"/>
      <c r="B30" s="8" t="s">
        <v>13</v>
      </c>
      <c r="C30" s="17">
        <v>16</v>
      </c>
      <c r="D30" s="30">
        <v>819.72</v>
      </c>
      <c r="E30" s="30"/>
      <c r="F30" s="48" t="s">
        <v>25</v>
      </c>
      <c r="G30" s="49"/>
    </row>
    <row r="31" spans="1:7" x14ac:dyDescent="0.25">
      <c r="A31" s="16"/>
      <c r="B31" s="8" t="s">
        <v>13</v>
      </c>
      <c r="C31" s="17">
        <v>22</v>
      </c>
      <c r="D31" s="30">
        <v>5000.2299999999996</v>
      </c>
      <c r="E31" s="30"/>
      <c r="F31" s="48" t="s">
        <v>26</v>
      </c>
      <c r="G31" s="49"/>
    </row>
    <row r="32" spans="1:7" x14ac:dyDescent="0.25">
      <c r="A32" s="16"/>
      <c r="B32" s="8" t="s">
        <v>13</v>
      </c>
      <c r="C32" s="17">
        <v>22</v>
      </c>
      <c r="D32" s="30">
        <v>8.2799999999999994</v>
      </c>
      <c r="E32" s="30"/>
      <c r="F32" s="48" t="s">
        <v>25</v>
      </c>
      <c r="G32" s="49"/>
    </row>
    <row r="33" spans="1:7" x14ac:dyDescent="0.25">
      <c r="A33" s="16"/>
      <c r="B33" s="8" t="s">
        <v>13</v>
      </c>
      <c r="C33" s="17">
        <v>22</v>
      </c>
      <c r="D33" s="30">
        <v>17.52</v>
      </c>
      <c r="E33" s="30"/>
      <c r="F33" s="48" t="s">
        <v>25</v>
      </c>
      <c r="G33" s="49"/>
    </row>
    <row r="34" spans="1:7" x14ac:dyDescent="0.25">
      <c r="A34" s="16"/>
      <c r="B34" s="8" t="s">
        <v>13</v>
      </c>
      <c r="C34" s="17">
        <v>22</v>
      </c>
      <c r="D34" s="30">
        <v>17.52</v>
      </c>
      <c r="E34" s="30"/>
      <c r="F34" s="48" t="s">
        <v>25</v>
      </c>
      <c r="G34" s="49"/>
    </row>
    <row r="35" spans="1:7" x14ac:dyDescent="0.25">
      <c r="A35" s="16"/>
      <c r="B35" s="8" t="s">
        <v>13</v>
      </c>
      <c r="C35" s="17">
        <v>26</v>
      </c>
      <c r="D35" s="30">
        <v>0.32</v>
      </c>
      <c r="E35" s="30"/>
      <c r="F35" s="48" t="s">
        <v>27</v>
      </c>
      <c r="G35" s="49"/>
    </row>
    <row r="36" spans="1:7" x14ac:dyDescent="0.25">
      <c r="A36" s="16"/>
      <c r="B36" s="8" t="s">
        <v>13</v>
      </c>
      <c r="C36" s="17">
        <v>29</v>
      </c>
      <c r="D36" s="30">
        <v>204</v>
      </c>
      <c r="E36" s="30"/>
      <c r="F36" s="48" t="s">
        <v>27</v>
      </c>
      <c r="G36" s="49"/>
    </row>
    <row r="37" spans="1:7" x14ac:dyDescent="0.25">
      <c r="A37" s="16"/>
      <c r="B37" s="17"/>
      <c r="C37" s="17"/>
      <c r="D37" s="30"/>
      <c r="E37" s="30"/>
      <c r="F37" s="48"/>
      <c r="G37" s="49"/>
    </row>
    <row r="38" spans="1:7" ht="15.75" thickBot="1" x14ac:dyDescent="0.3">
      <c r="A38" s="11" t="s">
        <v>28</v>
      </c>
      <c r="B38" s="12"/>
      <c r="C38" s="12"/>
      <c r="D38" s="50">
        <f>SUM(D23:E37)</f>
        <v>73782.260000000009</v>
      </c>
      <c r="E38" s="50"/>
      <c r="F38" s="48"/>
      <c r="G38" s="49"/>
    </row>
    <row r="39" spans="1:7" x14ac:dyDescent="0.25">
      <c r="A39" s="13" t="s">
        <v>29</v>
      </c>
      <c r="B39" s="14"/>
      <c r="C39" s="14"/>
      <c r="D39" s="45">
        <f>3872.54+1087.17+710.78</f>
        <v>5670.49</v>
      </c>
      <c r="E39" s="45"/>
      <c r="F39" s="45"/>
      <c r="G39" s="46"/>
    </row>
    <row r="40" spans="1:7" x14ac:dyDescent="0.25">
      <c r="A40" s="7" t="s">
        <v>30</v>
      </c>
      <c r="B40" s="8" t="s">
        <v>13</v>
      </c>
      <c r="C40" s="10"/>
      <c r="D40" s="30">
        <v>0</v>
      </c>
      <c r="E40" s="30"/>
      <c r="F40" s="31" t="s">
        <v>31</v>
      </c>
      <c r="G40" s="32"/>
    </row>
    <row r="41" spans="1:7" x14ac:dyDescent="0.25">
      <c r="A41" s="9"/>
      <c r="B41" s="10"/>
      <c r="C41" s="10"/>
      <c r="D41" s="33"/>
      <c r="E41" s="33"/>
      <c r="F41" s="33"/>
      <c r="G41" s="34"/>
    </row>
    <row r="42" spans="1:7" ht="15.75" thickBot="1" x14ac:dyDescent="0.3">
      <c r="A42" s="11" t="s">
        <v>32</v>
      </c>
      <c r="B42" s="12"/>
      <c r="C42" s="12"/>
      <c r="D42" s="50">
        <f>D39+D40</f>
        <v>5670.49</v>
      </c>
      <c r="E42" s="50"/>
      <c r="F42" s="36"/>
      <c r="G42" s="37"/>
    </row>
    <row r="43" spans="1:7" x14ac:dyDescent="0.25">
      <c r="A43" s="13" t="s">
        <v>33</v>
      </c>
      <c r="B43" s="14"/>
      <c r="C43" s="14"/>
      <c r="D43" s="44">
        <f>15332.64+5074.04+5070.38+5099.42+5143.28+5126.9</f>
        <v>40846.660000000003</v>
      </c>
      <c r="E43" s="44"/>
      <c r="F43" s="45"/>
      <c r="G43" s="46"/>
    </row>
    <row r="44" spans="1:7" x14ac:dyDescent="0.25">
      <c r="A44" s="7" t="s">
        <v>34</v>
      </c>
      <c r="B44" s="8" t="s">
        <v>13</v>
      </c>
      <c r="C44" s="10"/>
      <c r="D44" s="30">
        <v>5056.82</v>
      </c>
      <c r="E44" s="30"/>
      <c r="F44" s="31" t="s">
        <v>35</v>
      </c>
      <c r="G44" s="32"/>
    </row>
    <row r="45" spans="1:7" x14ac:dyDescent="0.25">
      <c r="A45" s="9"/>
      <c r="B45" s="10"/>
      <c r="C45" s="10"/>
      <c r="D45" s="51"/>
      <c r="E45" s="51"/>
      <c r="F45" s="31"/>
      <c r="G45" s="32"/>
    </row>
    <row r="46" spans="1:7" ht="15.75" thickBot="1" x14ac:dyDescent="0.3">
      <c r="A46" s="11" t="s">
        <v>36</v>
      </c>
      <c r="B46" s="12"/>
      <c r="C46" s="12"/>
      <c r="D46" s="50">
        <f>D43+D44+D45</f>
        <v>45903.48</v>
      </c>
      <c r="E46" s="50"/>
      <c r="F46" s="36"/>
      <c r="G46" s="37"/>
    </row>
    <row r="47" spans="1:7" x14ac:dyDescent="0.25">
      <c r="A47" s="13" t="s">
        <v>37</v>
      </c>
      <c r="B47" s="14"/>
      <c r="C47" s="14"/>
      <c r="D47" s="44">
        <f>55488+22853+16137+11893.01+12258+709+2767+7362.74</f>
        <v>129467.75</v>
      </c>
      <c r="E47" s="44"/>
      <c r="F47" s="45"/>
      <c r="G47" s="46"/>
    </row>
    <row r="48" spans="1:7" x14ac:dyDescent="0.25">
      <c r="A48" s="7" t="s">
        <v>38</v>
      </c>
      <c r="B48" s="8" t="s">
        <v>13</v>
      </c>
      <c r="C48" s="10">
        <v>8</v>
      </c>
      <c r="D48" s="30">
        <v>9583</v>
      </c>
      <c r="E48" s="30"/>
      <c r="F48" s="31" t="s">
        <v>14</v>
      </c>
      <c r="G48" s="32"/>
    </row>
    <row r="49" spans="1:7" x14ac:dyDescent="0.25">
      <c r="A49" s="9"/>
      <c r="B49" s="10"/>
      <c r="C49" s="10"/>
      <c r="D49" s="52"/>
      <c r="E49" s="52"/>
      <c r="F49" s="48"/>
      <c r="G49" s="49"/>
    </row>
    <row r="50" spans="1:7" ht="15.75" thickBot="1" x14ac:dyDescent="0.3">
      <c r="A50" s="11" t="s">
        <v>39</v>
      </c>
      <c r="B50" s="12"/>
      <c r="C50" s="12"/>
      <c r="D50" s="35">
        <f>SUM(D47:E49)</f>
        <v>139050.75</v>
      </c>
      <c r="E50" s="35"/>
      <c r="F50" s="36"/>
      <c r="G50" s="37"/>
    </row>
    <row r="51" spans="1:7" x14ac:dyDescent="0.25">
      <c r="A51" s="13" t="s">
        <v>40</v>
      </c>
      <c r="B51" s="14"/>
      <c r="C51" s="14"/>
      <c r="D51" s="44">
        <f>8468.03+4010.42+4024.62+5050.08+10444.33</f>
        <v>31997.480000000003</v>
      </c>
      <c r="E51" s="44"/>
      <c r="F51" s="45"/>
      <c r="G51" s="46"/>
    </row>
    <row r="52" spans="1:7" x14ac:dyDescent="0.25">
      <c r="A52" s="7" t="s">
        <v>41</v>
      </c>
      <c r="B52" s="8" t="s">
        <v>13</v>
      </c>
      <c r="C52" s="10">
        <v>22</v>
      </c>
      <c r="D52" s="30">
        <v>5217.95</v>
      </c>
      <c r="E52" s="30"/>
      <c r="F52" s="31" t="s">
        <v>42</v>
      </c>
      <c r="G52" s="32"/>
    </row>
    <row r="53" spans="1:7" x14ac:dyDescent="0.25">
      <c r="A53" s="9"/>
      <c r="B53" s="10"/>
      <c r="C53" s="10"/>
      <c r="D53" s="51"/>
      <c r="E53" s="51"/>
      <c r="F53" s="31"/>
      <c r="G53" s="32"/>
    </row>
    <row r="54" spans="1:7" ht="15.75" thickBot="1" x14ac:dyDescent="0.3">
      <c r="A54" s="11" t="s">
        <v>43</v>
      </c>
      <c r="B54" s="12"/>
      <c r="C54" s="12"/>
      <c r="D54" s="35">
        <f>D51+D52</f>
        <v>37215.43</v>
      </c>
      <c r="E54" s="35"/>
      <c r="F54" s="36"/>
      <c r="G54" s="37"/>
    </row>
    <row r="55" spans="1:7" x14ac:dyDescent="0.25">
      <c r="A55" s="13" t="s">
        <v>44</v>
      </c>
      <c r="B55" s="14"/>
      <c r="C55" s="14"/>
      <c r="D55" s="44">
        <f>813001+273252+296397+280279+279489+276065</f>
        <v>2218483</v>
      </c>
      <c r="E55" s="44"/>
      <c r="F55" s="45"/>
      <c r="G55" s="46"/>
    </row>
    <row r="56" spans="1:7" ht="35.25" customHeight="1" x14ac:dyDescent="0.25">
      <c r="A56" s="7" t="s">
        <v>45</v>
      </c>
      <c r="B56" s="8" t="s">
        <v>13</v>
      </c>
      <c r="C56" s="10">
        <v>8</v>
      </c>
      <c r="D56" s="30">
        <v>328208</v>
      </c>
      <c r="E56" s="30"/>
      <c r="F56" s="31" t="s">
        <v>46</v>
      </c>
      <c r="G56" s="32"/>
    </row>
    <row r="57" spans="1:7" x14ac:dyDescent="0.25">
      <c r="A57" s="9"/>
      <c r="B57" s="10"/>
      <c r="C57" s="10"/>
      <c r="D57" s="33"/>
      <c r="E57" s="33"/>
      <c r="F57" s="33"/>
      <c r="G57" s="34"/>
    </row>
    <row r="58" spans="1:7" ht="15.75" thickBot="1" x14ac:dyDescent="0.3">
      <c r="A58" s="11" t="s">
        <v>47</v>
      </c>
      <c r="B58" s="12"/>
      <c r="C58" s="12"/>
      <c r="D58" s="35">
        <f>D55+D56</f>
        <v>2546691</v>
      </c>
      <c r="E58" s="35"/>
      <c r="F58" s="36"/>
      <c r="G58" s="37"/>
    </row>
    <row r="59" spans="1:7" x14ac:dyDescent="0.25">
      <c r="A59" s="13" t="s">
        <v>48</v>
      </c>
      <c r="B59" s="14"/>
      <c r="C59" s="14"/>
      <c r="D59" s="44">
        <f>25622+8650+9386+8867+8843+8711</f>
        <v>70079</v>
      </c>
      <c r="E59" s="44"/>
      <c r="F59" s="45"/>
      <c r="G59" s="46"/>
    </row>
    <row r="60" spans="1:7" ht="32.25" customHeight="1" x14ac:dyDescent="0.25">
      <c r="A60" s="7" t="s">
        <v>49</v>
      </c>
      <c r="B60" s="8" t="s">
        <v>13</v>
      </c>
      <c r="C60" s="10">
        <v>8</v>
      </c>
      <c r="D60" s="30">
        <v>10373</v>
      </c>
      <c r="E60" s="30"/>
      <c r="F60" s="31" t="s">
        <v>46</v>
      </c>
      <c r="G60" s="32"/>
    </row>
    <row r="61" spans="1:7" x14ac:dyDescent="0.25">
      <c r="A61" s="9"/>
      <c r="B61" s="10"/>
      <c r="C61" s="10"/>
      <c r="D61" s="33"/>
      <c r="E61" s="33"/>
      <c r="F61" s="33"/>
      <c r="G61" s="34"/>
    </row>
    <row r="62" spans="1:7" ht="15.75" thickBot="1" x14ac:dyDescent="0.3">
      <c r="A62" s="11" t="s">
        <v>50</v>
      </c>
      <c r="B62" s="12"/>
      <c r="C62" s="12"/>
      <c r="D62" s="35">
        <f>D59+D60</f>
        <v>80452</v>
      </c>
      <c r="E62" s="35"/>
      <c r="F62" s="36"/>
      <c r="G62" s="37"/>
    </row>
    <row r="63" spans="1:7" x14ac:dyDescent="0.25">
      <c r="A63" s="13" t="s">
        <v>51</v>
      </c>
      <c r="B63" s="14"/>
      <c r="C63" s="14"/>
      <c r="D63" s="44">
        <f>266468+89961+97617+92221+91960+90590</f>
        <v>728817</v>
      </c>
      <c r="E63" s="44"/>
      <c r="F63" s="45"/>
      <c r="G63" s="46"/>
    </row>
    <row r="64" spans="1:7" ht="40.5" customHeight="1" x14ac:dyDescent="0.25">
      <c r="A64" s="7" t="s">
        <v>52</v>
      </c>
      <c r="B64" s="8" t="s">
        <v>13</v>
      </c>
      <c r="C64" s="10">
        <v>8</v>
      </c>
      <c r="D64" s="30">
        <v>107884</v>
      </c>
      <c r="E64" s="30"/>
      <c r="F64" s="31" t="s">
        <v>46</v>
      </c>
      <c r="G64" s="32"/>
    </row>
    <row r="65" spans="1:7" x14ac:dyDescent="0.25">
      <c r="A65" s="9"/>
      <c r="B65" s="10"/>
      <c r="C65" s="10"/>
      <c r="D65" s="33"/>
      <c r="E65" s="33"/>
      <c r="F65" s="33"/>
      <c r="G65" s="34"/>
    </row>
    <row r="66" spans="1:7" ht="15.75" thickBot="1" x14ac:dyDescent="0.3">
      <c r="A66" s="11" t="s">
        <v>53</v>
      </c>
      <c r="B66" s="12"/>
      <c r="C66" s="12"/>
      <c r="D66" s="35">
        <f>D63+D64</f>
        <v>836701</v>
      </c>
      <c r="E66" s="35"/>
      <c r="F66" s="36"/>
      <c r="G66" s="37"/>
    </row>
    <row r="67" spans="1:7" x14ac:dyDescent="0.25">
      <c r="A67" s="13" t="s">
        <v>54</v>
      </c>
      <c r="B67" s="14"/>
      <c r="C67" s="14"/>
      <c r="D67" s="44">
        <f>8193+2753+2985+2826+2820+2784</f>
        <v>22361</v>
      </c>
      <c r="E67" s="44"/>
      <c r="F67" s="45"/>
      <c r="G67" s="46"/>
    </row>
    <row r="68" spans="1:7" ht="40.5" customHeight="1" x14ac:dyDescent="0.25">
      <c r="A68" s="9" t="s">
        <v>55</v>
      </c>
      <c r="B68" s="8" t="s">
        <v>13</v>
      </c>
      <c r="C68" s="10">
        <v>8</v>
      </c>
      <c r="D68" s="30">
        <v>3309</v>
      </c>
      <c r="E68" s="30"/>
      <c r="F68" s="31" t="s">
        <v>46</v>
      </c>
      <c r="G68" s="32"/>
    </row>
    <row r="69" spans="1:7" x14ac:dyDescent="0.25">
      <c r="A69" s="9"/>
      <c r="B69" s="10"/>
      <c r="C69" s="10"/>
      <c r="D69" s="51"/>
      <c r="E69" s="51"/>
      <c r="F69" s="31"/>
      <c r="G69" s="32"/>
    </row>
    <row r="70" spans="1:7" ht="15.75" thickBot="1" x14ac:dyDescent="0.3">
      <c r="A70" s="18" t="s">
        <v>56</v>
      </c>
      <c r="B70" s="12"/>
      <c r="C70" s="12"/>
      <c r="D70" s="35">
        <f>D68+D67</f>
        <v>25670</v>
      </c>
      <c r="E70" s="35"/>
      <c r="F70" s="36"/>
      <c r="G70" s="37"/>
    </row>
    <row r="71" spans="1:7" x14ac:dyDescent="0.25">
      <c r="A71" s="13" t="s">
        <v>57</v>
      </c>
      <c r="B71" s="14"/>
      <c r="C71" s="14"/>
      <c r="D71" s="44">
        <f>148829+46212+36387+30261+35197+38773</f>
        <v>335659</v>
      </c>
      <c r="E71" s="44"/>
      <c r="F71" s="45"/>
      <c r="G71" s="46"/>
    </row>
    <row r="72" spans="1:7" ht="40.5" customHeight="1" x14ac:dyDescent="0.25">
      <c r="A72" s="19">
        <v>38786</v>
      </c>
      <c r="B72" s="8" t="s">
        <v>13</v>
      </c>
      <c r="C72" s="10">
        <v>8</v>
      </c>
      <c r="D72" s="30">
        <v>42347</v>
      </c>
      <c r="E72" s="30"/>
      <c r="F72" s="31" t="s">
        <v>46</v>
      </c>
      <c r="G72" s="32"/>
    </row>
    <row r="73" spans="1:7" x14ac:dyDescent="0.25">
      <c r="A73" s="9"/>
      <c r="B73" s="10"/>
      <c r="C73" s="10"/>
      <c r="D73" s="33"/>
      <c r="E73" s="33"/>
      <c r="F73" s="33"/>
      <c r="G73" s="34"/>
    </row>
    <row r="74" spans="1:7" ht="15.75" thickBot="1" x14ac:dyDescent="0.3">
      <c r="A74" s="11" t="s">
        <v>58</v>
      </c>
      <c r="B74" s="12"/>
      <c r="C74" s="12"/>
      <c r="D74" s="35">
        <f>D71+D72</f>
        <v>378006</v>
      </c>
      <c r="E74" s="55"/>
      <c r="F74" s="36"/>
      <c r="G74" s="37"/>
    </row>
    <row r="75" spans="1:7" x14ac:dyDescent="0.25">
      <c r="A75" s="20"/>
      <c r="B75" s="15"/>
      <c r="C75" s="15"/>
      <c r="D75" s="54"/>
      <c r="E75" s="54"/>
      <c r="F75" s="54"/>
      <c r="G75" s="54"/>
    </row>
    <row r="76" spans="1:7" ht="37.5" customHeight="1" x14ac:dyDescent="0.25">
      <c r="A76" s="21" t="s">
        <v>59</v>
      </c>
      <c r="B76" s="10"/>
      <c r="C76" s="10"/>
      <c r="D76" s="30">
        <f>D12+D16+D20+D24+D25+D26+D27+D28+D29+D30+D31+D32+D33+D34+D35+D36+D40+D44+D45+D48+D49+D52+D56+D60+D64+D68+D72</f>
        <v>2583824.2200000002</v>
      </c>
      <c r="E76" s="53"/>
      <c r="F76" s="31" t="s">
        <v>46</v>
      </c>
      <c r="G76" s="32"/>
    </row>
    <row r="77" spans="1:7" ht="33.75" customHeight="1" x14ac:dyDescent="0.25">
      <c r="A77" s="22" t="s">
        <v>60</v>
      </c>
      <c r="B77" s="10"/>
      <c r="C77" s="10"/>
      <c r="D77" s="51">
        <f>D14+D18+D22+D38+D42+D46+D50+D54+D58+D62+D66+D70+D74</f>
        <v>20123251.850000001</v>
      </c>
      <c r="E77" s="33"/>
      <c r="F77" s="33"/>
      <c r="G77" s="33"/>
    </row>
    <row r="78" spans="1:7" x14ac:dyDescent="0.25">
      <c r="A78" s="20"/>
      <c r="B78" s="15"/>
      <c r="C78" s="15"/>
      <c r="D78" s="54"/>
      <c r="E78" s="54"/>
      <c r="F78" s="54"/>
      <c r="G78" s="54"/>
    </row>
  </sheetData>
  <mergeCells count="139">
    <mergeCell ref="D76:E76"/>
    <mergeCell ref="F76:G76"/>
    <mergeCell ref="D77:E77"/>
    <mergeCell ref="F77:G77"/>
    <mergeCell ref="D78:E78"/>
    <mergeCell ref="F78:G78"/>
    <mergeCell ref="D73:E73"/>
    <mergeCell ref="F73:G73"/>
    <mergeCell ref="D74:E74"/>
    <mergeCell ref="F74:G74"/>
    <mergeCell ref="D75:E75"/>
    <mergeCell ref="F75:G75"/>
    <mergeCell ref="D70:E70"/>
    <mergeCell ref="F70:G70"/>
    <mergeCell ref="D71:E71"/>
    <mergeCell ref="F71:G71"/>
    <mergeCell ref="D72:E72"/>
    <mergeCell ref="F72:G72"/>
    <mergeCell ref="D67:E67"/>
    <mergeCell ref="F67:G67"/>
    <mergeCell ref="D68:E68"/>
    <mergeCell ref="F68:G68"/>
    <mergeCell ref="D69:E69"/>
    <mergeCell ref="F69:G69"/>
    <mergeCell ref="D64:E64"/>
    <mergeCell ref="F64:G64"/>
    <mergeCell ref="D65:E65"/>
    <mergeCell ref="F65:G65"/>
    <mergeCell ref="D66:E66"/>
    <mergeCell ref="F66:G66"/>
    <mergeCell ref="D61:E61"/>
    <mergeCell ref="F61:G61"/>
    <mergeCell ref="D62:E62"/>
    <mergeCell ref="F62:G62"/>
    <mergeCell ref="D63:E63"/>
    <mergeCell ref="F63:G63"/>
    <mergeCell ref="D58:E58"/>
    <mergeCell ref="F58:G58"/>
    <mergeCell ref="D59:E59"/>
    <mergeCell ref="F59:G59"/>
    <mergeCell ref="D60:E60"/>
    <mergeCell ref="F60:G60"/>
    <mergeCell ref="D55:E55"/>
    <mergeCell ref="F55:G55"/>
    <mergeCell ref="D56:E56"/>
    <mergeCell ref="F56:G56"/>
    <mergeCell ref="D57:E57"/>
    <mergeCell ref="F57:G57"/>
    <mergeCell ref="D52:E52"/>
    <mergeCell ref="F52:G52"/>
    <mergeCell ref="D53:E53"/>
    <mergeCell ref="F53:G53"/>
    <mergeCell ref="D54:E54"/>
    <mergeCell ref="F54:G54"/>
    <mergeCell ref="D49:E49"/>
    <mergeCell ref="F49:G49"/>
    <mergeCell ref="D50:E50"/>
    <mergeCell ref="F50:G50"/>
    <mergeCell ref="D51:E51"/>
    <mergeCell ref="F51:G51"/>
    <mergeCell ref="D46:E46"/>
    <mergeCell ref="F46:G46"/>
    <mergeCell ref="D47:E47"/>
    <mergeCell ref="F47:G47"/>
    <mergeCell ref="D48:E48"/>
    <mergeCell ref="F48:G48"/>
    <mergeCell ref="D43:E43"/>
    <mergeCell ref="F43:G43"/>
    <mergeCell ref="D44:E44"/>
    <mergeCell ref="F44:G44"/>
    <mergeCell ref="D45:E45"/>
    <mergeCell ref="F45:G45"/>
    <mergeCell ref="D40:E40"/>
    <mergeCell ref="F40:G40"/>
    <mergeCell ref="D41:E41"/>
    <mergeCell ref="F41:G41"/>
    <mergeCell ref="D42:E42"/>
    <mergeCell ref="F42:G42"/>
    <mergeCell ref="D37:E37"/>
    <mergeCell ref="F37:G37"/>
    <mergeCell ref="D38:E38"/>
    <mergeCell ref="F38:G38"/>
    <mergeCell ref="D39:E39"/>
    <mergeCell ref="F39:G39"/>
    <mergeCell ref="D34:E34"/>
    <mergeCell ref="F34:G34"/>
    <mergeCell ref="D35:E35"/>
    <mergeCell ref="F35:G35"/>
    <mergeCell ref="D36:E36"/>
    <mergeCell ref="F36:G36"/>
    <mergeCell ref="D31:E31"/>
    <mergeCell ref="F31:G31"/>
    <mergeCell ref="D32:E32"/>
    <mergeCell ref="F32:G32"/>
    <mergeCell ref="D33:E33"/>
    <mergeCell ref="F33:G33"/>
    <mergeCell ref="D28:E28"/>
    <mergeCell ref="F28:G28"/>
    <mergeCell ref="D29:E29"/>
    <mergeCell ref="F29:G29"/>
    <mergeCell ref="D30:E30"/>
    <mergeCell ref="F30:G30"/>
    <mergeCell ref="D25:E25"/>
    <mergeCell ref="F25:G25"/>
    <mergeCell ref="D26:E26"/>
    <mergeCell ref="F26:G26"/>
    <mergeCell ref="D27:E27"/>
    <mergeCell ref="F27:G27"/>
    <mergeCell ref="D22:E22"/>
    <mergeCell ref="F22:G22"/>
    <mergeCell ref="D23:E23"/>
    <mergeCell ref="F23:G23"/>
    <mergeCell ref="D24:E24"/>
    <mergeCell ref="F24:G24"/>
    <mergeCell ref="D19:E19"/>
    <mergeCell ref="F19:G19"/>
    <mergeCell ref="D20:E20"/>
    <mergeCell ref="F20:G20"/>
    <mergeCell ref="D21:E21"/>
    <mergeCell ref="F21:G21"/>
    <mergeCell ref="D17:E17"/>
    <mergeCell ref="F17:G17"/>
    <mergeCell ref="D18:E18"/>
    <mergeCell ref="F18:G18"/>
    <mergeCell ref="D13:E13"/>
    <mergeCell ref="F13:G13"/>
    <mergeCell ref="D14:E14"/>
    <mergeCell ref="F14:G14"/>
    <mergeCell ref="D15:E15"/>
    <mergeCell ref="F15:G15"/>
    <mergeCell ref="C7:F7"/>
    <mergeCell ref="D10:E10"/>
    <mergeCell ref="F10:G10"/>
    <mergeCell ref="D11:E11"/>
    <mergeCell ref="F11:G11"/>
    <mergeCell ref="D12:E12"/>
    <mergeCell ref="F12:G12"/>
    <mergeCell ref="D16:E16"/>
    <mergeCell ref="F16:G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Ionela Toma</dc:creator>
  <cp:lastModifiedBy>mj</cp:lastModifiedBy>
  <cp:lastPrinted>2016-10-04T08:07:57Z</cp:lastPrinted>
  <dcterms:created xsi:type="dcterms:W3CDTF">2016-10-04T08:06:52Z</dcterms:created>
  <dcterms:modified xsi:type="dcterms:W3CDTF">2016-10-04T08:24:29Z</dcterms:modified>
</cp:coreProperties>
</file>