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ust.ro\comune_dti\Tematice\data.gov.ro\Situație plăți DNP 2021\Situația plăților DNP titlul 10\"/>
    </mc:Choice>
  </mc:AlternateContent>
  <xr:revisionPtr revIDLastSave="0" documentId="8_{4F26CB12-FFAA-476F-ACEB-85CB96E339DD}" xr6:coauthVersionLast="36" xr6:coauthVersionMax="36" xr10:uidLastSave="{00000000-0000-0000-0000-000000000000}"/>
  <bookViews>
    <workbookView xWindow="0" yWindow="0" windowWidth="28800" windowHeight="12225" xr2:uid="{63F86367-A2F0-40A1-816C-6160619A3F1F}"/>
  </bookViews>
  <sheets>
    <sheet name="Titlul I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5" i="1" l="1"/>
  <c r="D256" i="1" s="1"/>
  <c r="D252" i="1"/>
  <c r="D250" i="1"/>
  <c r="D248" i="1"/>
  <c r="D246" i="1"/>
  <c r="D243" i="1"/>
  <c r="D205" i="1"/>
  <c r="D203" i="1"/>
  <c r="D194" i="1"/>
  <c r="D244" i="1" s="1"/>
  <c r="D164" i="1"/>
  <c r="D183" i="1" s="1"/>
  <c r="D163" i="1"/>
  <c r="D162" i="1"/>
  <c r="D145" i="1"/>
  <c r="D100" i="1"/>
  <c r="D97" i="1"/>
  <c r="D92" i="1"/>
  <c r="D89" i="1"/>
  <c r="D88" i="1"/>
  <c r="D80" i="1"/>
  <c r="D81" i="1" s="1"/>
  <c r="D60" i="1"/>
  <c r="D59" i="1"/>
  <c r="D36" i="1"/>
  <c r="D10" i="1"/>
  <c r="D38" i="1" s="1"/>
  <c r="D184" i="1" l="1"/>
  <c r="D257" i="1" s="1"/>
</calcChain>
</file>

<file path=xl/sharedStrings.xml><?xml version="1.0" encoding="utf-8"?>
<sst xmlns="http://schemas.openxmlformats.org/spreadsheetml/2006/main" count="484" uniqueCount="83">
  <si>
    <t xml:space="preserve">MINISTERUL JUSTITIEI - Aparat propriu </t>
  </si>
  <si>
    <t>Capitolul 61.01- Ordine publica si siguranta nationala</t>
  </si>
  <si>
    <t>TITLUL 10 CHELTUIELI DE PERSONAL</t>
  </si>
  <si>
    <t>perioada: 01-30.11.2021</t>
  </si>
  <si>
    <t>Clasificatie bugetara</t>
  </si>
  <si>
    <t>Nr. act</t>
  </si>
  <si>
    <t>Data document</t>
  </si>
  <si>
    <t>Suma</t>
  </si>
  <si>
    <t>Detaliere</t>
  </si>
  <si>
    <t>10.01.01</t>
  </si>
  <si>
    <t>PLATA SALARII</t>
  </si>
  <si>
    <t>VIRAT RETINERI  DIN SALARII - POPRIRI, PENSII FACULTATIVE, COTIZATII, RATE</t>
  </si>
  <si>
    <t>VIRAT RETINERI  DIN SALARII -CHIRII</t>
  </si>
  <si>
    <t>VIRAT RETINERI  DIN SALARII - DEPASIRI CONVORBIRI TEL.</t>
  </si>
  <si>
    <t>VIRAT RETINERI  DIN SALARII - LA BUG.DE STAT</t>
  </si>
  <si>
    <t>VIRAT RETINERI  DIN SALARII - LA BUG ASIG SOCIALE SI BUG.DE STAT</t>
  </si>
  <si>
    <t>RECUPERARE DE LA AMOFM  C-VAL INDEMNIZ ZILE LIBERE PLATITE PT. SUPRAVEGHERE COPII, CF. OUG 147/2020- LUNA DECEMBRIE 2020</t>
  </si>
  <si>
    <t>SUBTOTAL 10.01.01</t>
  </si>
  <si>
    <t>10.01.05</t>
  </si>
  <si>
    <t>SUBTOTAL 10.01.05</t>
  </si>
  <si>
    <t>10.01.06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</si>
  <si>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</si>
  <si>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</si>
  <si>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</si>
  <si>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</si>
  <si>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</si>
  <si>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</si>
  <si>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</si>
  <si>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</si>
  <si>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</si>
  <si>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4566</t>
  </si>
  <si>
    <t>1011</t>
  </si>
  <si>
    <t>SUBTOTAL 10.01.06</t>
  </si>
  <si>
    <t>VIRAT RETINERI  SALARIATI LA BUG ASIG SOCIALE SI BUG.DE STAT</t>
  </si>
  <si>
    <t>SUBTOTAL 10.01.07</t>
  </si>
  <si>
    <t>10.01.13</t>
  </si>
  <si>
    <t xml:space="preserve">PLATA DIURNA/ALOC. CAZARE  DEPLASARE INTERNA </t>
  </si>
  <si>
    <t>SUBTOTAL 10.01.13</t>
  </si>
  <si>
    <t>10.01.14</t>
  </si>
  <si>
    <t>4641</t>
  </si>
  <si>
    <t xml:space="preserve">PLATA INDEMNIZATIE DETASARE </t>
  </si>
  <si>
    <t>SUBTOTAL 10.01.14</t>
  </si>
  <si>
    <t>10.01.15</t>
  </si>
  <si>
    <t xml:space="preserve"> PLATA DECONT TRANSPORT </t>
  </si>
  <si>
    <t>SUBTOTAL 10.01.15</t>
  </si>
  <si>
    <t>10.01.16.</t>
  </si>
  <si>
    <t>PLATA DECONTURI CHIRII</t>
  </si>
  <si>
    <t>PLATA DECONT COMPESARE LUNARA A RATEI CREDIT IPOTECAR</t>
  </si>
  <si>
    <t>SUBTOTAL 10.01.16</t>
  </si>
  <si>
    <t>10.01.17.</t>
  </si>
  <si>
    <t xml:space="preserve">PLATA INDEMNIZATIE DE HRANA </t>
  </si>
  <si>
    <t xml:space="preserve"> VIRAT RETINERI SALARIATI LA BUG.DE STAT</t>
  </si>
  <si>
    <t xml:space="preserve"> VIRAT RETINERI SALARIATI LA BUG ASIG SOCIALE SI BUG.DE STAT</t>
  </si>
  <si>
    <t>SUBTOTAL 10.01.17</t>
  </si>
  <si>
    <t>10.01.30.</t>
  </si>
  <si>
    <t>VIRAT ALTE DREPTURI SALARIALE ÎN BANI</t>
  </si>
  <si>
    <t>VIRAT RETINERI  DIN SALARII - LA  BUG.DE STAT</t>
  </si>
  <si>
    <t xml:space="preserve">ALIMENTARE CONT VALUTA INDEMNIZATIE  PT. COPIL  MAGISTRAT  DETASAT EUROJUST </t>
  </si>
  <si>
    <t>VIRAT INDEMNIZATIE LUNARA  COPIL  AFLAT IN INTRETINERE IN TARA</t>
  </si>
  <si>
    <t>SUBTOTAL 10.01.30</t>
  </si>
  <si>
    <t>TOTAL ART. 10.01</t>
  </si>
  <si>
    <t>10.02.02</t>
  </si>
  <si>
    <t xml:space="preserve">PLATA NORMA HRANA </t>
  </si>
  <si>
    <t>SUBTOTAL 10.02.02</t>
  </si>
  <si>
    <t>10.02.03</t>
  </si>
  <si>
    <t>PLATA  ECHIPAMENT F.P.S.S.</t>
  </si>
  <si>
    <t>SUBTOTAL 10.02.03</t>
  </si>
  <si>
    <t>SUBTOTAL 10.02.06</t>
  </si>
  <si>
    <t>10.02.30</t>
  </si>
  <si>
    <t>PLATA DECONTURI TRANSPORT</t>
  </si>
  <si>
    <t>PLATA DECONTURI MEDICAMENTE PENSIONARI</t>
  </si>
  <si>
    <t>PLATA DECONTURI MEDICAMENTE ANGAJATI</t>
  </si>
  <si>
    <t>SUBTOTAL 10.02.30</t>
  </si>
  <si>
    <t>TOTAL ART. 10.02</t>
  </si>
  <si>
    <t>SUBTOTAL 10.03.01</t>
  </si>
  <si>
    <t>SUBTOTAL 10.03.02</t>
  </si>
  <si>
    <t>SUBTOTAL 10.03.03</t>
  </si>
  <si>
    <t>SUBTOTAL 10.03.04</t>
  </si>
  <si>
    <t>10.03.07.</t>
  </si>
  <si>
    <t>PLATA CONTRIBUTIE  ANGAJATOR  LA FONDUL DE GARANTARE  A CREANTELOR SALARIALE PT. PLATA SALARII</t>
  </si>
  <si>
    <t>SUBTOTAL 10.03.07</t>
  </si>
  <si>
    <t>TOTAL  ART. 10.03</t>
  </si>
  <si>
    <t>TOTAL TITLUL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</si>
</sst>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name val="Trebuchet MS"/>
      <family val="2"/>
    </font>
    <font>
      <sz val="11"/>
      <name val="Trebuchet MS"/>
      <family val="2"/>
      <charset val="238"/>
    </font>
    <font>
      <sz val="10"/>
      <name val="Calibri"/>
      <family val="2"/>
      <scheme val="minor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sz val="10"/>
      <color theme="1"/>
      <name val="Trebuchet MS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/>
    <xf numFmtId="4" fontId="1" fillId="0" borderId="0" xfId="0" applyNumberFormat="1" applyFont="1" applyFill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/>
    <xf numFmtId="0" fontId="4" fillId="0" borderId="0" xfId="0" applyFont="1" applyFill="1"/>
    <xf numFmtId="0" fontId="1" fillId="0" borderId="1" xfId="0" applyFont="1" applyFill="1" applyBorder="1" applyAlignment="1">
      <alignment horizontal="centerContinuous"/>
    </xf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right"/>
    </xf>
    <xf numFmtId="0" fontId="5" fillId="0" borderId="1" xfId="0" applyFont="1" applyBorder="1"/>
    <xf numFmtId="0" fontId="3" fillId="0" borderId="0" xfId="0" applyFont="1"/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wrapText="1"/>
    </xf>
    <xf numFmtId="4" fontId="6" fillId="0" borderId="1" xfId="0" applyNumberFormat="1" applyFont="1" applyBorder="1"/>
    <xf numFmtId="14" fontId="7" fillId="0" borderId="1" xfId="0" applyNumberFormat="1" applyFont="1" applyFill="1" applyBorder="1"/>
    <xf numFmtId="0" fontId="6" fillId="0" borderId="1" xfId="0" applyFont="1" applyBorder="1"/>
    <xf numFmtId="0" fontId="7" fillId="0" borderId="1" xfId="0" applyFont="1" applyFill="1" applyBorder="1" applyAlignment="1">
      <alignment vertical="top" wrapText="1"/>
    </xf>
    <xf numFmtId="0" fontId="8" fillId="0" borderId="1" xfId="0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wrapText="1"/>
    </xf>
    <xf numFmtId="0" fontId="9" fillId="0" borderId="1" xfId="0" applyFont="1" applyBorder="1"/>
    <xf numFmtId="14" fontId="9" fillId="0" borderId="1" xfId="0" applyNumberFormat="1" applyFont="1" applyBorder="1"/>
    <xf numFmtId="4" fontId="9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4" fontId="2" fillId="0" borderId="0" xfId="0" applyNumberFormat="1" applyFont="1"/>
    <xf numFmtId="0" fontId="2" fillId="0" borderId="1" xfId="0" applyFont="1" applyFill="1" applyBorder="1"/>
    <xf numFmtId="0" fontId="2" fillId="0" borderId="1" xfId="0" applyFont="1" applyBorder="1"/>
    <xf numFmtId="14" fontId="2" fillId="0" borderId="1" xfId="0" applyNumberFormat="1" applyFont="1" applyBorder="1"/>
    <xf numFmtId="4" fontId="2" fillId="0" borderId="1" xfId="0" applyNumberFormat="1" applyFont="1" applyFill="1" applyBorder="1"/>
    <xf numFmtId="14" fontId="2" fillId="0" borderId="1" xfId="0" applyNumberFormat="1" applyFont="1" applyFill="1" applyBorder="1"/>
    <xf numFmtId="14" fontId="2" fillId="0" borderId="0" xfId="0" applyNumberFormat="1" applyFont="1"/>
    <xf numFmtId="4" fontId="2" fillId="0" borderId="0" xfId="0" applyNumberFormat="1" applyFont="1" applyFill="1"/>
    <xf numFmtId="14" fontId="8" fillId="0" borderId="1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DCF86-030C-4430-8F4C-879F926FABD9}">
  <dimension ref="A1:G291"/>
  <sheetViews>
    <sheetView tabSelected="1" workbookViewId="0">
      <selection activeCell="J13" sqref="J13"/>
    </sheetView>
  </sheetViews>
  <sheetFormatPr defaultRowHeight="16.5" x14ac:dyDescent="0.3"/>
  <cols>
    <col min="1" max="1" width="12" style="4" customWidth="1"/>
    <col min="2" max="2" width="8.5703125" style="4" customWidth="1"/>
    <col min="3" max="3" width="11.85546875" style="4" bestFit="1" customWidth="1"/>
    <col min="4" max="4" width="15.5703125" style="54" bestFit="1" customWidth="1"/>
    <col min="5" max="5" width="49.5703125" style="4" bestFit="1" customWidth="1"/>
    <col min="6" max="6" width="9.140625" style="4"/>
    <col min="7" max="7" width="10.7109375" style="4" bestFit="1" customWidth="1"/>
    <col min="8" max="8" width="8.28515625" style="4" customWidth="1"/>
    <col min="9" max="9" width="7.28515625" style="4" customWidth="1"/>
    <col min="10" max="16384" width="9.140625" style="4"/>
  </cols>
  <sheetData>
    <row r="1" spans="1:5" x14ac:dyDescent="0.3">
      <c r="A1" s="1" t="s">
        <v>0</v>
      </c>
      <c r="B1" s="1"/>
      <c r="C1" s="1"/>
      <c r="D1" s="2"/>
      <c r="E1" s="3"/>
    </row>
    <row r="2" spans="1:5" x14ac:dyDescent="0.3">
      <c r="A2" s="5" t="s">
        <v>1</v>
      </c>
      <c r="B2" s="5"/>
      <c r="C2" s="5"/>
      <c r="D2" s="6"/>
      <c r="E2" s="7"/>
    </row>
    <row r="3" spans="1:5" x14ac:dyDescent="0.3">
      <c r="A3" s="5" t="s">
        <v>2</v>
      </c>
      <c r="B3" s="5"/>
      <c r="C3" s="5"/>
      <c r="D3" s="6"/>
      <c r="E3" s="7"/>
    </row>
    <row r="4" spans="1:5" x14ac:dyDescent="0.3">
      <c r="A4" s="8" t="s">
        <v>3</v>
      </c>
      <c r="B4" s="8"/>
      <c r="C4" s="8"/>
      <c r="D4" s="8"/>
      <c r="E4" s="8"/>
    </row>
    <row r="5" spans="1:5" x14ac:dyDescent="0.3">
      <c r="A5" s="1"/>
      <c r="B5" s="1"/>
      <c r="C5" s="1"/>
      <c r="D5" s="2"/>
      <c r="E5" s="9"/>
    </row>
    <row r="6" spans="1:5" ht="49.5" x14ac:dyDescent="0.3">
      <c r="A6" s="10" t="s">
        <v>4</v>
      </c>
      <c r="B6" s="10" t="s">
        <v>5</v>
      </c>
      <c r="C6" s="10" t="s">
        <v>6</v>
      </c>
      <c r="D6" s="11" t="s">
        <v>7</v>
      </c>
      <c r="E6" s="10" t="s">
        <v>8</v>
      </c>
    </row>
    <row r="7" spans="1:5" x14ac:dyDescent="0.3">
      <c r="A7" s="12" t="s">
        <v>9</v>
      </c>
      <c r="B7" s="13">
        <v>4497</v>
      </c>
      <c r="C7" s="14">
        <v>44509</v>
      </c>
      <c r="D7" s="15">
        <v>1679742</v>
      </c>
      <c r="E7" s="16" t="s">
        <v>10</v>
      </c>
    </row>
    <row r="8" spans="1:5" x14ac:dyDescent="0.3">
      <c r="A8" s="12" t="s">
        <v>9</v>
      </c>
      <c r="B8" s="13">
        <v>4498</v>
      </c>
      <c r="C8" s="14">
        <v>44509</v>
      </c>
      <c r="D8" s="15">
        <v>122614</v>
      </c>
      <c r="E8" s="16" t="s">
        <v>10</v>
      </c>
    </row>
    <row r="9" spans="1:5" x14ac:dyDescent="0.3">
      <c r="A9" s="12" t="s">
        <v>9</v>
      </c>
      <c r="B9" s="13">
        <v>4499</v>
      </c>
      <c r="C9" s="14">
        <v>44509</v>
      </c>
      <c r="D9" s="15">
        <v>139309</v>
      </c>
      <c r="E9" s="16" t="s">
        <v>10</v>
      </c>
    </row>
    <row r="10" spans="1:5" x14ac:dyDescent="0.3">
      <c r="A10" s="12" t="s">
        <v>9</v>
      </c>
      <c r="B10" s="13">
        <v>4500</v>
      </c>
      <c r="C10" s="14">
        <v>44509</v>
      </c>
      <c r="D10" s="15">
        <f>147378+3686</f>
        <v>151064</v>
      </c>
      <c r="E10" s="16" t="s">
        <v>10</v>
      </c>
    </row>
    <row r="11" spans="1:5" x14ac:dyDescent="0.3">
      <c r="A11" s="12" t="s">
        <v>9</v>
      </c>
      <c r="B11" s="13">
        <v>4501</v>
      </c>
      <c r="C11" s="14">
        <v>44509</v>
      </c>
      <c r="D11" s="15">
        <v>257135</v>
      </c>
      <c r="E11" s="16" t="s">
        <v>10</v>
      </c>
    </row>
    <row r="12" spans="1:5" x14ac:dyDescent="0.3">
      <c r="A12" s="12" t="s">
        <v>9</v>
      </c>
      <c r="B12" s="13">
        <v>4502</v>
      </c>
      <c r="C12" s="14">
        <v>44509</v>
      </c>
      <c r="D12" s="15">
        <v>49528</v>
      </c>
      <c r="E12" s="16" t="s">
        <v>10</v>
      </c>
    </row>
    <row r="13" spans="1:5" x14ac:dyDescent="0.3">
      <c r="A13" s="12" t="s">
        <v>9</v>
      </c>
      <c r="B13" s="13">
        <v>4503</v>
      </c>
      <c r="C13" s="14">
        <v>44509</v>
      </c>
      <c r="D13" s="15">
        <v>12109</v>
      </c>
      <c r="E13" s="16" t="s">
        <v>10</v>
      </c>
    </row>
    <row r="14" spans="1:5" x14ac:dyDescent="0.3">
      <c r="A14" s="12" t="s">
        <v>9</v>
      </c>
      <c r="B14" s="13">
        <v>4504</v>
      </c>
      <c r="C14" s="14">
        <v>44509</v>
      </c>
      <c r="D14" s="15">
        <v>3580</v>
      </c>
      <c r="E14" s="16" t="s">
        <v>10</v>
      </c>
    </row>
    <row r="15" spans="1:5" x14ac:dyDescent="0.3">
      <c r="A15" s="12" t="s">
        <v>9</v>
      </c>
      <c r="B15" s="13">
        <v>4505</v>
      </c>
      <c r="C15" s="14">
        <v>44509</v>
      </c>
      <c r="D15" s="15">
        <v>6202</v>
      </c>
      <c r="E15" s="16" t="s">
        <v>10</v>
      </c>
    </row>
    <row r="16" spans="1:5" x14ac:dyDescent="0.3">
      <c r="A16" s="12" t="s">
        <v>9</v>
      </c>
      <c r="B16" s="13">
        <v>4506</v>
      </c>
      <c r="C16" s="14">
        <v>44509</v>
      </c>
      <c r="D16" s="15">
        <v>7447</v>
      </c>
      <c r="E16" s="16" t="s">
        <v>10</v>
      </c>
    </row>
    <row r="17" spans="1:5" x14ac:dyDescent="0.3">
      <c r="A17" s="12" t="s">
        <v>9</v>
      </c>
      <c r="B17" s="13">
        <v>4507</v>
      </c>
      <c r="C17" s="14">
        <v>44509</v>
      </c>
      <c r="D17" s="15">
        <v>13904</v>
      </c>
      <c r="E17" s="16" t="s">
        <v>10</v>
      </c>
    </row>
    <row r="18" spans="1:5" x14ac:dyDescent="0.3">
      <c r="A18" s="12" t="s">
        <v>9</v>
      </c>
      <c r="B18" s="13">
        <v>4508</v>
      </c>
      <c r="C18" s="14">
        <v>44509</v>
      </c>
      <c r="D18" s="15">
        <v>7751</v>
      </c>
      <c r="E18" s="16" t="s">
        <v>10</v>
      </c>
    </row>
    <row r="19" spans="1:5" x14ac:dyDescent="0.3">
      <c r="A19" s="12" t="s">
        <v>9</v>
      </c>
      <c r="B19" s="13">
        <v>4509</v>
      </c>
      <c r="C19" s="14">
        <v>44509</v>
      </c>
      <c r="D19" s="15">
        <v>15138</v>
      </c>
      <c r="E19" s="16" t="s">
        <v>10</v>
      </c>
    </row>
    <row r="20" spans="1:5" x14ac:dyDescent="0.3">
      <c r="A20" s="12" t="s">
        <v>9</v>
      </c>
      <c r="B20" s="13">
        <v>4511</v>
      </c>
      <c r="C20" s="14">
        <v>44509</v>
      </c>
      <c r="D20" s="15">
        <v>6278</v>
      </c>
      <c r="E20" s="16" t="s">
        <v>10</v>
      </c>
    </row>
    <row r="21" spans="1:5" ht="30" x14ac:dyDescent="0.3">
      <c r="A21" s="12" t="s">
        <v>9</v>
      </c>
      <c r="B21" s="13">
        <v>4512</v>
      </c>
      <c r="C21" s="14">
        <v>44509</v>
      </c>
      <c r="D21" s="15">
        <v>390</v>
      </c>
      <c r="E21" s="16" t="s">
        <v>11</v>
      </c>
    </row>
    <row r="22" spans="1:5" ht="30" x14ac:dyDescent="0.3">
      <c r="A22" s="12" t="s">
        <v>9</v>
      </c>
      <c r="B22" s="13">
        <v>4513</v>
      </c>
      <c r="C22" s="14">
        <v>44509</v>
      </c>
      <c r="D22" s="15">
        <v>390</v>
      </c>
      <c r="E22" s="16" t="s">
        <v>11</v>
      </c>
    </row>
    <row r="23" spans="1:5" ht="30" x14ac:dyDescent="0.3">
      <c r="A23" s="12" t="s">
        <v>9</v>
      </c>
      <c r="B23" s="13">
        <v>4514</v>
      </c>
      <c r="C23" s="14">
        <v>44509</v>
      </c>
      <c r="D23" s="15">
        <v>112</v>
      </c>
      <c r="E23" s="16" t="s">
        <v>11</v>
      </c>
    </row>
    <row r="24" spans="1:5" ht="30" x14ac:dyDescent="0.3">
      <c r="A24" s="17" t="s">
        <v>9</v>
      </c>
      <c r="B24" s="13">
        <v>4515</v>
      </c>
      <c r="C24" s="14">
        <v>44509</v>
      </c>
      <c r="D24" s="15">
        <v>161</v>
      </c>
      <c r="E24" s="16" t="s">
        <v>11</v>
      </c>
    </row>
    <row r="25" spans="1:5" ht="30" x14ac:dyDescent="0.3">
      <c r="A25" s="17" t="s">
        <v>9</v>
      </c>
      <c r="B25" s="13">
        <v>4516</v>
      </c>
      <c r="C25" s="14">
        <v>44509</v>
      </c>
      <c r="D25" s="15">
        <v>25</v>
      </c>
      <c r="E25" s="16" t="s">
        <v>11</v>
      </c>
    </row>
    <row r="26" spans="1:5" ht="30" x14ac:dyDescent="0.3">
      <c r="A26" s="12" t="s">
        <v>9</v>
      </c>
      <c r="B26" s="13">
        <v>4517</v>
      </c>
      <c r="C26" s="14">
        <v>44509</v>
      </c>
      <c r="D26" s="15">
        <v>2445</v>
      </c>
      <c r="E26" s="16" t="s">
        <v>11</v>
      </c>
    </row>
    <row r="27" spans="1:5" ht="30" x14ac:dyDescent="0.3">
      <c r="A27" s="12" t="s">
        <v>9</v>
      </c>
      <c r="B27" s="13">
        <v>4518</v>
      </c>
      <c r="C27" s="14">
        <v>44509</v>
      </c>
      <c r="D27" s="15">
        <v>1425</v>
      </c>
      <c r="E27" s="16" t="s">
        <v>11</v>
      </c>
    </row>
    <row r="28" spans="1:5" x14ac:dyDescent="0.3">
      <c r="A28" s="12" t="s">
        <v>9</v>
      </c>
      <c r="B28" s="13">
        <v>4519</v>
      </c>
      <c r="C28" s="14">
        <v>44509</v>
      </c>
      <c r="D28" s="15">
        <v>1911</v>
      </c>
      <c r="E28" s="16" t="s">
        <v>12</v>
      </c>
    </row>
    <row r="29" spans="1:5" ht="30" x14ac:dyDescent="0.3">
      <c r="A29" s="12" t="s">
        <v>9</v>
      </c>
      <c r="B29" s="13">
        <v>4520</v>
      </c>
      <c r="C29" s="14">
        <v>44509</v>
      </c>
      <c r="D29" s="15">
        <v>3000</v>
      </c>
      <c r="E29" s="16" t="s">
        <v>11</v>
      </c>
    </row>
    <row r="30" spans="1:5" ht="30" x14ac:dyDescent="0.3">
      <c r="A30" s="12" t="s">
        <v>9</v>
      </c>
      <c r="B30" s="13">
        <v>4521</v>
      </c>
      <c r="C30" s="14">
        <v>44509</v>
      </c>
      <c r="D30" s="15">
        <v>41</v>
      </c>
      <c r="E30" s="16" t="s">
        <v>13</v>
      </c>
    </row>
    <row r="31" spans="1:5" x14ac:dyDescent="0.3">
      <c r="A31" s="12" t="s">
        <v>9</v>
      </c>
      <c r="B31" s="13">
        <v>4522</v>
      </c>
      <c r="C31" s="14">
        <v>44509</v>
      </c>
      <c r="D31" s="15">
        <v>277520</v>
      </c>
      <c r="E31" s="16" t="s">
        <v>14</v>
      </c>
    </row>
    <row r="32" spans="1:5" ht="30" x14ac:dyDescent="0.3">
      <c r="A32" s="12" t="s">
        <v>9</v>
      </c>
      <c r="B32" s="13">
        <v>4523</v>
      </c>
      <c r="C32" s="14">
        <v>44509</v>
      </c>
      <c r="D32" s="15">
        <v>432780</v>
      </c>
      <c r="E32" s="16" t="s">
        <v>15</v>
      </c>
    </row>
    <row r="33" spans="1:5" ht="30" x14ac:dyDescent="0.3">
      <c r="A33" s="12" t="s">
        <v>9</v>
      </c>
      <c r="B33" s="13">
        <v>4524</v>
      </c>
      <c r="C33" s="14">
        <v>44509</v>
      </c>
      <c r="D33" s="15">
        <v>981319</v>
      </c>
      <c r="E33" s="16" t="s">
        <v>15</v>
      </c>
    </row>
    <row r="34" spans="1:5" x14ac:dyDescent="0.3">
      <c r="A34" s="12" t="s">
        <v>9</v>
      </c>
      <c r="B34" s="13">
        <v>4525</v>
      </c>
      <c r="C34" s="14">
        <v>44509</v>
      </c>
      <c r="D34" s="15">
        <v>100413</v>
      </c>
      <c r="E34" s="16" t="s">
        <v>14</v>
      </c>
    </row>
    <row r="35" spans="1:5" s="18" customFormat="1" x14ac:dyDescent="0.3">
      <c r="A35" s="12" t="s">
        <v>9</v>
      </c>
      <c r="B35" s="13">
        <v>4526</v>
      </c>
      <c r="C35" s="14">
        <v>44509</v>
      </c>
      <c r="D35" s="15">
        <v>15899</v>
      </c>
      <c r="E35" s="16" t="s">
        <v>10</v>
      </c>
    </row>
    <row r="36" spans="1:5" s="18" customFormat="1" x14ac:dyDescent="0.3">
      <c r="A36" s="12" t="s">
        <v>9</v>
      </c>
      <c r="B36" s="13">
        <v>1011</v>
      </c>
      <c r="C36" s="14">
        <v>44510</v>
      </c>
      <c r="D36" s="15">
        <f>2145+2452+14666+2493+5859</f>
        <v>27615</v>
      </c>
      <c r="E36" s="16" t="s">
        <v>10</v>
      </c>
    </row>
    <row r="37" spans="1:5" s="18" customFormat="1" ht="45" x14ac:dyDescent="0.3">
      <c r="A37" s="12" t="s">
        <v>9</v>
      </c>
      <c r="B37" s="13">
        <v>2447</v>
      </c>
      <c r="C37" s="14">
        <v>44529</v>
      </c>
      <c r="D37" s="15">
        <v>-2909</v>
      </c>
      <c r="E37" s="16" t="s">
        <v>16</v>
      </c>
    </row>
    <row r="38" spans="1:5" x14ac:dyDescent="0.3">
      <c r="A38" s="19" t="s">
        <v>17</v>
      </c>
      <c r="B38" s="19"/>
      <c r="C38" s="19"/>
      <c r="D38" s="20">
        <f>SUM(D7:D37)</f>
        <v>4314338</v>
      </c>
      <c r="E38" s="21"/>
    </row>
    <row r="39" spans="1:5" x14ac:dyDescent="0.3">
      <c r="A39" s="12" t="s">
        <v>18</v>
      </c>
      <c r="B39" s="13">
        <v>4527</v>
      </c>
      <c r="C39" s="14">
        <v>44509</v>
      </c>
      <c r="D39" s="22">
        <v>194111</v>
      </c>
      <c r="E39" s="16" t="s">
        <v>10</v>
      </c>
    </row>
    <row r="40" spans="1:5" x14ac:dyDescent="0.3">
      <c r="A40" s="12" t="s">
        <v>18</v>
      </c>
      <c r="B40" s="13">
        <v>4528</v>
      </c>
      <c r="C40" s="14">
        <v>44509</v>
      </c>
      <c r="D40" s="22">
        <v>18605</v>
      </c>
      <c r="E40" s="16" t="s">
        <v>10</v>
      </c>
    </row>
    <row r="41" spans="1:5" x14ac:dyDescent="0.3">
      <c r="A41" s="12" t="s">
        <v>18</v>
      </c>
      <c r="B41" s="13">
        <v>4529</v>
      </c>
      <c r="C41" s="14">
        <v>44509</v>
      </c>
      <c r="D41" s="22">
        <v>13379</v>
      </c>
      <c r="E41" s="16" t="s">
        <v>10</v>
      </c>
    </row>
    <row r="42" spans="1:5" x14ac:dyDescent="0.3">
      <c r="A42" s="12" t="s">
        <v>18</v>
      </c>
      <c r="B42" s="13">
        <v>4530</v>
      </c>
      <c r="C42" s="14">
        <v>44509</v>
      </c>
      <c r="D42" s="22">
        <v>17019</v>
      </c>
      <c r="E42" s="16" t="s">
        <v>10</v>
      </c>
    </row>
    <row r="43" spans="1:5" x14ac:dyDescent="0.3">
      <c r="A43" s="12" t="s">
        <v>18</v>
      </c>
      <c r="B43" s="13">
        <v>4531</v>
      </c>
      <c r="C43" s="14">
        <v>44509</v>
      </c>
      <c r="D43" s="15">
        <v>6217</v>
      </c>
      <c r="E43" s="16" t="s">
        <v>10</v>
      </c>
    </row>
    <row r="44" spans="1:5" x14ac:dyDescent="0.3">
      <c r="A44" s="12" t="s">
        <v>18</v>
      </c>
      <c r="B44" s="13">
        <v>4532</v>
      </c>
      <c r="C44" s="14">
        <v>44509</v>
      </c>
      <c r="D44" s="15">
        <v>29438</v>
      </c>
      <c r="E44" s="16" t="s">
        <v>10</v>
      </c>
    </row>
    <row r="45" spans="1:5" x14ac:dyDescent="0.3">
      <c r="A45" s="12" t="s">
        <v>18</v>
      </c>
      <c r="B45" s="13">
        <v>4533</v>
      </c>
      <c r="C45" s="14">
        <v>44509</v>
      </c>
      <c r="D45" s="15">
        <v>1171</v>
      </c>
      <c r="E45" s="16" t="s">
        <v>10</v>
      </c>
    </row>
    <row r="46" spans="1:5" x14ac:dyDescent="0.3">
      <c r="A46" s="12" t="s">
        <v>18</v>
      </c>
      <c r="B46" s="13">
        <v>4534</v>
      </c>
      <c r="C46" s="14">
        <v>44509</v>
      </c>
      <c r="D46" s="15">
        <v>251</v>
      </c>
      <c r="E46" s="16" t="s">
        <v>10</v>
      </c>
    </row>
    <row r="47" spans="1:5" x14ac:dyDescent="0.3">
      <c r="A47" s="12" t="s">
        <v>18</v>
      </c>
      <c r="B47" s="13">
        <v>4535</v>
      </c>
      <c r="C47" s="14">
        <v>44509</v>
      </c>
      <c r="D47" s="22">
        <v>712</v>
      </c>
      <c r="E47" s="16" t="s">
        <v>10</v>
      </c>
    </row>
    <row r="48" spans="1:5" x14ac:dyDescent="0.3">
      <c r="A48" s="12" t="s">
        <v>18</v>
      </c>
      <c r="B48" s="13">
        <v>4536</v>
      </c>
      <c r="C48" s="14">
        <v>44509</v>
      </c>
      <c r="D48" s="22">
        <v>1010</v>
      </c>
      <c r="E48" s="16" t="s">
        <v>10</v>
      </c>
    </row>
    <row r="49" spans="1:5" x14ac:dyDescent="0.3">
      <c r="A49" s="12" t="s">
        <v>18</v>
      </c>
      <c r="B49" s="13">
        <v>4537</v>
      </c>
      <c r="C49" s="14">
        <v>44509</v>
      </c>
      <c r="D49" s="22">
        <v>1835</v>
      </c>
      <c r="E49" s="16" t="s">
        <v>10</v>
      </c>
    </row>
    <row r="50" spans="1:5" x14ac:dyDescent="0.3">
      <c r="A50" s="12" t="s">
        <v>18</v>
      </c>
      <c r="B50" s="13">
        <v>4538</v>
      </c>
      <c r="C50" s="14">
        <v>44509</v>
      </c>
      <c r="D50" s="22">
        <v>891</v>
      </c>
      <c r="E50" s="16" t="s">
        <v>10</v>
      </c>
    </row>
    <row r="51" spans="1:5" x14ac:dyDescent="0.3">
      <c r="A51" s="12" t="s">
        <v>18</v>
      </c>
      <c r="B51" s="13">
        <v>4539</v>
      </c>
      <c r="C51" s="14">
        <v>44509</v>
      </c>
      <c r="D51" s="22">
        <v>1877</v>
      </c>
      <c r="E51" s="16" t="s">
        <v>10</v>
      </c>
    </row>
    <row r="52" spans="1:5" x14ac:dyDescent="0.3">
      <c r="A52" s="12" t="s">
        <v>18</v>
      </c>
      <c r="B52" s="13">
        <v>4540</v>
      </c>
      <c r="C52" s="14">
        <v>44509</v>
      </c>
      <c r="D52" s="22">
        <v>124</v>
      </c>
      <c r="E52" s="16" t="s">
        <v>10</v>
      </c>
    </row>
    <row r="53" spans="1:5" x14ac:dyDescent="0.3">
      <c r="A53" s="12" t="s">
        <v>18</v>
      </c>
      <c r="B53" s="13">
        <v>4541</v>
      </c>
      <c r="C53" s="14">
        <v>44509</v>
      </c>
      <c r="D53" s="22">
        <v>341</v>
      </c>
      <c r="E53" s="16" t="s">
        <v>10</v>
      </c>
    </row>
    <row r="54" spans="1:5" x14ac:dyDescent="0.3">
      <c r="A54" s="12" t="s">
        <v>18</v>
      </c>
      <c r="B54" s="13">
        <v>4542</v>
      </c>
      <c r="C54" s="14">
        <v>44509</v>
      </c>
      <c r="D54" s="22">
        <v>2332</v>
      </c>
      <c r="E54" s="16" t="s">
        <v>10</v>
      </c>
    </row>
    <row r="55" spans="1:5" x14ac:dyDescent="0.3">
      <c r="A55" s="12" t="s">
        <v>18</v>
      </c>
      <c r="B55" s="13">
        <v>4543</v>
      </c>
      <c r="C55" s="14">
        <v>44509</v>
      </c>
      <c r="D55" s="22">
        <v>32238</v>
      </c>
      <c r="E55" s="16" t="s">
        <v>14</v>
      </c>
    </row>
    <row r="56" spans="1:5" ht="30" x14ac:dyDescent="0.3">
      <c r="A56" s="12" t="s">
        <v>18</v>
      </c>
      <c r="B56" s="13">
        <v>4544</v>
      </c>
      <c r="C56" s="14">
        <v>44509</v>
      </c>
      <c r="D56" s="22">
        <v>50053</v>
      </c>
      <c r="E56" s="16" t="s">
        <v>15</v>
      </c>
    </row>
    <row r="57" spans="1:5" ht="30" x14ac:dyDescent="0.3">
      <c r="A57" s="12" t="s">
        <v>18</v>
      </c>
      <c r="B57" s="13">
        <v>4545</v>
      </c>
      <c r="C57" s="14">
        <v>44509</v>
      </c>
      <c r="D57" s="22">
        <v>119353</v>
      </c>
      <c r="E57" s="16" t="s">
        <v>15</v>
      </c>
    </row>
    <row r="58" spans="1:5" x14ac:dyDescent="0.3">
      <c r="A58" s="12" t="s">
        <v>18</v>
      </c>
      <c r="B58" s="13">
        <v>4546</v>
      </c>
      <c r="C58" s="14">
        <v>44509</v>
      </c>
      <c r="D58" s="22">
        <v>5566</v>
      </c>
      <c r="E58" s="16" t="s">
        <v>14</v>
      </c>
    </row>
    <row r="59" spans="1:5" x14ac:dyDescent="0.3">
      <c r="A59" s="12" t="s">
        <v>18</v>
      </c>
      <c r="B59" s="13">
        <v>1011</v>
      </c>
      <c r="C59" s="14">
        <v>44510</v>
      </c>
      <c r="D59" s="22">
        <f>275+610+899+306+584</f>
        <v>2674</v>
      </c>
      <c r="E59" s="16" t="s">
        <v>10</v>
      </c>
    </row>
    <row r="60" spans="1:5" x14ac:dyDescent="0.3">
      <c r="A60" s="19" t="s">
        <v>19</v>
      </c>
      <c r="B60" s="19"/>
      <c r="C60" s="19"/>
      <c r="D60" s="20">
        <f>SUM(D39:D59)</f>
        <v>499197</v>
      </c>
      <c r="E60" s="23"/>
    </row>
    <row r="61" spans="1:5" x14ac:dyDescent="0.3">
      <c r="A61" s="12" t="s">
        <v>20</v>
      </c>
      <c r="B61" s="13">
        <v>4547</v>
      </c>
      <c r="C61" s="14">
        <v>44509</v>
      </c>
      <c r="D61" s="22">
        <v>227757</v>
      </c>
      <c r="E61" s="16" t="s">
        <v>10</v>
      </c>
    </row>
    <row r="62" spans="1:5" x14ac:dyDescent="0.3">
      <c r="A62" s="12" t="s">
        <v>20</v>
      </c>
      <c r="B62" s="13">
        <v>4548</v>
      </c>
      <c r="C62" s="14">
        <v>44509</v>
      </c>
      <c r="D62" s="22">
        <v>11823</v>
      </c>
      <c r="E62" s="16" t="s">
        <v>10</v>
      </c>
    </row>
    <row r="63" spans="1:5" x14ac:dyDescent="0.3">
      <c r="A63" s="12" t="s">
        <v>20</v>
      </c>
      <c r="B63" s="13">
        <v>4549</v>
      </c>
      <c r="C63" s="14">
        <v>44509</v>
      </c>
      <c r="D63" s="22">
        <v>13048</v>
      </c>
      <c r="E63" s="16" t="s">
        <v>10</v>
      </c>
    </row>
    <row r="64" spans="1:5" x14ac:dyDescent="0.3">
      <c r="A64" s="12" t="s">
        <v>20</v>
      </c>
      <c r="B64" s="24">
        <v>4550</v>
      </c>
      <c r="C64" s="14">
        <v>44509</v>
      </c>
      <c r="D64" s="22">
        <v>21209</v>
      </c>
      <c r="E64" s="16" t="s">
        <v>10</v>
      </c>
    </row>
    <row r="65" spans="1:5" x14ac:dyDescent="0.3">
      <c r="A65" s="12" t="s">
        <v>20</v>
      </c>
      <c r="B65" s="24">
        <v>4551</v>
      </c>
      <c r="C65" s="14">
        <v>44509</v>
      </c>
      <c r="D65" s="22">
        <v>27136</v>
      </c>
      <c r="E65" s="16" t="s">
        <v>10</v>
      </c>
    </row>
    <row r="66" spans="1:5" x14ac:dyDescent="0.3">
      <c r="A66" s="12" t="s">
        <v>20</v>
      </c>
      <c r="B66" s="24">
        <v>4552</v>
      </c>
      <c r="C66" s="14">
        <v>44509</v>
      </c>
      <c r="D66" s="22">
        <v>6017</v>
      </c>
      <c r="E66" s="16" t="s">
        <v>10</v>
      </c>
    </row>
    <row r="67" spans="1:5" x14ac:dyDescent="0.3">
      <c r="A67" s="12" t="s">
        <v>20</v>
      </c>
      <c r="B67" s="24">
        <v>4553</v>
      </c>
      <c r="C67" s="14">
        <v>44509</v>
      </c>
      <c r="D67" s="22">
        <v>2650</v>
      </c>
      <c r="E67" s="16" t="s">
        <v>10</v>
      </c>
    </row>
    <row r="68" spans="1:5" x14ac:dyDescent="0.3">
      <c r="A68" s="12" t="s">
        <v>20</v>
      </c>
      <c r="B68" s="24">
        <v>4554</v>
      </c>
      <c r="C68" s="14">
        <v>44509</v>
      </c>
      <c r="D68" s="22">
        <v>110</v>
      </c>
      <c r="E68" s="16" t="s">
        <v>10</v>
      </c>
    </row>
    <row r="69" spans="1:5" x14ac:dyDescent="0.3">
      <c r="A69" s="12" t="s">
        <v>20</v>
      </c>
      <c r="B69" s="24">
        <v>4555</v>
      </c>
      <c r="C69" s="14">
        <v>44509</v>
      </c>
      <c r="D69" s="22">
        <v>269</v>
      </c>
      <c r="E69" s="16" t="s">
        <v>10</v>
      </c>
    </row>
    <row r="70" spans="1:5" x14ac:dyDescent="0.3">
      <c r="A70" s="12" t="s">
        <v>20</v>
      </c>
      <c r="B70" s="25" t="s">
        <v>21</v>
      </c>
      <c r="C70" s="14">
        <v>44509</v>
      </c>
      <c r="D70" s="22">
        <v>1379</v>
      </c>
      <c r="E70" s="16" t="s">
        <v>10</v>
      </c>
    </row>
    <row r="71" spans="1:5" x14ac:dyDescent="0.3">
      <c r="A71" s="12" t="s">
        <v>20</v>
      </c>
      <c r="B71" s="25" t="s">
        <v>22</v>
      </c>
      <c r="C71" s="14">
        <v>44509</v>
      </c>
      <c r="D71" s="22">
        <v>2426</v>
      </c>
      <c r="E71" s="16" t="s">
        <v>10</v>
      </c>
    </row>
    <row r="72" spans="1:5" x14ac:dyDescent="0.3">
      <c r="A72" s="12" t="s">
        <v>20</v>
      </c>
      <c r="B72" s="25" t="s">
        <v>23</v>
      </c>
      <c r="C72" s="14">
        <v>44509</v>
      </c>
      <c r="D72" s="22">
        <v>252</v>
      </c>
      <c r="E72" s="16" t="s">
        <v>10</v>
      </c>
    </row>
    <row r="73" spans="1:5" x14ac:dyDescent="0.3">
      <c r="A73" s="12" t="s">
        <v>20</v>
      </c>
      <c r="B73" s="25" t="s">
        <v>24</v>
      </c>
      <c r="C73" s="14">
        <v>44509</v>
      </c>
      <c r="D73" s="22">
        <v>2368</v>
      </c>
      <c r="E73" s="16" t="s">
        <v>10</v>
      </c>
    </row>
    <row r="74" spans="1:5" x14ac:dyDescent="0.3">
      <c r="A74" s="12" t="s">
        <v>20</v>
      </c>
      <c r="B74" s="25" t="s">
        <v>25</v>
      </c>
      <c r="C74" s="14">
        <v>44509</v>
      </c>
      <c r="D74" s="22">
        <v>683</v>
      </c>
      <c r="E74" s="16" t="s">
        <v>10</v>
      </c>
    </row>
    <row r="75" spans="1:5" x14ac:dyDescent="0.3">
      <c r="A75" s="12" t="s">
        <v>20</v>
      </c>
      <c r="B75" s="25" t="s">
        <v>26</v>
      </c>
      <c r="C75" s="14">
        <v>44509</v>
      </c>
      <c r="D75" s="22">
        <v>35604</v>
      </c>
      <c r="E75" s="16" t="s">
        <v>14</v>
      </c>
    </row>
    <row r="76" spans="1:5" ht="30" x14ac:dyDescent="0.3">
      <c r="A76" s="12" t="s">
        <v>20</v>
      </c>
      <c r="B76" s="25" t="s">
        <v>27</v>
      </c>
      <c r="C76" s="14">
        <v>44509</v>
      </c>
      <c r="D76" s="22">
        <v>55144</v>
      </c>
      <c r="E76" s="16" t="s">
        <v>15</v>
      </c>
    </row>
    <row r="77" spans="1:5" ht="30" x14ac:dyDescent="0.3">
      <c r="A77" s="12" t="s">
        <v>20</v>
      </c>
      <c r="B77" s="25" t="s">
        <v>28</v>
      </c>
      <c r="C77" s="14">
        <v>44509</v>
      </c>
      <c r="D77" s="22">
        <v>126237</v>
      </c>
      <c r="E77" s="16" t="s">
        <v>15</v>
      </c>
    </row>
    <row r="78" spans="1:5" x14ac:dyDescent="0.3">
      <c r="A78" s="12" t="s">
        <v>20</v>
      </c>
      <c r="B78" s="25" t="s">
        <v>29</v>
      </c>
      <c r="C78" s="14">
        <v>44509</v>
      </c>
      <c r="D78" s="22">
        <v>11509</v>
      </c>
      <c r="E78" s="16" t="s">
        <v>14</v>
      </c>
    </row>
    <row r="79" spans="1:5" x14ac:dyDescent="0.3">
      <c r="A79" s="12" t="s">
        <v>20</v>
      </c>
      <c r="B79" s="25" t="s">
        <v>30</v>
      </c>
      <c r="C79" s="14">
        <v>44509</v>
      </c>
      <c r="D79" s="22">
        <v>2041</v>
      </c>
      <c r="E79" s="16" t="s">
        <v>10</v>
      </c>
    </row>
    <row r="80" spans="1:5" x14ac:dyDescent="0.3">
      <c r="A80" s="12" t="s">
        <v>20</v>
      </c>
      <c r="B80" s="25" t="s">
        <v>31</v>
      </c>
      <c r="C80" s="14">
        <v>44510</v>
      </c>
      <c r="D80" s="22">
        <f>115+254+2710</f>
        <v>3079</v>
      </c>
      <c r="E80" s="16" t="s">
        <v>10</v>
      </c>
    </row>
    <row r="81" spans="1:5" x14ac:dyDescent="0.3">
      <c r="A81" s="19" t="s">
        <v>32</v>
      </c>
      <c r="B81" s="19"/>
      <c r="C81" s="19"/>
      <c r="D81" s="20">
        <f>SUM(D61:D80)</f>
        <v>550741</v>
      </c>
      <c r="E81" s="23"/>
    </row>
    <row r="82" spans="1:5" x14ac:dyDescent="0.3">
      <c r="A82" s="26">
        <v>39092</v>
      </c>
      <c r="B82" s="13">
        <v>4567</v>
      </c>
      <c r="C82" s="14">
        <v>44509</v>
      </c>
      <c r="D82" s="22">
        <v>2106</v>
      </c>
      <c r="E82" s="16" t="s">
        <v>10</v>
      </c>
    </row>
    <row r="83" spans="1:5" x14ac:dyDescent="0.3">
      <c r="A83" s="26">
        <v>39092</v>
      </c>
      <c r="B83" s="13">
        <v>4568</v>
      </c>
      <c r="C83" s="14">
        <v>44509</v>
      </c>
      <c r="D83" s="22">
        <v>2</v>
      </c>
      <c r="E83" s="16" t="s">
        <v>10</v>
      </c>
    </row>
    <row r="84" spans="1:5" x14ac:dyDescent="0.3">
      <c r="A84" s="26">
        <v>39092</v>
      </c>
      <c r="B84" s="13">
        <v>4569</v>
      </c>
      <c r="C84" s="14">
        <v>44509</v>
      </c>
      <c r="D84" s="22">
        <v>748</v>
      </c>
      <c r="E84" s="16" t="s">
        <v>10</v>
      </c>
    </row>
    <row r="85" spans="1:5" x14ac:dyDescent="0.3">
      <c r="A85" s="26">
        <v>39092</v>
      </c>
      <c r="B85" s="13">
        <v>4570</v>
      </c>
      <c r="C85" s="14">
        <v>44509</v>
      </c>
      <c r="D85" s="22">
        <v>321</v>
      </c>
      <c r="E85" s="16" t="s">
        <v>14</v>
      </c>
    </row>
    <row r="86" spans="1:5" ht="30" x14ac:dyDescent="0.3">
      <c r="A86" s="26">
        <v>39092</v>
      </c>
      <c r="B86" s="13">
        <v>4571</v>
      </c>
      <c r="C86" s="14">
        <v>44509</v>
      </c>
      <c r="D86" s="22">
        <v>479</v>
      </c>
      <c r="E86" s="16" t="s">
        <v>33</v>
      </c>
    </row>
    <row r="87" spans="1:5" ht="30" x14ac:dyDescent="0.3">
      <c r="A87" s="26">
        <v>39092</v>
      </c>
      <c r="B87" s="13">
        <v>4572</v>
      </c>
      <c r="C87" s="14">
        <v>44509</v>
      </c>
      <c r="D87" s="22">
        <v>1183</v>
      </c>
      <c r="E87" s="16" t="s">
        <v>33</v>
      </c>
    </row>
    <row r="88" spans="1:5" x14ac:dyDescent="0.3">
      <c r="A88" s="19" t="s">
        <v>34</v>
      </c>
      <c r="B88" s="19"/>
      <c r="C88" s="19"/>
      <c r="D88" s="20">
        <f>SUM(D82:D87)</f>
        <v>4839</v>
      </c>
      <c r="E88" s="23"/>
    </row>
    <row r="89" spans="1:5" x14ac:dyDescent="0.3">
      <c r="A89" s="12" t="s">
        <v>35</v>
      </c>
      <c r="B89" s="13">
        <v>4632</v>
      </c>
      <c r="C89" s="14">
        <v>44510</v>
      </c>
      <c r="D89" s="15">
        <f>1467.6+30</f>
        <v>1497.6</v>
      </c>
      <c r="E89" s="27" t="s">
        <v>36</v>
      </c>
    </row>
    <row r="90" spans="1:5" x14ac:dyDescent="0.3">
      <c r="A90" s="12" t="s">
        <v>35</v>
      </c>
      <c r="B90" s="13">
        <v>4950</v>
      </c>
      <c r="C90" s="14">
        <v>44524</v>
      </c>
      <c r="D90" s="15">
        <v>5562.71</v>
      </c>
      <c r="E90" s="27" t="s">
        <v>36</v>
      </c>
    </row>
    <row r="91" spans="1:5" x14ac:dyDescent="0.3">
      <c r="A91" s="12" t="s">
        <v>35</v>
      </c>
      <c r="B91" s="13">
        <v>4962</v>
      </c>
      <c r="C91" s="14">
        <v>44524</v>
      </c>
      <c r="D91" s="15">
        <v>150</v>
      </c>
      <c r="E91" s="27" t="s">
        <v>36</v>
      </c>
    </row>
    <row r="92" spans="1:5" x14ac:dyDescent="0.3">
      <c r="A92" s="19" t="s">
        <v>37</v>
      </c>
      <c r="B92" s="19"/>
      <c r="C92" s="19"/>
      <c r="D92" s="20">
        <f>SUM(D89:D91)</f>
        <v>7210.3099999999995</v>
      </c>
      <c r="E92" s="23"/>
    </row>
    <row r="93" spans="1:5" x14ac:dyDescent="0.3">
      <c r="A93" s="28" t="s">
        <v>38</v>
      </c>
      <c r="B93" s="29" t="s">
        <v>39</v>
      </c>
      <c r="C93" s="14">
        <v>44512</v>
      </c>
      <c r="D93" s="15">
        <v>620</v>
      </c>
      <c r="E93" s="27" t="s">
        <v>40</v>
      </c>
    </row>
    <row r="94" spans="1:5" x14ac:dyDescent="0.3">
      <c r="A94" s="28" t="s">
        <v>38</v>
      </c>
      <c r="B94" s="30">
        <v>4642</v>
      </c>
      <c r="C94" s="14">
        <v>44512</v>
      </c>
      <c r="D94" s="15">
        <v>620</v>
      </c>
      <c r="E94" s="27" t="s">
        <v>40</v>
      </c>
    </row>
    <row r="95" spans="1:5" x14ac:dyDescent="0.3">
      <c r="A95" s="28" t="s">
        <v>38</v>
      </c>
      <c r="B95" s="30">
        <v>4643</v>
      </c>
      <c r="C95" s="14">
        <v>44512</v>
      </c>
      <c r="D95" s="15">
        <v>10143</v>
      </c>
      <c r="E95" s="27" t="s">
        <v>40</v>
      </c>
    </row>
    <row r="96" spans="1:5" x14ac:dyDescent="0.3">
      <c r="A96" s="28" t="s">
        <v>38</v>
      </c>
      <c r="B96" s="30">
        <v>4644</v>
      </c>
      <c r="C96" s="14">
        <v>44512</v>
      </c>
      <c r="D96" s="15">
        <v>620</v>
      </c>
      <c r="E96" s="27" t="s">
        <v>40</v>
      </c>
    </row>
    <row r="97" spans="1:5" x14ac:dyDescent="0.3">
      <c r="A97" s="19" t="s">
        <v>41</v>
      </c>
      <c r="B97" s="19"/>
      <c r="C97" s="19"/>
      <c r="D97" s="20">
        <f>SUM(D93:D96)</f>
        <v>12003</v>
      </c>
      <c r="E97" s="23"/>
    </row>
    <row r="98" spans="1:5" x14ac:dyDescent="0.3">
      <c r="A98" s="12" t="s">
        <v>42</v>
      </c>
      <c r="B98" s="13">
        <v>4829</v>
      </c>
      <c r="C98" s="14">
        <v>44519</v>
      </c>
      <c r="D98" s="22">
        <v>402</v>
      </c>
      <c r="E98" s="27" t="s">
        <v>43</v>
      </c>
    </row>
    <row r="99" spans="1:5" x14ac:dyDescent="0.3">
      <c r="A99" s="12" t="s">
        <v>42</v>
      </c>
      <c r="B99" s="13">
        <v>4830</v>
      </c>
      <c r="C99" s="14">
        <v>44519</v>
      </c>
      <c r="D99" s="22">
        <v>352.41</v>
      </c>
      <c r="E99" s="27" t="s">
        <v>43</v>
      </c>
    </row>
    <row r="100" spans="1:5" x14ac:dyDescent="0.3">
      <c r="A100" s="19" t="s">
        <v>44</v>
      </c>
      <c r="B100" s="19"/>
      <c r="C100" s="19"/>
      <c r="D100" s="20">
        <f>SUM(D98:D99)</f>
        <v>754.41000000000008</v>
      </c>
      <c r="E100" s="23"/>
    </row>
    <row r="101" spans="1:5" x14ac:dyDescent="0.3">
      <c r="A101" s="17" t="s">
        <v>45</v>
      </c>
      <c r="B101" s="31">
        <v>4645</v>
      </c>
      <c r="C101" s="32">
        <v>44515</v>
      </c>
      <c r="D101" s="22">
        <v>3333.33</v>
      </c>
      <c r="E101" s="16" t="s">
        <v>46</v>
      </c>
    </row>
    <row r="102" spans="1:5" ht="30" x14ac:dyDescent="0.3">
      <c r="A102" s="17" t="s">
        <v>45</v>
      </c>
      <c r="B102" s="33">
        <v>4646</v>
      </c>
      <c r="C102" s="32">
        <v>44515</v>
      </c>
      <c r="D102" s="22">
        <v>1653.45</v>
      </c>
      <c r="E102" s="16" t="s">
        <v>47</v>
      </c>
    </row>
    <row r="103" spans="1:5" ht="30" x14ac:dyDescent="0.3">
      <c r="A103" s="17" t="s">
        <v>45</v>
      </c>
      <c r="B103" s="33">
        <v>4647</v>
      </c>
      <c r="C103" s="32">
        <v>44515</v>
      </c>
      <c r="D103" s="22">
        <v>2711.66</v>
      </c>
      <c r="E103" s="16" t="s">
        <v>47</v>
      </c>
    </row>
    <row r="104" spans="1:5" ht="30" x14ac:dyDescent="0.3">
      <c r="A104" s="17" t="s">
        <v>45</v>
      </c>
      <c r="B104" s="33">
        <v>4648</v>
      </c>
      <c r="C104" s="32">
        <v>44515</v>
      </c>
      <c r="D104" s="22">
        <v>2497.38</v>
      </c>
      <c r="E104" s="16" t="s">
        <v>47</v>
      </c>
    </row>
    <row r="105" spans="1:5" ht="30" x14ac:dyDescent="0.3">
      <c r="A105" s="17" t="s">
        <v>45</v>
      </c>
      <c r="B105" s="33">
        <v>4649</v>
      </c>
      <c r="C105" s="32">
        <v>44515</v>
      </c>
      <c r="D105" s="22">
        <v>2323.41</v>
      </c>
      <c r="E105" s="16" t="s">
        <v>47</v>
      </c>
    </row>
    <row r="106" spans="1:5" x14ac:dyDescent="0.3">
      <c r="A106" s="17" t="s">
        <v>45</v>
      </c>
      <c r="B106" s="33">
        <v>4676</v>
      </c>
      <c r="C106" s="32">
        <v>44515</v>
      </c>
      <c r="D106" s="22">
        <v>2742.52</v>
      </c>
      <c r="E106" s="16" t="s">
        <v>46</v>
      </c>
    </row>
    <row r="107" spans="1:5" x14ac:dyDescent="0.3">
      <c r="A107" s="17" t="s">
        <v>45</v>
      </c>
      <c r="B107" s="33">
        <v>4677</v>
      </c>
      <c r="C107" s="32">
        <v>44515</v>
      </c>
      <c r="D107" s="22">
        <v>2806.67</v>
      </c>
      <c r="E107" s="16" t="s">
        <v>46</v>
      </c>
    </row>
    <row r="108" spans="1:5" x14ac:dyDescent="0.3">
      <c r="A108" s="17" t="s">
        <v>45</v>
      </c>
      <c r="B108" s="33">
        <v>4678</v>
      </c>
      <c r="C108" s="32">
        <v>44515</v>
      </c>
      <c r="D108" s="22">
        <v>2798.09</v>
      </c>
      <c r="E108" s="16" t="s">
        <v>46</v>
      </c>
    </row>
    <row r="109" spans="1:5" x14ac:dyDescent="0.3">
      <c r="A109" s="17" t="s">
        <v>45</v>
      </c>
      <c r="B109" s="33">
        <v>4679</v>
      </c>
      <c r="C109" s="32">
        <v>44515</v>
      </c>
      <c r="D109" s="22">
        <v>2363.31</v>
      </c>
      <c r="E109" s="16" t="s">
        <v>46</v>
      </c>
    </row>
    <row r="110" spans="1:5" x14ac:dyDescent="0.3">
      <c r="A110" s="17" t="s">
        <v>45</v>
      </c>
      <c r="B110" s="33">
        <v>4680</v>
      </c>
      <c r="C110" s="32">
        <v>44515</v>
      </c>
      <c r="D110" s="22">
        <v>2816.41</v>
      </c>
      <c r="E110" s="16" t="s">
        <v>46</v>
      </c>
    </row>
    <row r="111" spans="1:5" x14ac:dyDescent="0.3">
      <c r="A111" s="17" t="s">
        <v>45</v>
      </c>
      <c r="B111" s="33">
        <v>4681</v>
      </c>
      <c r="C111" s="32">
        <v>44515</v>
      </c>
      <c r="D111" s="22">
        <v>2764.64</v>
      </c>
      <c r="E111" s="16" t="s">
        <v>46</v>
      </c>
    </row>
    <row r="112" spans="1:5" x14ac:dyDescent="0.3">
      <c r="A112" s="17" t="s">
        <v>45</v>
      </c>
      <c r="B112" s="33">
        <v>4682</v>
      </c>
      <c r="C112" s="32">
        <v>44515</v>
      </c>
      <c r="D112" s="22">
        <v>2307.15</v>
      </c>
      <c r="E112" s="16" t="s">
        <v>46</v>
      </c>
    </row>
    <row r="113" spans="1:5" x14ac:dyDescent="0.3">
      <c r="A113" s="17" t="s">
        <v>45</v>
      </c>
      <c r="B113" s="33">
        <v>4683</v>
      </c>
      <c r="C113" s="32">
        <v>44515</v>
      </c>
      <c r="D113" s="22">
        <v>2766.39</v>
      </c>
      <c r="E113" s="16" t="s">
        <v>46</v>
      </c>
    </row>
    <row r="114" spans="1:5" x14ac:dyDescent="0.3">
      <c r="A114" s="17" t="s">
        <v>45</v>
      </c>
      <c r="B114" s="34">
        <v>4684</v>
      </c>
      <c r="C114" s="32">
        <v>44515</v>
      </c>
      <c r="D114" s="22">
        <v>2602.42</v>
      </c>
      <c r="E114" s="16" t="s">
        <v>46</v>
      </c>
    </row>
    <row r="115" spans="1:5" x14ac:dyDescent="0.3">
      <c r="A115" s="17" t="s">
        <v>45</v>
      </c>
      <c r="B115" s="34">
        <v>4685</v>
      </c>
      <c r="C115" s="32">
        <v>44515</v>
      </c>
      <c r="D115" s="22">
        <v>2821.53</v>
      </c>
      <c r="E115" s="16" t="s">
        <v>46</v>
      </c>
    </row>
    <row r="116" spans="1:5" x14ac:dyDescent="0.3">
      <c r="A116" s="17" t="s">
        <v>45</v>
      </c>
      <c r="B116" s="13">
        <v>4686</v>
      </c>
      <c r="C116" s="32">
        <v>44515</v>
      </c>
      <c r="D116" s="22">
        <v>2780.02</v>
      </c>
      <c r="E116" s="16" t="s">
        <v>46</v>
      </c>
    </row>
    <row r="117" spans="1:5" x14ac:dyDescent="0.3">
      <c r="A117" s="17" t="s">
        <v>45</v>
      </c>
      <c r="B117" s="13">
        <v>4687</v>
      </c>
      <c r="C117" s="32">
        <v>44515</v>
      </c>
      <c r="D117" s="22">
        <v>2854.87</v>
      </c>
      <c r="E117" s="16" t="s">
        <v>46</v>
      </c>
    </row>
    <row r="118" spans="1:5" x14ac:dyDescent="0.3">
      <c r="A118" s="17" t="s">
        <v>45</v>
      </c>
      <c r="B118" s="13">
        <v>4688</v>
      </c>
      <c r="C118" s="32">
        <v>44515</v>
      </c>
      <c r="D118" s="22">
        <v>2825.23</v>
      </c>
      <c r="E118" s="16" t="s">
        <v>46</v>
      </c>
    </row>
    <row r="119" spans="1:5" x14ac:dyDescent="0.3">
      <c r="A119" s="17" t="s">
        <v>45</v>
      </c>
      <c r="B119" s="13">
        <v>4689</v>
      </c>
      <c r="C119" s="32">
        <v>44515</v>
      </c>
      <c r="D119" s="22">
        <v>2866.19</v>
      </c>
      <c r="E119" s="16" t="s">
        <v>46</v>
      </c>
    </row>
    <row r="120" spans="1:5" x14ac:dyDescent="0.3">
      <c r="A120" s="17" t="s">
        <v>45</v>
      </c>
      <c r="B120" s="13">
        <v>4690</v>
      </c>
      <c r="C120" s="32">
        <v>44515</v>
      </c>
      <c r="D120" s="22">
        <v>2761.76</v>
      </c>
      <c r="E120" s="16" t="s">
        <v>46</v>
      </c>
    </row>
    <row r="121" spans="1:5" x14ac:dyDescent="0.3">
      <c r="A121" s="17" t="s">
        <v>45</v>
      </c>
      <c r="B121" s="13">
        <v>4691</v>
      </c>
      <c r="C121" s="32">
        <v>44515</v>
      </c>
      <c r="D121" s="22">
        <v>2845.46</v>
      </c>
      <c r="E121" s="16" t="s">
        <v>46</v>
      </c>
    </row>
    <row r="122" spans="1:5" x14ac:dyDescent="0.3">
      <c r="A122" s="17" t="s">
        <v>45</v>
      </c>
      <c r="B122" s="13">
        <v>4692</v>
      </c>
      <c r="C122" s="32">
        <v>44515</v>
      </c>
      <c r="D122" s="22">
        <v>2657.62</v>
      </c>
      <c r="E122" s="16" t="s">
        <v>46</v>
      </c>
    </row>
    <row r="123" spans="1:5" x14ac:dyDescent="0.3">
      <c r="A123" s="17" t="s">
        <v>45</v>
      </c>
      <c r="B123" s="13">
        <v>4693</v>
      </c>
      <c r="C123" s="32">
        <v>44515</v>
      </c>
      <c r="D123" s="22">
        <v>2832.62</v>
      </c>
      <c r="E123" s="16" t="s">
        <v>46</v>
      </c>
    </row>
    <row r="124" spans="1:5" x14ac:dyDescent="0.3">
      <c r="A124" s="17" t="s">
        <v>45</v>
      </c>
      <c r="B124" s="13">
        <v>4694</v>
      </c>
      <c r="C124" s="32">
        <v>44515</v>
      </c>
      <c r="D124" s="22">
        <v>2752.11</v>
      </c>
      <c r="E124" s="16" t="s">
        <v>46</v>
      </c>
    </row>
    <row r="125" spans="1:5" x14ac:dyDescent="0.3">
      <c r="A125" s="17" t="s">
        <v>45</v>
      </c>
      <c r="B125" s="13">
        <v>4695</v>
      </c>
      <c r="C125" s="32">
        <v>44515</v>
      </c>
      <c r="D125" s="22">
        <v>2774.49</v>
      </c>
      <c r="E125" s="16" t="s">
        <v>46</v>
      </c>
    </row>
    <row r="126" spans="1:5" x14ac:dyDescent="0.3">
      <c r="A126" s="17" t="s">
        <v>45</v>
      </c>
      <c r="B126" s="13">
        <v>4696</v>
      </c>
      <c r="C126" s="32">
        <v>44515</v>
      </c>
      <c r="D126" s="22">
        <v>2575.67</v>
      </c>
      <c r="E126" s="16" t="s">
        <v>46</v>
      </c>
    </row>
    <row r="127" spans="1:5" x14ac:dyDescent="0.3">
      <c r="A127" s="17" t="s">
        <v>45</v>
      </c>
      <c r="B127" s="13">
        <v>4697</v>
      </c>
      <c r="C127" s="32">
        <v>44515</v>
      </c>
      <c r="D127" s="22">
        <v>2812.75</v>
      </c>
      <c r="E127" s="16" t="s">
        <v>46</v>
      </c>
    </row>
    <row r="128" spans="1:5" ht="15.75" customHeight="1" x14ac:dyDescent="0.3">
      <c r="A128" s="17" t="s">
        <v>45</v>
      </c>
      <c r="B128" s="13">
        <v>4698</v>
      </c>
      <c r="C128" s="32">
        <v>44515</v>
      </c>
      <c r="D128" s="22">
        <v>2590.1799999999998</v>
      </c>
      <c r="E128" s="16" t="s">
        <v>46</v>
      </c>
    </row>
    <row r="129" spans="1:5" x14ac:dyDescent="0.3">
      <c r="A129" s="17" t="s">
        <v>45</v>
      </c>
      <c r="B129" s="13">
        <v>4699</v>
      </c>
      <c r="C129" s="32">
        <v>44515</v>
      </c>
      <c r="D129" s="22">
        <v>2399.4299999999998</v>
      </c>
      <c r="E129" s="16" t="s">
        <v>46</v>
      </c>
    </row>
    <row r="130" spans="1:5" x14ac:dyDescent="0.3">
      <c r="A130" s="17" t="s">
        <v>45</v>
      </c>
      <c r="B130" s="13">
        <v>4700</v>
      </c>
      <c r="C130" s="32">
        <v>44515</v>
      </c>
      <c r="D130" s="22">
        <v>2788.96</v>
      </c>
      <c r="E130" s="16" t="s">
        <v>46</v>
      </c>
    </row>
    <row r="131" spans="1:5" x14ac:dyDescent="0.3">
      <c r="A131" s="17" t="s">
        <v>45</v>
      </c>
      <c r="B131" s="13">
        <v>4701</v>
      </c>
      <c r="C131" s="32">
        <v>44515</v>
      </c>
      <c r="D131" s="22">
        <v>2825.58</v>
      </c>
      <c r="E131" s="16" t="s">
        <v>46</v>
      </c>
    </row>
    <row r="132" spans="1:5" x14ac:dyDescent="0.3">
      <c r="A132" s="17" t="s">
        <v>45</v>
      </c>
      <c r="B132" s="13">
        <v>4702</v>
      </c>
      <c r="C132" s="32">
        <v>44515</v>
      </c>
      <c r="D132" s="22">
        <v>2476.65</v>
      </c>
      <c r="E132" s="16" t="s">
        <v>46</v>
      </c>
    </row>
    <row r="133" spans="1:5" x14ac:dyDescent="0.3">
      <c r="A133" s="17" t="s">
        <v>45</v>
      </c>
      <c r="B133" s="13">
        <v>4703</v>
      </c>
      <c r="C133" s="32">
        <v>44515</v>
      </c>
      <c r="D133" s="22">
        <v>2756.38</v>
      </c>
      <c r="E133" s="16" t="s">
        <v>46</v>
      </c>
    </row>
    <row r="134" spans="1:5" x14ac:dyDescent="0.3">
      <c r="A134" s="17" t="s">
        <v>45</v>
      </c>
      <c r="B134" s="13">
        <v>4704</v>
      </c>
      <c r="C134" s="32">
        <v>44515</v>
      </c>
      <c r="D134" s="22">
        <v>2533.9</v>
      </c>
      <c r="E134" s="16" t="s">
        <v>46</v>
      </c>
    </row>
    <row r="135" spans="1:5" x14ac:dyDescent="0.3">
      <c r="A135" s="17" t="s">
        <v>45</v>
      </c>
      <c r="B135" s="13">
        <v>4705</v>
      </c>
      <c r="C135" s="32">
        <v>44515</v>
      </c>
      <c r="D135" s="22">
        <v>2852.65</v>
      </c>
      <c r="E135" s="16" t="s">
        <v>46</v>
      </c>
    </row>
    <row r="136" spans="1:5" x14ac:dyDescent="0.3">
      <c r="A136" s="17" t="s">
        <v>45</v>
      </c>
      <c r="B136" s="13">
        <v>4706</v>
      </c>
      <c r="C136" s="32">
        <v>44515</v>
      </c>
      <c r="D136" s="22">
        <v>66922.350000000006</v>
      </c>
      <c r="E136" s="16" t="s">
        <v>46</v>
      </c>
    </row>
    <row r="137" spans="1:5" x14ac:dyDescent="0.3">
      <c r="A137" s="17" t="s">
        <v>45</v>
      </c>
      <c r="B137" s="13">
        <v>4730</v>
      </c>
      <c r="C137" s="14">
        <v>44518</v>
      </c>
      <c r="D137" s="22">
        <v>2000</v>
      </c>
      <c r="E137" s="16" t="s">
        <v>46</v>
      </c>
    </row>
    <row r="138" spans="1:5" ht="15.75" customHeight="1" x14ac:dyDescent="0.3">
      <c r="A138" s="17" t="s">
        <v>45</v>
      </c>
      <c r="B138" s="13">
        <v>4731</v>
      </c>
      <c r="C138" s="14">
        <v>44518</v>
      </c>
      <c r="D138" s="22">
        <v>2389</v>
      </c>
      <c r="E138" s="16" t="s">
        <v>46</v>
      </c>
    </row>
    <row r="139" spans="1:5" x14ac:dyDescent="0.3">
      <c r="A139" s="17" t="s">
        <v>45</v>
      </c>
      <c r="B139" s="13">
        <v>4732</v>
      </c>
      <c r="C139" s="14">
        <v>44518</v>
      </c>
      <c r="D139" s="22">
        <v>1800</v>
      </c>
      <c r="E139" s="16" t="s">
        <v>46</v>
      </c>
    </row>
    <row r="140" spans="1:5" x14ac:dyDescent="0.3">
      <c r="A140" s="17" t="s">
        <v>45</v>
      </c>
      <c r="B140" s="13">
        <v>4733</v>
      </c>
      <c r="C140" s="14">
        <v>44518</v>
      </c>
      <c r="D140" s="22">
        <v>1350</v>
      </c>
      <c r="E140" s="16" t="s">
        <v>46</v>
      </c>
    </row>
    <row r="141" spans="1:5" x14ac:dyDescent="0.3">
      <c r="A141" s="17" t="s">
        <v>45</v>
      </c>
      <c r="B141" s="13">
        <v>4734</v>
      </c>
      <c r="C141" s="14">
        <v>44518</v>
      </c>
      <c r="D141" s="22">
        <v>2029</v>
      </c>
      <c r="E141" s="16" t="s">
        <v>46</v>
      </c>
    </row>
    <row r="142" spans="1:5" x14ac:dyDescent="0.3">
      <c r="A142" s="17" t="s">
        <v>45</v>
      </c>
      <c r="B142" s="13">
        <v>4735</v>
      </c>
      <c r="C142" s="14">
        <v>44518</v>
      </c>
      <c r="D142" s="22">
        <v>1057</v>
      </c>
      <c r="E142" s="16" t="s">
        <v>46</v>
      </c>
    </row>
    <row r="143" spans="1:5" x14ac:dyDescent="0.3">
      <c r="A143" s="17" t="s">
        <v>45</v>
      </c>
      <c r="B143" s="13">
        <v>4736</v>
      </c>
      <c r="C143" s="14">
        <v>44518</v>
      </c>
      <c r="D143" s="22">
        <v>1979.52</v>
      </c>
      <c r="E143" s="16" t="s">
        <v>46</v>
      </c>
    </row>
    <row r="144" spans="1:5" x14ac:dyDescent="0.3">
      <c r="A144" s="17" t="s">
        <v>45</v>
      </c>
      <c r="B144" s="13">
        <v>4945</v>
      </c>
      <c r="C144" s="14">
        <v>44524</v>
      </c>
      <c r="D144" s="22">
        <v>9897.7999999999993</v>
      </c>
      <c r="E144" s="16" t="s">
        <v>46</v>
      </c>
    </row>
    <row r="145" spans="1:5" x14ac:dyDescent="0.3">
      <c r="A145" s="19" t="s">
        <v>48</v>
      </c>
      <c r="B145" s="19"/>
      <c r="C145" s="19"/>
      <c r="D145" s="20">
        <f>SUM(D101:D144)</f>
        <v>183295.54999999996</v>
      </c>
      <c r="E145" s="23"/>
    </row>
    <row r="146" spans="1:5" x14ac:dyDescent="0.3">
      <c r="A146" s="17" t="s">
        <v>49</v>
      </c>
      <c r="B146" s="13">
        <v>4573</v>
      </c>
      <c r="C146" s="14">
        <v>44509</v>
      </c>
      <c r="D146" s="22">
        <v>27222</v>
      </c>
      <c r="E146" s="27" t="s">
        <v>50</v>
      </c>
    </row>
    <row r="147" spans="1:5" x14ac:dyDescent="0.3">
      <c r="A147" s="17" t="s">
        <v>49</v>
      </c>
      <c r="B147" s="13">
        <v>4574</v>
      </c>
      <c r="C147" s="14">
        <v>44509</v>
      </c>
      <c r="D147" s="22">
        <v>3041</v>
      </c>
      <c r="E147" s="27" t="s">
        <v>50</v>
      </c>
    </row>
    <row r="148" spans="1:5" x14ac:dyDescent="0.3">
      <c r="A148" s="17" t="s">
        <v>49</v>
      </c>
      <c r="B148" s="13">
        <v>4575</v>
      </c>
      <c r="C148" s="14">
        <v>44509</v>
      </c>
      <c r="D148" s="22">
        <v>3096</v>
      </c>
      <c r="E148" s="27" t="s">
        <v>50</v>
      </c>
    </row>
    <row r="149" spans="1:5" x14ac:dyDescent="0.3">
      <c r="A149" s="17" t="s">
        <v>49</v>
      </c>
      <c r="B149" s="13">
        <v>4576</v>
      </c>
      <c r="C149" s="14">
        <v>44509</v>
      </c>
      <c r="D149" s="22">
        <v>3988</v>
      </c>
      <c r="E149" s="27" t="s">
        <v>50</v>
      </c>
    </row>
    <row r="150" spans="1:5" x14ac:dyDescent="0.3">
      <c r="A150" s="17" t="s">
        <v>49</v>
      </c>
      <c r="B150" s="13">
        <v>4577</v>
      </c>
      <c r="C150" s="14">
        <v>44509</v>
      </c>
      <c r="D150" s="22">
        <v>1266</v>
      </c>
      <c r="E150" s="27" t="s">
        <v>50</v>
      </c>
    </row>
    <row r="151" spans="1:5" x14ac:dyDescent="0.3">
      <c r="A151" s="17" t="s">
        <v>49</v>
      </c>
      <c r="B151" s="13">
        <v>4578</v>
      </c>
      <c r="C151" s="14">
        <v>44509</v>
      </c>
      <c r="D151" s="22">
        <v>6446</v>
      </c>
      <c r="E151" s="27" t="s">
        <v>50</v>
      </c>
    </row>
    <row r="152" spans="1:5" x14ac:dyDescent="0.3">
      <c r="A152" s="17" t="s">
        <v>49</v>
      </c>
      <c r="B152" s="13">
        <v>4579</v>
      </c>
      <c r="C152" s="14">
        <v>44509</v>
      </c>
      <c r="D152" s="22">
        <v>72</v>
      </c>
      <c r="E152" s="27" t="s">
        <v>50</v>
      </c>
    </row>
    <row r="153" spans="1:5" x14ac:dyDescent="0.3">
      <c r="A153" s="17" t="s">
        <v>49</v>
      </c>
      <c r="B153" s="13">
        <v>4580</v>
      </c>
      <c r="C153" s="14">
        <v>44509</v>
      </c>
      <c r="D153" s="22">
        <v>169</v>
      </c>
      <c r="E153" s="16" t="s">
        <v>50</v>
      </c>
    </row>
    <row r="154" spans="1:5" x14ac:dyDescent="0.3">
      <c r="A154" s="17" t="s">
        <v>49</v>
      </c>
      <c r="B154" s="13">
        <v>4581</v>
      </c>
      <c r="C154" s="14">
        <v>44509</v>
      </c>
      <c r="D154" s="22">
        <v>101</v>
      </c>
      <c r="E154" s="16" t="s">
        <v>50</v>
      </c>
    </row>
    <row r="155" spans="1:5" x14ac:dyDescent="0.3">
      <c r="A155" s="17" t="s">
        <v>49</v>
      </c>
      <c r="B155" s="13">
        <v>4582</v>
      </c>
      <c r="C155" s="14">
        <v>44509</v>
      </c>
      <c r="D155" s="22">
        <v>207</v>
      </c>
      <c r="E155" s="16" t="s">
        <v>50</v>
      </c>
    </row>
    <row r="156" spans="1:5" x14ac:dyDescent="0.3">
      <c r="A156" s="17" t="s">
        <v>49</v>
      </c>
      <c r="B156" s="13">
        <v>4583</v>
      </c>
      <c r="C156" s="14">
        <v>44509</v>
      </c>
      <c r="D156" s="22">
        <v>177</v>
      </c>
      <c r="E156" s="16" t="s">
        <v>50</v>
      </c>
    </row>
    <row r="157" spans="1:5" x14ac:dyDescent="0.3">
      <c r="A157" s="17" t="s">
        <v>49</v>
      </c>
      <c r="B157" s="13">
        <v>4584</v>
      </c>
      <c r="C157" s="14">
        <v>44509</v>
      </c>
      <c r="D157" s="22">
        <v>187</v>
      </c>
      <c r="E157" s="16" t="s">
        <v>50</v>
      </c>
    </row>
    <row r="158" spans="1:5" x14ac:dyDescent="0.3">
      <c r="A158" s="17" t="s">
        <v>49</v>
      </c>
      <c r="B158" s="13">
        <v>4585</v>
      </c>
      <c r="C158" s="14">
        <v>44509</v>
      </c>
      <c r="D158" s="22">
        <v>168</v>
      </c>
      <c r="E158" s="16" t="s">
        <v>50</v>
      </c>
    </row>
    <row r="159" spans="1:5" x14ac:dyDescent="0.3">
      <c r="A159" s="17" t="s">
        <v>49</v>
      </c>
      <c r="B159" s="13">
        <v>4586</v>
      </c>
      <c r="C159" s="14">
        <v>44509</v>
      </c>
      <c r="D159" s="22">
        <v>4597</v>
      </c>
      <c r="E159" s="16" t="s">
        <v>51</v>
      </c>
    </row>
    <row r="160" spans="1:5" ht="30" x14ac:dyDescent="0.3">
      <c r="A160" s="17" t="s">
        <v>49</v>
      </c>
      <c r="B160" s="13">
        <v>4587</v>
      </c>
      <c r="C160" s="14">
        <v>44509</v>
      </c>
      <c r="D160" s="22">
        <v>7491</v>
      </c>
      <c r="E160" s="16" t="s">
        <v>52</v>
      </c>
    </row>
    <row r="161" spans="1:5" ht="30" x14ac:dyDescent="0.3">
      <c r="A161" s="17" t="s">
        <v>49</v>
      </c>
      <c r="B161" s="13">
        <v>4588</v>
      </c>
      <c r="C161" s="14">
        <v>44509</v>
      </c>
      <c r="D161" s="22">
        <v>19157</v>
      </c>
      <c r="E161" s="16" t="s">
        <v>52</v>
      </c>
    </row>
    <row r="162" spans="1:5" x14ac:dyDescent="0.3">
      <c r="A162" s="17" t="s">
        <v>49</v>
      </c>
      <c r="B162" s="13">
        <v>1011</v>
      </c>
      <c r="C162" s="14">
        <v>44510</v>
      </c>
      <c r="D162" s="22">
        <f>176+159+207+204+103</f>
        <v>849</v>
      </c>
      <c r="E162" s="27" t="s">
        <v>50</v>
      </c>
    </row>
    <row r="163" spans="1:5" x14ac:dyDescent="0.3">
      <c r="A163" s="19" t="s">
        <v>53</v>
      </c>
      <c r="B163" s="19"/>
      <c r="C163" s="19"/>
      <c r="D163" s="20">
        <f>SUM(D146:D162)</f>
        <v>78234</v>
      </c>
      <c r="E163" s="35"/>
    </row>
    <row r="164" spans="1:5" x14ac:dyDescent="0.3">
      <c r="A164" s="17" t="s">
        <v>54</v>
      </c>
      <c r="B164" s="13">
        <v>4589</v>
      </c>
      <c r="C164" s="14">
        <v>44509</v>
      </c>
      <c r="D164" s="15">
        <f>1512+154500</f>
        <v>156012</v>
      </c>
      <c r="E164" s="16" t="s">
        <v>55</v>
      </c>
    </row>
    <row r="165" spans="1:5" ht="23.25" customHeight="1" x14ac:dyDescent="0.3">
      <c r="A165" s="17" t="s">
        <v>54</v>
      </c>
      <c r="B165" s="13">
        <v>4590</v>
      </c>
      <c r="C165" s="14">
        <v>44509</v>
      </c>
      <c r="D165" s="36">
        <v>6640</v>
      </c>
      <c r="E165" s="16" t="s">
        <v>55</v>
      </c>
    </row>
    <row r="166" spans="1:5" x14ac:dyDescent="0.3">
      <c r="A166" s="37" t="s">
        <v>54</v>
      </c>
      <c r="B166" s="38">
        <v>4591</v>
      </c>
      <c r="C166" s="14">
        <v>44509</v>
      </c>
      <c r="D166" s="22">
        <v>14720</v>
      </c>
      <c r="E166" s="16" t="s">
        <v>55</v>
      </c>
    </row>
    <row r="167" spans="1:5" x14ac:dyDescent="0.3">
      <c r="A167" s="17" t="s">
        <v>54</v>
      </c>
      <c r="B167" s="12">
        <v>4592</v>
      </c>
      <c r="C167" s="14">
        <v>44509</v>
      </c>
      <c r="D167" s="15">
        <v>21635</v>
      </c>
      <c r="E167" s="16" t="s">
        <v>55</v>
      </c>
    </row>
    <row r="168" spans="1:5" x14ac:dyDescent="0.3">
      <c r="A168" s="17" t="s">
        <v>54</v>
      </c>
      <c r="B168" s="13">
        <v>4593</v>
      </c>
      <c r="C168" s="14">
        <v>44509</v>
      </c>
      <c r="D168" s="15">
        <v>1159</v>
      </c>
      <c r="E168" s="16" t="s">
        <v>55</v>
      </c>
    </row>
    <row r="169" spans="1:5" x14ac:dyDescent="0.3">
      <c r="A169" s="17" t="s">
        <v>54</v>
      </c>
      <c r="B169" s="13">
        <v>4594</v>
      </c>
      <c r="C169" s="14">
        <v>44509</v>
      </c>
      <c r="D169" s="15">
        <v>2519</v>
      </c>
      <c r="E169" s="16" t="s">
        <v>55</v>
      </c>
    </row>
    <row r="170" spans="1:5" x14ac:dyDescent="0.3">
      <c r="A170" s="17" t="s">
        <v>54</v>
      </c>
      <c r="B170" s="13">
        <v>4595</v>
      </c>
      <c r="C170" s="14">
        <v>44509</v>
      </c>
      <c r="D170" s="15">
        <v>22793</v>
      </c>
      <c r="E170" s="39" t="s">
        <v>56</v>
      </c>
    </row>
    <row r="171" spans="1:5" ht="30" x14ac:dyDescent="0.3">
      <c r="A171" s="17" t="s">
        <v>54</v>
      </c>
      <c r="B171" s="13">
        <v>4596</v>
      </c>
      <c r="C171" s="14">
        <v>44509</v>
      </c>
      <c r="D171" s="15">
        <v>272</v>
      </c>
      <c r="E171" s="39" t="s">
        <v>15</v>
      </c>
    </row>
    <row r="172" spans="1:5" ht="30" x14ac:dyDescent="0.3">
      <c r="A172" s="17" t="s">
        <v>54</v>
      </c>
      <c r="B172" s="13">
        <v>4597</v>
      </c>
      <c r="C172" s="14">
        <v>44509</v>
      </c>
      <c r="D172" s="15">
        <v>77139</v>
      </c>
      <c r="E172" s="39" t="s">
        <v>15</v>
      </c>
    </row>
    <row r="173" spans="1:5" x14ac:dyDescent="0.3">
      <c r="A173" s="17" t="s">
        <v>54</v>
      </c>
      <c r="B173" s="13">
        <v>4598</v>
      </c>
      <c r="C173" s="14">
        <v>44509</v>
      </c>
      <c r="D173" s="15">
        <v>549</v>
      </c>
      <c r="E173" s="39" t="s">
        <v>56</v>
      </c>
    </row>
    <row r="174" spans="1:5" ht="30" x14ac:dyDescent="0.3">
      <c r="A174" s="17" t="s">
        <v>54</v>
      </c>
      <c r="B174" s="13">
        <v>4599</v>
      </c>
      <c r="C174" s="14">
        <v>44509</v>
      </c>
      <c r="D174" s="15">
        <v>230</v>
      </c>
      <c r="E174" s="39" t="s">
        <v>15</v>
      </c>
    </row>
    <row r="175" spans="1:5" ht="30" x14ac:dyDescent="0.3">
      <c r="A175" s="17" t="s">
        <v>54</v>
      </c>
      <c r="B175" s="13">
        <v>4600</v>
      </c>
      <c r="C175" s="14">
        <v>44509</v>
      </c>
      <c r="D175" s="15">
        <v>907.5</v>
      </c>
      <c r="E175" s="16" t="s">
        <v>57</v>
      </c>
    </row>
    <row r="176" spans="1:5" ht="30" x14ac:dyDescent="0.3">
      <c r="A176" s="17" t="s">
        <v>54</v>
      </c>
      <c r="B176" s="13">
        <v>4601</v>
      </c>
      <c r="C176" s="14">
        <v>44509</v>
      </c>
      <c r="D176" s="15">
        <v>193</v>
      </c>
      <c r="E176" s="16" t="s">
        <v>58</v>
      </c>
    </row>
    <row r="177" spans="1:5" x14ac:dyDescent="0.3">
      <c r="A177" s="17" t="s">
        <v>54</v>
      </c>
      <c r="B177" s="13">
        <v>4602</v>
      </c>
      <c r="C177" s="14">
        <v>44509</v>
      </c>
      <c r="D177" s="15">
        <v>21</v>
      </c>
      <c r="E177" s="39" t="s">
        <v>14</v>
      </c>
    </row>
    <row r="178" spans="1:5" x14ac:dyDescent="0.3">
      <c r="A178" s="17" t="s">
        <v>54</v>
      </c>
      <c r="B178" s="13">
        <v>4603</v>
      </c>
      <c r="C178" s="14">
        <v>44509</v>
      </c>
      <c r="D178" s="15">
        <v>3105</v>
      </c>
      <c r="E178" s="16" t="s">
        <v>55</v>
      </c>
    </row>
    <row r="179" spans="1:5" x14ac:dyDescent="0.3">
      <c r="A179" s="17" t="s">
        <v>54</v>
      </c>
      <c r="B179" s="13">
        <v>4604</v>
      </c>
      <c r="C179" s="14">
        <v>44509</v>
      </c>
      <c r="D179" s="15">
        <v>1980</v>
      </c>
      <c r="E179" s="16" t="s">
        <v>55</v>
      </c>
    </row>
    <row r="180" spans="1:5" x14ac:dyDescent="0.3">
      <c r="A180" s="17" t="s">
        <v>54</v>
      </c>
      <c r="B180" s="13">
        <v>4605</v>
      </c>
      <c r="C180" s="14">
        <v>44509</v>
      </c>
      <c r="D180" s="15">
        <v>130</v>
      </c>
      <c r="E180" s="16" t="s">
        <v>55</v>
      </c>
    </row>
    <row r="181" spans="1:5" x14ac:dyDescent="0.3">
      <c r="A181" s="17" t="s">
        <v>54</v>
      </c>
      <c r="B181" s="13">
        <v>4606</v>
      </c>
      <c r="C181" s="14">
        <v>44509</v>
      </c>
      <c r="D181" s="15">
        <v>249</v>
      </c>
      <c r="E181" s="16" t="s">
        <v>55</v>
      </c>
    </row>
    <row r="182" spans="1:5" x14ac:dyDescent="0.3">
      <c r="A182" s="17" t="s">
        <v>54</v>
      </c>
      <c r="B182" s="13">
        <v>1011</v>
      </c>
      <c r="C182" s="14">
        <v>44510</v>
      </c>
      <c r="D182" s="15">
        <v>1320</v>
      </c>
      <c r="E182" s="16" t="s">
        <v>55</v>
      </c>
    </row>
    <row r="183" spans="1:5" x14ac:dyDescent="0.3">
      <c r="A183" s="19" t="s">
        <v>59</v>
      </c>
      <c r="B183" s="19"/>
      <c r="C183" s="19"/>
      <c r="D183" s="20">
        <f>SUM(D164:D182)</f>
        <v>311573.5</v>
      </c>
      <c r="E183" s="35"/>
    </row>
    <row r="184" spans="1:5" x14ac:dyDescent="0.3">
      <c r="A184" s="19" t="s">
        <v>60</v>
      </c>
      <c r="B184" s="19"/>
      <c r="C184" s="19"/>
      <c r="D184" s="20">
        <f>+D38+D60+D81+D88+D92+D97+D100+D145+D163+D183</f>
        <v>5962185.7699999996</v>
      </c>
      <c r="E184" s="23"/>
    </row>
    <row r="185" spans="1:5" x14ac:dyDescent="0.3">
      <c r="A185" s="12" t="s">
        <v>61</v>
      </c>
      <c r="B185" s="40">
        <v>4607</v>
      </c>
      <c r="C185" s="14">
        <v>44509</v>
      </c>
      <c r="D185" s="41">
        <v>1054</v>
      </c>
      <c r="E185" s="27" t="s">
        <v>62</v>
      </c>
    </row>
    <row r="186" spans="1:5" x14ac:dyDescent="0.3">
      <c r="A186" s="12" t="s">
        <v>61</v>
      </c>
      <c r="B186" s="40">
        <v>4608</v>
      </c>
      <c r="C186" s="14">
        <v>44509</v>
      </c>
      <c r="D186" s="41">
        <v>3162</v>
      </c>
      <c r="E186" s="27" t="s">
        <v>62</v>
      </c>
    </row>
    <row r="187" spans="1:5" x14ac:dyDescent="0.3">
      <c r="A187" s="12" t="s">
        <v>61</v>
      </c>
      <c r="B187" s="40">
        <v>4609</v>
      </c>
      <c r="C187" s="14">
        <v>44509</v>
      </c>
      <c r="D187" s="41">
        <v>33953</v>
      </c>
      <c r="E187" s="27" t="s">
        <v>62</v>
      </c>
    </row>
    <row r="188" spans="1:5" x14ac:dyDescent="0.3">
      <c r="A188" s="12" t="s">
        <v>61</v>
      </c>
      <c r="B188" s="40">
        <v>4610</v>
      </c>
      <c r="C188" s="14">
        <v>44509</v>
      </c>
      <c r="D188" s="41">
        <v>4216</v>
      </c>
      <c r="E188" s="27" t="s">
        <v>62</v>
      </c>
    </row>
    <row r="189" spans="1:5" x14ac:dyDescent="0.3">
      <c r="A189" s="12" t="s">
        <v>61</v>
      </c>
      <c r="B189" s="40">
        <v>4611</v>
      </c>
      <c r="C189" s="14">
        <v>44509</v>
      </c>
      <c r="D189" s="41">
        <v>3267</v>
      </c>
      <c r="E189" s="27" t="s">
        <v>62</v>
      </c>
    </row>
    <row r="190" spans="1:5" x14ac:dyDescent="0.3">
      <c r="A190" s="12" t="s">
        <v>61</v>
      </c>
      <c r="B190" s="40">
        <v>4612</v>
      </c>
      <c r="C190" s="14">
        <v>44509</v>
      </c>
      <c r="D190" s="41">
        <v>1054</v>
      </c>
      <c r="E190" s="27" t="s">
        <v>62</v>
      </c>
    </row>
    <row r="191" spans="1:5" x14ac:dyDescent="0.3">
      <c r="A191" s="12" t="s">
        <v>61</v>
      </c>
      <c r="B191" s="40">
        <v>4613</v>
      </c>
      <c r="C191" s="14">
        <v>44509</v>
      </c>
      <c r="D191" s="41">
        <v>1054</v>
      </c>
      <c r="E191" s="27" t="s">
        <v>62</v>
      </c>
    </row>
    <row r="192" spans="1:5" x14ac:dyDescent="0.3">
      <c r="A192" s="12" t="s">
        <v>61</v>
      </c>
      <c r="B192" s="40">
        <v>4614</v>
      </c>
      <c r="C192" s="14">
        <v>44509</v>
      </c>
      <c r="D192" s="41">
        <v>1054</v>
      </c>
      <c r="E192" s="27" t="s">
        <v>62</v>
      </c>
    </row>
    <row r="193" spans="1:5" x14ac:dyDescent="0.3">
      <c r="A193" s="12" t="s">
        <v>61</v>
      </c>
      <c r="B193" s="40">
        <v>4615</v>
      </c>
      <c r="C193" s="14">
        <v>44509</v>
      </c>
      <c r="D193" s="41">
        <v>1054</v>
      </c>
      <c r="E193" s="27" t="s">
        <v>62</v>
      </c>
    </row>
    <row r="194" spans="1:5" x14ac:dyDescent="0.3">
      <c r="A194" s="19" t="s">
        <v>63</v>
      </c>
      <c r="B194" s="19"/>
      <c r="C194" s="19"/>
      <c r="D194" s="20">
        <f>SUM(D185:D193)</f>
        <v>49868</v>
      </c>
      <c r="E194" s="35"/>
    </row>
    <row r="195" spans="1:5" x14ac:dyDescent="0.3">
      <c r="A195" s="12" t="s">
        <v>64</v>
      </c>
      <c r="B195" s="13">
        <v>4616</v>
      </c>
      <c r="C195" s="14">
        <v>44509</v>
      </c>
      <c r="D195" s="15">
        <v>168</v>
      </c>
      <c r="E195" s="27" t="s">
        <v>65</v>
      </c>
    </row>
    <row r="196" spans="1:5" x14ac:dyDescent="0.3">
      <c r="A196" s="12" t="s">
        <v>64</v>
      </c>
      <c r="B196" s="13">
        <v>4617</v>
      </c>
      <c r="C196" s="14">
        <v>44509</v>
      </c>
      <c r="D196" s="15">
        <v>338</v>
      </c>
      <c r="E196" s="27" t="s">
        <v>65</v>
      </c>
    </row>
    <row r="197" spans="1:5" x14ac:dyDescent="0.3">
      <c r="A197" s="12" t="s">
        <v>64</v>
      </c>
      <c r="B197" s="13">
        <v>4618</v>
      </c>
      <c r="C197" s="14">
        <v>44509</v>
      </c>
      <c r="D197" s="15">
        <v>4729</v>
      </c>
      <c r="E197" s="27" t="s">
        <v>65</v>
      </c>
    </row>
    <row r="198" spans="1:5" x14ac:dyDescent="0.3">
      <c r="A198" s="12" t="s">
        <v>64</v>
      </c>
      <c r="B198" s="13">
        <v>4619</v>
      </c>
      <c r="C198" s="14">
        <v>44509</v>
      </c>
      <c r="D198" s="15">
        <v>335</v>
      </c>
      <c r="E198" s="27" t="s">
        <v>65</v>
      </c>
    </row>
    <row r="199" spans="1:5" x14ac:dyDescent="0.3">
      <c r="A199" s="12" t="s">
        <v>64</v>
      </c>
      <c r="B199" s="13">
        <v>4620</v>
      </c>
      <c r="C199" s="14">
        <v>44509</v>
      </c>
      <c r="D199" s="15">
        <v>338</v>
      </c>
      <c r="E199" s="27" t="s">
        <v>65</v>
      </c>
    </row>
    <row r="200" spans="1:5" x14ac:dyDescent="0.3">
      <c r="A200" s="12" t="s">
        <v>64</v>
      </c>
      <c r="B200" s="13">
        <v>4621</v>
      </c>
      <c r="C200" s="14">
        <v>44509</v>
      </c>
      <c r="D200" s="15">
        <v>167</v>
      </c>
      <c r="E200" s="27" t="s">
        <v>65</v>
      </c>
    </row>
    <row r="201" spans="1:5" x14ac:dyDescent="0.3">
      <c r="A201" s="12" t="s">
        <v>64</v>
      </c>
      <c r="B201" s="13">
        <v>4622</v>
      </c>
      <c r="C201" s="14">
        <v>44509</v>
      </c>
      <c r="D201" s="15">
        <v>167</v>
      </c>
      <c r="E201" s="27" t="s">
        <v>65</v>
      </c>
    </row>
    <row r="202" spans="1:5" x14ac:dyDescent="0.3">
      <c r="A202" s="12" t="s">
        <v>64</v>
      </c>
      <c r="B202" s="13">
        <v>4623</v>
      </c>
      <c r="C202" s="14">
        <v>44509</v>
      </c>
      <c r="D202" s="15">
        <v>170</v>
      </c>
      <c r="E202" s="27" t="s">
        <v>65</v>
      </c>
    </row>
    <row r="203" spans="1:5" x14ac:dyDescent="0.3">
      <c r="A203" s="19" t="s">
        <v>66</v>
      </c>
      <c r="B203" s="19"/>
      <c r="C203" s="19"/>
      <c r="D203" s="20">
        <f>SUM(D195:D202)</f>
        <v>6412</v>
      </c>
      <c r="E203" s="42"/>
    </row>
    <row r="204" spans="1:5" hidden="1" x14ac:dyDescent="0.3">
      <c r="A204" s="28"/>
      <c r="B204" s="43"/>
      <c r="C204" s="44"/>
      <c r="D204" s="45"/>
      <c r="E204" s="46"/>
    </row>
    <row r="205" spans="1:5" hidden="1" x14ac:dyDescent="0.3">
      <c r="A205" s="19" t="s">
        <v>67</v>
      </c>
      <c r="B205" s="19"/>
      <c r="C205" s="19"/>
      <c r="D205" s="20">
        <f>SUM(D204:D204)</f>
        <v>0</v>
      </c>
      <c r="E205" s="35"/>
    </row>
    <row r="206" spans="1:5" x14ac:dyDescent="0.3">
      <c r="A206" s="12" t="s">
        <v>68</v>
      </c>
      <c r="B206" s="13">
        <v>4812</v>
      </c>
      <c r="C206" s="14">
        <v>44519</v>
      </c>
      <c r="D206" s="15">
        <v>818.65</v>
      </c>
      <c r="E206" s="27" t="s">
        <v>69</v>
      </c>
    </row>
    <row r="207" spans="1:5" x14ac:dyDescent="0.3">
      <c r="A207" s="12" t="s">
        <v>68</v>
      </c>
      <c r="B207" s="13">
        <v>4813</v>
      </c>
      <c r="C207" s="14">
        <v>44519</v>
      </c>
      <c r="D207" s="15">
        <v>367.01</v>
      </c>
      <c r="E207" s="27" t="s">
        <v>69</v>
      </c>
    </row>
    <row r="208" spans="1:5" x14ac:dyDescent="0.3">
      <c r="A208" s="12" t="s">
        <v>68</v>
      </c>
      <c r="B208" s="13">
        <v>4815</v>
      </c>
      <c r="C208" s="14">
        <v>44519</v>
      </c>
      <c r="D208" s="15">
        <v>634.1</v>
      </c>
      <c r="E208" s="27" t="s">
        <v>69</v>
      </c>
    </row>
    <row r="209" spans="1:7" x14ac:dyDescent="0.3">
      <c r="A209" s="12" t="s">
        <v>68</v>
      </c>
      <c r="B209" s="13">
        <v>4816</v>
      </c>
      <c r="C209" s="14">
        <v>44519</v>
      </c>
      <c r="D209" s="15">
        <v>257.04000000000002</v>
      </c>
      <c r="E209" s="27" t="s">
        <v>69</v>
      </c>
    </row>
    <row r="210" spans="1:7" x14ac:dyDescent="0.3">
      <c r="A210" s="12" t="s">
        <v>68</v>
      </c>
      <c r="B210" s="13">
        <v>4817</v>
      </c>
      <c r="C210" s="14">
        <v>44519</v>
      </c>
      <c r="D210" s="15">
        <v>259.81</v>
      </c>
      <c r="E210" s="27" t="s">
        <v>69</v>
      </c>
    </row>
    <row r="211" spans="1:7" x14ac:dyDescent="0.3">
      <c r="A211" s="12" t="s">
        <v>68</v>
      </c>
      <c r="B211" s="13">
        <v>4818</v>
      </c>
      <c r="C211" s="14">
        <v>44519</v>
      </c>
      <c r="D211" s="15">
        <v>512.55999999999995</v>
      </c>
      <c r="E211" s="27" t="s">
        <v>69</v>
      </c>
    </row>
    <row r="212" spans="1:7" x14ac:dyDescent="0.3">
      <c r="A212" s="12" t="s">
        <v>68</v>
      </c>
      <c r="B212" s="13">
        <v>4819</v>
      </c>
      <c r="C212" s="14">
        <v>44519</v>
      </c>
      <c r="D212" s="15">
        <v>343.98</v>
      </c>
      <c r="E212" s="27" t="s">
        <v>69</v>
      </c>
    </row>
    <row r="213" spans="1:7" x14ac:dyDescent="0.3">
      <c r="A213" s="12" t="s">
        <v>68</v>
      </c>
      <c r="B213" s="13">
        <v>4820</v>
      </c>
      <c r="C213" s="14">
        <v>44519</v>
      </c>
      <c r="D213" s="15">
        <v>951.75</v>
      </c>
      <c r="E213" s="27" t="s">
        <v>69</v>
      </c>
    </row>
    <row r="214" spans="1:7" x14ac:dyDescent="0.3">
      <c r="A214" s="12" t="s">
        <v>68</v>
      </c>
      <c r="B214" s="13">
        <v>4821</v>
      </c>
      <c r="C214" s="14">
        <v>44519</v>
      </c>
      <c r="D214" s="15">
        <v>97.2</v>
      </c>
      <c r="E214" s="27" t="s">
        <v>69</v>
      </c>
    </row>
    <row r="215" spans="1:7" x14ac:dyDescent="0.3">
      <c r="A215" s="12" t="s">
        <v>68</v>
      </c>
      <c r="B215" s="13">
        <v>4822</v>
      </c>
      <c r="C215" s="14">
        <v>44519</v>
      </c>
      <c r="D215" s="15">
        <v>187.49</v>
      </c>
      <c r="E215" s="27" t="s">
        <v>69</v>
      </c>
    </row>
    <row r="216" spans="1:7" x14ac:dyDescent="0.3">
      <c r="A216" s="12" t="s">
        <v>68</v>
      </c>
      <c r="B216" s="13">
        <v>4823</v>
      </c>
      <c r="C216" s="14">
        <v>44519</v>
      </c>
      <c r="D216" s="15">
        <v>240.45</v>
      </c>
      <c r="E216" s="27" t="s">
        <v>69</v>
      </c>
    </row>
    <row r="217" spans="1:7" x14ac:dyDescent="0.3">
      <c r="A217" s="12" t="s">
        <v>68</v>
      </c>
      <c r="B217" s="13">
        <v>4824</v>
      </c>
      <c r="C217" s="14">
        <v>44519</v>
      </c>
      <c r="D217" s="15">
        <v>484.64</v>
      </c>
      <c r="E217" s="27" t="s">
        <v>69</v>
      </c>
    </row>
    <row r="218" spans="1:7" x14ac:dyDescent="0.3">
      <c r="A218" s="12" t="s">
        <v>68</v>
      </c>
      <c r="B218" s="13">
        <v>4825</v>
      </c>
      <c r="C218" s="14">
        <v>44519</v>
      </c>
      <c r="D218" s="15">
        <v>383.47</v>
      </c>
      <c r="E218" s="27" t="s">
        <v>69</v>
      </c>
    </row>
    <row r="219" spans="1:7" x14ac:dyDescent="0.3">
      <c r="A219" s="12" t="s">
        <v>68</v>
      </c>
      <c r="B219" s="13">
        <v>4826</v>
      </c>
      <c r="C219" s="14">
        <v>44519</v>
      </c>
      <c r="D219" s="15">
        <v>493.83</v>
      </c>
      <c r="E219" s="27" t="s">
        <v>69</v>
      </c>
    </row>
    <row r="220" spans="1:7" x14ac:dyDescent="0.3">
      <c r="A220" s="12" t="s">
        <v>68</v>
      </c>
      <c r="B220" s="13">
        <v>4827</v>
      </c>
      <c r="C220" s="14">
        <v>44519</v>
      </c>
      <c r="D220" s="15">
        <v>520.02</v>
      </c>
      <c r="E220" s="27" t="s">
        <v>69</v>
      </c>
    </row>
    <row r="221" spans="1:7" x14ac:dyDescent="0.3">
      <c r="A221" s="12" t="s">
        <v>68</v>
      </c>
      <c r="B221" s="13">
        <v>209</v>
      </c>
      <c r="C221" s="14">
        <v>44522</v>
      </c>
      <c r="D221" s="15">
        <v>702.75</v>
      </c>
      <c r="E221" s="27" t="s">
        <v>69</v>
      </c>
    </row>
    <row r="222" spans="1:7" x14ac:dyDescent="0.3">
      <c r="A222" s="12" t="s">
        <v>68</v>
      </c>
      <c r="B222" s="13">
        <v>210</v>
      </c>
      <c r="C222" s="14">
        <v>44522</v>
      </c>
      <c r="D222" s="15">
        <v>3324.68</v>
      </c>
      <c r="E222" s="27" t="s">
        <v>70</v>
      </c>
    </row>
    <row r="223" spans="1:7" x14ac:dyDescent="0.3">
      <c r="A223" s="12" t="s">
        <v>68</v>
      </c>
      <c r="B223" s="13">
        <v>211</v>
      </c>
      <c r="C223" s="14">
        <v>44522</v>
      </c>
      <c r="D223" s="15">
        <v>237.62</v>
      </c>
      <c r="E223" s="27" t="s">
        <v>70</v>
      </c>
      <c r="G223" s="47"/>
    </row>
    <row r="224" spans="1:7" x14ac:dyDescent="0.3">
      <c r="A224" s="12" t="s">
        <v>68</v>
      </c>
      <c r="B224" s="13">
        <v>4831</v>
      </c>
      <c r="C224" s="14">
        <v>44522</v>
      </c>
      <c r="D224" s="15">
        <v>1863</v>
      </c>
      <c r="E224" s="27" t="s">
        <v>71</v>
      </c>
    </row>
    <row r="225" spans="1:5" x14ac:dyDescent="0.3">
      <c r="A225" s="12" t="s">
        <v>68</v>
      </c>
      <c r="B225" s="13">
        <v>4832</v>
      </c>
      <c r="C225" s="14">
        <v>44522</v>
      </c>
      <c r="D225" s="15">
        <v>138.84</v>
      </c>
      <c r="E225" s="27" t="s">
        <v>71</v>
      </c>
    </row>
    <row r="226" spans="1:5" x14ac:dyDescent="0.3">
      <c r="A226" s="12" t="s">
        <v>68</v>
      </c>
      <c r="B226" s="13">
        <v>4833</v>
      </c>
      <c r="C226" s="14">
        <v>44522</v>
      </c>
      <c r="D226" s="15">
        <v>984.87</v>
      </c>
      <c r="E226" s="27" t="s">
        <v>71</v>
      </c>
    </row>
    <row r="227" spans="1:5" x14ac:dyDescent="0.3">
      <c r="A227" s="12" t="s">
        <v>68</v>
      </c>
      <c r="B227" s="13">
        <v>4834</v>
      </c>
      <c r="C227" s="14">
        <v>44522</v>
      </c>
      <c r="D227" s="15">
        <v>300</v>
      </c>
      <c r="E227" s="27" t="s">
        <v>71</v>
      </c>
    </row>
    <row r="228" spans="1:5" x14ac:dyDescent="0.3">
      <c r="A228" s="12" t="s">
        <v>68</v>
      </c>
      <c r="B228" s="13">
        <v>4835</v>
      </c>
      <c r="C228" s="14">
        <v>44522</v>
      </c>
      <c r="D228" s="15">
        <v>152.55000000000001</v>
      </c>
      <c r="E228" s="27" t="s">
        <v>71</v>
      </c>
    </row>
    <row r="229" spans="1:5" x14ac:dyDescent="0.3">
      <c r="A229" s="12" t="s">
        <v>68</v>
      </c>
      <c r="B229" s="13">
        <v>4836</v>
      </c>
      <c r="C229" s="14">
        <v>44522</v>
      </c>
      <c r="D229" s="15">
        <v>1487.94</v>
      </c>
      <c r="E229" s="27" t="s">
        <v>71</v>
      </c>
    </row>
    <row r="230" spans="1:5" x14ac:dyDescent="0.3">
      <c r="A230" s="12" t="s">
        <v>68</v>
      </c>
      <c r="B230" s="13">
        <v>4837</v>
      </c>
      <c r="C230" s="14">
        <v>44522</v>
      </c>
      <c r="D230" s="15">
        <v>440</v>
      </c>
      <c r="E230" s="27" t="s">
        <v>71</v>
      </c>
    </row>
    <row r="231" spans="1:5" x14ac:dyDescent="0.3">
      <c r="A231" s="12" t="s">
        <v>68</v>
      </c>
      <c r="B231" s="13">
        <v>4838</v>
      </c>
      <c r="C231" s="14">
        <v>44522</v>
      </c>
      <c r="D231" s="15">
        <v>398.55</v>
      </c>
      <c r="E231" s="27" t="s">
        <v>71</v>
      </c>
    </row>
    <row r="232" spans="1:5" x14ac:dyDescent="0.3">
      <c r="A232" s="12" t="s">
        <v>68</v>
      </c>
      <c r="B232" s="13">
        <v>4839</v>
      </c>
      <c r="C232" s="14">
        <v>44522</v>
      </c>
      <c r="D232" s="15">
        <v>616</v>
      </c>
      <c r="E232" s="27" t="s">
        <v>71</v>
      </c>
    </row>
    <row r="233" spans="1:5" x14ac:dyDescent="0.3">
      <c r="A233" s="12" t="s">
        <v>68</v>
      </c>
      <c r="B233" s="13">
        <v>4840</v>
      </c>
      <c r="C233" s="14">
        <v>44522</v>
      </c>
      <c r="D233" s="15">
        <v>704.56</v>
      </c>
      <c r="E233" s="27" t="s">
        <v>71</v>
      </c>
    </row>
    <row r="234" spans="1:5" x14ac:dyDescent="0.3">
      <c r="A234" s="12" t="s">
        <v>68</v>
      </c>
      <c r="B234" s="13">
        <v>4841</v>
      </c>
      <c r="C234" s="14">
        <v>44522</v>
      </c>
      <c r="D234" s="15">
        <v>565.26</v>
      </c>
      <c r="E234" s="27" t="s">
        <v>70</v>
      </c>
    </row>
    <row r="235" spans="1:5" x14ac:dyDescent="0.3">
      <c r="A235" s="12" t="s">
        <v>68</v>
      </c>
      <c r="B235" s="13">
        <v>4842</v>
      </c>
      <c r="C235" s="14">
        <v>44522</v>
      </c>
      <c r="D235" s="15">
        <v>1653.37</v>
      </c>
      <c r="E235" s="27" t="s">
        <v>70</v>
      </c>
    </row>
    <row r="236" spans="1:5" x14ac:dyDescent="0.3">
      <c r="A236" s="12" t="s">
        <v>68</v>
      </c>
      <c r="B236" s="13">
        <v>4843</v>
      </c>
      <c r="C236" s="14">
        <v>44522</v>
      </c>
      <c r="D236" s="15">
        <v>227.79</v>
      </c>
      <c r="E236" s="27" t="s">
        <v>70</v>
      </c>
    </row>
    <row r="237" spans="1:5" x14ac:dyDescent="0.3">
      <c r="A237" s="12" t="s">
        <v>68</v>
      </c>
      <c r="B237" s="13">
        <v>4844</v>
      </c>
      <c r="C237" s="14">
        <v>44522</v>
      </c>
      <c r="D237" s="15">
        <v>311.07</v>
      </c>
      <c r="E237" s="27" t="s">
        <v>70</v>
      </c>
    </row>
    <row r="238" spans="1:5" x14ac:dyDescent="0.3">
      <c r="A238" s="12" t="s">
        <v>68</v>
      </c>
      <c r="B238" s="13">
        <v>4845</v>
      </c>
      <c r="C238" s="14">
        <v>44522</v>
      </c>
      <c r="D238" s="15">
        <v>361.01</v>
      </c>
      <c r="E238" s="27" t="s">
        <v>70</v>
      </c>
    </row>
    <row r="239" spans="1:5" x14ac:dyDescent="0.3">
      <c r="A239" s="12" t="s">
        <v>68</v>
      </c>
      <c r="B239" s="13">
        <v>4846</v>
      </c>
      <c r="C239" s="14">
        <v>44522</v>
      </c>
      <c r="D239" s="15">
        <v>316.77999999999997</v>
      </c>
      <c r="E239" s="27" t="s">
        <v>70</v>
      </c>
    </row>
    <row r="240" spans="1:5" x14ac:dyDescent="0.3">
      <c r="A240" s="12" t="s">
        <v>68</v>
      </c>
      <c r="B240" s="13">
        <v>4847</v>
      </c>
      <c r="C240" s="14">
        <v>44522</v>
      </c>
      <c r="D240" s="15">
        <v>8427.58</v>
      </c>
      <c r="E240" s="27" t="s">
        <v>70</v>
      </c>
    </row>
    <row r="241" spans="1:5" x14ac:dyDescent="0.3">
      <c r="A241" s="12" t="s">
        <v>68</v>
      </c>
      <c r="B241" s="13">
        <v>4848</v>
      </c>
      <c r="C241" s="14">
        <v>44522</v>
      </c>
      <c r="D241" s="15">
        <v>536.07000000000005</v>
      </c>
      <c r="E241" s="27" t="s">
        <v>71</v>
      </c>
    </row>
    <row r="242" spans="1:5" x14ac:dyDescent="0.3">
      <c r="A242" s="12" t="s">
        <v>68</v>
      </c>
      <c r="B242" s="13">
        <v>4849</v>
      </c>
      <c r="C242" s="14">
        <v>44522</v>
      </c>
      <c r="D242" s="15">
        <v>1231.49</v>
      </c>
      <c r="E242" s="27" t="s">
        <v>71</v>
      </c>
    </row>
    <row r="243" spans="1:5" x14ac:dyDescent="0.3">
      <c r="A243" s="19" t="s">
        <v>72</v>
      </c>
      <c r="B243" s="19"/>
      <c r="C243" s="19"/>
      <c r="D243" s="20">
        <f>SUM(D206:D242)</f>
        <v>31533.780000000002</v>
      </c>
      <c r="E243" s="35"/>
    </row>
    <row r="244" spans="1:5" x14ac:dyDescent="0.3">
      <c r="A244" s="19" t="s">
        <v>73</v>
      </c>
      <c r="B244" s="19"/>
      <c r="C244" s="19"/>
      <c r="D244" s="20">
        <f>+D194+D203++D205+D243</f>
        <v>87813.78</v>
      </c>
      <c r="E244" s="23"/>
    </row>
    <row r="245" spans="1:5" hidden="1" x14ac:dyDescent="0.3">
      <c r="A245" s="48"/>
      <c r="B245" s="49"/>
      <c r="C245" s="50"/>
      <c r="D245" s="51"/>
      <c r="E245" s="23"/>
    </row>
    <row r="246" spans="1:5" hidden="1" x14ac:dyDescent="0.3">
      <c r="A246" s="19" t="s">
        <v>74</v>
      </c>
      <c r="B246" s="19"/>
      <c r="C246" s="19"/>
      <c r="D246" s="20">
        <f>SUM(D245:D245)</f>
        <v>0</v>
      </c>
      <c r="E246" s="35"/>
    </row>
    <row r="247" spans="1:5" hidden="1" x14ac:dyDescent="0.3">
      <c r="A247" s="52"/>
      <c r="C247" s="53"/>
      <c r="E247" s="23"/>
    </row>
    <row r="248" spans="1:5" hidden="1" x14ac:dyDescent="0.3">
      <c r="A248" s="19" t="s">
        <v>75</v>
      </c>
      <c r="B248" s="19"/>
      <c r="C248" s="19"/>
      <c r="D248" s="20">
        <f>SUM(D247:D247)</f>
        <v>0</v>
      </c>
      <c r="E248" s="35"/>
    </row>
    <row r="249" spans="1:5" hidden="1" x14ac:dyDescent="0.3">
      <c r="A249" s="48"/>
      <c r="B249" s="49"/>
      <c r="C249" s="50"/>
      <c r="D249" s="51"/>
      <c r="E249" s="23"/>
    </row>
    <row r="250" spans="1:5" hidden="1" x14ac:dyDescent="0.3">
      <c r="A250" s="19" t="s">
        <v>76</v>
      </c>
      <c r="B250" s="19"/>
      <c r="C250" s="19"/>
      <c r="D250" s="20">
        <f>SUM(D249:D249)</f>
        <v>0</v>
      </c>
      <c r="E250" s="35"/>
    </row>
    <row r="251" spans="1:5" hidden="1" x14ac:dyDescent="0.3">
      <c r="A251" s="48"/>
      <c r="B251" s="49"/>
      <c r="C251" s="50"/>
      <c r="D251" s="51"/>
      <c r="E251" s="23"/>
    </row>
    <row r="252" spans="1:5" hidden="1" x14ac:dyDescent="0.3">
      <c r="A252" s="19" t="s">
        <v>77</v>
      </c>
      <c r="B252" s="19"/>
      <c r="C252" s="19"/>
      <c r="D252" s="20">
        <f>SUM(D251:D251)</f>
        <v>0</v>
      </c>
      <c r="E252" s="23"/>
    </row>
    <row r="253" spans="1:5" ht="45" x14ac:dyDescent="0.3">
      <c r="A253" s="12" t="s">
        <v>78</v>
      </c>
      <c r="B253" s="40">
        <v>4624</v>
      </c>
      <c r="C253" s="55">
        <v>44509</v>
      </c>
      <c r="D253" s="22">
        <v>128304</v>
      </c>
      <c r="E253" s="56" t="s">
        <v>79</v>
      </c>
    </row>
    <row r="254" spans="1:5" ht="45" x14ac:dyDescent="0.3">
      <c r="A254" s="12" t="s">
        <v>78</v>
      </c>
      <c r="B254" s="40">
        <v>4625</v>
      </c>
      <c r="C254" s="55">
        <v>44509</v>
      </c>
      <c r="D254" s="41">
        <v>1004</v>
      </c>
      <c r="E254" s="56" t="s">
        <v>79</v>
      </c>
    </row>
    <row r="255" spans="1:5" x14ac:dyDescent="0.3">
      <c r="A255" s="19" t="s">
        <v>80</v>
      </c>
      <c r="B255" s="19"/>
      <c r="C255" s="19"/>
      <c r="D255" s="20">
        <f>+D253+D254</f>
        <v>129308</v>
      </c>
      <c r="E255" s="35"/>
    </row>
    <row r="256" spans="1:5" x14ac:dyDescent="0.3">
      <c r="A256" s="19" t="s">
        <v>81</v>
      </c>
      <c r="B256" s="19"/>
      <c r="C256" s="19"/>
      <c r="D256" s="20">
        <f>+D255</f>
        <v>129308</v>
      </c>
      <c r="E256" s="35"/>
    </row>
    <row r="257" spans="1:5" x14ac:dyDescent="0.3">
      <c r="A257" s="19" t="s">
        <v>82</v>
      </c>
      <c r="B257" s="19"/>
      <c r="C257" s="19"/>
      <c r="D257" s="20">
        <f>+D184+D244+D256</f>
        <v>6179307.5499999998</v>
      </c>
      <c r="E257" s="35"/>
    </row>
    <row r="258" spans="1:5" x14ac:dyDescent="0.3">
      <c r="A258" s="57"/>
      <c r="B258" s="57"/>
      <c r="C258" s="57"/>
      <c r="D258" s="2"/>
      <c r="E258" s="58"/>
    </row>
    <row r="259" spans="1:5" x14ac:dyDescent="0.3">
      <c r="E259" s="59"/>
    </row>
    <row r="260" spans="1:5" x14ac:dyDescent="0.3">
      <c r="E260" s="59"/>
    </row>
    <row r="261" spans="1:5" x14ac:dyDescent="0.3">
      <c r="E261" s="59"/>
    </row>
    <row r="262" spans="1:5" x14ac:dyDescent="0.3">
      <c r="E262" s="59"/>
    </row>
    <row r="263" spans="1:5" x14ac:dyDescent="0.3">
      <c r="E263" s="59"/>
    </row>
    <row r="264" spans="1:5" x14ac:dyDescent="0.3">
      <c r="E264" s="59"/>
    </row>
    <row r="265" spans="1:5" x14ac:dyDescent="0.3">
      <c r="E265" s="59"/>
    </row>
    <row r="267" spans="1:5" x14ac:dyDescent="0.3">
      <c r="E267" s="59"/>
    </row>
    <row r="268" spans="1:5" x14ac:dyDescent="0.3">
      <c r="E268" s="59"/>
    </row>
    <row r="269" spans="1:5" x14ac:dyDescent="0.3">
      <c r="E269" s="59"/>
    </row>
    <row r="270" spans="1:5" x14ac:dyDescent="0.3">
      <c r="E270" s="59"/>
    </row>
    <row r="271" spans="1:5" x14ac:dyDescent="0.3">
      <c r="E271" s="59"/>
    </row>
    <row r="272" spans="1:5" x14ac:dyDescent="0.3">
      <c r="E272" s="59"/>
    </row>
    <row r="273" spans="5:5" x14ac:dyDescent="0.3">
      <c r="E273" s="59"/>
    </row>
    <row r="274" spans="5:5" x14ac:dyDescent="0.3">
      <c r="E274" s="59"/>
    </row>
    <row r="275" spans="5:5" x14ac:dyDescent="0.3">
      <c r="E275" s="59"/>
    </row>
    <row r="276" spans="5:5" x14ac:dyDescent="0.3">
      <c r="E276" s="59"/>
    </row>
    <row r="277" spans="5:5" x14ac:dyDescent="0.3">
      <c r="E277" s="59"/>
    </row>
    <row r="278" spans="5:5" x14ac:dyDescent="0.3">
      <c r="E278" s="59"/>
    </row>
    <row r="279" spans="5:5" x14ac:dyDescent="0.3">
      <c r="E279" s="59"/>
    </row>
    <row r="280" spans="5:5" x14ac:dyDescent="0.3">
      <c r="E280" s="59"/>
    </row>
    <row r="281" spans="5:5" x14ac:dyDescent="0.3">
      <c r="E281" s="59"/>
    </row>
    <row r="282" spans="5:5" x14ac:dyDescent="0.3">
      <c r="E282" s="59"/>
    </row>
    <row r="283" spans="5:5" x14ac:dyDescent="0.3">
      <c r="E283" s="59"/>
    </row>
    <row r="284" spans="5:5" x14ac:dyDescent="0.3">
      <c r="E284" s="59"/>
    </row>
    <row r="285" spans="5:5" x14ac:dyDescent="0.3">
      <c r="E285" s="59"/>
    </row>
    <row r="286" spans="5:5" x14ac:dyDescent="0.3">
      <c r="E286" s="59"/>
    </row>
    <row r="287" spans="5:5" x14ac:dyDescent="0.3">
      <c r="E287" s="59"/>
    </row>
    <row r="288" spans="5:5" x14ac:dyDescent="0.3">
      <c r="E288" s="59"/>
    </row>
    <row r="289" spans="5:5" x14ac:dyDescent="0.3">
      <c r="E289" s="59"/>
    </row>
    <row r="290" spans="5:5" x14ac:dyDescent="0.3">
      <c r="E290" s="59"/>
    </row>
    <row r="291" spans="5:5" x14ac:dyDescent="0.3">
      <c r="E291" s="59"/>
    </row>
  </sheetData>
  <mergeCells count="1"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Titlul I </vt:lpstr>
    </vt:vector>
  </TitlesOfParts>
  <Company>Ministerul Justiției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 Gigel Visan</dc:creator>
  <cp:lastModifiedBy>Cristi Gigel Visan</cp:lastModifiedBy>
  <dcterms:created xsi:type="dcterms:W3CDTF">2022-01-03T08:23:35Z</dcterms:created>
  <dcterms:modified xsi:type="dcterms:W3CDTF">2022-01-03T08:24:09Z</dcterms:modified>
</cp:coreProperties>
</file>