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is1\E\00000DARP -Directia Administratie si Relatii Publice\Serviciul RELATII PUBLICE\OVIDIU !!!!!!!!!!!!\DE LA BUGET\"/>
    </mc:Choice>
  </mc:AlternateContent>
  <xr:revisionPtr revIDLastSave="0" documentId="13_ncr:1_{111A5599-DBF1-4D84-A411-AB037CA6982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  <c r="E243" i="2"/>
  <c r="B245" i="2"/>
  <c r="B246" i="2" s="1"/>
  <c r="B247" i="2" s="1"/>
  <c r="B248" i="2" s="1"/>
  <c r="E58" i="2"/>
  <c r="E103" i="2"/>
  <c r="E234" i="2"/>
  <c r="E49" i="2"/>
  <c r="E148" i="2"/>
  <c r="E147" i="2" s="1"/>
  <c r="E119" i="2"/>
  <c r="E46" i="2"/>
  <c r="E51" i="2"/>
  <c r="E54" i="2"/>
  <c r="E240" i="2"/>
  <c r="E53" i="2"/>
  <c r="E45" i="2"/>
  <c r="E220" i="2"/>
  <c r="E218" i="2"/>
  <c r="E216" i="2"/>
  <c r="E213" i="2"/>
  <c r="E15" i="2"/>
  <c r="E14" i="2" s="1"/>
  <c r="E109" i="2"/>
  <c r="E52" i="2"/>
  <c r="E176" i="2"/>
  <c r="E160" i="2"/>
  <c r="E133" i="2"/>
  <c r="E129" i="2"/>
  <c r="E125" i="2"/>
  <c r="E114" i="2"/>
  <c r="E99" i="2"/>
  <c r="E95" i="2"/>
  <c r="E90" i="2"/>
  <c r="E65" i="2"/>
  <c r="E215" i="2" l="1"/>
  <c r="E48" i="2"/>
  <c r="E198" i="2" l="1"/>
  <c r="E192" i="2"/>
  <c r="E187" i="2"/>
  <c r="E182" i="2"/>
  <c r="E69" i="2"/>
  <c r="E38" i="2"/>
  <c r="E42" i="2" s="1"/>
  <c r="E56" i="2" l="1"/>
  <c r="E50" i="2"/>
  <c r="E47" i="2"/>
  <c r="E244" i="2" l="1"/>
  <c r="E259" i="2"/>
  <c r="E238" i="2"/>
  <c r="E226" i="2"/>
  <c r="E225" i="2" s="1"/>
  <c r="E211" i="2"/>
  <c r="E210" i="2" s="1"/>
  <c r="E207" i="2"/>
  <c r="E206" i="2" s="1"/>
  <c r="E203" i="2"/>
  <c r="E202" i="2" s="1"/>
  <c r="E197" i="2"/>
  <c r="E191" i="2"/>
  <c r="E186" i="2"/>
  <c r="E181" i="2"/>
  <c r="E175" i="2"/>
  <c r="E171" i="2"/>
  <c r="E170" i="2" s="1"/>
  <c r="E166" i="2"/>
  <c r="E165" i="2" s="1"/>
  <c r="E159" i="2"/>
  <c r="E139" i="2"/>
  <c r="E137" i="2"/>
  <c r="E86" i="2"/>
  <c r="E85" i="2" s="1"/>
  <c r="E83" i="2"/>
  <c r="E82" i="2" s="1"/>
  <c r="E78" i="2"/>
  <c r="E76" i="2"/>
  <c r="E73" i="2"/>
  <c r="E64" i="2"/>
  <c r="E57" i="2"/>
  <c r="E63" i="2" l="1"/>
  <c r="E158" i="2"/>
  <c r="E157" i="2" s="1"/>
  <c r="E89" i="2"/>
  <c r="E88" i="2" s="1"/>
  <c r="E44" i="2" l="1"/>
  <c r="B12" i="2"/>
  <c r="B13" i="2" s="1"/>
  <c r="B14" i="2" s="1"/>
  <c r="B15" i="2" s="1"/>
  <c r="B16" i="2" s="1"/>
  <c r="B17" i="2" s="1"/>
  <c r="B18" i="2" l="1"/>
  <c r="B19" i="2" l="1"/>
  <c r="B20" i="2" l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l="1"/>
  <c r="B33" i="2" s="1"/>
  <c r="B34" i="2" l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l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l="1"/>
  <c r="B94" i="2" s="1"/>
  <c r="B95" i="2" s="1"/>
  <c r="B96" i="2" l="1"/>
  <c r="B97" i="2" s="1"/>
  <c r="B98" i="2" s="1"/>
  <c r="B99" i="2" s="1"/>
  <c r="B100" i="2" s="1"/>
  <c r="B101" i="2" s="1"/>
  <c r="B102" i="2" l="1"/>
  <c r="B103" i="2" s="1"/>
  <c r="B104" i="2" s="1"/>
  <c r="B105" i="2" s="1"/>
  <c r="B106" i="2" l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l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l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l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l="1"/>
  <c r="B214" i="2" s="1"/>
  <c r="B215" i="2" s="1"/>
  <c r="B216" i="2" l="1"/>
  <c r="B217" i="2" s="1"/>
  <c r="B218" i="2" s="1"/>
  <c r="B219" i="2" s="1"/>
  <c r="B220" i="2" l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l="1"/>
  <c r="B238" i="2" s="1"/>
  <c r="B239" i="2" s="1"/>
  <c r="B240" i="2" s="1"/>
  <c r="B241" i="2" s="1"/>
  <c r="B242" i="2" l="1"/>
  <c r="B243" i="2" s="1"/>
  <c r="B244" i="2" s="1"/>
  <c r="B249" i="2" s="1"/>
  <c r="B250" i="2" s="1"/>
  <c r="B251" i="2" s="1"/>
  <c r="B252" i="2" s="1"/>
  <c r="B253" i="2" s="1"/>
  <c r="B254" i="2" s="1"/>
  <c r="B255" i="2" l="1"/>
  <c r="B256" i="2" s="1"/>
  <c r="B257" i="2" s="1"/>
  <c r="B258" i="2" s="1"/>
  <c r="B259" i="2" s="1"/>
  <c r="B260" i="2" s="1"/>
</calcChain>
</file>

<file path=xl/sharedStrings.xml><?xml version="1.0" encoding="utf-8"?>
<sst xmlns="http://schemas.openxmlformats.org/spreadsheetml/2006/main" count="504" uniqueCount="254">
  <si>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</si>
  <si>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</si>
  <si>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</si>
  <si>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</si>
  <si>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</si>
  <si>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</si>
  <si>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</si>
  <si>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</si>
  <si>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</si>
  <si>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</si>
  <si>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</si>
  <si>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</si>
  <si>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</si>
  <si>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</si>
  <si>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</si>
  <si>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</si>
  <si>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</si>
  <si>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</si>
  <si>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</si>
  <si>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</si>
  <si>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</si>
  <si>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</si>
  <si>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</si>
  <si>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</si>
  <si>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</si>
  <si>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</si>
  <si>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</si>
  <si>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</si>
  <si>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</si>
  <si>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</si>
  <si>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</si>
  <si>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</si>
  <si>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</si>
  <si>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</si>
  <si>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</si>
  <si>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</si>
  <si>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</si>
  <si>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</si>
  <si>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</si>
  <si>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</si>
  <si>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</si>
  <si>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</si>
  <si>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</si>
  <si>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</si>
  <si>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</si>
  <si>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</si>
  <si>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</si>
  <si>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</si>
  <si>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</si>
  <si>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</si>
  <si>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</si>
  <si>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</si>
  <si>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</si>
  <si>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</si>
  <si>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</si>
  <si>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</si>
  <si>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</si>
  <si>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</si>
  <si>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</si>
  <si>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</si>
  <si>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</si>
  <si>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</si>
  <si>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</si>
  <si>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</si>
  <si>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</si>
  <si>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</si>
  <si>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</si>
  <si>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</si>
  <si>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</si>
  <si>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</si>
  <si>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</si>
  <si>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</si>
  <si>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</si>
  <si>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</si>
  <si>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</si>
  <si>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</si>
  <si>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</si>
  <si>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</si>
  <si>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</si>
  <si>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</si>
  <si>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</si>
  <si>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</si>
  <si>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</si>
  <si>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</si>
  <si>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</si>
  <si>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</si>
  <si>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</si>
  <si>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</si>
  <si>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</si>
  <si>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</si>
  <si>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</si>
  <si>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</si>
  <si>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</si>
  <si>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</si>
  <si>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</si>
  <si>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</si>
  <si>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</si>
  <si>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</si>
  <si>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</si>
  <si>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</si>
  <si>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</si>
  <si>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</si>
  <si>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</si>
  <si>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</si>
  <si>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</si>
  <si>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</si>
  <si>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</si>
  <si>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</si>
  <si>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</si>
  <si>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</si>
  <si>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</si>
  <si>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</si>
  <si>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</si>
  <si>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</si>
  <si>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</si>
  <si>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</si>
  <si>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</si>
  <si>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</si>
  <si>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</si>
  <si>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</si>
  <si>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</si>
  <si>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</si>
  <si>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</si>
  <si>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</si>
  <si>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</si>
  <si>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</si>
  <si>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</si>
  <si>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</si>
  <si>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</si>
  <si>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</si>
  <si>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</si>
  <si>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</si>
  <si>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</si>
  <si>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</si>
  <si>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</si>
  <si>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</si>
  <si>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</si>
  <si>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</si>
  <si>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</si>
  <si>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</si>
  <si>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</si>
  <si>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</si>
  <si>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</si>
  <si>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</si>
  <si>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</si>
  <si>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</si>
  <si>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</si>
  <si>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</si>
  <si>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</si>
  <si>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</si>
  <si>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</si>
  <si>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</si>
  <si>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</si>
  <si>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</si>
  <si>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</si>
  <si>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</si>
  <si>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</si>
  <si>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</si>
  <si>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</si>
  <si>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</si>
  <si>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</si>
  <si>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</si>
  <si>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</si>
  <si>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</si>
  <si>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</si>
  <si>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</si>
  <si>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</si>
  <si>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</si>
  <si>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</si>
  <si>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</si>
  <si>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</si>
  <si>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</si>
  <si>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</si>
  <si>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</si>
  <si>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</si>
  <si>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</si>
  <si>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</si>
  <si>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</si>
  <si>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</si>
  <si>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</si>
  <si>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</si>
  <si>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</si>
  <si>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</si>
  <si>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</si>
  <si>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</si>
  <si>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</si>
  <si>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</si>
  <si>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</si>
  <si>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</si>
  <si>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</si>
  <si>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</si>
  <si>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</si>
  <si>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</si>
  <si>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</si>
  <si>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</si>
  <si>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</si>
  <si>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</si>
  <si>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</si>
  <si>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</si>
  <si>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</si>
  <si>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</si>
  <si>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</si>
  <si>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</si>
  <si>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</si>
  <si>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</si>
  <si>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</si>
  <si>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</si>
  <si>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</si>
  <si>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</si>
  <si>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</si>
  <si>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</si>
  <si>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</si>
  <si>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</si>
  <si>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</si>
  <si>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</si>
  <si>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</si>
  <si>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</si>
  <si>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</si>
  <si>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</si>
  <si>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</si>
  <si>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</si>
  <si>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</si>
  <si>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</si>
  <si>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</si>
  <si>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</si>
  <si>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</si>
  <si>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</si>
  <si>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</si>
  <si>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</si>
  <si>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</si>
  <si>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</si>
  <si>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</si>
  <si>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CJC- Cofinantare proiect FEN Compania de apă</t>
  </si>
  <si>
    <t>70 02 58</t>
  </si>
  <si>
    <t xml:space="preserve"> BUGET  2023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</si>
  <si>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</si>
  <si>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</si>
  <si>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</si>
  <si>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</si>
  <si>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</si>
  <si>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</si>
  <si>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</si>
  <si>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</si>
  <si>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</si>
  <si>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</si>
  <si>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</si>
  <si>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</si>
  <si>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la Hotărârea nr.    /2023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</si>
  <si>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</si>
  <si>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</si>
  <si>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</si>
  <si>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</si>
  <si>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</si>
  <si>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>Alte venituri pt finanțarea secțiunii de dezvoltare(trageri din credit aprobate MFP pt 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</si>
</sst>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  <font>
      <sz val="12"/>
      <color theme="1"/>
      <name val="Monserat"/>
      <charset val="238"/>
    </font>
    <font>
      <b/>
      <sz val="12"/>
      <color theme="1"/>
      <name val="Monserat"/>
      <charset val="238"/>
    </font>
    <font>
      <b/>
      <i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4" fontId="4" fillId="0" borderId="0" xfId="0" applyNumberFormat="1" applyFont="1"/>
    <xf numFmtId="4" fontId="2" fillId="0" borderId="0" xfId="0" applyNumberFormat="1" applyFont="1"/>
    <xf numFmtId="0" fontId="3" fillId="3" borderId="0" xfId="0" applyFont="1" applyFill="1"/>
    <xf numFmtId="4" fontId="5" fillId="3" borderId="1" xfId="0" applyNumberFormat="1" applyFont="1" applyFill="1" applyBorder="1"/>
    <xf numFmtId="4" fontId="6" fillId="0" borderId="1" xfId="0" applyNumberFormat="1" applyFont="1" applyBorder="1"/>
    <xf numFmtId="9" fontId="3" fillId="0" borderId="0" xfId="0" applyNumberFormat="1" applyFont="1"/>
    <xf numFmtId="0" fontId="4" fillId="0" borderId="0" xfId="0" applyFont="1"/>
    <xf numFmtId="0" fontId="6" fillId="2" borderId="1" xfId="0" applyFont="1" applyFill="1" applyBorder="1" applyAlignment="1">
      <alignment vertical="center" wrapText="1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15" fontId="6" fillId="0" borderId="0" xfId="1" applyNumberFormat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15" fontId="6" fillId="0" borderId="0" xfId="1" applyNumberFormat="1" applyFont="1"/>
    <xf numFmtId="0" fontId="6" fillId="0" borderId="0" xfId="0" applyFont="1" applyAlignment="1">
      <alignment horizontal="right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49" fontId="5" fillId="0" borderId="1" xfId="1" applyNumberFormat="1" applyFont="1" applyBorder="1" applyAlignment="1">
      <alignment horizontal="left"/>
    </xf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vertical="top" wrapText="1"/>
    </xf>
    <xf numFmtId="0" fontId="5" fillId="3" borderId="1" xfId="1" applyFont="1" applyFill="1" applyBorder="1" applyAlignment="1">
      <alignment wrapText="1"/>
    </xf>
    <xf numFmtId="0" fontId="6" fillId="0" borderId="1" xfId="1" applyFont="1" applyBorder="1"/>
    <xf numFmtId="4" fontId="6" fillId="3" borderId="1" xfId="0" applyNumberFormat="1" applyFont="1" applyFill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7" fillId="0" borderId="1" xfId="1" applyFont="1" applyBorder="1"/>
    <xf numFmtId="0" fontId="6" fillId="3" borderId="1" xfId="1" applyFont="1" applyFill="1" applyBorder="1"/>
    <xf numFmtId="0" fontId="6" fillId="0" borderId="1" xfId="1" applyFont="1" applyBorder="1" applyAlignment="1">
      <alignment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8"/>
  <sheetViews>
    <sheetView tabSelected="1" topLeftCell="A254" zoomScaleNormal="100" workbookViewId="0">
      <selection activeCell="H187" sqref="H187"/>
    </sheetView>
  </sheetViews>
  <sheetFormatPr defaultColWidth="9.109375" defaultRowHeight="15"/>
  <cols>
    <col min="1" max="1" width="3" style="2" customWidth="1"/>
    <col min="2" max="2" width="5.5546875" style="20" customWidth="1"/>
    <col min="3" max="3" width="60.88671875" style="2" customWidth="1"/>
    <col min="4" max="4" width="12" style="2" customWidth="1"/>
    <col min="5" max="5" width="27.5546875" style="2" customWidth="1"/>
    <col min="6" max="6" width="9.88671875" style="2" customWidth="1"/>
    <col min="7" max="7" width="14.5546875" style="2" customWidth="1"/>
    <col min="8" max="8" width="14.6640625" style="2" customWidth="1"/>
    <col min="9" max="9" width="11" style="2" customWidth="1"/>
    <col min="10" max="16384" width="9.109375" style="2"/>
  </cols>
  <sheetData>
    <row r="1" spans="2:5" ht="15.6">
      <c r="B1" s="22" t="s">
        <v>0</v>
      </c>
      <c r="C1" s="22"/>
      <c r="D1" s="21"/>
      <c r="E1" s="21"/>
    </row>
    <row r="2" spans="2:5" ht="15.6">
      <c r="B2" s="22" t="s">
        <v>1</v>
      </c>
      <c r="C2" s="22"/>
      <c r="D2" s="21" t="s">
        <v>221</v>
      </c>
      <c r="E2" s="21"/>
    </row>
    <row r="3" spans="2:5" ht="15.6">
      <c r="B3" s="22" t="s">
        <v>2</v>
      </c>
      <c r="C3" s="22"/>
      <c r="D3" s="23" t="s">
        <v>247</v>
      </c>
      <c r="E3" s="23"/>
    </row>
    <row r="4" spans="2:5" ht="15.6">
      <c r="B4" s="1"/>
      <c r="C4" s="1"/>
      <c r="D4" s="3"/>
      <c r="E4" s="3"/>
    </row>
    <row r="5" spans="2:5" ht="39" customHeight="1">
      <c r="B5" s="25"/>
      <c r="C5" s="26" t="s">
        <v>243</v>
      </c>
      <c r="D5" s="26"/>
      <c r="E5" s="26"/>
    </row>
    <row r="6" spans="2:5" ht="15.6">
      <c r="B6" s="27"/>
      <c r="C6" s="28"/>
      <c r="D6" s="29"/>
      <c r="E6" s="30" t="s">
        <v>113</v>
      </c>
    </row>
    <row r="7" spans="2:5" ht="15.75" customHeight="1">
      <c r="B7" s="31" t="s">
        <v>3</v>
      </c>
      <c r="C7" s="32" t="s">
        <v>4</v>
      </c>
      <c r="D7" s="32" t="s">
        <v>5</v>
      </c>
      <c r="E7" s="31" t="s">
        <v>234</v>
      </c>
    </row>
    <row r="8" spans="2:5">
      <c r="B8" s="33"/>
      <c r="C8" s="34"/>
      <c r="D8" s="34"/>
      <c r="E8" s="33"/>
    </row>
    <row r="9" spans="2:5" ht="7.95" customHeight="1">
      <c r="B9" s="33"/>
      <c r="C9" s="34"/>
      <c r="D9" s="34"/>
      <c r="E9" s="33"/>
    </row>
    <row r="10" spans="2:5" ht="8.4" customHeight="1">
      <c r="B10" s="35"/>
      <c r="C10" s="36"/>
      <c r="D10" s="36"/>
      <c r="E10" s="35"/>
    </row>
    <row r="11" spans="2:5">
      <c r="B11" s="37">
        <v>1</v>
      </c>
      <c r="C11" s="38" t="s">
        <v>6</v>
      </c>
      <c r="D11" s="39" t="s">
        <v>7</v>
      </c>
      <c r="E11" s="40">
        <v>4000</v>
      </c>
    </row>
    <row r="12" spans="2:5" ht="22.5" customHeight="1">
      <c r="B12" s="37">
        <f t="shared" ref="B12:B85" si="0">B11+1</f>
        <v>2</v>
      </c>
      <c r="C12" s="41" t="s">
        <v>8</v>
      </c>
      <c r="D12" s="38" t="s">
        <v>9</v>
      </c>
      <c r="E12" s="10">
        <v>285412</v>
      </c>
    </row>
    <row r="13" spans="2:5" ht="30">
      <c r="B13" s="37">
        <f t="shared" si="0"/>
        <v>3</v>
      </c>
      <c r="C13" s="41" t="s">
        <v>151</v>
      </c>
      <c r="D13" s="38" t="s">
        <v>10</v>
      </c>
      <c r="E13" s="10">
        <v>39957</v>
      </c>
    </row>
    <row r="14" spans="2:5">
      <c r="B14" s="37">
        <f t="shared" si="0"/>
        <v>4</v>
      </c>
      <c r="C14" s="41" t="s">
        <v>11</v>
      </c>
      <c r="D14" s="38" t="s">
        <v>12</v>
      </c>
      <c r="E14" s="40">
        <f>E15+E25+E26</f>
        <v>139569</v>
      </c>
    </row>
    <row r="15" spans="2:5" ht="30">
      <c r="B15" s="37">
        <f t="shared" si="0"/>
        <v>5</v>
      </c>
      <c r="C15" s="41" t="s">
        <v>13</v>
      </c>
      <c r="D15" s="38" t="s">
        <v>14</v>
      </c>
      <c r="E15" s="40">
        <f>E16+E17+E18+E21+E22+E23+E24+E19+E20</f>
        <v>112530</v>
      </c>
    </row>
    <row r="16" spans="2:5">
      <c r="B16" s="37">
        <f t="shared" si="0"/>
        <v>6</v>
      </c>
      <c r="C16" s="41" t="s">
        <v>143</v>
      </c>
      <c r="D16" s="38" t="s">
        <v>14</v>
      </c>
      <c r="E16" s="40">
        <v>12079</v>
      </c>
    </row>
    <row r="17" spans="1:20" ht="30">
      <c r="B17" s="37">
        <f t="shared" si="0"/>
        <v>7</v>
      </c>
      <c r="C17" s="41" t="s">
        <v>144</v>
      </c>
      <c r="D17" s="38" t="s">
        <v>14</v>
      </c>
      <c r="E17" s="40">
        <v>8782</v>
      </c>
    </row>
    <row r="18" spans="1:20" s="4" customFormat="1" ht="20.399999999999999" customHeight="1">
      <c r="A18" s="5"/>
      <c r="B18" s="37">
        <f t="shared" si="0"/>
        <v>8</v>
      </c>
      <c r="C18" s="41" t="s">
        <v>160</v>
      </c>
      <c r="D18" s="41" t="s">
        <v>14</v>
      </c>
      <c r="E18" s="40">
        <v>8315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5" customFormat="1">
      <c r="B19" s="37">
        <f t="shared" si="0"/>
        <v>9</v>
      </c>
      <c r="C19" s="41" t="s">
        <v>215</v>
      </c>
      <c r="D19" s="41" t="s">
        <v>14</v>
      </c>
      <c r="E19" s="40">
        <v>1688</v>
      </c>
    </row>
    <row r="20" spans="1:20" s="5" customFormat="1" ht="30">
      <c r="B20" s="37">
        <f t="shared" si="0"/>
        <v>10</v>
      </c>
      <c r="C20" s="41" t="s">
        <v>252</v>
      </c>
      <c r="D20" s="41" t="s">
        <v>14</v>
      </c>
      <c r="E20" s="40">
        <v>39</v>
      </c>
    </row>
    <row r="21" spans="1:20" ht="19.2" customHeight="1">
      <c r="B21" s="37">
        <f t="shared" si="0"/>
        <v>11</v>
      </c>
      <c r="C21" s="41" t="s">
        <v>138</v>
      </c>
      <c r="D21" s="38" t="s">
        <v>14</v>
      </c>
      <c r="E21" s="40">
        <v>2061</v>
      </c>
    </row>
    <row r="22" spans="1:20">
      <c r="B22" s="37">
        <f t="shared" si="0"/>
        <v>12</v>
      </c>
      <c r="C22" s="41" t="s">
        <v>161</v>
      </c>
      <c r="D22" s="38" t="s">
        <v>14</v>
      </c>
      <c r="E22" s="40">
        <v>23653</v>
      </c>
    </row>
    <row r="23" spans="1:20" ht="30" customHeight="1">
      <c r="B23" s="37">
        <f t="shared" si="0"/>
        <v>13</v>
      </c>
      <c r="C23" s="41" t="s">
        <v>191</v>
      </c>
      <c r="D23" s="38" t="s">
        <v>14</v>
      </c>
      <c r="E23" s="40">
        <v>32258</v>
      </c>
    </row>
    <row r="24" spans="1:20" ht="30" customHeight="1">
      <c r="B24" s="37">
        <f t="shared" si="0"/>
        <v>14</v>
      </c>
      <c r="C24" s="41" t="s">
        <v>192</v>
      </c>
      <c r="D24" s="38" t="s">
        <v>14</v>
      </c>
      <c r="E24" s="40">
        <v>23655</v>
      </c>
    </row>
    <row r="25" spans="1:20">
      <c r="B25" s="37">
        <f t="shared" si="0"/>
        <v>15</v>
      </c>
      <c r="C25" s="41" t="s">
        <v>15</v>
      </c>
      <c r="D25" s="38" t="s">
        <v>16</v>
      </c>
      <c r="E25" s="40">
        <v>25619</v>
      </c>
    </row>
    <row r="26" spans="1:20" ht="63.6" customHeight="1">
      <c r="B26" s="37">
        <f t="shared" si="0"/>
        <v>16</v>
      </c>
      <c r="C26" s="42" t="s">
        <v>236</v>
      </c>
      <c r="D26" s="38" t="s">
        <v>235</v>
      </c>
      <c r="E26" s="40">
        <v>1420</v>
      </c>
    </row>
    <row r="27" spans="1:20">
      <c r="B27" s="37">
        <f t="shared" si="0"/>
        <v>17</v>
      </c>
      <c r="C27" s="38" t="s">
        <v>17</v>
      </c>
      <c r="D27" s="38" t="s">
        <v>18</v>
      </c>
      <c r="E27" s="40">
        <v>4300</v>
      </c>
    </row>
    <row r="28" spans="1:20">
      <c r="B28" s="37">
        <f t="shared" si="0"/>
        <v>18</v>
      </c>
      <c r="C28" s="38" t="s">
        <v>19</v>
      </c>
      <c r="D28" s="38" t="s">
        <v>20</v>
      </c>
      <c r="E28" s="40">
        <v>25000</v>
      </c>
    </row>
    <row r="29" spans="1:20">
      <c r="B29" s="37">
        <f t="shared" si="0"/>
        <v>19</v>
      </c>
      <c r="C29" s="41" t="s">
        <v>135</v>
      </c>
      <c r="D29" s="38" t="s">
        <v>134</v>
      </c>
      <c r="E29" s="40">
        <v>2518</v>
      </c>
    </row>
    <row r="30" spans="1:20">
      <c r="B30" s="37">
        <f t="shared" si="0"/>
        <v>20</v>
      </c>
      <c r="C30" s="38" t="s">
        <v>21</v>
      </c>
      <c r="D30" s="38" t="s">
        <v>22</v>
      </c>
      <c r="E30" s="10">
        <v>300</v>
      </c>
    </row>
    <row r="31" spans="1:20">
      <c r="B31" s="37">
        <f t="shared" si="0"/>
        <v>21</v>
      </c>
      <c r="C31" s="38" t="s">
        <v>23</v>
      </c>
      <c r="D31" s="38" t="s">
        <v>193</v>
      </c>
      <c r="E31" s="40">
        <v>180</v>
      </c>
    </row>
    <row r="32" spans="1:20" ht="30">
      <c r="B32" s="37">
        <f t="shared" ref="B32:B33" si="1">B31+1</f>
        <v>22</v>
      </c>
      <c r="C32" s="41" t="s">
        <v>253</v>
      </c>
      <c r="D32" s="38" t="s">
        <v>216</v>
      </c>
      <c r="E32" s="40">
        <v>15293.44</v>
      </c>
    </row>
    <row r="33" spans="2:8">
      <c r="B33" s="37">
        <f t="shared" si="1"/>
        <v>23</v>
      </c>
      <c r="C33" s="38" t="s">
        <v>164</v>
      </c>
      <c r="D33" s="38" t="s">
        <v>163</v>
      </c>
      <c r="E33" s="10">
        <v>5700</v>
      </c>
    </row>
    <row r="34" spans="2:8">
      <c r="B34" s="37">
        <f t="shared" si="0"/>
        <v>24</v>
      </c>
      <c r="C34" s="41" t="s">
        <v>24</v>
      </c>
      <c r="D34" s="38" t="s">
        <v>25</v>
      </c>
      <c r="E34" s="40">
        <v>2600</v>
      </c>
    </row>
    <row r="35" spans="2:8" ht="45">
      <c r="B35" s="37">
        <f t="shared" si="0"/>
        <v>25</v>
      </c>
      <c r="C35" s="43" t="s">
        <v>220</v>
      </c>
      <c r="D35" s="38" t="s">
        <v>219</v>
      </c>
      <c r="E35" s="40">
        <v>4553.93</v>
      </c>
    </row>
    <row r="36" spans="2:8" ht="36" customHeight="1">
      <c r="B36" s="37">
        <f t="shared" si="0"/>
        <v>26</v>
      </c>
      <c r="C36" s="41" t="s">
        <v>203</v>
      </c>
      <c r="D36" s="38" t="s">
        <v>204</v>
      </c>
      <c r="E36" s="10">
        <v>35854.080000000002</v>
      </c>
      <c r="G36" s="6"/>
    </row>
    <row r="37" spans="2:8" ht="16.5" customHeight="1">
      <c r="B37" s="37">
        <f t="shared" si="0"/>
        <v>27</v>
      </c>
      <c r="C37" s="38" t="s">
        <v>201</v>
      </c>
      <c r="D37" s="38" t="s">
        <v>202</v>
      </c>
      <c r="E37" s="40">
        <v>50</v>
      </c>
      <c r="G37" s="6"/>
    </row>
    <row r="38" spans="2:8" ht="18" customHeight="1">
      <c r="B38" s="37">
        <f t="shared" si="0"/>
        <v>28</v>
      </c>
      <c r="C38" s="41" t="s">
        <v>211</v>
      </c>
      <c r="D38" s="41" t="s">
        <v>212</v>
      </c>
      <c r="E38" s="10">
        <f>E39+E40+E41</f>
        <v>208355.06</v>
      </c>
    </row>
    <row r="39" spans="2:8" ht="20.25" customHeight="1">
      <c r="B39" s="37">
        <f t="shared" si="0"/>
        <v>29</v>
      </c>
      <c r="C39" s="41" t="s">
        <v>205</v>
      </c>
      <c r="D39" s="38" t="s">
        <v>206</v>
      </c>
      <c r="E39" s="40">
        <v>195187.15</v>
      </c>
    </row>
    <row r="40" spans="2:8" ht="18.75" customHeight="1">
      <c r="B40" s="37">
        <f t="shared" si="0"/>
        <v>30</v>
      </c>
      <c r="C40" s="38" t="s">
        <v>207</v>
      </c>
      <c r="D40" s="38" t="s">
        <v>208</v>
      </c>
      <c r="E40" s="40">
        <v>6795.46</v>
      </c>
    </row>
    <row r="41" spans="2:8" ht="15.75" customHeight="1">
      <c r="B41" s="37">
        <f t="shared" si="0"/>
        <v>31</v>
      </c>
      <c r="C41" s="38" t="s">
        <v>209</v>
      </c>
      <c r="D41" s="38" t="s">
        <v>210</v>
      </c>
      <c r="E41" s="40">
        <v>6372.45</v>
      </c>
    </row>
    <row r="42" spans="2:8" ht="17.25" customHeight="1">
      <c r="B42" s="37">
        <f t="shared" si="0"/>
        <v>32</v>
      </c>
      <c r="C42" s="44" t="s">
        <v>26</v>
      </c>
      <c r="D42" s="38"/>
      <c r="E42" s="11">
        <f>E11+E12+E13+E14+E27+E28+E29+E30+E31+E33+E34+E35+E36+E37+E38+E32</f>
        <v>773642.51</v>
      </c>
      <c r="G42" s="7"/>
    </row>
    <row r="43" spans="2:8" ht="16.5" customHeight="1">
      <c r="B43" s="37">
        <f t="shared" si="0"/>
        <v>33</v>
      </c>
      <c r="C43" s="44" t="s">
        <v>239</v>
      </c>
      <c r="D43" s="44"/>
      <c r="E43" s="45">
        <v>27739.39</v>
      </c>
      <c r="G43" s="6"/>
    </row>
    <row r="44" spans="2:8" ht="15.6">
      <c r="B44" s="37">
        <f t="shared" si="0"/>
        <v>34</v>
      </c>
      <c r="C44" s="44" t="s">
        <v>139</v>
      </c>
      <c r="D44" s="38"/>
      <c r="E44" s="11">
        <f>E57+O210+E63+E82+E85+E88+E147+E157+E225+E234+E238+E240+E243+E259</f>
        <v>801381.89999999991</v>
      </c>
      <c r="G44" s="8"/>
    </row>
    <row r="45" spans="2:8" ht="15.6">
      <c r="B45" s="37">
        <f t="shared" si="0"/>
        <v>35</v>
      </c>
      <c r="C45" s="44" t="s">
        <v>30</v>
      </c>
      <c r="D45" s="44">
        <v>10</v>
      </c>
      <c r="E45" s="11">
        <f>E59+E66+E70+E161+E167+E172+E177+E183+E188+E193+E199+E204+E208+E227</f>
        <v>201524.2</v>
      </c>
      <c r="G45" s="6"/>
      <c r="H45" s="6"/>
    </row>
    <row r="46" spans="2:8" ht="15.6">
      <c r="B46" s="37">
        <f t="shared" si="0"/>
        <v>36</v>
      </c>
      <c r="C46" s="44" t="s">
        <v>31</v>
      </c>
      <c r="D46" s="44">
        <v>20</v>
      </c>
      <c r="E46" s="11">
        <f>E60+E67+E71+E74+E77+E79+E84+E87+E91+E96+E100+E104+E110+E115+E120+E126+E130+E134+E138+E162+E168+E173+E178+E184+E189+E194+E200+E205+E209+E228+E245</f>
        <v>99073</v>
      </c>
      <c r="G46" s="6"/>
      <c r="H46" s="6"/>
    </row>
    <row r="47" spans="2:8" ht="15.6">
      <c r="B47" s="37">
        <f t="shared" si="0"/>
        <v>37</v>
      </c>
      <c r="C47" s="44" t="s">
        <v>142</v>
      </c>
      <c r="D47" s="44">
        <v>30</v>
      </c>
      <c r="E47" s="11">
        <f>E257</f>
        <v>18500</v>
      </c>
    </row>
    <row r="48" spans="2:8" ht="15.6">
      <c r="B48" s="37">
        <f t="shared" si="0"/>
        <v>38</v>
      </c>
      <c r="C48" s="44" t="s">
        <v>214</v>
      </c>
      <c r="D48" s="44">
        <v>50</v>
      </c>
      <c r="E48" s="11">
        <f>E81</f>
        <v>500</v>
      </c>
      <c r="H48" s="6"/>
    </row>
    <row r="49" spans="2:8" ht="15.6">
      <c r="B49" s="37">
        <f t="shared" si="0"/>
        <v>39</v>
      </c>
      <c r="C49" s="46" t="s">
        <v>112</v>
      </c>
      <c r="D49" s="47" t="s">
        <v>127</v>
      </c>
      <c r="E49" s="11">
        <f>E229+E150</f>
        <v>2600</v>
      </c>
    </row>
    <row r="50" spans="2:8" ht="15.6">
      <c r="B50" s="37">
        <f t="shared" si="0"/>
        <v>40</v>
      </c>
      <c r="C50" s="46" t="s">
        <v>112</v>
      </c>
      <c r="D50" s="47" t="s">
        <v>128</v>
      </c>
      <c r="E50" s="11">
        <f>E149</f>
        <v>0</v>
      </c>
      <c r="H50" s="6"/>
    </row>
    <row r="51" spans="2:8" ht="15.6">
      <c r="B51" s="37">
        <f t="shared" si="0"/>
        <v>41</v>
      </c>
      <c r="C51" s="44" t="s">
        <v>123</v>
      </c>
      <c r="D51" s="47" t="s">
        <v>126</v>
      </c>
      <c r="E51" s="11">
        <f>E75+E235+E241</f>
        <v>17895.870000000003</v>
      </c>
    </row>
    <row r="52" spans="2:8" ht="15.6">
      <c r="B52" s="37">
        <f t="shared" si="0"/>
        <v>42</v>
      </c>
      <c r="C52" s="44" t="s">
        <v>62</v>
      </c>
      <c r="D52" s="44">
        <v>57</v>
      </c>
      <c r="E52" s="11">
        <f>E92+E97+E101+E105+E111+E116+E121+E127+E131+E135+E140</f>
        <v>20900</v>
      </c>
    </row>
    <row r="53" spans="2:8" ht="15.6">
      <c r="B53" s="37">
        <f t="shared" si="0"/>
        <v>43</v>
      </c>
      <c r="C53" s="44" t="s">
        <v>90</v>
      </c>
      <c r="D53" s="44">
        <v>59</v>
      </c>
      <c r="E53" s="11">
        <f>E61+E163+E169+E179+E195+E212+E230+E93+E98+E102+E106+E112+E117+E122+E128+E136+E214+E217+E219+E221</f>
        <v>31420</v>
      </c>
    </row>
    <row r="54" spans="2:8" ht="15.6">
      <c r="B54" s="37">
        <f t="shared" si="0"/>
        <v>44</v>
      </c>
      <c r="C54" s="44" t="s">
        <v>32</v>
      </c>
      <c r="D54" s="44">
        <v>70</v>
      </c>
      <c r="E54" s="11">
        <f>E62+E80+E94+E174+E222+E231+E236+E242+E246+E72+E107+E118+E123+E132+E164+E185+E190+E196+E201+E68+E180+E113</f>
        <v>28001.43</v>
      </c>
      <c r="G54" s="6"/>
    </row>
    <row r="55" spans="2:8" ht="15.6">
      <c r="B55" s="37">
        <f t="shared" si="0"/>
        <v>45</v>
      </c>
      <c r="C55" s="44" t="s">
        <v>137</v>
      </c>
      <c r="D55" s="44">
        <v>58</v>
      </c>
      <c r="E55" s="11">
        <f>E141+E142+E143+E144+E145+E146+E151+E152+E153+E154+E155+E156+E223+E232+E233+E239+E247+E248+E249+E250+E251+E252+E253+E254+E255+E260+E224+E237+E124+E108+E256</f>
        <v>359967.4</v>
      </c>
    </row>
    <row r="56" spans="2:8" ht="15.6">
      <c r="B56" s="37">
        <f t="shared" si="0"/>
        <v>46</v>
      </c>
      <c r="C56" s="44" t="s">
        <v>200</v>
      </c>
      <c r="D56" s="44">
        <v>81</v>
      </c>
      <c r="E56" s="11">
        <f>E258</f>
        <v>21000</v>
      </c>
    </row>
    <row r="57" spans="2:8" ht="15.6">
      <c r="B57" s="37">
        <f t="shared" si="0"/>
        <v>47</v>
      </c>
      <c r="C57" s="44" t="s">
        <v>27</v>
      </c>
      <c r="D57" s="44" t="s">
        <v>28</v>
      </c>
      <c r="E57" s="45">
        <f>E58</f>
        <v>58319</v>
      </c>
    </row>
    <row r="58" spans="2:8" ht="15.6">
      <c r="B58" s="37">
        <f t="shared" si="0"/>
        <v>48</v>
      </c>
      <c r="C58" s="44" t="s">
        <v>29</v>
      </c>
      <c r="D58" s="44" t="s">
        <v>28</v>
      </c>
      <c r="E58" s="45">
        <f>E59+E60+E61+E62</f>
        <v>58319</v>
      </c>
    </row>
    <row r="59" spans="2:8">
      <c r="B59" s="37">
        <f t="shared" si="0"/>
        <v>49</v>
      </c>
      <c r="C59" s="38" t="s">
        <v>30</v>
      </c>
      <c r="D59" s="38" t="s">
        <v>188</v>
      </c>
      <c r="E59" s="10">
        <v>38719</v>
      </c>
    </row>
    <row r="60" spans="2:8">
      <c r="B60" s="37">
        <f t="shared" si="0"/>
        <v>50</v>
      </c>
      <c r="C60" s="38" t="s">
        <v>31</v>
      </c>
      <c r="D60" s="38" t="s">
        <v>187</v>
      </c>
      <c r="E60" s="10">
        <v>17800</v>
      </c>
    </row>
    <row r="61" spans="2:8" ht="15.6" customHeight="1">
      <c r="B61" s="37">
        <f t="shared" si="0"/>
        <v>51</v>
      </c>
      <c r="C61" s="41" t="s">
        <v>152</v>
      </c>
      <c r="D61" s="38" t="s">
        <v>189</v>
      </c>
      <c r="E61" s="10">
        <v>300</v>
      </c>
    </row>
    <row r="62" spans="2:8">
      <c r="B62" s="37">
        <f t="shared" si="0"/>
        <v>52</v>
      </c>
      <c r="C62" s="38" t="s">
        <v>32</v>
      </c>
      <c r="D62" s="38" t="s">
        <v>190</v>
      </c>
      <c r="E62" s="10">
        <v>1500</v>
      </c>
    </row>
    <row r="63" spans="2:8" ht="20.25" customHeight="1">
      <c r="B63" s="37">
        <f t="shared" si="0"/>
        <v>53</v>
      </c>
      <c r="C63" s="46" t="s">
        <v>33</v>
      </c>
      <c r="D63" s="44" t="s">
        <v>34</v>
      </c>
      <c r="E63" s="11">
        <f>E64+E69+E73+E76+E78+E81</f>
        <v>13947.5</v>
      </c>
      <c r="G63" s="6"/>
    </row>
    <row r="64" spans="2:8" ht="15.6">
      <c r="B64" s="37">
        <f t="shared" si="0"/>
        <v>54</v>
      </c>
      <c r="C64" s="46" t="s">
        <v>35</v>
      </c>
      <c r="D64" s="44" t="s">
        <v>36</v>
      </c>
      <c r="E64" s="11">
        <f>E65</f>
        <v>5237</v>
      </c>
    </row>
    <row r="65" spans="2:8" ht="15.75" customHeight="1">
      <c r="B65" s="37">
        <f t="shared" si="0"/>
        <v>55</v>
      </c>
      <c r="C65" s="41" t="s">
        <v>37</v>
      </c>
      <c r="D65" s="38" t="s">
        <v>38</v>
      </c>
      <c r="E65" s="40">
        <f>E66+E67+E68</f>
        <v>5237</v>
      </c>
    </row>
    <row r="66" spans="2:8">
      <c r="B66" s="37">
        <f t="shared" si="0"/>
        <v>56</v>
      </c>
      <c r="C66" s="38" t="s">
        <v>39</v>
      </c>
      <c r="D66" s="38" t="s">
        <v>40</v>
      </c>
      <c r="E66" s="40">
        <v>4737</v>
      </c>
    </row>
    <row r="67" spans="2:8">
      <c r="B67" s="37">
        <f t="shared" si="0"/>
        <v>57</v>
      </c>
      <c r="C67" s="38" t="s">
        <v>31</v>
      </c>
      <c r="D67" s="38" t="s">
        <v>41</v>
      </c>
      <c r="E67" s="40">
        <v>500</v>
      </c>
    </row>
    <row r="68" spans="2:8">
      <c r="B68" s="37">
        <f t="shared" si="0"/>
        <v>58</v>
      </c>
      <c r="C68" s="38" t="s">
        <v>32</v>
      </c>
      <c r="D68" s="38" t="s">
        <v>46</v>
      </c>
      <c r="E68" s="40">
        <v>0</v>
      </c>
    </row>
    <row r="69" spans="2:8" ht="15.6">
      <c r="B69" s="37">
        <f t="shared" si="0"/>
        <v>59</v>
      </c>
      <c r="C69" s="44" t="s">
        <v>42</v>
      </c>
      <c r="D69" s="44" t="s">
        <v>36</v>
      </c>
      <c r="E69" s="11">
        <f>E70+E71+E72</f>
        <v>4180.5</v>
      </c>
    </row>
    <row r="70" spans="2:8">
      <c r="B70" s="37">
        <f t="shared" si="0"/>
        <v>60</v>
      </c>
      <c r="C70" s="38" t="s">
        <v>39</v>
      </c>
      <c r="D70" s="38" t="s">
        <v>43</v>
      </c>
      <c r="E70" s="40">
        <v>2789</v>
      </c>
    </row>
    <row r="71" spans="2:8">
      <c r="B71" s="37">
        <f t="shared" si="0"/>
        <v>61</v>
      </c>
      <c r="C71" s="38" t="s">
        <v>44</v>
      </c>
      <c r="D71" s="38" t="s">
        <v>45</v>
      </c>
      <c r="E71" s="40">
        <v>1350</v>
      </c>
      <c r="F71" s="9"/>
      <c r="G71" s="9"/>
      <c r="H71" s="9"/>
    </row>
    <row r="72" spans="2:8">
      <c r="B72" s="37">
        <f t="shared" si="0"/>
        <v>62</v>
      </c>
      <c r="C72" s="38" t="s">
        <v>32</v>
      </c>
      <c r="D72" s="38" t="s">
        <v>46</v>
      </c>
      <c r="E72" s="40">
        <v>41.5</v>
      </c>
    </row>
    <row r="73" spans="2:8" ht="15.6">
      <c r="B73" s="37">
        <f t="shared" si="0"/>
        <v>63</v>
      </c>
      <c r="C73" s="44" t="s">
        <v>47</v>
      </c>
      <c r="D73" s="44" t="s">
        <v>36</v>
      </c>
      <c r="E73" s="11">
        <f>E74+E75</f>
        <v>3930</v>
      </c>
    </row>
    <row r="74" spans="2:8" ht="20.25" customHeight="1">
      <c r="B74" s="37">
        <f t="shared" si="0"/>
        <v>64</v>
      </c>
      <c r="C74" s="38" t="s">
        <v>31</v>
      </c>
      <c r="D74" s="38" t="s">
        <v>45</v>
      </c>
      <c r="E74" s="10">
        <v>3900</v>
      </c>
    </row>
    <row r="75" spans="2:8">
      <c r="B75" s="37">
        <f t="shared" si="0"/>
        <v>65</v>
      </c>
      <c r="C75" s="38" t="s">
        <v>120</v>
      </c>
      <c r="D75" s="38" t="s">
        <v>124</v>
      </c>
      <c r="E75" s="10">
        <v>30</v>
      </c>
    </row>
    <row r="76" spans="2:8" ht="15.6">
      <c r="B76" s="37">
        <f t="shared" si="0"/>
        <v>66</v>
      </c>
      <c r="C76" s="44" t="s">
        <v>131</v>
      </c>
      <c r="D76" s="44" t="s">
        <v>34</v>
      </c>
      <c r="E76" s="45">
        <f>E77</f>
        <v>40</v>
      </c>
    </row>
    <row r="77" spans="2:8">
      <c r="B77" s="37">
        <f t="shared" si="0"/>
        <v>67</v>
      </c>
      <c r="C77" s="38" t="s">
        <v>44</v>
      </c>
      <c r="D77" s="38" t="s">
        <v>45</v>
      </c>
      <c r="E77" s="10">
        <v>40</v>
      </c>
    </row>
    <row r="78" spans="2:8" ht="15.6">
      <c r="B78" s="37">
        <f t="shared" si="0"/>
        <v>68</v>
      </c>
      <c r="C78" s="44" t="s">
        <v>147</v>
      </c>
      <c r="D78" s="44" t="s">
        <v>34</v>
      </c>
      <c r="E78" s="45">
        <f>E79+E80</f>
        <v>60</v>
      </c>
    </row>
    <row r="79" spans="2:8">
      <c r="B79" s="37">
        <f t="shared" si="0"/>
        <v>69</v>
      </c>
      <c r="C79" s="38" t="s">
        <v>44</v>
      </c>
      <c r="D79" s="38" t="s">
        <v>45</v>
      </c>
      <c r="E79" s="10">
        <v>60</v>
      </c>
    </row>
    <row r="80" spans="2:8">
      <c r="B80" s="37">
        <f t="shared" si="0"/>
        <v>70</v>
      </c>
      <c r="C80" s="38" t="s">
        <v>32</v>
      </c>
      <c r="D80" s="38" t="s">
        <v>46</v>
      </c>
      <c r="E80" s="10">
        <v>0</v>
      </c>
    </row>
    <row r="81" spans="2:11" ht="15.6">
      <c r="B81" s="37">
        <f t="shared" si="0"/>
        <v>71</v>
      </c>
      <c r="C81" s="44" t="s">
        <v>214</v>
      </c>
      <c r="D81" s="44" t="s">
        <v>34</v>
      </c>
      <c r="E81" s="45">
        <v>500</v>
      </c>
    </row>
    <row r="82" spans="2:11" ht="15.6">
      <c r="B82" s="37">
        <f t="shared" si="0"/>
        <v>72</v>
      </c>
      <c r="C82" s="44" t="s">
        <v>48</v>
      </c>
      <c r="D82" s="44" t="s">
        <v>49</v>
      </c>
      <c r="E82" s="45">
        <f>E83</f>
        <v>500</v>
      </c>
    </row>
    <row r="83" spans="2:11" ht="15.6">
      <c r="B83" s="37">
        <f t="shared" si="0"/>
        <v>73</v>
      </c>
      <c r="C83" s="44" t="s">
        <v>50</v>
      </c>
      <c r="D83" s="44" t="s">
        <v>49</v>
      </c>
      <c r="E83" s="45">
        <f>E84</f>
        <v>500</v>
      </c>
    </row>
    <row r="84" spans="2:11">
      <c r="B84" s="37">
        <f t="shared" si="0"/>
        <v>74</v>
      </c>
      <c r="C84" s="38" t="s">
        <v>31</v>
      </c>
      <c r="D84" s="38" t="s">
        <v>51</v>
      </c>
      <c r="E84" s="10">
        <v>500</v>
      </c>
    </row>
    <row r="85" spans="2:11" ht="35.25" customHeight="1">
      <c r="B85" s="37">
        <f t="shared" si="0"/>
        <v>75</v>
      </c>
      <c r="C85" s="46" t="s">
        <v>107</v>
      </c>
      <c r="D85" s="44" t="s">
        <v>52</v>
      </c>
      <c r="E85" s="45">
        <f>E86</f>
        <v>50</v>
      </c>
    </row>
    <row r="86" spans="2:11" ht="21" customHeight="1">
      <c r="B86" s="37">
        <f t="shared" ref="B86:B91" si="2">B85+1</f>
        <v>76</v>
      </c>
      <c r="C86" s="46" t="s">
        <v>53</v>
      </c>
      <c r="D86" s="44" t="s">
        <v>52</v>
      </c>
      <c r="E86" s="45">
        <f>E87</f>
        <v>50</v>
      </c>
    </row>
    <row r="87" spans="2:11">
      <c r="B87" s="37">
        <f t="shared" si="2"/>
        <v>77</v>
      </c>
      <c r="C87" s="38" t="s">
        <v>31</v>
      </c>
      <c r="D87" s="38" t="s">
        <v>54</v>
      </c>
      <c r="E87" s="10">
        <v>50</v>
      </c>
      <c r="G87" s="6"/>
      <c r="H87" s="6"/>
      <c r="I87" s="6"/>
      <c r="J87" s="6"/>
    </row>
    <row r="88" spans="2:11" ht="15.6">
      <c r="B88" s="37">
        <f t="shared" si="2"/>
        <v>78</v>
      </c>
      <c r="C88" s="44" t="s">
        <v>55</v>
      </c>
      <c r="D88" s="44" t="s">
        <v>56</v>
      </c>
      <c r="E88" s="45">
        <f>E89+E139+E141+E142+E143+E144+E145+E146</f>
        <v>46152.12</v>
      </c>
    </row>
    <row r="89" spans="2:11" ht="15.6">
      <c r="B89" s="37">
        <f t="shared" si="2"/>
        <v>79</v>
      </c>
      <c r="C89" s="44" t="s">
        <v>121</v>
      </c>
      <c r="D89" s="44" t="s">
        <v>56</v>
      </c>
      <c r="E89" s="45">
        <f>E90+E95+E99+E103+E109+E114+E119+E125+E129+E133+E137</f>
        <v>19297.940000000002</v>
      </c>
    </row>
    <row r="90" spans="2:11" ht="18.600000000000001" customHeight="1">
      <c r="B90" s="37">
        <f t="shared" si="2"/>
        <v>80</v>
      </c>
      <c r="C90" s="46" t="s">
        <v>115</v>
      </c>
      <c r="D90" s="44" t="s">
        <v>57</v>
      </c>
      <c r="E90" s="45">
        <f>E91+E92+E94+E93</f>
        <v>2951</v>
      </c>
      <c r="G90" s="6"/>
    </row>
    <row r="91" spans="2:11">
      <c r="B91" s="37">
        <f t="shared" si="2"/>
        <v>81</v>
      </c>
      <c r="C91" s="38" t="s">
        <v>31</v>
      </c>
      <c r="D91" s="38" t="s">
        <v>58</v>
      </c>
      <c r="E91" s="10">
        <v>1350</v>
      </c>
      <c r="G91" s="6"/>
      <c r="H91" s="6"/>
      <c r="I91" s="6"/>
    </row>
    <row r="92" spans="2:11">
      <c r="B92" s="37">
        <f t="shared" ref="B92:B169" si="3">B91+1</f>
        <v>82</v>
      </c>
      <c r="C92" s="38" t="s">
        <v>140</v>
      </c>
      <c r="D92" s="48" t="s">
        <v>63</v>
      </c>
      <c r="E92" s="10">
        <v>1421</v>
      </c>
      <c r="I92" s="6"/>
      <c r="K92" s="9"/>
    </row>
    <row r="93" spans="2:11">
      <c r="B93" s="37">
        <f t="shared" si="3"/>
        <v>83</v>
      </c>
      <c r="C93" s="38" t="s">
        <v>217</v>
      </c>
      <c r="D93" s="48" t="s">
        <v>218</v>
      </c>
      <c r="E93" s="10">
        <v>180</v>
      </c>
    </row>
    <row r="94" spans="2:11">
      <c r="B94" s="37">
        <f t="shared" si="3"/>
        <v>84</v>
      </c>
      <c r="C94" s="38" t="s">
        <v>32</v>
      </c>
      <c r="D94" s="38" t="s">
        <v>110</v>
      </c>
      <c r="E94" s="10">
        <v>0</v>
      </c>
      <c r="G94" s="6"/>
      <c r="H94" s="6"/>
      <c r="I94" s="6"/>
    </row>
    <row r="95" spans="2:11" ht="31.2">
      <c r="B95" s="37">
        <f t="shared" si="3"/>
        <v>85</v>
      </c>
      <c r="C95" s="46" t="s">
        <v>114</v>
      </c>
      <c r="D95" s="44" t="s">
        <v>56</v>
      </c>
      <c r="E95" s="45">
        <f>E96+E97+E98</f>
        <v>1890</v>
      </c>
      <c r="I95" s="6"/>
      <c r="K95" s="9"/>
    </row>
    <row r="96" spans="2:11">
      <c r="B96" s="37">
        <f t="shared" si="3"/>
        <v>86</v>
      </c>
      <c r="C96" s="38" t="s">
        <v>59</v>
      </c>
      <c r="D96" s="38" t="s">
        <v>58</v>
      </c>
      <c r="E96" s="10">
        <v>720</v>
      </c>
    </row>
    <row r="97" spans="2:11">
      <c r="B97" s="37">
        <f t="shared" si="3"/>
        <v>87</v>
      </c>
      <c r="C97" s="38" t="s">
        <v>140</v>
      </c>
      <c r="D97" s="48" t="s">
        <v>63</v>
      </c>
      <c r="E97" s="10">
        <v>970</v>
      </c>
      <c r="I97" s="6"/>
      <c r="K97" s="9"/>
    </row>
    <row r="98" spans="2:11">
      <c r="B98" s="37">
        <f t="shared" si="3"/>
        <v>88</v>
      </c>
      <c r="C98" s="38" t="s">
        <v>217</v>
      </c>
      <c r="D98" s="48" t="s">
        <v>218</v>
      </c>
      <c r="E98" s="10">
        <v>200</v>
      </c>
    </row>
    <row r="99" spans="2:11" ht="15.6">
      <c r="B99" s="37">
        <f t="shared" si="3"/>
        <v>89</v>
      </c>
      <c r="C99" s="46" t="s">
        <v>116</v>
      </c>
      <c r="D99" s="44" t="s">
        <v>56</v>
      </c>
      <c r="E99" s="45">
        <f>E100+E101+E102</f>
        <v>2772</v>
      </c>
    </row>
    <row r="100" spans="2:11">
      <c r="B100" s="37">
        <f t="shared" si="3"/>
        <v>90</v>
      </c>
      <c r="C100" s="38" t="s">
        <v>31</v>
      </c>
      <c r="D100" s="38" t="s">
        <v>58</v>
      </c>
      <c r="E100" s="10">
        <v>1183</v>
      </c>
    </row>
    <row r="101" spans="2:11">
      <c r="B101" s="37">
        <f t="shared" si="3"/>
        <v>91</v>
      </c>
      <c r="C101" s="38" t="s">
        <v>140</v>
      </c>
      <c r="D101" s="48" t="s">
        <v>63</v>
      </c>
      <c r="E101" s="10">
        <v>1239</v>
      </c>
    </row>
    <row r="102" spans="2:11">
      <c r="B102" s="37">
        <f t="shared" si="3"/>
        <v>92</v>
      </c>
      <c r="C102" s="38" t="s">
        <v>217</v>
      </c>
      <c r="D102" s="48" t="s">
        <v>218</v>
      </c>
      <c r="E102" s="10">
        <v>350</v>
      </c>
    </row>
    <row r="103" spans="2:11" ht="15.6">
      <c r="B103" s="37">
        <f t="shared" si="3"/>
        <v>93</v>
      </c>
      <c r="C103" s="46" t="s">
        <v>157</v>
      </c>
      <c r="D103" s="44" t="s">
        <v>56</v>
      </c>
      <c r="E103" s="45">
        <f>E104+E105+E107+E106+E108</f>
        <v>2705.94</v>
      </c>
    </row>
    <row r="104" spans="2:11">
      <c r="B104" s="37">
        <f t="shared" si="3"/>
        <v>94</v>
      </c>
      <c r="C104" s="38" t="s">
        <v>31</v>
      </c>
      <c r="D104" s="38" t="s">
        <v>58</v>
      </c>
      <c r="E104" s="10">
        <v>1300</v>
      </c>
    </row>
    <row r="105" spans="2:11">
      <c r="B105" s="37">
        <f t="shared" si="3"/>
        <v>95</v>
      </c>
      <c r="C105" s="38" t="s">
        <v>140</v>
      </c>
      <c r="D105" s="48" t="s">
        <v>63</v>
      </c>
      <c r="E105" s="10">
        <v>1100</v>
      </c>
    </row>
    <row r="106" spans="2:11">
      <c r="B106" s="37">
        <f t="shared" si="3"/>
        <v>96</v>
      </c>
      <c r="C106" s="38" t="s">
        <v>217</v>
      </c>
      <c r="D106" s="48" t="s">
        <v>218</v>
      </c>
      <c r="E106" s="10">
        <v>84</v>
      </c>
    </row>
    <row r="107" spans="2:11">
      <c r="B107" s="37">
        <f t="shared" si="3"/>
        <v>97</v>
      </c>
      <c r="C107" s="38" t="s">
        <v>32</v>
      </c>
      <c r="D107" s="38" t="s">
        <v>110</v>
      </c>
      <c r="E107" s="10">
        <v>0</v>
      </c>
    </row>
    <row r="108" spans="2:11">
      <c r="B108" s="37">
        <f t="shared" si="3"/>
        <v>98</v>
      </c>
      <c r="C108" s="38" t="s">
        <v>238</v>
      </c>
      <c r="D108" s="38" t="s">
        <v>156</v>
      </c>
      <c r="E108" s="10">
        <v>221.94</v>
      </c>
    </row>
    <row r="109" spans="2:11" ht="18" customHeight="1">
      <c r="B109" s="37">
        <f t="shared" si="3"/>
        <v>99</v>
      </c>
      <c r="C109" s="46" t="s">
        <v>60</v>
      </c>
      <c r="D109" s="44" t="s">
        <v>56</v>
      </c>
      <c r="E109" s="45">
        <f>E110+E111+E112+E113</f>
        <v>2270</v>
      </c>
    </row>
    <row r="110" spans="2:11">
      <c r="B110" s="37">
        <f t="shared" si="3"/>
        <v>100</v>
      </c>
      <c r="C110" s="38" t="s">
        <v>31</v>
      </c>
      <c r="D110" s="38" t="s">
        <v>58</v>
      </c>
      <c r="E110" s="10">
        <v>860</v>
      </c>
    </row>
    <row r="111" spans="2:11">
      <c r="B111" s="37">
        <f t="shared" si="3"/>
        <v>101</v>
      </c>
      <c r="C111" s="38" t="s">
        <v>140</v>
      </c>
      <c r="D111" s="48" t="s">
        <v>63</v>
      </c>
      <c r="E111" s="10">
        <v>1150</v>
      </c>
    </row>
    <row r="112" spans="2:11">
      <c r="B112" s="37">
        <f t="shared" si="3"/>
        <v>102</v>
      </c>
      <c r="C112" s="38" t="s">
        <v>217</v>
      </c>
      <c r="D112" s="48" t="s">
        <v>218</v>
      </c>
      <c r="E112" s="10">
        <v>260</v>
      </c>
    </row>
    <row r="113" spans="2:5">
      <c r="B113" s="37">
        <f t="shared" si="3"/>
        <v>103</v>
      </c>
      <c r="C113" s="38" t="s">
        <v>32</v>
      </c>
      <c r="D113" s="38" t="s">
        <v>110</v>
      </c>
      <c r="E113" s="10">
        <v>0</v>
      </c>
    </row>
    <row r="114" spans="2:5" ht="15.6">
      <c r="B114" s="37">
        <f t="shared" si="3"/>
        <v>104</v>
      </c>
      <c r="C114" s="46" t="s">
        <v>117</v>
      </c>
      <c r="D114" s="44" t="s">
        <v>56</v>
      </c>
      <c r="E114" s="11">
        <f>E115+E116+E118+E117</f>
        <v>880</v>
      </c>
    </row>
    <row r="115" spans="2:5">
      <c r="B115" s="37">
        <f t="shared" si="3"/>
        <v>105</v>
      </c>
      <c r="C115" s="38" t="s">
        <v>31</v>
      </c>
      <c r="D115" s="38" t="s">
        <v>58</v>
      </c>
      <c r="E115" s="40">
        <v>380</v>
      </c>
    </row>
    <row r="116" spans="2:5">
      <c r="B116" s="37">
        <f t="shared" si="3"/>
        <v>106</v>
      </c>
      <c r="C116" s="38" t="s">
        <v>140</v>
      </c>
      <c r="D116" s="48" t="s">
        <v>63</v>
      </c>
      <c r="E116" s="40">
        <v>400</v>
      </c>
    </row>
    <row r="117" spans="2:5">
      <c r="B117" s="37">
        <f t="shared" si="3"/>
        <v>107</v>
      </c>
      <c r="C117" s="38" t="s">
        <v>217</v>
      </c>
      <c r="D117" s="48" t="s">
        <v>218</v>
      </c>
      <c r="E117" s="40">
        <v>100</v>
      </c>
    </row>
    <row r="118" spans="2:5">
      <c r="B118" s="37">
        <f t="shared" si="3"/>
        <v>108</v>
      </c>
      <c r="C118" s="38" t="s">
        <v>32</v>
      </c>
      <c r="D118" s="38" t="s">
        <v>110</v>
      </c>
      <c r="E118" s="40">
        <v>0</v>
      </c>
    </row>
    <row r="119" spans="2:5" ht="15.6">
      <c r="B119" s="37">
        <f t="shared" si="3"/>
        <v>109</v>
      </c>
      <c r="C119" s="44" t="s">
        <v>158</v>
      </c>
      <c r="D119" s="44" t="s">
        <v>56</v>
      </c>
      <c r="E119" s="11">
        <f>E120+E121+E122+E124+E123</f>
        <v>1992</v>
      </c>
    </row>
    <row r="120" spans="2:5">
      <c r="B120" s="37">
        <f t="shared" si="3"/>
        <v>110</v>
      </c>
      <c r="C120" s="38" t="s">
        <v>31</v>
      </c>
      <c r="D120" s="38" t="s">
        <v>58</v>
      </c>
      <c r="E120" s="40">
        <v>760</v>
      </c>
    </row>
    <row r="121" spans="2:5">
      <c r="B121" s="37">
        <f t="shared" si="3"/>
        <v>111</v>
      </c>
      <c r="C121" s="38" t="s">
        <v>140</v>
      </c>
      <c r="D121" s="48" t="s">
        <v>63</v>
      </c>
      <c r="E121" s="40">
        <v>750</v>
      </c>
    </row>
    <row r="122" spans="2:5">
      <c r="B122" s="37">
        <f t="shared" si="3"/>
        <v>112</v>
      </c>
      <c r="C122" s="38" t="s">
        <v>217</v>
      </c>
      <c r="D122" s="48" t="s">
        <v>218</v>
      </c>
      <c r="E122" s="40">
        <v>230</v>
      </c>
    </row>
    <row r="123" spans="2:5">
      <c r="B123" s="37">
        <f t="shared" si="3"/>
        <v>113</v>
      </c>
      <c r="C123" s="38" t="s">
        <v>32</v>
      </c>
      <c r="D123" s="38" t="s">
        <v>110</v>
      </c>
      <c r="E123" s="40">
        <v>0</v>
      </c>
    </row>
    <row r="124" spans="2:5">
      <c r="B124" s="37">
        <f t="shared" si="3"/>
        <v>114</v>
      </c>
      <c r="C124" s="38" t="s">
        <v>238</v>
      </c>
      <c r="D124" s="38" t="s">
        <v>156</v>
      </c>
      <c r="E124" s="40">
        <v>252</v>
      </c>
    </row>
    <row r="125" spans="2:5" ht="15.6">
      <c r="B125" s="37">
        <f t="shared" si="3"/>
        <v>115</v>
      </c>
      <c r="C125" s="46" t="s">
        <v>237</v>
      </c>
      <c r="D125" s="44" t="s">
        <v>56</v>
      </c>
      <c r="E125" s="11">
        <f>E126+E127+E128</f>
        <v>2210</v>
      </c>
    </row>
    <row r="126" spans="2:5">
      <c r="B126" s="37">
        <f t="shared" si="3"/>
        <v>116</v>
      </c>
      <c r="C126" s="38" t="s">
        <v>31</v>
      </c>
      <c r="D126" s="38" t="s">
        <v>58</v>
      </c>
      <c r="E126" s="40">
        <v>950</v>
      </c>
    </row>
    <row r="127" spans="2:5">
      <c r="B127" s="37">
        <f t="shared" si="3"/>
        <v>117</v>
      </c>
      <c r="C127" s="38" t="s">
        <v>140</v>
      </c>
      <c r="D127" s="48" t="s">
        <v>63</v>
      </c>
      <c r="E127" s="40">
        <v>1100</v>
      </c>
    </row>
    <row r="128" spans="2:5">
      <c r="B128" s="37">
        <f t="shared" si="3"/>
        <v>118</v>
      </c>
      <c r="C128" s="38" t="s">
        <v>217</v>
      </c>
      <c r="D128" s="48" t="s">
        <v>218</v>
      </c>
      <c r="E128" s="40">
        <v>160</v>
      </c>
    </row>
    <row r="129" spans="2:5" ht="15.6">
      <c r="B129" s="37">
        <f t="shared" si="3"/>
        <v>119</v>
      </c>
      <c r="C129" s="44" t="s">
        <v>119</v>
      </c>
      <c r="D129" s="44" t="s">
        <v>56</v>
      </c>
      <c r="E129" s="11">
        <f>E130+E131+E132</f>
        <v>532</v>
      </c>
    </row>
    <row r="130" spans="2:5">
      <c r="B130" s="37">
        <f t="shared" si="3"/>
        <v>120</v>
      </c>
      <c r="C130" s="38" t="s">
        <v>31</v>
      </c>
      <c r="D130" s="38" t="s">
        <v>58</v>
      </c>
      <c r="E130" s="40">
        <v>232</v>
      </c>
    </row>
    <row r="131" spans="2:5">
      <c r="B131" s="37">
        <f t="shared" si="3"/>
        <v>121</v>
      </c>
      <c r="C131" s="38" t="s">
        <v>140</v>
      </c>
      <c r="D131" s="48" t="s">
        <v>63</v>
      </c>
      <c r="E131" s="40">
        <v>300</v>
      </c>
    </row>
    <row r="132" spans="2:5">
      <c r="B132" s="37">
        <f t="shared" si="3"/>
        <v>122</v>
      </c>
      <c r="C132" s="38" t="s">
        <v>32</v>
      </c>
      <c r="D132" s="38" t="s">
        <v>110</v>
      </c>
      <c r="E132" s="40">
        <v>0</v>
      </c>
    </row>
    <row r="133" spans="2:5" ht="15.6">
      <c r="B133" s="37">
        <f t="shared" si="3"/>
        <v>123</v>
      </c>
      <c r="C133" s="44" t="s">
        <v>118</v>
      </c>
      <c r="D133" s="44" t="s">
        <v>56</v>
      </c>
      <c r="E133" s="11">
        <f>E134+E135+E136</f>
        <v>905</v>
      </c>
    </row>
    <row r="134" spans="2:5">
      <c r="B134" s="37">
        <f t="shared" si="3"/>
        <v>124</v>
      </c>
      <c r="C134" s="38" t="s">
        <v>31</v>
      </c>
      <c r="D134" s="38" t="s">
        <v>58</v>
      </c>
      <c r="E134" s="40">
        <v>390</v>
      </c>
    </row>
    <row r="135" spans="2:5">
      <c r="B135" s="37">
        <f t="shared" si="3"/>
        <v>125</v>
      </c>
      <c r="C135" s="38" t="s">
        <v>140</v>
      </c>
      <c r="D135" s="48" t="s">
        <v>63</v>
      </c>
      <c r="E135" s="40">
        <v>391</v>
      </c>
    </row>
    <row r="136" spans="2:5">
      <c r="B136" s="37">
        <f t="shared" si="3"/>
        <v>126</v>
      </c>
      <c r="C136" s="38" t="s">
        <v>217</v>
      </c>
      <c r="D136" s="48" t="s">
        <v>218</v>
      </c>
      <c r="E136" s="40">
        <v>124</v>
      </c>
    </row>
    <row r="137" spans="2:5" ht="15.6">
      <c r="B137" s="37">
        <f t="shared" si="3"/>
        <v>127</v>
      </c>
      <c r="C137" s="46" t="s">
        <v>61</v>
      </c>
      <c r="D137" s="44" t="s">
        <v>56</v>
      </c>
      <c r="E137" s="11">
        <f>E138</f>
        <v>190</v>
      </c>
    </row>
    <row r="138" spans="2:5">
      <c r="B138" s="37">
        <f t="shared" si="3"/>
        <v>128</v>
      </c>
      <c r="C138" s="38" t="s">
        <v>31</v>
      </c>
      <c r="D138" s="38" t="s">
        <v>58</v>
      </c>
      <c r="E138" s="40">
        <v>190</v>
      </c>
    </row>
    <row r="139" spans="2:5" ht="15.6">
      <c r="B139" s="37">
        <f t="shared" si="3"/>
        <v>129</v>
      </c>
      <c r="C139" s="44" t="s">
        <v>143</v>
      </c>
      <c r="D139" s="44" t="s">
        <v>56</v>
      </c>
      <c r="E139" s="11">
        <f>E140</f>
        <v>12079</v>
      </c>
    </row>
    <row r="140" spans="2:5">
      <c r="B140" s="37">
        <f t="shared" si="3"/>
        <v>130</v>
      </c>
      <c r="C140" s="38" t="s">
        <v>62</v>
      </c>
      <c r="D140" s="38" t="s">
        <v>63</v>
      </c>
      <c r="E140" s="40">
        <v>12079</v>
      </c>
    </row>
    <row r="141" spans="2:5" ht="50.4" customHeight="1">
      <c r="B141" s="37">
        <f t="shared" si="3"/>
        <v>131</v>
      </c>
      <c r="C141" s="46" t="s">
        <v>165</v>
      </c>
      <c r="D141" s="44" t="s">
        <v>156</v>
      </c>
      <c r="E141" s="11">
        <v>0</v>
      </c>
    </row>
    <row r="142" spans="2:5" ht="61.95" customHeight="1">
      <c r="B142" s="37">
        <f t="shared" si="3"/>
        <v>132</v>
      </c>
      <c r="C142" s="46" t="s">
        <v>166</v>
      </c>
      <c r="D142" s="44" t="s">
        <v>156</v>
      </c>
      <c r="E142" s="11">
        <v>383.6</v>
      </c>
    </row>
    <row r="143" spans="2:5" ht="36.6" customHeight="1">
      <c r="B143" s="37">
        <f t="shared" si="3"/>
        <v>133</v>
      </c>
      <c r="C143" s="46" t="s">
        <v>167</v>
      </c>
      <c r="D143" s="44" t="s">
        <v>156</v>
      </c>
      <c r="E143" s="11">
        <v>250.55</v>
      </c>
    </row>
    <row r="144" spans="2:5" ht="22.95" customHeight="1">
      <c r="B144" s="37">
        <f t="shared" si="3"/>
        <v>134</v>
      </c>
      <c r="C144" s="46" t="s">
        <v>168</v>
      </c>
      <c r="D144" s="44" t="s">
        <v>156</v>
      </c>
      <c r="E144" s="11">
        <v>0</v>
      </c>
    </row>
    <row r="145" spans="2:5" ht="36" customHeight="1">
      <c r="B145" s="37">
        <f t="shared" si="3"/>
        <v>135</v>
      </c>
      <c r="C145" s="46" t="s">
        <v>169</v>
      </c>
      <c r="D145" s="44" t="s">
        <v>156</v>
      </c>
      <c r="E145" s="11">
        <v>1404.78</v>
      </c>
    </row>
    <row r="146" spans="2:5" ht="19.95" customHeight="1">
      <c r="B146" s="37">
        <f t="shared" si="3"/>
        <v>136</v>
      </c>
      <c r="C146" s="46" t="s">
        <v>170</v>
      </c>
      <c r="D146" s="44" t="s">
        <v>156</v>
      </c>
      <c r="E146" s="11">
        <v>12736.25</v>
      </c>
    </row>
    <row r="147" spans="2:5" ht="15.6">
      <c r="B147" s="37">
        <f t="shared" si="3"/>
        <v>137</v>
      </c>
      <c r="C147" s="44" t="s">
        <v>64</v>
      </c>
      <c r="D147" s="44" t="s">
        <v>65</v>
      </c>
      <c r="E147" s="11">
        <f>E148+E151+E152+E153+E154+E155+E156</f>
        <v>45692.069999999992</v>
      </c>
    </row>
    <row r="148" spans="2:5" ht="15.6">
      <c r="B148" s="37">
        <f t="shared" si="3"/>
        <v>138</v>
      </c>
      <c r="C148" s="44" t="s">
        <v>66</v>
      </c>
      <c r="D148" s="44" t="s">
        <v>65</v>
      </c>
      <c r="E148" s="11">
        <f>E149+E150</f>
        <v>0</v>
      </c>
    </row>
    <row r="149" spans="2:5">
      <c r="B149" s="37">
        <f t="shared" si="3"/>
        <v>139</v>
      </c>
      <c r="C149" s="38" t="s">
        <v>111</v>
      </c>
      <c r="D149" s="38" t="s">
        <v>122</v>
      </c>
      <c r="E149" s="40">
        <v>0</v>
      </c>
    </row>
    <row r="150" spans="2:5">
      <c r="B150" s="37">
        <f t="shared" si="3"/>
        <v>140</v>
      </c>
      <c r="C150" s="38" t="s">
        <v>240</v>
      </c>
      <c r="D150" s="38" t="s">
        <v>241</v>
      </c>
      <c r="E150" s="40">
        <v>0</v>
      </c>
    </row>
    <row r="151" spans="2:5" ht="64.2" customHeight="1">
      <c r="B151" s="37">
        <f t="shared" si="3"/>
        <v>141</v>
      </c>
      <c r="C151" s="46" t="s">
        <v>171</v>
      </c>
      <c r="D151" s="44" t="s">
        <v>159</v>
      </c>
      <c r="E151" s="11">
        <v>489.52</v>
      </c>
    </row>
    <row r="152" spans="2:5" ht="52.95" customHeight="1">
      <c r="B152" s="37">
        <f t="shared" si="3"/>
        <v>142</v>
      </c>
      <c r="C152" s="46" t="s">
        <v>194</v>
      </c>
      <c r="D152" s="44" t="s">
        <v>185</v>
      </c>
      <c r="E152" s="45">
        <v>13036</v>
      </c>
    </row>
    <row r="153" spans="2:5" ht="31.2">
      <c r="B153" s="37">
        <f t="shared" si="3"/>
        <v>143</v>
      </c>
      <c r="C153" s="46" t="s">
        <v>246</v>
      </c>
      <c r="D153" s="44" t="s">
        <v>185</v>
      </c>
      <c r="E153" s="11">
        <v>9557.48</v>
      </c>
    </row>
    <row r="154" spans="2:5" ht="33.75" customHeight="1">
      <c r="B154" s="37">
        <f t="shared" si="3"/>
        <v>144</v>
      </c>
      <c r="C154" s="46" t="s">
        <v>231</v>
      </c>
      <c r="D154" s="44" t="s">
        <v>185</v>
      </c>
      <c r="E154" s="11">
        <v>22071.759999999998</v>
      </c>
    </row>
    <row r="155" spans="2:5" ht="15.6">
      <c r="B155" s="37">
        <f t="shared" si="3"/>
        <v>145</v>
      </c>
      <c r="C155" s="46" t="s">
        <v>195</v>
      </c>
      <c r="D155" s="44" t="s">
        <v>185</v>
      </c>
      <c r="E155" s="11">
        <v>528.55999999999995</v>
      </c>
    </row>
    <row r="156" spans="2:5" ht="31.2">
      <c r="B156" s="37">
        <f t="shared" si="3"/>
        <v>146</v>
      </c>
      <c r="C156" s="46" t="s">
        <v>196</v>
      </c>
      <c r="D156" s="44" t="s">
        <v>185</v>
      </c>
      <c r="E156" s="11">
        <v>8.75</v>
      </c>
    </row>
    <row r="157" spans="2:5" ht="15.6">
      <c r="B157" s="37">
        <f t="shared" si="3"/>
        <v>147</v>
      </c>
      <c r="C157" s="46" t="s">
        <v>67</v>
      </c>
      <c r="D157" s="49" t="s">
        <v>68</v>
      </c>
      <c r="E157" s="11">
        <f>E158+E210+E222+E223+E224+E215</f>
        <v>91182.06</v>
      </c>
    </row>
    <row r="158" spans="2:5" ht="15.6">
      <c r="B158" s="37">
        <f t="shared" si="3"/>
        <v>148</v>
      </c>
      <c r="C158" s="50" t="s">
        <v>69</v>
      </c>
      <c r="D158" s="49" t="s">
        <v>68</v>
      </c>
      <c r="E158" s="11">
        <f>E159+E165+E170+E175+E181+E186+E191+E197+E202+E206</f>
        <v>46641.2</v>
      </c>
    </row>
    <row r="159" spans="2:5" ht="15.6">
      <c r="B159" s="37">
        <f t="shared" si="3"/>
        <v>149</v>
      </c>
      <c r="C159" s="44" t="s">
        <v>70</v>
      </c>
      <c r="D159" s="49" t="s">
        <v>68</v>
      </c>
      <c r="E159" s="11">
        <f>E160</f>
        <v>17679</v>
      </c>
    </row>
    <row r="160" spans="2:5">
      <c r="B160" s="37">
        <f t="shared" si="3"/>
        <v>150</v>
      </c>
      <c r="C160" s="41" t="s">
        <v>71</v>
      </c>
      <c r="D160" s="38" t="s">
        <v>72</v>
      </c>
      <c r="E160" s="40">
        <f>E161+E162+E163+E164</f>
        <v>17679</v>
      </c>
    </row>
    <row r="161" spans="2:6">
      <c r="B161" s="37">
        <f t="shared" si="3"/>
        <v>151</v>
      </c>
      <c r="C161" s="38" t="s">
        <v>39</v>
      </c>
      <c r="D161" s="38" t="s">
        <v>73</v>
      </c>
      <c r="E161" s="40">
        <v>16734</v>
      </c>
      <c r="F161" s="12"/>
    </row>
    <row r="162" spans="2:6">
      <c r="B162" s="37">
        <f t="shared" si="3"/>
        <v>152</v>
      </c>
      <c r="C162" s="38" t="s">
        <v>31</v>
      </c>
      <c r="D162" s="38" t="s">
        <v>74</v>
      </c>
      <c r="E162" s="40">
        <v>800</v>
      </c>
    </row>
    <row r="163" spans="2:6">
      <c r="B163" s="37">
        <f t="shared" si="3"/>
        <v>153</v>
      </c>
      <c r="C163" s="41" t="s">
        <v>152</v>
      </c>
      <c r="D163" s="48" t="s">
        <v>91</v>
      </c>
      <c r="E163" s="40">
        <v>145</v>
      </c>
    </row>
    <row r="164" spans="2:6">
      <c r="B164" s="37">
        <f t="shared" si="3"/>
        <v>154</v>
      </c>
      <c r="C164" s="38" t="s">
        <v>32</v>
      </c>
      <c r="D164" s="38" t="s">
        <v>87</v>
      </c>
      <c r="E164" s="40">
        <v>0</v>
      </c>
    </row>
    <row r="165" spans="2:6" ht="15.6">
      <c r="B165" s="37">
        <f t="shared" si="3"/>
        <v>155</v>
      </c>
      <c r="C165" s="44" t="s">
        <v>75</v>
      </c>
      <c r="D165" s="44" t="s">
        <v>68</v>
      </c>
      <c r="E165" s="11">
        <f>E166</f>
        <v>4205</v>
      </c>
    </row>
    <row r="166" spans="2:6">
      <c r="B166" s="37">
        <f t="shared" si="3"/>
        <v>156</v>
      </c>
      <c r="C166" s="41" t="s">
        <v>71</v>
      </c>
      <c r="D166" s="38" t="s">
        <v>72</v>
      </c>
      <c r="E166" s="40">
        <f>E167+E168+E169</f>
        <v>4205</v>
      </c>
    </row>
    <row r="167" spans="2:6">
      <c r="B167" s="37">
        <f t="shared" si="3"/>
        <v>157</v>
      </c>
      <c r="C167" s="38" t="s">
        <v>39</v>
      </c>
      <c r="D167" s="38" t="s">
        <v>76</v>
      </c>
      <c r="E167" s="40">
        <v>3600</v>
      </c>
    </row>
    <row r="168" spans="2:6">
      <c r="B168" s="37">
        <f t="shared" si="3"/>
        <v>158</v>
      </c>
      <c r="C168" s="38" t="s">
        <v>31</v>
      </c>
      <c r="D168" s="38" t="s">
        <v>74</v>
      </c>
      <c r="E168" s="40">
        <v>550</v>
      </c>
    </row>
    <row r="169" spans="2:6">
      <c r="B169" s="37">
        <f t="shared" si="3"/>
        <v>159</v>
      </c>
      <c r="C169" s="41" t="s">
        <v>152</v>
      </c>
      <c r="D169" s="48" t="s">
        <v>91</v>
      </c>
      <c r="E169" s="40">
        <v>55</v>
      </c>
    </row>
    <row r="170" spans="2:6" ht="15.6">
      <c r="B170" s="37">
        <f t="shared" ref="B170:B234" si="4">B169+1</f>
        <v>160</v>
      </c>
      <c r="C170" s="44" t="s">
        <v>77</v>
      </c>
      <c r="D170" s="44" t="s">
        <v>68</v>
      </c>
      <c r="E170" s="11">
        <f>E171</f>
        <v>3160</v>
      </c>
    </row>
    <row r="171" spans="2:6">
      <c r="B171" s="37">
        <f t="shared" si="4"/>
        <v>161</v>
      </c>
      <c r="C171" s="41" t="s">
        <v>71</v>
      </c>
      <c r="D171" s="38" t="s">
        <v>72</v>
      </c>
      <c r="E171" s="40">
        <f>E172+E173+E174</f>
        <v>3160</v>
      </c>
    </row>
    <row r="172" spans="2:6">
      <c r="B172" s="37">
        <f t="shared" si="4"/>
        <v>162</v>
      </c>
      <c r="C172" s="38" t="s">
        <v>39</v>
      </c>
      <c r="D172" s="38" t="s">
        <v>73</v>
      </c>
      <c r="E172" s="40">
        <v>2685</v>
      </c>
      <c r="F172" s="12"/>
    </row>
    <row r="173" spans="2:6">
      <c r="B173" s="37">
        <f t="shared" si="4"/>
        <v>163</v>
      </c>
      <c r="C173" s="38" t="s">
        <v>31</v>
      </c>
      <c r="D173" s="38" t="s">
        <v>74</v>
      </c>
      <c r="E173" s="40">
        <v>475</v>
      </c>
    </row>
    <row r="174" spans="2:6">
      <c r="B174" s="37">
        <f t="shared" si="4"/>
        <v>164</v>
      </c>
      <c r="C174" s="38" t="s">
        <v>32</v>
      </c>
      <c r="D174" s="38" t="s">
        <v>80</v>
      </c>
      <c r="E174" s="40">
        <v>0</v>
      </c>
    </row>
    <row r="175" spans="2:6" ht="15.6">
      <c r="B175" s="37">
        <f t="shared" si="4"/>
        <v>165</v>
      </c>
      <c r="C175" s="44" t="s">
        <v>78</v>
      </c>
      <c r="D175" s="44" t="s">
        <v>68</v>
      </c>
      <c r="E175" s="11">
        <f>E176</f>
        <v>5332.2</v>
      </c>
    </row>
    <row r="176" spans="2:6">
      <c r="B176" s="37">
        <f t="shared" si="4"/>
        <v>166</v>
      </c>
      <c r="C176" s="41" t="s">
        <v>79</v>
      </c>
      <c r="D176" s="38" t="s">
        <v>72</v>
      </c>
      <c r="E176" s="40">
        <f>E177+E178+E179+E180</f>
        <v>5332.2</v>
      </c>
    </row>
    <row r="177" spans="2:7">
      <c r="B177" s="37">
        <f t="shared" si="4"/>
        <v>167</v>
      </c>
      <c r="C177" s="38" t="s">
        <v>39</v>
      </c>
      <c r="D177" s="38" t="s">
        <v>73</v>
      </c>
      <c r="E177" s="40">
        <v>4263.2</v>
      </c>
      <c r="G177" s="6"/>
    </row>
    <row r="178" spans="2:7">
      <c r="B178" s="37">
        <f t="shared" si="4"/>
        <v>168</v>
      </c>
      <c r="C178" s="38" t="s">
        <v>31</v>
      </c>
      <c r="D178" s="38" t="s">
        <v>74</v>
      </c>
      <c r="E178" s="40">
        <v>1000</v>
      </c>
    </row>
    <row r="179" spans="2:7">
      <c r="B179" s="37">
        <f t="shared" si="4"/>
        <v>169</v>
      </c>
      <c r="C179" s="41" t="s">
        <v>152</v>
      </c>
      <c r="D179" s="48" t="s">
        <v>91</v>
      </c>
      <c r="E179" s="40">
        <v>69</v>
      </c>
    </row>
    <row r="180" spans="2:7">
      <c r="B180" s="37">
        <f t="shared" si="4"/>
        <v>170</v>
      </c>
      <c r="C180" s="38" t="s">
        <v>32</v>
      </c>
      <c r="D180" s="38" t="s">
        <v>80</v>
      </c>
      <c r="E180" s="40">
        <v>0</v>
      </c>
    </row>
    <row r="181" spans="2:7" ht="19.95" customHeight="1">
      <c r="B181" s="37">
        <f t="shared" si="4"/>
        <v>171</v>
      </c>
      <c r="C181" s="46" t="s">
        <v>81</v>
      </c>
      <c r="D181" s="44" t="s">
        <v>68</v>
      </c>
      <c r="E181" s="11">
        <f>E182</f>
        <v>1240</v>
      </c>
    </row>
    <row r="182" spans="2:7">
      <c r="B182" s="37">
        <f t="shared" si="4"/>
        <v>172</v>
      </c>
      <c r="C182" s="41" t="s">
        <v>79</v>
      </c>
      <c r="D182" s="38" t="s">
        <v>72</v>
      </c>
      <c r="E182" s="40">
        <f>E183+E184+E185</f>
        <v>1240</v>
      </c>
    </row>
    <row r="183" spans="2:7">
      <c r="B183" s="37">
        <f t="shared" si="4"/>
        <v>173</v>
      </c>
      <c r="C183" s="38" t="s">
        <v>39</v>
      </c>
      <c r="D183" s="38" t="s">
        <v>73</v>
      </c>
      <c r="E183" s="40">
        <v>895</v>
      </c>
    </row>
    <row r="184" spans="2:7">
      <c r="B184" s="37">
        <f t="shared" si="4"/>
        <v>174</v>
      </c>
      <c r="C184" s="38" t="s">
        <v>31</v>
      </c>
      <c r="D184" s="38" t="s">
        <v>74</v>
      </c>
      <c r="E184" s="40">
        <v>345</v>
      </c>
    </row>
    <row r="185" spans="2:7">
      <c r="B185" s="37">
        <f t="shared" si="4"/>
        <v>175</v>
      </c>
      <c r="C185" s="38" t="s">
        <v>32</v>
      </c>
      <c r="D185" s="38" t="s">
        <v>87</v>
      </c>
      <c r="E185" s="40">
        <v>0</v>
      </c>
    </row>
    <row r="186" spans="2:7" ht="15.6">
      <c r="B186" s="37">
        <f t="shared" si="4"/>
        <v>176</v>
      </c>
      <c r="C186" s="44" t="s">
        <v>82</v>
      </c>
      <c r="D186" s="44" t="s">
        <v>68</v>
      </c>
      <c r="E186" s="11">
        <f>E187</f>
        <v>1841</v>
      </c>
    </row>
    <row r="187" spans="2:7">
      <c r="B187" s="37">
        <f t="shared" si="4"/>
        <v>177</v>
      </c>
      <c r="C187" s="41" t="s">
        <v>79</v>
      </c>
      <c r="D187" s="38" t="s">
        <v>72</v>
      </c>
      <c r="E187" s="40">
        <f>E188+E189+E190</f>
        <v>1841</v>
      </c>
    </row>
    <row r="188" spans="2:7">
      <c r="B188" s="37">
        <f t="shared" si="4"/>
        <v>178</v>
      </c>
      <c r="C188" s="38" t="s">
        <v>39</v>
      </c>
      <c r="D188" s="38" t="s">
        <v>73</v>
      </c>
      <c r="E188" s="40">
        <v>1841</v>
      </c>
    </row>
    <row r="189" spans="2:7">
      <c r="B189" s="37">
        <f t="shared" si="4"/>
        <v>179</v>
      </c>
      <c r="C189" s="38" t="s">
        <v>31</v>
      </c>
      <c r="D189" s="38" t="s">
        <v>74</v>
      </c>
      <c r="E189" s="40">
        <v>0</v>
      </c>
    </row>
    <row r="190" spans="2:7">
      <c r="B190" s="37">
        <f t="shared" si="4"/>
        <v>180</v>
      </c>
      <c r="C190" s="38" t="s">
        <v>32</v>
      </c>
      <c r="D190" s="38" t="s">
        <v>87</v>
      </c>
      <c r="E190" s="40">
        <v>0</v>
      </c>
      <c r="F190" s="12"/>
    </row>
    <row r="191" spans="2:7" ht="15.6">
      <c r="B191" s="37">
        <f t="shared" si="4"/>
        <v>181</v>
      </c>
      <c r="C191" s="44" t="s">
        <v>83</v>
      </c>
      <c r="D191" s="44" t="s">
        <v>68</v>
      </c>
      <c r="E191" s="11">
        <f>E192</f>
        <v>8584</v>
      </c>
    </row>
    <row r="192" spans="2:7">
      <c r="B192" s="37">
        <f t="shared" si="4"/>
        <v>182</v>
      </c>
      <c r="C192" s="41" t="s">
        <v>79</v>
      </c>
      <c r="D192" s="38" t="s">
        <v>72</v>
      </c>
      <c r="E192" s="40">
        <f>E193+E194+E195+E196</f>
        <v>8584</v>
      </c>
    </row>
    <row r="193" spans="2:7">
      <c r="B193" s="37">
        <f t="shared" si="4"/>
        <v>183</v>
      </c>
      <c r="C193" s="38" t="s">
        <v>39</v>
      </c>
      <c r="D193" s="38" t="s">
        <v>73</v>
      </c>
      <c r="E193" s="40">
        <v>6474</v>
      </c>
    </row>
    <row r="194" spans="2:7">
      <c r="B194" s="37">
        <f t="shared" si="4"/>
        <v>184</v>
      </c>
      <c r="C194" s="38" t="s">
        <v>31</v>
      </c>
      <c r="D194" s="38" t="s">
        <v>74</v>
      </c>
      <c r="E194" s="40">
        <v>2000</v>
      </c>
    </row>
    <row r="195" spans="2:7">
      <c r="B195" s="37">
        <f t="shared" si="4"/>
        <v>185</v>
      </c>
      <c r="C195" s="41" t="s">
        <v>152</v>
      </c>
      <c r="D195" s="48" t="s">
        <v>91</v>
      </c>
      <c r="E195" s="40">
        <v>110</v>
      </c>
    </row>
    <row r="196" spans="2:7">
      <c r="B196" s="37">
        <f t="shared" si="4"/>
        <v>186</v>
      </c>
      <c r="C196" s="38" t="s">
        <v>32</v>
      </c>
      <c r="D196" s="38" t="s">
        <v>87</v>
      </c>
      <c r="E196" s="40">
        <v>0</v>
      </c>
    </row>
    <row r="197" spans="2:7" ht="19.2" customHeight="1">
      <c r="B197" s="37">
        <f t="shared" si="4"/>
        <v>187</v>
      </c>
      <c r="C197" s="46" t="s">
        <v>84</v>
      </c>
      <c r="D197" s="44" t="s">
        <v>68</v>
      </c>
      <c r="E197" s="11">
        <f>E198</f>
        <v>2709</v>
      </c>
    </row>
    <row r="198" spans="2:7">
      <c r="B198" s="37">
        <f t="shared" si="4"/>
        <v>188</v>
      </c>
      <c r="C198" s="41" t="s">
        <v>79</v>
      </c>
      <c r="D198" s="38" t="s">
        <v>72</v>
      </c>
      <c r="E198" s="40">
        <f>E199+E200+E201</f>
        <v>2709</v>
      </c>
    </row>
    <row r="199" spans="2:7">
      <c r="B199" s="37">
        <f t="shared" si="4"/>
        <v>189</v>
      </c>
      <c r="C199" s="38" t="s">
        <v>39</v>
      </c>
      <c r="D199" s="38" t="s">
        <v>73</v>
      </c>
      <c r="E199" s="40">
        <v>2161</v>
      </c>
      <c r="F199" s="13"/>
    </row>
    <row r="200" spans="2:7">
      <c r="B200" s="37">
        <f t="shared" si="4"/>
        <v>190</v>
      </c>
      <c r="C200" s="38" t="s">
        <v>31</v>
      </c>
      <c r="D200" s="38" t="s">
        <v>74</v>
      </c>
      <c r="E200" s="40">
        <v>548</v>
      </c>
      <c r="F200" s="9"/>
      <c r="G200" s="9"/>
    </row>
    <row r="201" spans="2:7">
      <c r="B201" s="37">
        <f t="shared" si="4"/>
        <v>191</v>
      </c>
      <c r="C201" s="38" t="s">
        <v>32</v>
      </c>
      <c r="D201" s="38" t="s">
        <v>87</v>
      </c>
      <c r="E201" s="40">
        <v>0</v>
      </c>
    </row>
    <row r="202" spans="2:7" ht="15.6">
      <c r="B202" s="37">
        <f t="shared" si="4"/>
        <v>192</v>
      </c>
      <c r="C202" s="44" t="s">
        <v>85</v>
      </c>
      <c r="D202" s="44" t="s">
        <v>68</v>
      </c>
      <c r="E202" s="11">
        <f>E203</f>
        <v>1367</v>
      </c>
    </row>
    <row r="203" spans="2:7">
      <c r="B203" s="37">
        <f t="shared" si="4"/>
        <v>193</v>
      </c>
      <c r="C203" s="41" t="s">
        <v>79</v>
      </c>
      <c r="D203" s="38" t="s">
        <v>72</v>
      </c>
      <c r="E203" s="40">
        <f>E204+E205</f>
        <v>1367</v>
      </c>
    </row>
    <row r="204" spans="2:7">
      <c r="B204" s="37">
        <f t="shared" si="4"/>
        <v>194</v>
      </c>
      <c r="C204" s="38" t="s">
        <v>39</v>
      </c>
      <c r="D204" s="38" t="s">
        <v>73</v>
      </c>
      <c r="E204" s="40">
        <v>647</v>
      </c>
    </row>
    <row r="205" spans="2:7">
      <c r="B205" s="37">
        <f t="shared" si="4"/>
        <v>195</v>
      </c>
      <c r="C205" s="38" t="s">
        <v>31</v>
      </c>
      <c r="D205" s="38" t="s">
        <v>74</v>
      </c>
      <c r="E205" s="40">
        <v>720</v>
      </c>
    </row>
    <row r="206" spans="2:7" ht="15.6">
      <c r="B206" s="37">
        <f t="shared" si="4"/>
        <v>196</v>
      </c>
      <c r="C206" s="44" t="s">
        <v>86</v>
      </c>
      <c r="D206" s="44" t="s">
        <v>68</v>
      </c>
      <c r="E206" s="11">
        <f>E207</f>
        <v>524</v>
      </c>
    </row>
    <row r="207" spans="2:7">
      <c r="B207" s="37">
        <f t="shared" si="4"/>
        <v>197</v>
      </c>
      <c r="C207" s="41" t="s">
        <v>79</v>
      </c>
      <c r="D207" s="38" t="s">
        <v>72</v>
      </c>
      <c r="E207" s="40">
        <f>E208+E209</f>
        <v>524</v>
      </c>
    </row>
    <row r="208" spans="2:7">
      <c r="B208" s="37">
        <f t="shared" si="4"/>
        <v>198</v>
      </c>
      <c r="C208" s="38" t="s">
        <v>39</v>
      </c>
      <c r="D208" s="38" t="s">
        <v>73</v>
      </c>
      <c r="E208" s="40">
        <v>404</v>
      </c>
    </row>
    <row r="209" spans="2:5">
      <c r="B209" s="37">
        <f t="shared" si="4"/>
        <v>199</v>
      </c>
      <c r="C209" s="38" t="s">
        <v>31</v>
      </c>
      <c r="D209" s="38" t="s">
        <v>74</v>
      </c>
      <c r="E209" s="40">
        <v>120</v>
      </c>
    </row>
    <row r="210" spans="2:5" ht="15.6">
      <c r="B210" s="37">
        <f t="shared" si="4"/>
        <v>200</v>
      </c>
      <c r="C210" s="50" t="s">
        <v>88</v>
      </c>
      <c r="D210" s="49" t="s">
        <v>68</v>
      </c>
      <c r="E210" s="11">
        <f>E211+E213</f>
        <v>25203</v>
      </c>
    </row>
    <row r="211" spans="2:5" ht="15.6">
      <c r="B211" s="37">
        <f t="shared" si="4"/>
        <v>201</v>
      </c>
      <c r="C211" s="46" t="s">
        <v>89</v>
      </c>
      <c r="D211" s="44" t="s">
        <v>68</v>
      </c>
      <c r="E211" s="11">
        <f>E212</f>
        <v>23653</v>
      </c>
    </row>
    <row r="212" spans="2:5">
      <c r="B212" s="37">
        <f t="shared" si="4"/>
        <v>202</v>
      </c>
      <c r="C212" s="38" t="s">
        <v>90</v>
      </c>
      <c r="D212" s="38" t="s">
        <v>91</v>
      </c>
      <c r="E212" s="40">
        <v>23653</v>
      </c>
    </row>
    <row r="213" spans="2:5" ht="15.6">
      <c r="B213" s="37">
        <f t="shared" si="4"/>
        <v>203</v>
      </c>
      <c r="C213" s="44" t="s">
        <v>224</v>
      </c>
      <c r="D213" s="44" t="s">
        <v>68</v>
      </c>
      <c r="E213" s="11">
        <f>E214</f>
        <v>1550</v>
      </c>
    </row>
    <row r="214" spans="2:5">
      <c r="B214" s="37">
        <f t="shared" si="4"/>
        <v>204</v>
      </c>
      <c r="C214" s="38" t="s">
        <v>90</v>
      </c>
      <c r="D214" s="38" t="s">
        <v>91</v>
      </c>
      <c r="E214" s="40">
        <v>1550</v>
      </c>
    </row>
    <row r="215" spans="2:5" ht="15.6">
      <c r="B215" s="37">
        <f t="shared" si="4"/>
        <v>205</v>
      </c>
      <c r="C215" s="44" t="s">
        <v>225</v>
      </c>
      <c r="D215" s="44" t="s">
        <v>68</v>
      </c>
      <c r="E215" s="11">
        <f>E216+E218+E220</f>
        <v>2850</v>
      </c>
    </row>
    <row r="216" spans="2:5" ht="15.6">
      <c r="B216" s="37">
        <f t="shared" si="4"/>
        <v>206</v>
      </c>
      <c r="C216" s="44" t="s">
        <v>226</v>
      </c>
      <c r="D216" s="44" t="s">
        <v>68</v>
      </c>
      <c r="E216" s="11">
        <f>E217</f>
        <v>1050</v>
      </c>
    </row>
    <row r="217" spans="2:5">
      <c r="B217" s="37">
        <f t="shared" si="4"/>
        <v>207</v>
      </c>
      <c r="C217" s="38" t="s">
        <v>90</v>
      </c>
      <c r="D217" s="38" t="s">
        <v>91</v>
      </c>
      <c r="E217" s="40">
        <v>1050</v>
      </c>
    </row>
    <row r="218" spans="2:5" ht="15.6">
      <c r="B218" s="37">
        <f t="shared" si="4"/>
        <v>208</v>
      </c>
      <c r="C218" s="44" t="s">
        <v>227</v>
      </c>
      <c r="D218" s="44" t="s">
        <v>68</v>
      </c>
      <c r="E218" s="11">
        <f>E219</f>
        <v>900</v>
      </c>
    </row>
    <row r="219" spans="2:5">
      <c r="B219" s="37">
        <f t="shared" si="4"/>
        <v>209</v>
      </c>
      <c r="C219" s="38" t="s">
        <v>90</v>
      </c>
      <c r="D219" s="38" t="s">
        <v>91</v>
      </c>
      <c r="E219" s="40">
        <v>900</v>
      </c>
    </row>
    <row r="220" spans="2:5" ht="15.6">
      <c r="B220" s="37">
        <f t="shared" si="4"/>
        <v>210</v>
      </c>
      <c r="C220" s="44" t="s">
        <v>228</v>
      </c>
      <c r="D220" s="44" t="s">
        <v>68</v>
      </c>
      <c r="E220" s="11">
        <f>E221</f>
        <v>900</v>
      </c>
    </row>
    <row r="221" spans="2:5">
      <c r="B221" s="37">
        <f t="shared" si="4"/>
        <v>211</v>
      </c>
      <c r="C221" s="38" t="s">
        <v>90</v>
      </c>
      <c r="D221" s="38" t="s">
        <v>91</v>
      </c>
      <c r="E221" s="40">
        <v>900</v>
      </c>
    </row>
    <row r="222" spans="2:5" ht="31.2">
      <c r="B222" s="37">
        <f t="shared" si="4"/>
        <v>212</v>
      </c>
      <c r="C222" s="46" t="s">
        <v>251</v>
      </c>
      <c r="D222" s="44" t="s">
        <v>87</v>
      </c>
      <c r="E222" s="11">
        <v>375</v>
      </c>
    </row>
    <row r="223" spans="2:5" ht="63.6" customHeight="1">
      <c r="B223" s="37">
        <f t="shared" si="4"/>
        <v>213</v>
      </c>
      <c r="C223" s="46" t="s">
        <v>172</v>
      </c>
      <c r="D223" s="44" t="s">
        <v>145</v>
      </c>
      <c r="E223" s="11">
        <v>16112.86</v>
      </c>
    </row>
    <row r="224" spans="2:5" ht="36" customHeight="1">
      <c r="B224" s="37">
        <f t="shared" si="4"/>
        <v>214</v>
      </c>
      <c r="C224" s="46" t="s">
        <v>213</v>
      </c>
      <c r="D224" s="44" t="s">
        <v>145</v>
      </c>
      <c r="E224" s="11">
        <v>0</v>
      </c>
    </row>
    <row r="225" spans="2:5" ht="23.25" customHeight="1">
      <c r="B225" s="37">
        <f t="shared" si="4"/>
        <v>215</v>
      </c>
      <c r="C225" s="46" t="s">
        <v>92</v>
      </c>
      <c r="D225" s="44" t="s">
        <v>93</v>
      </c>
      <c r="E225" s="11">
        <f>E226</f>
        <v>148531.93</v>
      </c>
    </row>
    <row r="226" spans="2:5" ht="34.950000000000003" customHeight="1">
      <c r="B226" s="37">
        <f t="shared" si="4"/>
        <v>216</v>
      </c>
      <c r="C226" s="46" t="s">
        <v>94</v>
      </c>
      <c r="D226" s="44" t="s">
        <v>95</v>
      </c>
      <c r="E226" s="11">
        <f>E227+E228+E229+E230+E231+E232+E233</f>
        <v>148531.93</v>
      </c>
    </row>
    <row r="227" spans="2:5">
      <c r="B227" s="37">
        <f t="shared" si="4"/>
        <v>217</v>
      </c>
      <c r="C227" s="38" t="s">
        <v>39</v>
      </c>
      <c r="D227" s="38" t="s">
        <v>96</v>
      </c>
      <c r="E227" s="40">
        <v>115575</v>
      </c>
    </row>
    <row r="228" spans="2:5">
      <c r="B228" s="37">
        <f t="shared" si="4"/>
        <v>218</v>
      </c>
      <c r="C228" s="38" t="s">
        <v>31</v>
      </c>
      <c r="D228" s="38" t="s">
        <v>97</v>
      </c>
      <c r="E228" s="40">
        <v>20000</v>
      </c>
    </row>
    <row r="229" spans="2:5">
      <c r="B229" s="37">
        <f t="shared" si="4"/>
        <v>219</v>
      </c>
      <c r="C229" s="38" t="s">
        <v>98</v>
      </c>
      <c r="D229" s="38" t="s">
        <v>125</v>
      </c>
      <c r="E229" s="40">
        <v>2600</v>
      </c>
    </row>
    <row r="230" spans="2:5">
      <c r="B230" s="37">
        <f t="shared" si="4"/>
        <v>220</v>
      </c>
      <c r="C230" s="41" t="s">
        <v>152</v>
      </c>
      <c r="D230" s="48" t="s">
        <v>154</v>
      </c>
      <c r="E230" s="40">
        <v>1000</v>
      </c>
    </row>
    <row r="231" spans="2:5">
      <c r="B231" s="37">
        <f t="shared" si="4"/>
        <v>221</v>
      </c>
      <c r="C231" s="38" t="s">
        <v>32</v>
      </c>
      <c r="D231" s="38" t="s">
        <v>99</v>
      </c>
      <c r="E231" s="40">
        <v>4648.93</v>
      </c>
    </row>
    <row r="232" spans="2:5" ht="36.75" customHeight="1">
      <c r="B232" s="37">
        <f t="shared" si="4"/>
        <v>222</v>
      </c>
      <c r="C232" s="41" t="s">
        <v>182</v>
      </c>
      <c r="D232" s="38" t="s">
        <v>183</v>
      </c>
      <c r="E232" s="40">
        <v>4071</v>
      </c>
    </row>
    <row r="233" spans="2:5" ht="22.2" customHeight="1">
      <c r="B233" s="37">
        <f t="shared" si="4"/>
        <v>223</v>
      </c>
      <c r="C233" s="41" t="s">
        <v>186</v>
      </c>
      <c r="D233" s="38" t="s">
        <v>183</v>
      </c>
      <c r="E233" s="40">
        <v>637</v>
      </c>
    </row>
    <row r="234" spans="2:5" ht="21.75" customHeight="1">
      <c r="B234" s="37">
        <f t="shared" si="4"/>
        <v>224</v>
      </c>
      <c r="C234" s="46" t="s">
        <v>100</v>
      </c>
      <c r="D234" s="44" t="s">
        <v>101</v>
      </c>
      <c r="E234" s="11">
        <f>E235+E236+E237</f>
        <v>32110.870000000003</v>
      </c>
    </row>
    <row r="235" spans="2:5" ht="15.6">
      <c r="B235" s="37">
        <f t="shared" ref="B235:B260" si="5">B234+1</f>
        <v>225</v>
      </c>
      <c r="C235" s="44" t="s">
        <v>162</v>
      </c>
      <c r="D235" s="44" t="s">
        <v>153</v>
      </c>
      <c r="E235" s="45">
        <v>15865.87</v>
      </c>
    </row>
    <row r="236" spans="2:5" ht="15.6">
      <c r="B236" s="37">
        <f t="shared" si="5"/>
        <v>226</v>
      </c>
      <c r="C236" s="44" t="s">
        <v>129</v>
      </c>
      <c r="D236" s="44" t="s">
        <v>102</v>
      </c>
      <c r="E236" s="45">
        <v>16245</v>
      </c>
    </row>
    <row r="237" spans="2:5" ht="15.6">
      <c r="B237" s="37">
        <f t="shared" si="5"/>
        <v>227</v>
      </c>
      <c r="C237" s="44" t="s">
        <v>232</v>
      </c>
      <c r="D237" s="44" t="s">
        <v>233</v>
      </c>
      <c r="E237" s="45">
        <v>0</v>
      </c>
    </row>
    <row r="238" spans="2:5" ht="17.25" customHeight="1">
      <c r="B238" s="37">
        <f t="shared" si="5"/>
        <v>228</v>
      </c>
      <c r="C238" s="46" t="s">
        <v>108</v>
      </c>
      <c r="D238" s="44" t="s">
        <v>109</v>
      </c>
      <c r="E238" s="11">
        <f>E239</f>
        <v>18444</v>
      </c>
    </row>
    <row r="239" spans="2:5" ht="47.4" customHeight="1">
      <c r="B239" s="37">
        <f t="shared" si="5"/>
        <v>229</v>
      </c>
      <c r="C239" s="46" t="s">
        <v>173</v>
      </c>
      <c r="D239" s="44" t="s">
        <v>136</v>
      </c>
      <c r="E239" s="11">
        <v>18444</v>
      </c>
    </row>
    <row r="240" spans="2:5" ht="18" customHeight="1">
      <c r="B240" s="37">
        <f t="shared" si="5"/>
        <v>230</v>
      </c>
      <c r="C240" s="46" t="s">
        <v>103</v>
      </c>
      <c r="D240" s="44" t="s">
        <v>104</v>
      </c>
      <c r="E240" s="11">
        <f>E241+E242</f>
        <v>2191</v>
      </c>
    </row>
    <row r="241" spans="2:5" ht="18.600000000000001" customHeight="1">
      <c r="B241" s="37">
        <f t="shared" si="5"/>
        <v>231</v>
      </c>
      <c r="C241" s="46" t="s">
        <v>229</v>
      </c>
      <c r="D241" s="51" t="s">
        <v>230</v>
      </c>
      <c r="E241" s="11">
        <v>2000</v>
      </c>
    </row>
    <row r="242" spans="2:5" ht="20.25" customHeight="1">
      <c r="B242" s="37">
        <f t="shared" si="5"/>
        <v>232</v>
      </c>
      <c r="C242" s="46" t="s">
        <v>245</v>
      </c>
      <c r="D242" s="44" t="s">
        <v>130</v>
      </c>
      <c r="E242" s="11">
        <v>191</v>
      </c>
    </row>
    <row r="243" spans="2:5" ht="21.75" customHeight="1">
      <c r="B243" s="37">
        <f t="shared" si="5"/>
        <v>233</v>
      </c>
      <c r="C243" s="44" t="s">
        <v>105</v>
      </c>
      <c r="D243" s="44" t="s">
        <v>106</v>
      </c>
      <c r="E243" s="11">
        <f>E244+E247+E248+E249+E250+E251+E252+E253+E254+E255+E257+E258+E256</f>
        <v>342324.35</v>
      </c>
    </row>
    <row r="244" spans="2:5" ht="21.75" customHeight="1">
      <c r="B244" s="37">
        <f t="shared" si="5"/>
        <v>234</v>
      </c>
      <c r="C244" s="44" t="s">
        <v>132</v>
      </c>
      <c r="D244" s="44" t="s">
        <v>106</v>
      </c>
      <c r="E244" s="11">
        <f>E245+E246</f>
        <v>45000</v>
      </c>
    </row>
    <row r="245" spans="2:5">
      <c r="B245" s="37">
        <f t="shared" si="5"/>
        <v>235</v>
      </c>
      <c r="C245" s="38" t="s">
        <v>31</v>
      </c>
      <c r="D245" s="38" t="s">
        <v>133</v>
      </c>
      <c r="E245" s="40">
        <v>40000</v>
      </c>
    </row>
    <row r="246" spans="2:5">
      <c r="B246" s="37">
        <f t="shared" si="5"/>
        <v>236</v>
      </c>
      <c r="C246" s="38" t="s">
        <v>32</v>
      </c>
      <c r="D246" s="38" t="s">
        <v>155</v>
      </c>
      <c r="E246" s="40">
        <v>5000</v>
      </c>
    </row>
    <row r="247" spans="2:5" ht="99.75" customHeight="1">
      <c r="B247" s="37">
        <f t="shared" si="5"/>
        <v>237</v>
      </c>
      <c r="C247" s="14" t="s">
        <v>174</v>
      </c>
      <c r="D247" s="44" t="s">
        <v>146</v>
      </c>
      <c r="E247" s="11">
        <v>25505.03</v>
      </c>
    </row>
    <row r="248" spans="2:5" ht="100.5" customHeight="1">
      <c r="B248" s="37">
        <f t="shared" si="5"/>
        <v>238</v>
      </c>
      <c r="C248" s="14" t="s">
        <v>175</v>
      </c>
      <c r="D248" s="44" t="s">
        <v>146</v>
      </c>
      <c r="E248" s="11">
        <v>97678.32</v>
      </c>
    </row>
    <row r="249" spans="2:5" ht="61.95" customHeight="1">
      <c r="B249" s="37">
        <f t="shared" si="5"/>
        <v>239</v>
      </c>
      <c r="C249" s="14" t="s">
        <v>176</v>
      </c>
      <c r="D249" s="44" t="s">
        <v>146</v>
      </c>
      <c r="E249" s="11">
        <v>36100</v>
      </c>
    </row>
    <row r="250" spans="2:5" ht="60" customHeight="1">
      <c r="B250" s="37">
        <f t="shared" si="5"/>
        <v>240</v>
      </c>
      <c r="C250" s="14" t="s">
        <v>242</v>
      </c>
      <c r="D250" s="44" t="s">
        <v>146</v>
      </c>
      <c r="E250" s="11">
        <v>26500</v>
      </c>
    </row>
    <row r="251" spans="2:5" ht="75" customHeight="1">
      <c r="B251" s="37">
        <f t="shared" si="5"/>
        <v>241</v>
      </c>
      <c r="C251" s="14" t="s">
        <v>177</v>
      </c>
      <c r="D251" s="44" t="s">
        <v>146</v>
      </c>
      <c r="E251" s="11">
        <v>22000</v>
      </c>
    </row>
    <row r="252" spans="2:5" ht="62.4">
      <c r="B252" s="37">
        <f t="shared" si="5"/>
        <v>242</v>
      </c>
      <c r="C252" s="14" t="s">
        <v>178</v>
      </c>
      <c r="D252" s="44" t="s">
        <v>146</v>
      </c>
      <c r="E252" s="11">
        <v>35385</v>
      </c>
    </row>
    <row r="253" spans="2:5" ht="62.4">
      <c r="B253" s="37">
        <f t="shared" si="5"/>
        <v>243</v>
      </c>
      <c r="C253" s="14" t="s">
        <v>179</v>
      </c>
      <c r="D253" s="44" t="s">
        <v>146</v>
      </c>
      <c r="E253" s="11">
        <v>14105</v>
      </c>
    </row>
    <row r="254" spans="2:5" ht="73.5" customHeight="1">
      <c r="B254" s="37">
        <f t="shared" si="5"/>
        <v>244</v>
      </c>
      <c r="C254" s="14" t="s">
        <v>180</v>
      </c>
      <c r="D254" s="44" t="s">
        <v>146</v>
      </c>
      <c r="E254" s="11">
        <v>0</v>
      </c>
    </row>
    <row r="255" spans="2:5" ht="63.75" customHeight="1">
      <c r="B255" s="37">
        <f t="shared" si="5"/>
        <v>245</v>
      </c>
      <c r="C255" s="14" t="s">
        <v>181</v>
      </c>
      <c r="D255" s="44" t="s">
        <v>146</v>
      </c>
      <c r="E255" s="11">
        <v>15</v>
      </c>
    </row>
    <row r="256" spans="2:5" ht="29.4" customHeight="1">
      <c r="B256" s="37">
        <f t="shared" si="5"/>
        <v>246</v>
      </c>
      <c r="C256" s="14" t="s">
        <v>244</v>
      </c>
      <c r="D256" s="44" t="s">
        <v>146</v>
      </c>
      <c r="E256" s="11">
        <v>536</v>
      </c>
    </row>
    <row r="257" spans="2:6" ht="15.6">
      <c r="B257" s="37">
        <f t="shared" si="5"/>
        <v>247</v>
      </c>
      <c r="C257" s="46" t="s">
        <v>198</v>
      </c>
      <c r="D257" s="44" t="s">
        <v>141</v>
      </c>
      <c r="E257" s="11">
        <v>18500</v>
      </c>
    </row>
    <row r="258" spans="2:6" ht="15.6">
      <c r="B258" s="37">
        <f t="shared" si="5"/>
        <v>248</v>
      </c>
      <c r="C258" s="46" t="s">
        <v>197</v>
      </c>
      <c r="D258" s="44" t="s">
        <v>199</v>
      </c>
      <c r="E258" s="11">
        <v>21000</v>
      </c>
    </row>
    <row r="259" spans="2:6" ht="15.6">
      <c r="B259" s="37">
        <f t="shared" si="5"/>
        <v>249</v>
      </c>
      <c r="C259" s="44" t="s">
        <v>148</v>
      </c>
      <c r="D259" s="44" t="s">
        <v>149</v>
      </c>
      <c r="E259" s="11">
        <f>E260</f>
        <v>1937</v>
      </c>
    </row>
    <row r="260" spans="2:6" ht="15.6">
      <c r="B260" s="37">
        <f t="shared" si="5"/>
        <v>250</v>
      </c>
      <c r="C260" s="52" t="s">
        <v>184</v>
      </c>
      <c r="D260" s="52" t="s">
        <v>150</v>
      </c>
      <c r="E260" s="11">
        <v>1937</v>
      </c>
    </row>
    <row r="261" spans="2:6" ht="15.6">
      <c r="B261" s="15"/>
      <c r="C261" s="16"/>
      <c r="D261" s="16"/>
      <c r="E261" s="8"/>
    </row>
    <row r="262" spans="2:6" ht="15.6">
      <c r="B262" s="17"/>
      <c r="C262" s="3" t="s">
        <v>222</v>
      </c>
      <c r="D262" s="23" t="s">
        <v>248</v>
      </c>
      <c r="E262" s="23"/>
    </row>
    <row r="263" spans="2:6" ht="15.6">
      <c r="B263" s="17"/>
      <c r="C263" s="18"/>
      <c r="D263" s="22" t="s">
        <v>249</v>
      </c>
      <c r="E263" s="22"/>
      <c r="F263" s="22"/>
    </row>
    <row r="264" spans="2:6" ht="15.6">
      <c r="B264" s="17"/>
      <c r="C264" s="3" t="s">
        <v>223</v>
      </c>
      <c r="D264" s="23" t="s">
        <v>250</v>
      </c>
      <c r="E264" s="23"/>
    </row>
    <row r="265" spans="2:6">
      <c r="B265" s="19"/>
      <c r="C265" s="19"/>
      <c r="D265" s="19"/>
    </row>
    <row r="266" spans="2:6" ht="15.6">
      <c r="B266" s="19"/>
      <c r="C266" s="1"/>
      <c r="D266" s="3"/>
    </row>
    <row r="267" spans="2:6" ht="15.6">
      <c r="B267" s="19"/>
      <c r="C267" s="24"/>
      <c r="D267" s="24"/>
    </row>
    <row r="268" spans="2:6" ht="15.6">
      <c r="B268" s="19"/>
      <c r="C268" s="1"/>
      <c r="D268" s="3"/>
    </row>
  </sheetData>
  <mergeCells count="15">
    <mergeCell ref="C5:E5"/>
    <mergeCell ref="C267:D267"/>
    <mergeCell ref="D7:D10"/>
    <mergeCell ref="B7:B10"/>
    <mergeCell ref="C7:C10"/>
    <mergeCell ref="E7:E10"/>
    <mergeCell ref="D262:E262"/>
    <mergeCell ref="D264:E264"/>
    <mergeCell ref="D263:F263"/>
    <mergeCell ref="D1:E1"/>
    <mergeCell ref="D2:E2"/>
    <mergeCell ref="B1:C1"/>
    <mergeCell ref="B2:C2"/>
    <mergeCell ref="B3:C3"/>
    <mergeCell ref="D3:E3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Ovidiu Rat</cp:lastModifiedBy>
  <cp:lastPrinted>2023-01-27T06:58:50Z</cp:lastPrinted>
  <dcterms:created xsi:type="dcterms:W3CDTF">2011-02-07T14:42:14Z</dcterms:created>
  <dcterms:modified xsi:type="dcterms:W3CDTF">2023-02-13T06:29:45Z</dcterms:modified>
</cp:coreProperties>
</file>