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na.maier\Desktop\2022\buget 2022 pt sedinta\"/>
    </mc:Choice>
  </mc:AlternateContent>
  <xr:revisionPtr revIDLastSave="0" documentId="13_ncr:1_{C9AE35FF-4FA9-4F10-A7B3-BAB1E9438FA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17" i="6"/>
  <c r="I57" i="6"/>
  <c r="K59" i="6"/>
  <c r="H23" i="6"/>
  <c r="H19" i="6" s="1"/>
  <c r="G60" i="6"/>
  <c r="K68" i="6"/>
  <c r="K35" i="6"/>
  <c r="K36" i="6"/>
  <c r="I71" i="6"/>
  <c r="I60" i="6"/>
  <c r="J26" i="6"/>
  <c r="K45" i="6"/>
  <c r="H40" i="6" l="1"/>
  <c r="I40" i="6"/>
  <c r="J40" i="6"/>
  <c r="G40" i="6"/>
  <c r="H28" i="6"/>
  <c r="I28" i="6"/>
  <c r="J28" i="6"/>
  <c r="G28" i="6"/>
  <c r="K33" i="6"/>
  <c r="I17" i="6"/>
  <c r="H17" i="6"/>
  <c r="H27" i="6"/>
  <c r="H24" i="6"/>
  <c r="I27" i="6"/>
  <c r="I26" i="6"/>
  <c r="I25" i="6"/>
  <c r="G34" i="6"/>
  <c r="J34" i="6"/>
  <c r="I34" i="6"/>
  <c r="H34" i="6"/>
  <c r="I24" i="6"/>
  <c r="I23" i="6"/>
  <c r="I19" i="6" s="1"/>
  <c r="K19" i="6" s="1"/>
  <c r="K17" i="6" l="1"/>
  <c r="K40" i="6"/>
  <c r="K28" i="6"/>
  <c r="G27" i="6"/>
  <c r="G26" i="6" l="1"/>
  <c r="G25" i="6"/>
  <c r="H71" i="6"/>
  <c r="J71" i="6"/>
  <c r="G71" i="6"/>
  <c r="G24" i="6" l="1"/>
  <c r="K24" i="6" s="1"/>
  <c r="G23" i="6"/>
  <c r="H60" i="6" l="1"/>
  <c r="J60" i="6"/>
  <c r="H57" i="6"/>
  <c r="J57" i="6"/>
  <c r="G57" i="6"/>
  <c r="H20" i="6"/>
  <c r="I20" i="6"/>
  <c r="J20" i="6"/>
  <c r="G20" i="6"/>
  <c r="K70" i="6"/>
  <c r="K71" i="6"/>
  <c r="K72" i="6"/>
  <c r="K73" i="6"/>
  <c r="K58" i="6"/>
  <c r="K61" i="6"/>
  <c r="K62" i="6"/>
  <c r="K63" i="6"/>
  <c r="K64" i="6"/>
  <c r="K65" i="6"/>
  <c r="K66" i="6"/>
  <c r="K67" i="6"/>
  <c r="K69" i="6"/>
  <c r="K37" i="6"/>
  <c r="K38" i="6"/>
  <c r="K39" i="6"/>
  <c r="K14" i="6"/>
  <c r="K15" i="6"/>
  <c r="K16" i="6"/>
  <c r="K21" i="6"/>
  <c r="K23" i="6"/>
  <c r="K25" i="6"/>
  <c r="K26" i="6"/>
  <c r="K27" i="6"/>
  <c r="K29" i="6"/>
  <c r="K30" i="6"/>
  <c r="K31" i="6"/>
  <c r="K32" i="6"/>
  <c r="K13" i="6"/>
  <c r="K60" i="6" l="1"/>
  <c r="K20" i="6"/>
  <c r="K57" i="6"/>
  <c r="K53" i="6"/>
  <c r="K54" i="6"/>
  <c r="K55" i="6"/>
  <c r="K56" i="6"/>
  <c r="H52" i="6"/>
  <c r="I52" i="6"/>
  <c r="J52" i="6"/>
  <c r="G52" i="6"/>
  <c r="K47" i="6"/>
  <c r="K48" i="6"/>
  <c r="K49" i="6"/>
  <c r="K50" i="6"/>
  <c r="K51" i="6"/>
  <c r="H46" i="6"/>
  <c r="I46" i="6"/>
  <c r="I22" i="6" s="1"/>
  <c r="I18" i="6" s="1"/>
  <c r="J46" i="6"/>
  <c r="G46" i="6"/>
  <c r="K52" i="6" l="1"/>
  <c r="K46" i="6"/>
  <c r="K41" i="6"/>
  <c r="K42" i="6"/>
  <c r="K43" i="6"/>
  <c r="K44" i="6"/>
  <c r="K34" i="6"/>
  <c r="H22" i="6" l="1"/>
  <c r="H18" i="6" s="1"/>
  <c r="J22" i="6"/>
  <c r="J18" i="6" s="1"/>
  <c r="G22" i="6"/>
  <c r="K18" i="6" l="1"/>
  <c r="K22" i="6"/>
  <c r="B14" i="6"/>
  <c r="B15" i="6" s="1"/>
  <c r="E27" i="6"/>
  <c r="E22" i="6" s="1"/>
  <c r="E57" i="6"/>
  <c r="E60" i="6"/>
  <c r="F57" i="6"/>
  <c r="F60" i="6"/>
  <c r="F27" i="6"/>
  <c r="F22" i="6" s="1"/>
  <c r="F52" i="6"/>
  <c r="F46" i="6"/>
  <c r="F40" i="6"/>
  <c r="F34" i="6"/>
  <c r="F28" i="6"/>
  <c r="E52" i="6"/>
  <c r="E46" i="6"/>
  <c r="E40" i="6"/>
  <c r="E34" i="6"/>
  <c r="E28" i="6"/>
  <c r="F17" i="6"/>
  <c r="E17" i="6"/>
  <c r="B16" i="6" l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F18" i="6"/>
  <c r="E18" i="6"/>
  <c r="B33" i="6" l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l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l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</calcChain>
</file>

<file path=xl/sharedStrings.xml><?xml version="1.0" encoding="utf-8"?>
<sst xmlns="http://schemas.openxmlformats.org/spreadsheetml/2006/main" count="110" uniqueCount="66">
  <si>
    <t>ROMÂNIA</t>
  </si>
  <si>
    <t>JUDEŢUL CLUJ</t>
  </si>
  <si>
    <t xml:space="preserve">CONSILIUL JUDEŢEAN </t>
  </si>
  <si>
    <t>mii lei</t>
  </si>
  <si>
    <t>Nr.
crt.</t>
  </si>
  <si>
    <t>Indicatori/Ordonatori de credite</t>
  </si>
  <si>
    <t>Cod</t>
  </si>
  <si>
    <t>Total venituri</t>
  </si>
  <si>
    <t>Filarmonica de Stat Transilvania</t>
  </si>
  <si>
    <t>Teatrul de Păpuşi "Puck"</t>
  </si>
  <si>
    <t>Muzeul de Artă</t>
  </si>
  <si>
    <t>Muzeul Etnografic al Transilvaniei</t>
  </si>
  <si>
    <t>Muzeul Memorial"Octavian Goga" Ciucea</t>
  </si>
  <si>
    <t>VENITURI PROPRII</t>
  </si>
  <si>
    <t>Venituri proprii</t>
  </si>
  <si>
    <t>67 10</t>
  </si>
  <si>
    <t>65 10</t>
  </si>
  <si>
    <t>50 10</t>
  </si>
  <si>
    <t>la Hotărârea nr.       /2011</t>
  </si>
  <si>
    <t>Grup Şcolar  "SAMUS"</t>
  </si>
  <si>
    <t>BUGET LOCAL</t>
  </si>
  <si>
    <t>Buget local</t>
  </si>
  <si>
    <t>Revista de cultură "Tribuna"</t>
  </si>
  <si>
    <t>Centrul Judeţean pentru Conservarea şi Promovarea Culturii Tradiţionale</t>
  </si>
  <si>
    <t>Revista de cultură Müvelödés</t>
  </si>
  <si>
    <t>66 10</t>
  </si>
  <si>
    <t>Spitalul Clinic de Recuperare</t>
  </si>
  <si>
    <t>Cheltuieli de personal</t>
  </si>
  <si>
    <t>Bunuri şi servicii</t>
  </si>
  <si>
    <t>Cheltuieli de capital</t>
  </si>
  <si>
    <t>Spitalul Clinic de Urgenţă Copii</t>
  </si>
  <si>
    <t>Spitalul Clinic de Pneumoftiziologie "Leon Daniello"</t>
  </si>
  <si>
    <t xml:space="preserve">Spitalul Clinic de Infecţioase </t>
  </si>
  <si>
    <t xml:space="preserve">Spitalul de Boli Psihice Cronice Borşa </t>
  </si>
  <si>
    <t>Cap 66.10 Sănătate, total din care:</t>
  </si>
  <si>
    <t>Biblioteca Judeţeană O.Goga</t>
  </si>
  <si>
    <t>Total cheltuieli, din care:</t>
  </si>
  <si>
    <t>Şcoala de Artă "Tudor Jarda"</t>
  </si>
  <si>
    <t>54 10</t>
  </si>
  <si>
    <t>Direcţia Judeţeană Evidenţa Persoanelor</t>
  </si>
  <si>
    <t>Sume aferente persoanelor cu handicap neîncadrate</t>
  </si>
  <si>
    <t>Proiecte cu finanțare din FEN aferente cadrului financiar 2014-2020</t>
  </si>
  <si>
    <t>Cap 54.10 Alte servicii publice generale</t>
  </si>
  <si>
    <t>Cap 65.10 Învăţământ</t>
  </si>
  <si>
    <t>Cap.67 10 Cultură, Recreere, Religie, total, din care:</t>
  </si>
  <si>
    <t>Cap.80 10 Acțiuni generale economice</t>
  </si>
  <si>
    <t>80 10</t>
  </si>
  <si>
    <t>80 20</t>
  </si>
  <si>
    <t>80 70</t>
  </si>
  <si>
    <t xml:space="preserve">PROIECTE FEN </t>
  </si>
  <si>
    <t>Proiecte cu finanțare din FEN aferente cadrului financiar 2014-2020 (FSE)</t>
  </si>
  <si>
    <t>PREȘEDINTE</t>
  </si>
  <si>
    <t>ALIN TIȘE</t>
  </si>
  <si>
    <t xml:space="preserve"> BUGET LOCAL 2022</t>
  </si>
  <si>
    <t>EXCEDENT 31.12.2021</t>
  </si>
  <si>
    <t xml:space="preserve">VENITURI PROPRII ESTIMATE 2022 </t>
  </si>
  <si>
    <t>TOTAL  BVC  2022</t>
  </si>
  <si>
    <t xml:space="preserve">    BUGETUL  INSTITUŢIILOR  PUBLICE ŞI ACTIVITĂŢILOR FINANŢATE INTEGRAL SAU PARŢIAL  DIN VENITURI PROPRII PE ANUL 2022</t>
  </si>
  <si>
    <t>Excedent 31.12.2021</t>
  </si>
  <si>
    <t xml:space="preserve">Proiecte cu finanțare din FEN </t>
  </si>
  <si>
    <t>Liceul Special pt deficienți de vedere</t>
  </si>
  <si>
    <t>Contrasemnează:</t>
  </si>
  <si>
    <t>SECRETAR GENERAL AL JUDEȚULUI</t>
  </si>
  <si>
    <t>SIMONA GACI</t>
  </si>
  <si>
    <t>Anexa nr. 19</t>
  </si>
  <si>
    <t>la Hotărârea nr. 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</si>
</sst>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</font>
    <font>
      <sz val="8"/>
      <name val="Arial"/>
      <charset val="238"/>
    </font>
    <font>
      <b/>
      <sz val="11"/>
      <name val="Montserrat Light"/>
    </font>
    <font>
      <sz val="11"/>
      <name val="Montserrat Light"/>
    </font>
    <font>
      <sz val="11"/>
      <color rgb="FFFF0000"/>
      <name val="Montserrat Light"/>
    </font>
    <font>
      <sz val="11"/>
      <color indexed="10"/>
      <name val="Montserrat Light"/>
    </font>
    <font>
      <sz val="11"/>
      <color rgb="FF00B050"/>
      <name val="Montserrat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 applyAlignment="1">
      <alignment horizontal="center" wrapText="1"/>
    </xf>
    <xf numFmtId="15" fontId="3" fillId="0" borderId="0" xfId="1" applyNumberFormat="1" applyFont="1" applyAlignme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center"/>
    </xf>
    <xf numFmtId="0" fontId="4" fillId="0" borderId="1" xfId="1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1" xfId="1" applyFont="1" applyBorder="1" applyAlignment="1">
      <alignment wrapText="1"/>
    </xf>
    <xf numFmtId="0" fontId="3" fillId="0" borderId="1" xfId="1" applyFont="1" applyBorder="1"/>
    <xf numFmtId="4" fontId="3" fillId="0" borderId="1" xfId="1" applyNumberFormat="1" applyFont="1" applyBorder="1" applyAlignment="1">
      <alignment horizontal="right"/>
    </xf>
    <xf numFmtId="4" fontId="4" fillId="0" borderId="0" xfId="0" applyNumberFormat="1" applyFont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right"/>
    </xf>
    <xf numFmtId="4" fontId="5" fillId="0" borderId="0" xfId="0" applyNumberFormat="1" applyFont="1"/>
    <xf numFmtId="4" fontId="4" fillId="0" borderId="0" xfId="0" applyNumberFormat="1" applyFont="1" applyBorder="1"/>
    <xf numFmtId="0" fontId="4" fillId="0" borderId="0" xfId="0" applyFont="1" applyBorder="1"/>
    <xf numFmtId="4" fontId="6" fillId="0" borderId="0" xfId="0" applyNumberFormat="1" applyFont="1" applyBorder="1"/>
    <xf numFmtId="4" fontId="4" fillId="2" borderId="1" xfId="0" applyNumberFormat="1" applyFont="1" applyFill="1" applyBorder="1"/>
    <xf numFmtId="0" fontId="4" fillId="0" borderId="1" xfId="1" applyFont="1" applyBorder="1" applyAlignment="1">
      <alignment horizontal="right"/>
    </xf>
    <xf numFmtId="4" fontId="5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0" xfId="1" applyFont="1" applyBorder="1"/>
    <xf numFmtId="0" fontId="3" fillId="0" borderId="0" xfId="1" applyFont="1" applyAlignment="1">
      <alignment horizontal="center"/>
    </xf>
    <xf numFmtId="4" fontId="3" fillId="0" borderId="0" xfId="0" applyNumberFormat="1" applyFont="1" applyBorder="1"/>
    <xf numFmtId="0" fontId="4" fillId="0" borderId="0" xfId="1" applyFont="1" applyAlignment="1">
      <alignment horizontal="center" vertical="center"/>
    </xf>
    <xf numFmtId="0" fontId="3" fillId="0" borderId="0" xfId="0" applyFo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1"/>
  <sheetViews>
    <sheetView tabSelected="1" workbookViewId="0">
      <selection activeCell="I7" sqref="I7"/>
    </sheetView>
  </sheetViews>
  <sheetFormatPr defaultColWidth="9.109375" defaultRowHeight="16.8" x14ac:dyDescent="0.4"/>
  <cols>
    <col min="1" max="1" width="3.5546875" style="1" customWidth="1"/>
    <col min="2" max="2" width="4.88671875" style="1" customWidth="1"/>
    <col min="3" max="3" width="48" style="1" customWidth="1"/>
    <col min="4" max="4" width="9.5546875" style="1" customWidth="1"/>
    <col min="5" max="5" width="13.88671875" style="1" hidden="1" customWidth="1"/>
    <col min="6" max="6" width="13.109375" style="1" hidden="1" customWidth="1"/>
    <col min="7" max="7" width="12.6640625" style="23" customWidth="1"/>
    <col min="8" max="8" width="18.109375" style="23" customWidth="1"/>
    <col min="9" max="9" width="13.44140625" style="23" customWidth="1"/>
    <col min="10" max="10" width="15.5546875" style="23" customWidth="1"/>
    <col min="11" max="11" width="25.33203125" style="1" customWidth="1"/>
    <col min="12" max="12" width="4.109375" style="1" customWidth="1"/>
    <col min="13" max="13" width="14" style="1" customWidth="1"/>
    <col min="14" max="14" width="7.109375" style="1" customWidth="1"/>
    <col min="15" max="15" width="10.109375" style="1" customWidth="1"/>
    <col min="16" max="16" width="6.5546875" style="1" customWidth="1"/>
    <col min="17" max="16384" width="9.109375" style="1"/>
  </cols>
  <sheetData>
    <row r="1" spans="2:11" x14ac:dyDescent="0.4">
      <c r="B1" s="47" t="s">
        <v>0</v>
      </c>
      <c r="C1" s="47"/>
      <c r="F1" s="41"/>
      <c r="G1" s="41"/>
      <c r="H1" s="2"/>
      <c r="I1" s="41"/>
      <c r="J1" s="41"/>
      <c r="K1" s="41"/>
    </row>
    <row r="2" spans="2:11" x14ac:dyDescent="0.4">
      <c r="B2" s="47" t="s">
        <v>1</v>
      </c>
      <c r="C2" s="47"/>
      <c r="E2" s="3"/>
      <c r="F2" s="4" t="s">
        <v>18</v>
      </c>
      <c r="G2" s="42"/>
      <c r="H2" s="42"/>
      <c r="I2" s="4"/>
      <c r="J2" s="41"/>
      <c r="K2" s="41"/>
    </row>
    <row r="3" spans="2:11" ht="19.8" customHeight="1" x14ac:dyDescent="0.4">
      <c r="B3" s="47" t="s">
        <v>2</v>
      </c>
      <c r="C3" s="47"/>
      <c r="D3" s="5"/>
      <c r="E3" s="5"/>
      <c r="F3" s="5"/>
      <c r="G3" s="5"/>
      <c r="H3" s="5"/>
      <c r="I3" s="5"/>
      <c r="J3" s="41" t="s">
        <v>64</v>
      </c>
      <c r="K3" s="41"/>
    </row>
    <row r="4" spans="2:11" ht="21.6" customHeight="1" x14ac:dyDescent="0.4">
      <c r="B4" s="6"/>
      <c r="C4" s="6"/>
      <c r="D4" s="5"/>
      <c r="E4" s="5"/>
      <c r="F4" s="5"/>
      <c r="G4" s="5"/>
      <c r="H4" s="5"/>
      <c r="I4" s="5"/>
      <c r="J4" s="41" t="s">
        <v>65</v>
      </c>
      <c r="K4" s="41"/>
    </row>
    <row r="5" spans="2:11" ht="43.2" customHeight="1" x14ac:dyDescent="0.4">
      <c r="B5" s="7"/>
      <c r="C5" s="54" t="s">
        <v>57</v>
      </c>
      <c r="D5" s="54"/>
      <c r="E5" s="54"/>
      <c r="F5" s="54"/>
      <c r="G5" s="54"/>
      <c r="H5" s="54"/>
      <c r="I5" s="54"/>
      <c r="J5" s="54"/>
      <c r="K5" s="54"/>
    </row>
    <row r="6" spans="2:11" ht="33" customHeight="1" x14ac:dyDescent="0.4">
      <c r="B6" s="7"/>
      <c r="C6" s="8"/>
      <c r="D6" s="8"/>
      <c r="E6" s="8"/>
      <c r="F6" s="8"/>
      <c r="G6" s="8"/>
      <c r="H6" s="8"/>
      <c r="I6" s="8"/>
      <c r="J6" s="8"/>
      <c r="K6" s="8"/>
    </row>
    <row r="7" spans="2:11" ht="33" customHeight="1" x14ac:dyDescent="0.4">
      <c r="B7" s="7"/>
      <c r="C7" s="8"/>
      <c r="D7" s="8"/>
      <c r="E7" s="8"/>
      <c r="F7" s="8"/>
      <c r="G7" s="8"/>
      <c r="H7" s="8"/>
      <c r="I7" s="8"/>
      <c r="J7" s="8"/>
      <c r="K7" s="8"/>
    </row>
    <row r="8" spans="2:11" x14ac:dyDescent="0.4">
      <c r="B8" s="9"/>
      <c r="C8" s="10"/>
      <c r="D8" s="9"/>
      <c r="F8" s="11"/>
      <c r="G8" s="11"/>
      <c r="H8" s="11"/>
      <c r="I8" s="9"/>
      <c r="J8" s="9"/>
      <c r="K8" s="11" t="s">
        <v>3</v>
      </c>
    </row>
    <row r="9" spans="2:11" ht="14.25" customHeight="1" x14ac:dyDescent="0.4">
      <c r="B9" s="48" t="s">
        <v>4</v>
      </c>
      <c r="C9" s="51" t="s">
        <v>5</v>
      </c>
      <c r="D9" s="51" t="s">
        <v>6</v>
      </c>
      <c r="E9" s="44" t="s">
        <v>20</v>
      </c>
      <c r="F9" s="44" t="s">
        <v>13</v>
      </c>
      <c r="G9" s="44" t="s">
        <v>53</v>
      </c>
      <c r="H9" s="44" t="s">
        <v>54</v>
      </c>
      <c r="I9" s="44" t="s">
        <v>55</v>
      </c>
      <c r="J9" s="44" t="s">
        <v>49</v>
      </c>
      <c r="K9" s="44" t="s">
        <v>56</v>
      </c>
    </row>
    <row r="10" spans="2:11" ht="14.25" customHeight="1" x14ac:dyDescent="0.4">
      <c r="B10" s="49"/>
      <c r="C10" s="52"/>
      <c r="D10" s="52"/>
      <c r="E10" s="45"/>
      <c r="F10" s="45"/>
      <c r="G10" s="45"/>
      <c r="H10" s="45"/>
      <c r="I10" s="45"/>
      <c r="J10" s="45"/>
      <c r="K10" s="45"/>
    </row>
    <row r="11" spans="2:11" ht="14.25" customHeight="1" x14ac:dyDescent="0.4">
      <c r="B11" s="49"/>
      <c r="C11" s="52"/>
      <c r="D11" s="52"/>
      <c r="E11" s="45"/>
      <c r="F11" s="45"/>
      <c r="G11" s="45"/>
      <c r="H11" s="45"/>
      <c r="I11" s="45"/>
      <c r="J11" s="45"/>
      <c r="K11" s="45"/>
    </row>
    <row r="12" spans="2:11" ht="23.25" customHeight="1" x14ac:dyDescent="0.4">
      <c r="B12" s="50"/>
      <c r="C12" s="53"/>
      <c r="D12" s="53"/>
      <c r="E12" s="46"/>
      <c r="F12" s="46"/>
      <c r="G12" s="46"/>
      <c r="H12" s="46"/>
      <c r="I12" s="46"/>
      <c r="J12" s="46"/>
      <c r="K12" s="46"/>
    </row>
    <row r="13" spans="2:11" ht="17.399999999999999" customHeight="1" x14ac:dyDescent="0.4">
      <c r="B13" s="12">
        <v>1</v>
      </c>
      <c r="C13" s="12" t="s">
        <v>21</v>
      </c>
      <c r="D13" s="12"/>
      <c r="E13" s="13">
        <v>18558</v>
      </c>
      <c r="F13" s="13">
        <v>0</v>
      </c>
      <c r="G13" s="14">
        <v>69412.38</v>
      </c>
      <c r="H13" s="14">
        <v>0</v>
      </c>
      <c r="I13" s="14">
        <v>0</v>
      </c>
      <c r="J13" s="14">
        <v>0</v>
      </c>
      <c r="K13" s="14">
        <f>G13+H13+I13+J13</f>
        <v>69412.38</v>
      </c>
    </row>
    <row r="14" spans="2:11" ht="19.2" customHeight="1" x14ac:dyDescent="0.4">
      <c r="B14" s="12">
        <f t="shared" ref="B14:B73" si="0">B13+1</f>
        <v>2</v>
      </c>
      <c r="C14" s="12" t="s">
        <v>14</v>
      </c>
      <c r="D14" s="12"/>
      <c r="E14" s="13">
        <v>0</v>
      </c>
      <c r="F14" s="14">
        <v>161219.17000000001</v>
      </c>
      <c r="G14" s="14">
        <v>0</v>
      </c>
      <c r="H14" s="14">
        <v>0</v>
      </c>
      <c r="I14" s="14">
        <v>572028.78</v>
      </c>
      <c r="J14" s="14">
        <v>0</v>
      </c>
      <c r="K14" s="14">
        <f t="shared" ref="K14:K39" si="1">G14+H14+I14+J14</f>
        <v>572028.78</v>
      </c>
    </row>
    <row r="15" spans="2:11" ht="19.2" customHeight="1" x14ac:dyDescent="0.4">
      <c r="B15" s="12">
        <f t="shared" si="0"/>
        <v>3</v>
      </c>
      <c r="C15" s="12" t="s">
        <v>58</v>
      </c>
      <c r="D15" s="12"/>
      <c r="E15" s="13"/>
      <c r="F15" s="14"/>
      <c r="G15" s="14">
        <v>0</v>
      </c>
      <c r="H15" s="14">
        <v>51303.99</v>
      </c>
      <c r="I15" s="14">
        <v>0</v>
      </c>
      <c r="J15" s="14">
        <v>0</v>
      </c>
      <c r="K15" s="14">
        <f t="shared" si="1"/>
        <v>51303.99</v>
      </c>
    </row>
    <row r="16" spans="2:11" ht="23.4" customHeight="1" x14ac:dyDescent="0.4">
      <c r="B16" s="12">
        <f t="shared" si="0"/>
        <v>4</v>
      </c>
      <c r="C16" s="15" t="s">
        <v>59</v>
      </c>
      <c r="D16" s="12"/>
      <c r="E16" s="13"/>
      <c r="F16" s="14"/>
      <c r="G16" s="14">
        <v>0</v>
      </c>
      <c r="H16" s="14">
        <v>0</v>
      </c>
      <c r="I16" s="14">
        <v>0</v>
      </c>
      <c r="J16" s="14">
        <v>19620.48</v>
      </c>
      <c r="K16" s="14">
        <f t="shared" si="1"/>
        <v>19620.48</v>
      </c>
    </row>
    <row r="17" spans="2:17" ht="19.2" customHeight="1" x14ac:dyDescent="0.4">
      <c r="B17" s="12">
        <f t="shared" si="0"/>
        <v>5</v>
      </c>
      <c r="C17" s="16" t="s">
        <v>7</v>
      </c>
      <c r="D17" s="12"/>
      <c r="E17" s="14">
        <f>E13+E14</f>
        <v>18558</v>
      </c>
      <c r="F17" s="17">
        <f>F13+F14</f>
        <v>161219.17000000001</v>
      </c>
      <c r="G17" s="14">
        <f>G13</f>
        <v>69412.38</v>
      </c>
      <c r="H17" s="14">
        <f>H15</f>
        <v>51303.99</v>
      </c>
      <c r="I17" s="14">
        <f>I14</f>
        <v>572028.78</v>
      </c>
      <c r="J17" s="14">
        <v>19620.48</v>
      </c>
      <c r="K17" s="14">
        <f>G17+H17+I17+J17</f>
        <v>712365.63</v>
      </c>
    </row>
    <row r="18" spans="2:17" ht="24" customHeight="1" x14ac:dyDescent="0.4">
      <c r="B18" s="12">
        <f t="shared" si="0"/>
        <v>6</v>
      </c>
      <c r="C18" s="16" t="s">
        <v>36</v>
      </c>
      <c r="D18" s="16" t="s">
        <v>17</v>
      </c>
      <c r="E18" s="14" t="e">
        <f>#REF!+E57+E60+#REF!+#REF!+E22</f>
        <v>#REF!</v>
      </c>
      <c r="F18" s="14" t="e">
        <f>#REF!+F57+F60+#REF!+#REF!+F22</f>
        <v>#REF!</v>
      </c>
      <c r="G18" s="14">
        <f>G20+G22+G57+G60+G71</f>
        <v>69412.38</v>
      </c>
      <c r="H18" s="14">
        <f>H20+H22+H57+H60+H71</f>
        <v>51303.99</v>
      </c>
      <c r="I18" s="14">
        <f>I20+I22+I57+I60+I71</f>
        <v>572028.78</v>
      </c>
      <c r="J18" s="14">
        <f>J20+J22+J57+J60+J71</f>
        <v>19620.48</v>
      </c>
      <c r="K18" s="14">
        <f t="shared" si="1"/>
        <v>712365.63</v>
      </c>
      <c r="M18" s="18"/>
    </row>
    <row r="19" spans="2:17" ht="19.8" customHeight="1" x14ac:dyDescent="0.4">
      <c r="B19" s="12">
        <f t="shared" si="0"/>
        <v>7</v>
      </c>
      <c r="C19" s="16" t="s">
        <v>27</v>
      </c>
      <c r="D19" s="16">
        <v>10</v>
      </c>
      <c r="E19" s="14"/>
      <c r="F19" s="14"/>
      <c r="G19" s="14">
        <v>0</v>
      </c>
      <c r="H19" s="14">
        <f>H23</f>
        <v>1470</v>
      </c>
      <c r="I19" s="14">
        <f>I23</f>
        <v>422197.29</v>
      </c>
      <c r="J19" s="14">
        <v>0</v>
      </c>
      <c r="K19" s="14">
        <f>G19+H19+I19+J19</f>
        <v>423667.29</v>
      </c>
      <c r="M19" s="18"/>
    </row>
    <row r="20" spans="2:17" ht="21" customHeight="1" x14ac:dyDescent="0.4">
      <c r="B20" s="12">
        <f t="shared" si="0"/>
        <v>8</v>
      </c>
      <c r="C20" s="16" t="s">
        <v>42</v>
      </c>
      <c r="D20" s="16" t="s">
        <v>38</v>
      </c>
      <c r="E20" s="14"/>
      <c r="F20" s="14"/>
      <c r="G20" s="14">
        <f>G21</f>
        <v>5084.8</v>
      </c>
      <c r="H20" s="14">
        <f t="shared" ref="H20:J20" si="2">H21</f>
        <v>0.24</v>
      </c>
      <c r="I20" s="14">
        <f t="shared" si="2"/>
        <v>0</v>
      </c>
      <c r="J20" s="14">
        <f t="shared" si="2"/>
        <v>0</v>
      </c>
      <c r="K20" s="14">
        <f t="shared" si="1"/>
        <v>5085.04</v>
      </c>
      <c r="M20" s="18"/>
    </row>
    <row r="21" spans="2:17" ht="24" customHeight="1" x14ac:dyDescent="0.4">
      <c r="B21" s="12">
        <f t="shared" si="0"/>
        <v>9</v>
      </c>
      <c r="C21" s="12" t="s">
        <v>39</v>
      </c>
      <c r="D21" s="12" t="s">
        <v>38</v>
      </c>
      <c r="E21" s="14"/>
      <c r="F21" s="14"/>
      <c r="G21" s="13">
        <v>5084.8</v>
      </c>
      <c r="H21" s="13">
        <v>0.24</v>
      </c>
      <c r="I21" s="13">
        <v>0</v>
      </c>
      <c r="J21" s="13">
        <v>0</v>
      </c>
      <c r="K21" s="13">
        <f t="shared" si="1"/>
        <v>5085.04</v>
      </c>
      <c r="M21" s="18"/>
    </row>
    <row r="22" spans="2:17" ht="22.2" customHeight="1" x14ac:dyDescent="0.4">
      <c r="B22" s="12">
        <f t="shared" si="0"/>
        <v>10</v>
      </c>
      <c r="C22" s="16" t="s">
        <v>34</v>
      </c>
      <c r="D22" s="16" t="s">
        <v>25</v>
      </c>
      <c r="E22" s="14">
        <f>E23+E24+E27</f>
        <v>4300</v>
      </c>
      <c r="F22" s="14">
        <f>F23+F24+F27</f>
        <v>155454.72</v>
      </c>
      <c r="G22" s="14">
        <f>G28+G34+G40+G46+G52</f>
        <v>1820</v>
      </c>
      <c r="H22" s="14">
        <f>H28+H34+H40+H46+H52</f>
        <v>47353.68</v>
      </c>
      <c r="I22" s="14">
        <f>I28+I34+I40+I46+I52</f>
        <v>566920.04</v>
      </c>
      <c r="J22" s="14">
        <f>J28+J34+J40+J46+J52</f>
        <v>19620.48</v>
      </c>
      <c r="K22" s="14">
        <f>G22+H22+I22+J22</f>
        <v>635714.20000000007</v>
      </c>
      <c r="M22" s="18"/>
    </row>
    <row r="23" spans="2:17" ht="21" customHeight="1" x14ac:dyDescent="0.4">
      <c r="B23" s="12">
        <f t="shared" si="0"/>
        <v>11</v>
      </c>
      <c r="C23" s="16" t="s">
        <v>27</v>
      </c>
      <c r="D23" s="16">
        <v>10</v>
      </c>
      <c r="E23" s="13">
        <v>0</v>
      </c>
      <c r="F23" s="14">
        <v>78427</v>
      </c>
      <c r="G23" s="14">
        <f t="shared" ref="G23:I24" si="3">G29+G35+G41+G47+G53</f>
        <v>0</v>
      </c>
      <c r="H23" s="14">
        <f t="shared" si="3"/>
        <v>1470</v>
      </c>
      <c r="I23" s="14">
        <f t="shared" si="3"/>
        <v>422197.29</v>
      </c>
      <c r="J23" s="14">
        <v>0</v>
      </c>
      <c r="K23" s="14">
        <f t="shared" si="1"/>
        <v>423667.29</v>
      </c>
      <c r="M23" s="18"/>
      <c r="O23" s="18"/>
    </row>
    <row r="24" spans="2:17" ht="20.399999999999999" customHeight="1" x14ac:dyDescent="0.4">
      <c r="B24" s="12">
        <f t="shared" si="0"/>
        <v>12</v>
      </c>
      <c r="C24" s="16" t="s">
        <v>28</v>
      </c>
      <c r="D24" s="16">
        <v>20</v>
      </c>
      <c r="E24" s="14">
        <v>217</v>
      </c>
      <c r="F24" s="14">
        <v>64054.8</v>
      </c>
      <c r="G24" s="14">
        <f t="shared" si="3"/>
        <v>0</v>
      </c>
      <c r="H24" s="14">
        <f t="shared" si="3"/>
        <v>40117.230000000003</v>
      </c>
      <c r="I24" s="14">
        <f t="shared" si="3"/>
        <v>142236.75000000003</v>
      </c>
      <c r="J24" s="14">
        <v>0</v>
      </c>
      <c r="K24" s="14">
        <f>G24+H24+I24+J24</f>
        <v>182353.98000000004</v>
      </c>
    </row>
    <row r="25" spans="2:17" ht="35.4" customHeight="1" x14ac:dyDescent="0.4">
      <c r="B25" s="12">
        <f t="shared" si="0"/>
        <v>13</v>
      </c>
      <c r="C25" s="19" t="s">
        <v>40</v>
      </c>
      <c r="D25" s="20">
        <v>59</v>
      </c>
      <c r="E25" s="14"/>
      <c r="F25" s="14"/>
      <c r="G25" s="14">
        <f>G31+G37+G43+G49+G55</f>
        <v>0</v>
      </c>
      <c r="H25" s="14">
        <v>0</v>
      </c>
      <c r="I25" s="14">
        <f>I31+I37+I43+I49+I55</f>
        <v>2431</v>
      </c>
      <c r="J25" s="14">
        <v>0</v>
      </c>
      <c r="K25" s="14">
        <f t="shared" si="1"/>
        <v>2431</v>
      </c>
      <c r="M25" s="18"/>
    </row>
    <row r="26" spans="2:17" ht="36.6" customHeight="1" x14ac:dyDescent="0.4">
      <c r="B26" s="12">
        <f t="shared" si="0"/>
        <v>14</v>
      </c>
      <c r="C26" s="19" t="s">
        <v>41</v>
      </c>
      <c r="D26" s="16">
        <v>58</v>
      </c>
      <c r="E26" s="14"/>
      <c r="F26" s="14"/>
      <c r="G26" s="14">
        <f>G38+G50</f>
        <v>0</v>
      </c>
      <c r="H26" s="14">
        <v>0</v>
      </c>
      <c r="I26" s="14">
        <f>I38+I50</f>
        <v>0</v>
      </c>
      <c r="J26" s="14">
        <f>J50+J45+J33</f>
        <v>16909</v>
      </c>
      <c r="K26" s="14">
        <f t="shared" si="1"/>
        <v>16909</v>
      </c>
    </row>
    <row r="27" spans="2:17" ht="21.6" customHeight="1" x14ac:dyDescent="0.4">
      <c r="B27" s="12">
        <f t="shared" si="0"/>
        <v>15</v>
      </c>
      <c r="C27" s="16" t="s">
        <v>29</v>
      </c>
      <c r="D27" s="16">
        <v>70</v>
      </c>
      <c r="E27" s="14">
        <f>E32+E39+E44+E51+E56</f>
        <v>4083</v>
      </c>
      <c r="F27" s="14">
        <f>F32+F39+F44+F51+F56</f>
        <v>12972.92</v>
      </c>
      <c r="G27" s="14">
        <f>G32+G39+G44+G51+G56</f>
        <v>1820</v>
      </c>
      <c r="H27" s="14">
        <f>H32+H39+H44+H51+H56</f>
        <v>5766.45</v>
      </c>
      <c r="I27" s="14">
        <f>I32+I39+I44+I51+I56</f>
        <v>55</v>
      </c>
      <c r="J27" s="14">
        <v>0</v>
      </c>
      <c r="K27" s="14">
        <f t="shared" si="1"/>
        <v>7641.45</v>
      </c>
      <c r="M27" s="18"/>
    </row>
    <row r="28" spans="2:17" ht="19.2" customHeight="1" x14ac:dyDescent="0.4">
      <c r="B28" s="12">
        <f t="shared" si="0"/>
        <v>16</v>
      </c>
      <c r="C28" s="16" t="s">
        <v>26</v>
      </c>
      <c r="D28" s="16" t="s">
        <v>25</v>
      </c>
      <c r="E28" s="14">
        <f>E29+E30+E32</f>
        <v>850</v>
      </c>
      <c r="F28" s="14">
        <f>F29+F30+F32</f>
        <v>37776.799999999996</v>
      </c>
      <c r="G28" s="14">
        <f>G29+G30+G31+G32+G33</f>
        <v>400</v>
      </c>
      <c r="H28" s="14">
        <f t="shared" ref="H28:J28" si="4">H29+H30+H31+H32+H33</f>
        <v>20372.169999999998</v>
      </c>
      <c r="I28" s="14">
        <f t="shared" si="4"/>
        <v>91764.349999999991</v>
      </c>
      <c r="J28" s="14">
        <f t="shared" si="4"/>
        <v>311.48</v>
      </c>
      <c r="K28" s="14">
        <f>G28+H28+I28+J28</f>
        <v>112847.99999999999</v>
      </c>
      <c r="M28" s="21"/>
      <c r="O28" s="18"/>
    </row>
    <row r="29" spans="2:17" ht="21" customHeight="1" x14ac:dyDescent="0.4">
      <c r="B29" s="12">
        <f t="shared" si="0"/>
        <v>17</v>
      </c>
      <c r="C29" s="12" t="s">
        <v>27</v>
      </c>
      <c r="D29" s="12">
        <v>10</v>
      </c>
      <c r="E29" s="13">
        <v>0</v>
      </c>
      <c r="F29" s="13">
        <v>14900</v>
      </c>
      <c r="G29" s="13">
        <v>0</v>
      </c>
      <c r="H29" s="13">
        <v>0</v>
      </c>
      <c r="I29" s="13">
        <v>76623.199999999997</v>
      </c>
      <c r="J29" s="13">
        <v>0</v>
      </c>
      <c r="K29" s="13">
        <f t="shared" si="1"/>
        <v>76623.199999999997</v>
      </c>
      <c r="M29" s="22"/>
      <c r="N29" s="23"/>
      <c r="O29" s="22"/>
      <c r="P29" s="23"/>
      <c r="Q29" s="24"/>
    </row>
    <row r="30" spans="2:17" ht="21.6" customHeight="1" x14ac:dyDescent="0.4">
      <c r="B30" s="12">
        <f t="shared" si="0"/>
        <v>18</v>
      </c>
      <c r="C30" s="12" t="s">
        <v>28</v>
      </c>
      <c r="D30" s="12">
        <v>20</v>
      </c>
      <c r="E30" s="13">
        <v>0</v>
      </c>
      <c r="F30" s="13">
        <v>21339.21</v>
      </c>
      <c r="G30" s="13">
        <v>0</v>
      </c>
      <c r="H30" s="13">
        <v>17172.169999999998</v>
      </c>
      <c r="I30" s="13">
        <v>14941.15</v>
      </c>
      <c r="J30" s="25">
        <v>0</v>
      </c>
      <c r="K30" s="13">
        <f t="shared" si="1"/>
        <v>32113.32</v>
      </c>
      <c r="M30" s="22"/>
      <c r="N30" s="23"/>
      <c r="O30" s="22"/>
      <c r="P30" s="23"/>
      <c r="Q30" s="24"/>
    </row>
    <row r="31" spans="2:17" ht="36.6" customHeight="1" x14ac:dyDescent="0.4">
      <c r="B31" s="12">
        <f t="shared" si="0"/>
        <v>19</v>
      </c>
      <c r="C31" s="15" t="s">
        <v>40</v>
      </c>
      <c r="D31" s="26">
        <v>59</v>
      </c>
      <c r="E31" s="13"/>
      <c r="F31" s="13"/>
      <c r="G31" s="13">
        <v>0</v>
      </c>
      <c r="H31" s="13">
        <v>0</v>
      </c>
      <c r="I31" s="13">
        <v>200</v>
      </c>
      <c r="J31" s="13">
        <v>0</v>
      </c>
      <c r="K31" s="13">
        <f t="shared" si="1"/>
        <v>200</v>
      </c>
      <c r="M31" s="22"/>
      <c r="N31" s="23"/>
      <c r="O31" s="22"/>
      <c r="P31" s="23"/>
      <c r="Q31" s="24"/>
    </row>
    <row r="32" spans="2:17" ht="19.2" customHeight="1" x14ac:dyDescent="0.4">
      <c r="B32" s="12">
        <f t="shared" si="0"/>
        <v>20</v>
      </c>
      <c r="C32" s="12" t="s">
        <v>29</v>
      </c>
      <c r="D32" s="12">
        <v>70</v>
      </c>
      <c r="E32" s="13">
        <v>850</v>
      </c>
      <c r="F32" s="13">
        <v>1537.59</v>
      </c>
      <c r="G32" s="13">
        <v>400</v>
      </c>
      <c r="H32" s="13">
        <v>3200</v>
      </c>
      <c r="I32" s="13">
        <v>0</v>
      </c>
      <c r="J32" s="13">
        <v>311.48</v>
      </c>
      <c r="K32" s="13">
        <f t="shared" si="1"/>
        <v>3911.48</v>
      </c>
      <c r="M32" s="22"/>
      <c r="N32" s="22"/>
      <c r="O32" s="27"/>
      <c r="P32" s="23"/>
      <c r="Q32" s="24"/>
    </row>
    <row r="33" spans="2:17" ht="38.4" customHeight="1" x14ac:dyDescent="0.4">
      <c r="B33" s="12">
        <f t="shared" si="0"/>
        <v>21</v>
      </c>
      <c r="C33" s="15" t="s">
        <v>41</v>
      </c>
      <c r="D33" s="12">
        <v>58</v>
      </c>
      <c r="E33" s="13"/>
      <c r="F33" s="13"/>
      <c r="G33" s="13">
        <v>0</v>
      </c>
      <c r="H33" s="13">
        <v>0</v>
      </c>
      <c r="I33" s="13">
        <v>0</v>
      </c>
      <c r="J33" s="13">
        <v>0</v>
      </c>
      <c r="K33" s="13">
        <f>G33+H33+I33+J33</f>
        <v>0</v>
      </c>
      <c r="M33" s="22"/>
      <c r="N33" s="22"/>
      <c r="O33" s="27"/>
      <c r="P33" s="23"/>
      <c r="Q33" s="24"/>
    </row>
    <row r="34" spans="2:17" ht="22.2" customHeight="1" x14ac:dyDescent="0.4">
      <c r="B34" s="12">
        <f t="shared" si="0"/>
        <v>22</v>
      </c>
      <c r="C34" s="16" t="s">
        <v>30</v>
      </c>
      <c r="D34" s="16" t="s">
        <v>25</v>
      </c>
      <c r="E34" s="14">
        <f>E36+E39+E35</f>
        <v>1000</v>
      </c>
      <c r="F34" s="14">
        <f>F35+F36+F39</f>
        <v>60337</v>
      </c>
      <c r="G34" s="14">
        <f>G35+G36+G37+G38+G39</f>
        <v>400</v>
      </c>
      <c r="H34" s="14">
        <f>H35+H36+H37+H38+H39</f>
        <v>17545.96</v>
      </c>
      <c r="I34" s="14">
        <f>I35+I36+I37+I38+I39</f>
        <v>188495.04</v>
      </c>
      <c r="J34" s="14">
        <f>J35+J36+J37+J38+J39</f>
        <v>0</v>
      </c>
      <c r="K34" s="14">
        <f t="shared" si="1"/>
        <v>206441</v>
      </c>
      <c r="M34" s="22"/>
      <c r="N34" s="22"/>
      <c r="O34" s="22"/>
      <c r="P34" s="23"/>
      <c r="Q34" s="24"/>
    </row>
    <row r="35" spans="2:17" ht="21" customHeight="1" x14ac:dyDescent="0.4">
      <c r="B35" s="12">
        <f t="shared" si="0"/>
        <v>23</v>
      </c>
      <c r="C35" s="12" t="s">
        <v>27</v>
      </c>
      <c r="D35" s="12">
        <v>10</v>
      </c>
      <c r="E35" s="13">
        <v>0</v>
      </c>
      <c r="F35" s="13">
        <v>32079</v>
      </c>
      <c r="G35" s="13">
        <v>0</v>
      </c>
      <c r="H35" s="25">
        <v>1470</v>
      </c>
      <c r="I35" s="25">
        <v>133137.72</v>
      </c>
      <c r="J35" s="25">
        <v>0</v>
      </c>
      <c r="K35" s="25">
        <f t="shared" si="1"/>
        <v>134607.72</v>
      </c>
      <c r="M35" s="22"/>
      <c r="N35" s="22"/>
      <c r="O35" s="22"/>
      <c r="P35" s="23"/>
      <c r="Q35" s="28"/>
    </row>
    <row r="36" spans="2:17" ht="21.6" customHeight="1" x14ac:dyDescent="0.4">
      <c r="B36" s="12">
        <f t="shared" si="0"/>
        <v>24</v>
      </c>
      <c r="C36" s="12" t="s">
        <v>28</v>
      </c>
      <c r="D36" s="12">
        <v>20</v>
      </c>
      <c r="E36" s="13">
        <v>217</v>
      </c>
      <c r="F36" s="13">
        <v>22439</v>
      </c>
      <c r="G36" s="13">
        <v>0</v>
      </c>
      <c r="H36" s="25">
        <v>14393.89</v>
      </c>
      <c r="I36" s="25">
        <v>54545.32</v>
      </c>
      <c r="J36" s="25">
        <v>0</v>
      </c>
      <c r="K36" s="25">
        <f>G36+H36+I36+J36</f>
        <v>68939.209999999992</v>
      </c>
      <c r="M36" s="22"/>
      <c r="N36" s="22"/>
      <c r="O36" s="22"/>
      <c r="P36" s="23"/>
      <c r="Q36" s="24"/>
    </row>
    <row r="37" spans="2:17" ht="33.6" x14ac:dyDescent="0.4">
      <c r="B37" s="12">
        <f t="shared" si="0"/>
        <v>25</v>
      </c>
      <c r="C37" s="15" t="s">
        <v>40</v>
      </c>
      <c r="D37" s="26">
        <v>59</v>
      </c>
      <c r="E37" s="13"/>
      <c r="F37" s="13"/>
      <c r="G37" s="13">
        <v>0</v>
      </c>
      <c r="H37" s="13">
        <v>0</v>
      </c>
      <c r="I37" s="13">
        <v>812</v>
      </c>
      <c r="J37" s="13">
        <v>0</v>
      </c>
      <c r="K37" s="13">
        <f t="shared" si="1"/>
        <v>812</v>
      </c>
      <c r="M37" s="22"/>
      <c r="N37" s="22"/>
      <c r="O37" s="22"/>
      <c r="P37" s="23"/>
      <c r="Q37" s="24"/>
    </row>
    <row r="38" spans="2:17" ht="33.6" x14ac:dyDescent="0.4">
      <c r="B38" s="12">
        <f t="shared" si="0"/>
        <v>26</v>
      </c>
      <c r="C38" s="15" t="s">
        <v>41</v>
      </c>
      <c r="D38" s="12">
        <v>58</v>
      </c>
      <c r="E38" s="13"/>
      <c r="F38" s="13"/>
      <c r="G38" s="13">
        <v>0</v>
      </c>
      <c r="H38" s="13">
        <v>0</v>
      </c>
      <c r="I38" s="13">
        <v>0</v>
      </c>
      <c r="J38" s="13">
        <v>0</v>
      </c>
      <c r="K38" s="13">
        <f t="shared" si="1"/>
        <v>0</v>
      </c>
      <c r="M38" s="22"/>
      <c r="N38" s="22"/>
      <c r="O38" s="22"/>
      <c r="P38" s="23"/>
      <c r="Q38" s="24"/>
    </row>
    <row r="39" spans="2:17" ht="21" customHeight="1" x14ac:dyDescent="0.4">
      <c r="B39" s="12">
        <f t="shared" si="0"/>
        <v>27</v>
      </c>
      <c r="C39" s="12" t="s">
        <v>29</v>
      </c>
      <c r="D39" s="12">
        <v>70</v>
      </c>
      <c r="E39" s="13">
        <v>783</v>
      </c>
      <c r="F39" s="13">
        <v>5819</v>
      </c>
      <c r="G39" s="13">
        <v>400</v>
      </c>
      <c r="H39" s="13">
        <v>1682.07</v>
      </c>
      <c r="I39" s="13">
        <v>0</v>
      </c>
      <c r="J39" s="13">
        <v>0</v>
      </c>
      <c r="K39" s="13">
        <f t="shared" si="1"/>
        <v>2082.0699999999997</v>
      </c>
      <c r="M39" s="22"/>
      <c r="N39" s="23"/>
      <c r="O39" s="29"/>
      <c r="P39" s="23"/>
      <c r="Q39" s="23"/>
    </row>
    <row r="40" spans="2:17" ht="36.6" customHeight="1" x14ac:dyDescent="0.4">
      <c r="B40" s="12">
        <f t="shared" si="0"/>
        <v>28</v>
      </c>
      <c r="C40" s="19" t="s">
        <v>31</v>
      </c>
      <c r="D40" s="16" t="s">
        <v>25</v>
      </c>
      <c r="E40" s="14">
        <f>E42+E44+E41</f>
        <v>850</v>
      </c>
      <c r="F40" s="14">
        <f>F41+F42+F44</f>
        <v>15952.33</v>
      </c>
      <c r="G40" s="14">
        <f>G41+G42+G43+G44+G45</f>
        <v>400</v>
      </c>
      <c r="H40" s="14">
        <f t="shared" ref="H40:J40" si="5">H41+H42+H43+H44+H45</f>
        <v>280.58000000000004</v>
      </c>
      <c r="I40" s="14">
        <f t="shared" si="5"/>
        <v>87918.93</v>
      </c>
      <c r="J40" s="14">
        <f t="shared" si="5"/>
        <v>2400</v>
      </c>
      <c r="K40" s="14">
        <f>G40+H40+I40+J40</f>
        <v>90999.51</v>
      </c>
      <c r="M40" s="22"/>
      <c r="N40" s="23"/>
      <c r="O40" s="23"/>
      <c r="P40" s="23"/>
      <c r="Q40" s="23"/>
    </row>
    <row r="41" spans="2:17" ht="18.600000000000001" customHeight="1" x14ac:dyDescent="0.4">
      <c r="B41" s="12">
        <f t="shared" si="0"/>
        <v>29</v>
      </c>
      <c r="C41" s="12" t="s">
        <v>27</v>
      </c>
      <c r="D41" s="12">
        <v>10</v>
      </c>
      <c r="E41" s="13">
        <v>0</v>
      </c>
      <c r="F41" s="13">
        <v>10800</v>
      </c>
      <c r="G41" s="13">
        <v>0</v>
      </c>
      <c r="H41" s="13">
        <v>0</v>
      </c>
      <c r="I41" s="13">
        <v>68963.929999999993</v>
      </c>
      <c r="J41" s="13">
        <v>0</v>
      </c>
      <c r="K41" s="13">
        <f t="shared" ref="K41:K45" si="6">G41+H41+I41+J41</f>
        <v>68963.929999999993</v>
      </c>
      <c r="M41" s="23"/>
      <c r="N41" s="23"/>
      <c r="O41" s="22"/>
      <c r="P41" s="23"/>
      <c r="Q41" s="23"/>
    </row>
    <row r="42" spans="2:17" ht="21" customHeight="1" x14ac:dyDescent="0.4">
      <c r="B42" s="12">
        <f t="shared" si="0"/>
        <v>30</v>
      </c>
      <c r="C42" s="12" t="s">
        <v>28</v>
      </c>
      <c r="D42" s="12">
        <v>20</v>
      </c>
      <c r="E42" s="13">
        <v>0</v>
      </c>
      <c r="F42" s="13">
        <v>4356</v>
      </c>
      <c r="G42" s="13">
        <v>0</v>
      </c>
      <c r="H42" s="13">
        <v>135.58000000000001</v>
      </c>
      <c r="I42" s="13">
        <v>18450</v>
      </c>
      <c r="J42" s="13">
        <v>0</v>
      </c>
      <c r="K42" s="13">
        <f t="shared" si="6"/>
        <v>18585.580000000002</v>
      </c>
      <c r="M42" s="23"/>
      <c r="N42" s="23"/>
      <c r="O42" s="22"/>
      <c r="P42" s="23"/>
      <c r="Q42" s="23"/>
    </row>
    <row r="43" spans="2:17" ht="36.6" customHeight="1" x14ac:dyDescent="0.4">
      <c r="B43" s="12">
        <f t="shared" si="0"/>
        <v>31</v>
      </c>
      <c r="C43" s="15" t="s">
        <v>40</v>
      </c>
      <c r="D43" s="26">
        <v>59</v>
      </c>
      <c r="E43" s="13"/>
      <c r="F43" s="13"/>
      <c r="G43" s="13">
        <v>0</v>
      </c>
      <c r="H43" s="13">
        <v>0</v>
      </c>
      <c r="I43" s="13">
        <v>450</v>
      </c>
      <c r="J43" s="13">
        <v>0</v>
      </c>
      <c r="K43" s="13">
        <f t="shared" si="6"/>
        <v>450</v>
      </c>
      <c r="M43" s="23"/>
      <c r="N43" s="23"/>
      <c r="O43" s="22"/>
      <c r="P43" s="23"/>
      <c r="Q43" s="23"/>
    </row>
    <row r="44" spans="2:17" ht="19.2" customHeight="1" x14ac:dyDescent="0.4">
      <c r="B44" s="12">
        <f t="shared" si="0"/>
        <v>32</v>
      </c>
      <c r="C44" s="12" t="s">
        <v>29</v>
      </c>
      <c r="D44" s="12">
        <v>70</v>
      </c>
      <c r="E44" s="13">
        <v>850</v>
      </c>
      <c r="F44" s="13">
        <v>796.33</v>
      </c>
      <c r="G44" s="13">
        <v>400</v>
      </c>
      <c r="H44" s="13">
        <v>145</v>
      </c>
      <c r="I44" s="13">
        <v>55</v>
      </c>
      <c r="J44" s="25">
        <v>2400</v>
      </c>
      <c r="K44" s="13">
        <f t="shared" si="6"/>
        <v>3000</v>
      </c>
      <c r="O44" s="30"/>
    </row>
    <row r="45" spans="2:17" ht="36.6" customHeight="1" x14ac:dyDescent="0.4">
      <c r="B45" s="12">
        <f t="shared" si="0"/>
        <v>33</v>
      </c>
      <c r="C45" s="15" t="s">
        <v>41</v>
      </c>
      <c r="D45" s="12">
        <v>58</v>
      </c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f t="shared" si="6"/>
        <v>0</v>
      </c>
      <c r="O45" s="30"/>
    </row>
    <row r="46" spans="2:17" ht="20.399999999999999" customHeight="1" x14ac:dyDescent="0.4">
      <c r="B46" s="12">
        <f t="shared" si="0"/>
        <v>34</v>
      </c>
      <c r="C46" s="16" t="s">
        <v>32</v>
      </c>
      <c r="D46" s="16" t="s">
        <v>25</v>
      </c>
      <c r="E46" s="14">
        <f>E48+E51+E47</f>
        <v>850</v>
      </c>
      <c r="F46" s="14">
        <f>F47+F48+F51</f>
        <v>33005.589999999997</v>
      </c>
      <c r="G46" s="14">
        <f>G47+G48+G49+G50+G51</f>
        <v>400</v>
      </c>
      <c r="H46" s="14">
        <f t="shared" ref="H46:J46" si="7">H47+H48+H49+H50+H51</f>
        <v>8689.76</v>
      </c>
      <c r="I46" s="14">
        <f t="shared" si="7"/>
        <v>180895.5</v>
      </c>
      <c r="J46" s="14">
        <f t="shared" si="7"/>
        <v>16909</v>
      </c>
      <c r="K46" s="14">
        <f>G46+H46+I46+J46</f>
        <v>206894.26</v>
      </c>
    </row>
    <row r="47" spans="2:17" ht="20.399999999999999" customHeight="1" x14ac:dyDescent="0.4">
      <c r="B47" s="12">
        <f t="shared" si="0"/>
        <v>35</v>
      </c>
      <c r="C47" s="12" t="s">
        <v>27</v>
      </c>
      <c r="D47" s="12">
        <v>10</v>
      </c>
      <c r="E47" s="13">
        <v>0</v>
      </c>
      <c r="F47" s="13">
        <v>16365</v>
      </c>
      <c r="G47" s="13">
        <v>0</v>
      </c>
      <c r="H47" s="13">
        <v>0</v>
      </c>
      <c r="I47" s="13">
        <v>128764.39</v>
      </c>
      <c r="J47" s="13">
        <v>0</v>
      </c>
      <c r="K47" s="13">
        <f t="shared" ref="K47:K51" si="8">G47+H47+I47+J47</f>
        <v>128764.39</v>
      </c>
    </row>
    <row r="48" spans="2:17" ht="19.2" customHeight="1" x14ac:dyDescent="0.4">
      <c r="B48" s="12">
        <f t="shared" si="0"/>
        <v>36</v>
      </c>
      <c r="C48" s="12" t="s">
        <v>28</v>
      </c>
      <c r="D48" s="12">
        <v>20</v>
      </c>
      <c r="E48" s="13">
        <v>0</v>
      </c>
      <c r="F48" s="13">
        <v>13320.59</v>
      </c>
      <c r="G48" s="13">
        <v>0</v>
      </c>
      <c r="H48" s="13">
        <v>8018.76</v>
      </c>
      <c r="I48" s="13">
        <v>51265.11</v>
      </c>
      <c r="J48" s="13">
        <v>0</v>
      </c>
      <c r="K48" s="13">
        <f t="shared" si="8"/>
        <v>59283.87</v>
      </c>
    </row>
    <row r="49" spans="2:15" ht="33.6" x14ac:dyDescent="0.4">
      <c r="B49" s="12">
        <f t="shared" si="0"/>
        <v>37</v>
      </c>
      <c r="C49" s="15" t="s">
        <v>40</v>
      </c>
      <c r="D49" s="26">
        <v>59</v>
      </c>
      <c r="E49" s="13"/>
      <c r="F49" s="13"/>
      <c r="G49" s="13">
        <v>0</v>
      </c>
      <c r="H49" s="13">
        <v>0</v>
      </c>
      <c r="I49" s="13">
        <v>866</v>
      </c>
      <c r="J49" s="13">
        <v>0</v>
      </c>
      <c r="K49" s="13">
        <f t="shared" si="8"/>
        <v>866</v>
      </c>
    </row>
    <row r="50" spans="2:15" ht="33.6" x14ac:dyDescent="0.4">
      <c r="B50" s="12">
        <f t="shared" si="0"/>
        <v>38</v>
      </c>
      <c r="C50" s="15" t="s">
        <v>50</v>
      </c>
      <c r="D50" s="26">
        <v>58</v>
      </c>
      <c r="E50" s="13"/>
      <c r="F50" s="13"/>
      <c r="G50" s="13">
        <v>0</v>
      </c>
      <c r="H50" s="13">
        <v>0</v>
      </c>
      <c r="I50" s="13"/>
      <c r="J50" s="13">
        <v>16909</v>
      </c>
      <c r="K50" s="13">
        <f t="shared" si="8"/>
        <v>16909</v>
      </c>
      <c r="M50" s="31"/>
    </row>
    <row r="51" spans="2:15" ht="20.399999999999999" customHeight="1" x14ac:dyDescent="0.4">
      <c r="B51" s="12">
        <f t="shared" si="0"/>
        <v>39</v>
      </c>
      <c r="C51" s="12" t="s">
        <v>29</v>
      </c>
      <c r="D51" s="12">
        <v>70</v>
      </c>
      <c r="E51" s="13">
        <v>850</v>
      </c>
      <c r="F51" s="13">
        <v>3320</v>
      </c>
      <c r="G51" s="13">
        <v>400</v>
      </c>
      <c r="H51" s="13">
        <v>671</v>
      </c>
      <c r="I51" s="13">
        <v>0</v>
      </c>
      <c r="J51" s="13"/>
      <c r="K51" s="13">
        <f t="shared" si="8"/>
        <v>1071</v>
      </c>
      <c r="O51" s="30"/>
    </row>
    <row r="52" spans="2:15" ht="23.4" customHeight="1" x14ac:dyDescent="0.4">
      <c r="B52" s="12">
        <f t="shared" si="0"/>
        <v>40</v>
      </c>
      <c r="C52" s="16" t="s">
        <v>33</v>
      </c>
      <c r="D52" s="16" t="s">
        <v>25</v>
      </c>
      <c r="E52" s="14">
        <f>E54+E56+E53</f>
        <v>750</v>
      </c>
      <c r="F52" s="14">
        <f>F53+F54+F56</f>
        <v>8383</v>
      </c>
      <c r="G52" s="14">
        <f>G53+G54+G55+G56</f>
        <v>220</v>
      </c>
      <c r="H52" s="14">
        <f t="shared" ref="H52:J52" si="9">H53+H54+H55+H56</f>
        <v>465.21</v>
      </c>
      <c r="I52" s="14">
        <f t="shared" si="9"/>
        <v>17846.22</v>
      </c>
      <c r="J52" s="14">
        <f t="shared" si="9"/>
        <v>0</v>
      </c>
      <c r="K52" s="14">
        <f>G52+H52+I52+J52</f>
        <v>18531.43</v>
      </c>
    </row>
    <row r="53" spans="2:15" ht="19.2" customHeight="1" x14ac:dyDescent="0.4">
      <c r="B53" s="12">
        <f t="shared" si="0"/>
        <v>41</v>
      </c>
      <c r="C53" s="12" t="s">
        <v>27</v>
      </c>
      <c r="D53" s="12">
        <v>10</v>
      </c>
      <c r="E53" s="13">
        <v>0</v>
      </c>
      <c r="F53" s="13">
        <v>4283</v>
      </c>
      <c r="G53" s="13">
        <v>0</v>
      </c>
      <c r="H53" s="13">
        <v>0</v>
      </c>
      <c r="I53" s="13">
        <v>14708.05</v>
      </c>
      <c r="J53" s="13">
        <v>0</v>
      </c>
      <c r="K53" s="13">
        <f t="shared" ref="K53:K73" si="10">G53+H53+I53+J53</f>
        <v>14708.05</v>
      </c>
      <c r="M53" s="18"/>
    </row>
    <row r="54" spans="2:15" ht="21.6" customHeight="1" x14ac:dyDescent="0.4">
      <c r="B54" s="12">
        <f t="shared" si="0"/>
        <v>42</v>
      </c>
      <c r="C54" s="12" t="s">
        <v>28</v>
      </c>
      <c r="D54" s="12">
        <v>20</v>
      </c>
      <c r="E54" s="13">
        <v>0</v>
      </c>
      <c r="F54" s="13">
        <v>2600</v>
      </c>
      <c r="G54" s="13">
        <v>0</v>
      </c>
      <c r="H54" s="13">
        <v>396.83</v>
      </c>
      <c r="I54" s="13">
        <v>3035.17</v>
      </c>
      <c r="J54" s="13">
        <v>0</v>
      </c>
      <c r="K54" s="13">
        <f t="shared" si="10"/>
        <v>3432</v>
      </c>
    </row>
    <row r="55" spans="2:15" ht="33.6" x14ac:dyDescent="0.4">
      <c r="B55" s="12">
        <f t="shared" si="0"/>
        <v>43</v>
      </c>
      <c r="C55" s="15" t="s">
        <v>40</v>
      </c>
      <c r="D55" s="26">
        <v>59</v>
      </c>
      <c r="E55" s="13"/>
      <c r="F55" s="13"/>
      <c r="G55" s="13">
        <v>0</v>
      </c>
      <c r="H55" s="13">
        <v>0</v>
      </c>
      <c r="I55" s="13">
        <v>103</v>
      </c>
      <c r="J55" s="13">
        <v>0</v>
      </c>
      <c r="K55" s="13">
        <f t="shared" si="10"/>
        <v>103</v>
      </c>
      <c r="M55" s="18"/>
    </row>
    <row r="56" spans="2:15" ht="21" customHeight="1" x14ac:dyDescent="0.4">
      <c r="B56" s="12">
        <f t="shared" si="0"/>
        <v>44</v>
      </c>
      <c r="C56" s="12" t="s">
        <v>29</v>
      </c>
      <c r="D56" s="12">
        <v>70</v>
      </c>
      <c r="E56" s="13">
        <v>750</v>
      </c>
      <c r="F56" s="13">
        <v>1500</v>
      </c>
      <c r="G56" s="13">
        <v>220</v>
      </c>
      <c r="H56" s="13">
        <v>68.38</v>
      </c>
      <c r="I56" s="13">
        <v>0</v>
      </c>
      <c r="J56" s="13">
        <v>0</v>
      </c>
      <c r="K56" s="13">
        <f t="shared" si="10"/>
        <v>288.38</v>
      </c>
      <c r="O56" s="30"/>
    </row>
    <row r="57" spans="2:15" ht="19.8" customHeight="1" x14ac:dyDescent="0.4">
      <c r="B57" s="12">
        <f t="shared" si="0"/>
        <v>45</v>
      </c>
      <c r="C57" s="16" t="s">
        <v>43</v>
      </c>
      <c r="D57" s="16" t="s">
        <v>16</v>
      </c>
      <c r="E57" s="14" t="e">
        <f>#REF!+E58+#REF!</f>
        <v>#REF!</v>
      </c>
      <c r="F57" s="14" t="e">
        <f>#REF!+F58+#REF!+#REF!</f>
        <v>#REF!</v>
      </c>
      <c r="G57" s="14">
        <f>G58</f>
        <v>0</v>
      </c>
      <c r="H57" s="14">
        <f t="shared" ref="H57:J57" si="11">H58</f>
        <v>52.51</v>
      </c>
      <c r="I57" s="14">
        <f>I58+I59</f>
        <v>7</v>
      </c>
      <c r="J57" s="14">
        <f t="shared" si="11"/>
        <v>0</v>
      </c>
      <c r="K57" s="14">
        <f t="shared" si="10"/>
        <v>59.51</v>
      </c>
    </row>
    <row r="58" spans="2:15" ht="20.399999999999999" customHeight="1" x14ac:dyDescent="0.4">
      <c r="B58" s="12">
        <f t="shared" si="0"/>
        <v>46</v>
      </c>
      <c r="C58" s="12" t="s">
        <v>19</v>
      </c>
      <c r="D58" s="12" t="s">
        <v>16</v>
      </c>
      <c r="E58" s="13">
        <v>0</v>
      </c>
      <c r="F58" s="13">
        <v>55</v>
      </c>
      <c r="G58" s="13">
        <v>0</v>
      </c>
      <c r="H58" s="13">
        <v>52.51</v>
      </c>
      <c r="I58" s="13">
        <v>0</v>
      </c>
      <c r="J58" s="13">
        <v>0</v>
      </c>
      <c r="K58" s="13">
        <f t="shared" si="10"/>
        <v>52.51</v>
      </c>
    </row>
    <row r="59" spans="2:15" ht="20.399999999999999" customHeight="1" x14ac:dyDescent="0.4">
      <c r="B59" s="12">
        <f t="shared" si="0"/>
        <v>47</v>
      </c>
      <c r="C59" s="12" t="s">
        <v>60</v>
      </c>
      <c r="D59" s="12" t="s">
        <v>16</v>
      </c>
      <c r="E59" s="13"/>
      <c r="F59" s="13"/>
      <c r="G59" s="13"/>
      <c r="H59" s="13"/>
      <c r="I59" s="13">
        <v>7</v>
      </c>
      <c r="J59" s="13"/>
      <c r="K59" s="13">
        <f t="shared" si="10"/>
        <v>7</v>
      </c>
    </row>
    <row r="60" spans="2:15" ht="42.6" customHeight="1" x14ac:dyDescent="0.4">
      <c r="B60" s="12">
        <f t="shared" si="0"/>
        <v>48</v>
      </c>
      <c r="C60" s="19" t="s">
        <v>44</v>
      </c>
      <c r="D60" s="32" t="s">
        <v>15</v>
      </c>
      <c r="E60" s="14" t="e">
        <f>E61+E62+E63+E64+#REF!+E65+E66+E68+E69+E67</f>
        <v>#REF!</v>
      </c>
      <c r="F60" s="14" t="e">
        <f>F61+F62+F63+F64+#REF!+F65+F66+F67+F68+F69</f>
        <v>#REF!</v>
      </c>
      <c r="G60" s="14">
        <f>G61+G62+G63+G64+G65+G66+G67+G68+G69+G70</f>
        <v>57507.579999999994</v>
      </c>
      <c r="H60" s="14">
        <f t="shared" ref="H60:J60" si="12">H61+H62+H63+H64+H65+H66+H67+H68+H69+H70</f>
        <v>1041.8499999999999</v>
      </c>
      <c r="I60" s="14">
        <f>I61+I62+I63+I64+I65+I66+I67+I68+I69+I70</f>
        <v>1211</v>
      </c>
      <c r="J60" s="14">
        <f t="shared" si="12"/>
        <v>0</v>
      </c>
      <c r="K60" s="14">
        <f t="shared" si="10"/>
        <v>59760.429999999993</v>
      </c>
    </row>
    <row r="61" spans="2:15" ht="19.8" customHeight="1" x14ac:dyDescent="0.4">
      <c r="B61" s="12">
        <f t="shared" si="0"/>
        <v>49</v>
      </c>
      <c r="C61" s="12" t="s">
        <v>8</v>
      </c>
      <c r="D61" s="33" t="s">
        <v>15</v>
      </c>
      <c r="E61" s="13">
        <v>5999</v>
      </c>
      <c r="F61" s="13">
        <v>257.42</v>
      </c>
      <c r="G61" s="13">
        <v>26025.18</v>
      </c>
      <c r="H61" s="13">
        <v>81.8</v>
      </c>
      <c r="I61" s="13">
        <v>200</v>
      </c>
      <c r="J61" s="13"/>
      <c r="K61" s="13">
        <f t="shared" si="10"/>
        <v>26306.98</v>
      </c>
    </row>
    <row r="62" spans="2:15" ht="18" customHeight="1" x14ac:dyDescent="0.4">
      <c r="B62" s="12">
        <f t="shared" si="0"/>
        <v>50</v>
      </c>
      <c r="C62" s="12" t="s">
        <v>9</v>
      </c>
      <c r="D62" s="12" t="s">
        <v>15</v>
      </c>
      <c r="E62" s="13">
        <v>1331</v>
      </c>
      <c r="F62" s="13">
        <v>154</v>
      </c>
      <c r="G62" s="13">
        <v>6879.27</v>
      </c>
      <c r="H62" s="13">
        <v>0</v>
      </c>
      <c r="I62" s="13">
        <v>75</v>
      </c>
      <c r="J62" s="13"/>
      <c r="K62" s="13">
        <f t="shared" si="10"/>
        <v>6954.27</v>
      </c>
    </row>
    <row r="63" spans="2:15" ht="19.2" customHeight="1" x14ac:dyDescent="0.4">
      <c r="B63" s="12">
        <f t="shared" si="0"/>
        <v>51</v>
      </c>
      <c r="C63" s="12" t="s">
        <v>10</v>
      </c>
      <c r="D63" s="12" t="s">
        <v>15</v>
      </c>
      <c r="E63" s="13">
        <v>784</v>
      </c>
      <c r="F63" s="13">
        <v>94</v>
      </c>
      <c r="G63" s="13">
        <v>3207.19</v>
      </c>
      <c r="H63" s="13">
        <v>22.23</v>
      </c>
      <c r="I63" s="13">
        <v>130</v>
      </c>
      <c r="J63" s="13">
        <v>0</v>
      </c>
      <c r="K63" s="13">
        <f t="shared" si="10"/>
        <v>3359.42</v>
      </c>
    </row>
    <row r="64" spans="2:15" ht="19.2" customHeight="1" x14ac:dyDescent="0.4">
      <c r="B64" s="12">
        <f t="shared" si="0"/>
        <v>52</v>
      </c>
      <c r="C64" s="12" t="s">
        <v>11</v>
      </c>
      <c r="D64" s="12" t="s">
        <v>15</v>
      </c>
      <c r="E64" s="13">
        <v>1369</v>
      </c>
      <c r="F64" s="13">
        <v>180</v>
      </c>
      <c r="G64" s="13">
        <v>4931.6400000000003</v>
      </c>
      <c r="H64" s="13">
        <v>116.27</v>
      </c>
      <c r="I64" s="13">
        <v>270</v>
      </c>
      <c r="J64" s="13">
        <v>0</v>
      </c>
      <c r="K64" s="13">
        <f t="shared" si="10"/>
        <v>5317.9100000000008</v>
      </c>
    </row>
    <row r="65" spans="2:15" ht="19.2" customHeight="1" x14ac:dyDescent="0.4">
      <c r="B65" s="12">
        <f t="shared" si="0"/>
        <v>53</v>
      </c>
      <c r="C65" s="12" t="s">
        <v>12</v>
      </c>
      <c r="D65" s="12" t="s">
        <v>15</v>
      </c>
      <c r="E65" s="13">
        <v>395</v>
      </c>
      <c r="F65" s="13">
        <v>50</v>
      </c>
      <c r="G65" s="13">
        <v>1269.05</v>
      </c>
      <c r="H65" s="13">
        <v>71.760000000000005</v>
      </c>
      <c r="I65" s="13">
        <v>46</v>
      </c>
      <c r="J65" s="13"/>
      <c r="K65" s="13">
        <f t="shared" si="10"/>
        <v>1386.81</v>
      </c>
    </row>
    <row r="66" spans="2:15" ht="37.200000000000003" customHeight="1" x14ac:dyDescent="0.4">
      <c r="B66" s="12">
        <f t="shared" si="0"/>
        <v>54</v>
      </c>
      <c r="C66" s="15" t="s">
        <v>23</v>
      </c>
      <c r="D66" s="12" t="s">
        <v>15</v>
      </c>
      <c r="E66" s="13">
        <v>920</v>
      </c>
      <c r="F66" s="13">
        <v>50</v>
      </c>
      <c r="G66" s="13">
        <v>2411.17</v>
      </c>
      <c r="H66" s="13">
        <v>0</v>
      </c>
      <c r="I66" s="13">
        <v>30</v>
      </c>
      <c r="J66" s="13"/>
      <c r="K66" s="13">
        <f t="shared" si="10"/>
        <v>2441.17</v>
      </c>
      <c r="M66" s="21"/>
      <c r="O66" s="18"/>
    </row>
    <row r="67" spans="2:15" ht="21" customHeight="1" x14ac:dyDescent="0.4">
      <c r="B67" s="12">
        <f t="shared" si="0"/>
        <v>55</v>
      </c>
      <c r="C67" s="12" t="s">
        <v>37</v>
      </c>
      <c r="D67" s="12" t="s">
        <v>15</v>
      </c>
      <c r="E67" s="13">
        <v>845</v>
      </c>
      <c r="F67" s="13">
        <v>315</v>
      </c>
      <c r="G67" s="13">
        <v>2928.56</v>
      </c>
      <c r="H67" s="13">
        <v>712.81</v>
      </c>
      <c r="I67" s="13">
        <v>315</v>
      </c>
      <c r="J67" s="13"/>
      <c r="K67" s="13">
        <f t="shared" si="10"/>
        <v>3956.37</v>
      </c>
    </row>
    <row r="68" spans="2:15" ht="19.2" customHeight="1" x14ac:dyDescent="0.4">
      <c r="B68" s="12">
        <f t="shared" si="0"/>
        <v>56</v>
      </c>
      <c r="C68" s="12" t="s">
        <v>22</v>
      </c>
      <c r="D68" s="12" t="s">
        <v>15</v>
      </c>
      <c r="E68" s="13">
        <v>677</v>
      </c>
      <c r="F68" s="13">
        <v>68</v>
      </c>
      <c r="G68" s="13">
        <v>1361.1</v>
      </c>
      <c r="H68" s="13">
        <v>31.18</v>
      </c>
      <c r="I68" s="13">
        <v>50</v>
      </c>
      <c r="J68" s="13"/>
      <c r="K68" s="13">
        <f>G68+H68+I68+J68</f>
        <v>1442.28</v>
      </c>
    </row>
    <row r="69" spans="2:15" ht="19.8" customHeight="1" x14ac:dyDescent="0.4">
      <c r="B69" s="12">
        <f t="shared" si="0"/>
        <v>57</v>
      </c>
      <c r="C69" s="12" t="s">
        <v>24</v>
      </c>
      <c r="D69" s="12" t="s">
        <v>15</v>
      </c>
      <c r="E69" s="13">
        <v>206</v>
      </c>
      <c r="F69" s="13">
        <v>12</v>
      </c>
      <c r="G69" s="13">
        <v>488.53</v>
      </c>
      <c r="H69" s="13">
        <v>5.8</v>
      </c>
      <c r="I69" s="13">
        <v>20</v>
      </c>
      <c r="J69" s="13"/>
      <c r="K69" s="13">
        <f t="shared" si="10"/>
        <v>514.32999999999993</v>
      </c>
    </row>
    <row r="70" spans="2:15" ht="21.6" customHeight="1" x14ac:dyDescent="0.4">
      <c r="B70" s="12">
        <f t="shared" si="0"/>
        <v>58</v>
      </c>
      <c r="C70" s="12" t="s">
        <v>35</v>
      </c>
      <c r="D70" s="12" t="s">
        <v>15</v>
      </c>
      <c r="E70" s="13"/>
      <c r="F70" s="13"/>
      <c r="G70" s="13">
        <v>8005.89</v>
      </c>
      <c r="H70" s="13">
        <v>0</v>
      </c>
      <c r="I70" s="13">
        <v>75</v>
      </c>
      <c r="J70" s="13"/>
      <c r="K70" s="13">
        <f t="shared" si="10"/>
        <v>8080.89</v>
      </c>
    </row>
    <row r="71" spans="2:15" ht="21.6" customHeight="1" x14ac:dyDescent="0.4">
      <c r="B71" s="12">
        <f t="shared" si="0"/>
        <v>59</v>
      </c>
      <c r="C71" s="19" t="s">
        <v>45</v>
      </c>
      <c r="D71" s="16" t="s">
        <v>46</v>
      </c>
      <c r="E71" s="13"/>
      <c r="F71" s="13"/>
      <c r="G71" s="14">
        <f>G72+G73</f>
        <v>5000</v>
      </c>
      <c r="H71" s="14">
        <f t="shared" ref="H71:J71" si="13">H72+H73</f>
        <v>2855.71</v>
      </c>
      <c r="I71" s="14">
        <f>I72+I73</f>
        <v>3890.74</v>
      </c>
      <c r="J71" s="14">
        <f t="shared" si="13"/>
        <v>0</v>
      </c>
      <c r="K71" s="14">
        <f t="shared" si="10"/>
        <v>11746.45</v>
      </c>
    </row>
    <row r="72" spans="2:15" ht="19.8" customHeight="1" x14ac:dyDescent="0.4">
      <c r="B72" s="12">
        <f t="shared" si="0"/>
        <v>60</v>
      </c>
      <c r="C72" s="12" t="s">
        <v>28</v>
      </c>
      <c r="D72" s="12" t="s">
        <v>47</v>
      </c>
      <c r="E72" s="13"/>
      <c r="F72" s="13"/>
      <c r="G72" s="13">
        <v>5000</v>
      </c>
      <c r="H72" s="13">
        <v>1605.71</v>
      </c>
      <c r="I72" s="13">
        <v>3890.74</v>
      </c>
      <c r="J72" s="13"/>
      <c r="K72" s="13">
        <f t="shared" si="10"/>
        <v>10496.45</v>
      </c>
    </row>
    <row r="73" spans="2:15" ht="21" customHeight="1" x14ac:dyDescent="0.4">
      <c r="B73" s="12">
        <f t="shared" si="0"/>
        <v>61</v>
      </c>
      <c r="C73" s="12" t="s">
        <v>29</v>
      </c>
      <c r="D73" s="12" t="s">
        <v>48</v>
      </c>
      <c r="E73" s="13"/>
      <c r="F73" s="13"/>
      <c r="G73" s="13">
        <v>0</v>
      </c>
      <c r="H73" s="13">
        <v>1250</v>
      </c>
      <c r="I73" s="13">
        <v>0</v>
      </c>
      <c r="J73" s="13"/>
      <c r="K73" s="13">
        <f t="shared" si="10"/>
        <v>1250</v>
      </c>
    </row>
    <row r="74" spans="2:15" x14ac:dyDescent="0.4">
      <c r="B74" s="34"/>
      <c r="C74" s="34"/>
      <c r="D74" s="34"/>
      <c r="E74" s="22"/>
      <c r="F74" s="22"/>
      <c r="G74" s="22"/>
      <c r="H74" s="22"/>
      <c r="I74" s="22"/>
      <c r="J74" s="22"/>
      <c r="K74" s="22"/>
    </row>
    <row r="75" spans="2:15" x14ac:dyDescent="0.4">
      <c r="B75" s="34"/>
      <c r="C75" s="35" t="s">
        <v>51</v>
      </c>
      <c r="D75" s="42"/>
      <c r="E75" s="42"/>
      <c r="G75" s="22"/>
      <c r="H75" s="22"/>
      <c r="I75" s="36"/>
      <c r="J75" s="42" t="s">
        <v>61</v>
      </c>
      <c r="K75" s="42"/>
    </row>
    <row r="76" spans="2:15" x14ac:dyDescent="0.4">
      <c r="B76" s="37"/>
      <c r="C76" s="38"/>
      <c r="D76" s="47"/>
      <c r="E76" s="47"/>
      <c r="F76" s="47"/>
      <c r="G76" s="5"/>
      <c r="H76" s="39"/>
      <c r="I76" s="39"/>
      <c r="J76" s="47" t="s">
        <v>62</v>
      </c>
      <c r="K76" s="47"/>
      <c r="L76" s="47"/>
    </row>
    <row r="77" spans="2:15" x14ac:dyDescent="0.4">
      <c r="B77" s="37"/>
      <c r="C77" s="35" t="s">
        <v>52</v>
      </c>
      <c r="D77" s="42"/>
      <c r="E77" s="42"/>
      <c r="G77" s="1"/>
      <c r="H77" s="39"/>
      <c r="I77" s="39"/>
      <c r="J77" s="42" t="s">
        <v>63</v>
      </c>
      <c r="K77" s="42"/>
    </row>
    <row r="78" spans="2:15" x14ac:dyDescent="0.4">
      <c r="B78" s="7"/>
      <c r="C78" s="7"/>
      <c r="D78" s="7"/>
      <c r="G78" s="39"/>
      <c r="H78" s="39"/>
      <c r="I78" s="39"/>
      <c r="J78" s="7"/>
    </row>
    <row r="79" spans="2:15" x14ac:dyDescent="0.4">
      <c r="B79" s="7"/>
      <c r="C79" s="6"/>
      <c r="D79" s="35"/>
      <c r="G79" s="40"/>
      <c r="H79" s="40"/>
      <c r="I79" s="40"/>
      <c r="J79" s="40"/>
    </row>
    <row r="80" spans="2:15" x14ac:dyDescent="0.4">
      <c r="C80" s="43"/>
      <c r="D80" s="43"/>
    </row>
    <row r="81" spans="3:4" x14ac:dyDescent="0.4">
      <c r="C81" s="6"/>
      <c r="D81" s="35"/>
    </row>
  </sheetData>
  <mergeCells count="27">
    <mergeCell ref="I1:K1"/>
    <mergeCell ref="B9:B12"/>
    <mergeCell ref="C9:C12"/>
    <mergeCell ref="D9:D12"/>
    <mergeCell ref="E9:E12"/>
    <mergeCell ref="B1:C1"/>
    <mergeCell ref="F1:G1"/>
    <mergeCell ref="B2:C2"/>
    <mergeCell ref="B3:C3"/>
    <mergeCell ref="I9:I12"/>
    <mergeCell ref="C5:K5"/>
    <mergeCell ref="K9:K12"/>
    <mergeCell ref="H9:H12"/>
    <mergeCell ref="J3:K3"/>
    <mergeCell ref="J4:K4"/>
    <mergeCell ref="G2:H2"/>
    <mergeCell ref="J2:K2"/>
    <mergeCell ref="D77:E77"/>
    <mergeCell ref="C80:D80"/>
    <mergeCell ref="F9:F12"/>
    <mergeCell ref="G9:G12"/>
    <mergeCell ref="J9:J12"/>
    <mergeCell ref="D75:E75"/>
    <mergeCell ref="D76:F76"/>
    <mergeCell ref="J75:K75"/>
    <mergeCell ref="J76:L76"/>
    <mergeCell ref="J77:K77"/>
  </mergeCells>
  <phoneticPr fontId="2" type="noConversion"/>
  <pageMargins left="0.70866141732283472" right="0.19685039370078741" top="0.51181102362204722" bottom="0.47244094488188981" header="0.19685039370078741" footer="0.31496062992125984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Dorina Maier</cp:lastModifiedBy>
  <cp:lastPrinted>2022-01-19T08:30:41Z</cp:lastPrinted>
  <dcterms:created xsi:type="dcterms:W3CDTF">2009-05-18T06:15:42Z</dcterms:created>
  <dcterms:modified xsi:type="dcterms:W3CDTF">2022-01-31T09:44:39Z</dcterms:modified>
</cp:coreProperties>
</file>