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C7DBC607-55D4-46AF-BE12-6E4E95FE53A6}" xr6:coauthVersionLast="47" xr6:coauthVersionMax="47" xr10:uidLastSave="{00000000-0000-0000-0000-000000000000}"/>
  <bookViews>
    <workbookView xWindow="-120" yWindow="-120" windowWidth="38640" windowHeight="21120" firstSheet="6" activeTab="12" xr2:uid="{00000000-000D-0000-FFFF-FFFF00000000}"/>
  </bookViews>
  <sheets>
    <sheet name=" Interreg V-A Romania-Ungaria" sheetId="35" r:id="rId1"/>
    <sheet name="ROHU VI-A" sheetId="48" r:id="rId2"/>
    <sheet name="Interreg V-A Romania-Bulgaria" sheetId="32" r:id="rId3"/>
    <sheet name="RO-UA 21-27" sheetId="44" r:id="rId4"/>
    <sheet name="INTERREG IPA CBC RO-RS 14-20" sheetId="42" r:id="rId5"/>
    <sheet name="Interreg VI-A Romania-Bulgaria" sheetId="39" r:id="rId6"/>
    <sheet name="RO-UA LIP" sheetId="47" r:id="rId7"/>
    <sheet name="INTERREG IPA ROMANIA-SERBIA(21-" sheetId="1" r:id="rId8"/>
    <sheet name="RO-UA" sheetId="29" r:id="rId9"/>
    <sheet name="Sheet1" sheetId="49" r:id="rId10"/>
    <sheet name="RO-MD" sheetId="30" r:id="rId11"/>
    <sheet name="RO-MD LIP" sheetId="46" r:id="rId12"/>
    <sheet name="RO-MD 21-27" sheetId="43" r:id="rId13"/>
    <sheet name=" BMN 14-20" sheetId="34" r:id="rId14"/>
    <sheet name="BMN 21-27" sheetId="40" r:id="rId15"/>
  </sheets>
  <externalReferences>
    <externalReference r:id="rId16"/>
  </externalReferences>
  <definedNames>
    <definedName name="_xlnm._FilterDatabase" localSheetId="0" hidden="1">' Interreg V-A Romania-Ungaria'!$B$2:$B$362</definedName>
    <definedName name="_xlnm._FilterDatabase" localSheetId="14" hidden="1">'BMN 21-27'!$A$4:$I$55</definedName>
    <definedName name="_xlnm._FilterDatabase" localSheetId="4" hidden="1">'INTERREG IPA CBC RO-RS 14-20'!$A$3:$S$87</definedName>
    <definedName name="_xlnm._FilterDatabase" localSheetId="7" hidden="1">'INTERREG IPA ROMANIA-SERBIA(21-'!$A$5:$L$8</definedName>
    <definedName name="_xlnm._FilterDatabase" localSheetId="12" hidden="1">'RO-MD 21-27'!$A$5:$K$93</definedName>
    <definedName name="_xlnm._FilterDatabase" localSheetId="8" hidden="1">'RO-UA'!$A$3:$L$33</definedName>
    <definedName name="_xlnm._FilterDatabase" localSheetId="3" hidden="1">'RO-UA 21-27'!$A$5:$K$57</definedName>
    <definedName name="_Hlk166664250" localSheetId="8">'RO-UA'!$C$119</definedName>
    <definedName name="_xlnm.Print_Area" localSheetId="14">'BMN 21-27'!$A$1:$I$19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8" i="39" l="1"/>
  <c r="F47" i="39"/>
  <c r="F48" i="39" l="1"/>
  <c r="G47" i="39"/>
  <c r="F46" i="39" l="1"/>
  <c r="L93" i="43" l="1"/>
  <c r="B84" i="43"/>
  <c r="B83" i="43"/>
  <c r="J18" i="43"/>
  <c r="A79" i="48"/>
  <c r="A80" i="48" s="1"/>
  <c r="A81" i="48" s="1"/>
  <c r="A82" i="48" s="1"/>
  <c r="A83" i="48" s="1"/>
  <c r="A84" i="48" s="1"/>
  <c r="A85" i="48" s="1"/>
  <c r="A86" i="48" s="1"/>
  <c r="A87" i="48" s="1"/>
  <c r="A88" i="48" s="1"/>
  <c r="A89" i="48" s="1"/>
  <c r="A90" i="48" s="1"/>
  <c r="A91" i="48" s="1"/>
  <c r="A92" i="48" s="1"/>
  <c r="A93" i="48" s="1"/>
  <c r="A94" i="48" s="1"/>
  <c r="A95" i="48" s="1"/>
  <c r="A7" i="48" l="1"/>
  <c r="A10" i="48" s="1"/>
  <c r="A12" i="48" s="1"/>
  <c r="A14"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A38" i="48" s="1"/>
  <c r="A39" i="48" s="1"/>
  <c r="A40" i="48" s="1"/>
  <c r="A41"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F5" i="48"/>
  <c r="B30" i="43" l="1"/>
  <c r="E95" i="30"/>
  <c r="D354" i="35"/>
  <c r="K317" i="35"/>
  <c r="D356" i="35"/>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00000000-0006-0000-03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00000000-0006-0000-07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 authorId="0" shapeId="0" xr:uid="{00000000-0006-0000-0E00-00000100000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sharedStrings.xml><?xml version="1.0" encoding="utf-8"?>
<sst xmlns="http://schemas.openxmlformats.org/spreadsheetml/2006/main" count="8657" uniqueCount="5270">
  <si>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</si>
  <si>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</si>
  <si>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</si>
  <si>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</si>
  <si>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</si>
  <si>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</si>
  <si>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</si>
  <si>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</si>
  <si>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</si>
  <si>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</si>
  <si>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</si>
  <si>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</si>
  <si>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</si>
  <si>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</si>
  <si>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</si>
  <si>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</si>
  <si>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</si>
  <si>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</si>
  <si>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</si>
  <si>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</si>
  <si>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</si>
  <si>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</si>
  <si>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</si>
  <si>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</si>
  <si>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</si>
  <si>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</si>
  <si>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</si>
  <si>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</si>
  <si>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</si>
  <si>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</si>
  <si>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</si>
  <si>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</si>
  <si>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</si>
  <si>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</si>
  <si>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</si>
  <si>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</si>
  <si>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</si>
  <si>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</si>
  <si>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</si>
  <si>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</si>
  <si>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</si>
  <si>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</si>
  <si>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</si>
  <si>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</si>
  <si>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</si>
  <si>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</si>
  <si>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</si>
  <si>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</si>
  <si>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</si>
  <si>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</si>
  <si>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</si>
  <si>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</si>
  <si>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</si>
  <si>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</si>
  <si>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</si>
  <si>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</si>
  <si>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</si>
  <si>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</si>
  <si>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</si>
  <si>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</si>
  <si>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</si>
  <si>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</si>
  <si>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</si>
  <si>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</si>
  <si>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</si>
  <si>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</si>
  <si>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</si>
  <si>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</si>
  <si>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</si>
  <si>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</si>
  <si>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</si>
  <si>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</si>
  <si>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</si>
  <si>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</si>
  <si>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</si>
  <si>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</si>
  <si>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</si>
  <si>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</si>
  <si>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</si>
  <si>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</si>
  <si>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</si>
  <si>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</si>
  <si>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</si>
  <si>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</si>
  <si>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</si>
  <si>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</si>
  <si>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</si>
  <si>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</si>
  <si>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</si>
  <si>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</si>
  <si>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</si>
  <si>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</si>
  <si>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</si>
  <si>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</si>
  <si>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</si>
  <si>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</si>
  <si>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</si>
  <si>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</si>
  <si>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</si>
  <si>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</si>
  <si>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</si>
  <si>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RORS-447</t>
  </si>
  <si>
    <t>Forest Estate "BANAT" Pančevo</t>
  </si>
  <si>
    <t>Comuna Cornereva</t>
  </si>
  <si>
    <t>Fire risk management in vulnerable natural or protected areas and reserves, awareness and education</t>
  </si>
  <si>
    <t>29/07/2019</t>
  </si>
  <si>
    <t>31/07/2019</t>
  </si>
  <si>
    <t>Conform procedurii de evaluare, selectie si contractare  neegligibilitatea poate fi constatata in orice faza. Pana la primirea unei decizii privind eligibilitatea proiectului, contractarea este suspendata.</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</si>
  <si>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</si>
  <si>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</si>
  <si>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</si>
  <si>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</si>
  <si>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</si>
  <si>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</si>
  <si>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</si>
  <si>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</si>
  <si>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</si>
  <si>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</si>
  <si>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</si>
  <si>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</si>
  <si>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</si>
  <si>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</si>
  <si>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</si>
  <si>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</si>
  <si>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</si>
  <si>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</si>
  <si>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</si>
  <si>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</si>
  <si>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</si>
  <si>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</si>
  <si>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</si>
  <si>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</si>
  <si>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</si>
  <si>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</si>
  <si>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</si>
  <si>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</si>
  <si>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</si>
  <si>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</si>
  <si>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</si>
  <si>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</si>
  <si>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</si>
  <si>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</si>
  <si>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</si>
  <si>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</si>
  <si>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</si>
  <si>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</si>
  <si>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</si>
  <si>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</si>
  <si>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</si>
  <si>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</si>
  <si>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</si>
  <si>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</si>
  <si>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</si>
  <si>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</si>
  <si>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</si>
  <si>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</si>
  <si>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</si>
  <si>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</si>
  <si>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</si>
  <si>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</si>
  <si>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</si>
  <si>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</si>
  <si>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</si>
  <si>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</si>
  <si>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</si>
  <si>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</si>
  <si>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</si>
  <si>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</si>
  <si>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</si>
  <si>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</si>
  <si>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</si>
  <si>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</si>
  <si>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</si>
  <si>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</si>
  <si>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</si>
  <si>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</si>
  <si>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</si>
  <si>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</si>
  <si>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</si>
  <si>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</si>
  <si>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</si>
  <si>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</si>
  <si>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</si>
  <si>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</si>
  <si>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</si>
  <si>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</si>
  <si>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</si>
  <si>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</si>
  <si>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</si>
  <si>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</si>
  <si>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</si>
  <si>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</si>
  <si>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</si>
  <si>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</si>
  <si>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</si>
  <si>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</si>
  <si>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</si>
  <si>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</si>
  <si>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</si>
  <si>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</si>
  <si>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</si>
  <si>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</si>
  <si>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</si>
  <si>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</si>
  <si>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</si>
  <si>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</si>
  <si>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</si>
  <si>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</si>
  <si>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</si>
  <si>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</si>
  <si>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</si>
  <si>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</si>
  <si>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</si>
  <si>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</si>
  <si>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</si>
  <si>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</si>
  <si>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</si>
  <si>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</si>
  <si>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</si>
  <si>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</si>
  <si>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</si>
  <si>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</si>
  <si>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</si>
  <si>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</si>
  <si>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</si>
  <si>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</si>
  <si>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</si>
  <si>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</si>
  <si>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</si>
  <si>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</si>
  <si>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</si>
  <si>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</si>
  <si>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</si>
  <si>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</si>
  <si>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</si>
  <si>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</si>
  <si>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</si>
  <si>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</si>
  <si>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</si>
  <si>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</si>
  <si>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</si>
  <si>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</si>
  <si>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</si>
  <si>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</si>
  <si>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</si>
  <si>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</si>
  <si>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</si>
  <si>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</si>
  <si>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</si>
  <si>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</si>
  <si>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</si>
  <si>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</si>
  <si>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</si>
  <si>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</si>
  <si>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</si>
  <si>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</si>
  <si>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</si>
  <si>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</si>
  <si>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</si>
  <si>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</si>
  <si>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</si>
  <si>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</si>
  <si>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</si>
  <si>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</si>
  <si>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</si>
  <si>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</si>
  <si>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</si>
  <si>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</si>
  <si>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</si>
  <si>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</si>
  <si>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</si>
  <si>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</si>
  <si>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</si>
  <si>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</si>
  <si>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</si>
  <si>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</si>
  <si>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</si>
  <si>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</si>
  <si>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</si>
  <si>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</si>
  <si>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</si>
  <si>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</si>
  <si>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</si>
  <si>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</si>
  <si>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</si>
  <si>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</si>
  <si>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</si>
  <si>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</si>
  <si>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</si>
  <si>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</si>
  <si>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</si>
  <si>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</si>
  <si>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</si>
  <si>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</si>
  <si>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</si>
  <si>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</si>
  <si>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</si>
  <si>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</si>
  <si>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</si>
  <si>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</si>
  <si>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</si>
  <si>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</si>
  <si>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</si>
  <si>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</si>
  <si>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</si>
  <si>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</si>
  <si>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</si>
  <si>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</si>
  <si>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</si>
  <si>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</si>
  <si>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</si>
  <si>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</si>
  <si>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</si>
  <si>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</si>
  <si>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</si>
  <si>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</si>
  <si>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</si>
  <si>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</si>
  <si>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</si>
  <si>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</si>
  <si>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</si>
  <si>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</si>
  <si>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</si>
  <si>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</si>
  <si>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</si>
  <si>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</si>
  <si>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</si>
  <si>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</si>
  <si>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</si>
  <si>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</si>
  <si>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</si>
  <si>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</si>
  <si>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</si>
  <si>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</si>
  <si>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</si>
  <si>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</si>
  <si>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</si>
  <si>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</si>
  <si>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</si>
  <si>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</si>
  <si>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</si>
  <si>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</si>
  <si>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</si>
  <si>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</si>
  <si>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</si>
  <si>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</si>
  <si>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</si>
  <si>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</si>
  <si>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</si>
  <si>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</si>
  <si>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</si>
  <si>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</si>
  <si>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</si>
  <si>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</si>
  <si>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</si>
  <si>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</si>
  <si>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</si>
  <si>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</si>
  <si>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</si>
  <si>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</si>
  <si>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</si>
  <si>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</si>
  <si>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</si>
  <si>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</si>
  <si>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</si>
  <si>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</si>
  <si>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</si>
  <si>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</si>
  <si>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</si>
  <si>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</si>
  <si>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</si>
  <si>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</si>
  <si>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</si>
  <si>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</si>
  <si>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</si>
  <si>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</si>
  <si>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</si>
  <si>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</si>
  <si>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</si>
  <si>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</si>
  <si>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</si>
  <si>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</si>
  <si>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</si>
  <si>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</si>
  <si>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</si>
  <si>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</si>
  <si>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</si>
  <si>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</si>
  <si>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</si>
  <si>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</si>
  <si>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</si>
  <si>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</si>
  <si>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</si>
  <si>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</si>
  <si>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</si>
  <si>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</si>
  <si>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</si>
  <si>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</si>
  <si>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</si>
  <si>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</si>
  <si>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</si>
  <si>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</si>
  <si>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</si>
  <si>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</si>
  <si>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</si>
  <si>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</si>
  <si>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</si>
  <si>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</si>
  <si>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</si>
  <si>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</si>
  <si>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</si>
  <si>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</si>
  <si>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</si>
  <si>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</si>
  <si>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</si>
  <si>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</si>
  <si>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</si>
  <si>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</si>
  <si>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</si>
  <si>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</si>
  <si>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</si>
  <si>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</si>
  <si>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</si>
  <si>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</si>
  <si>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</si>
  <si>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</si>
  <si>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</si>
  <si>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</si>
  <si>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</si>
  <si>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</si>
  <si>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</si>
  <si>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</si>
  <si>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</si>
  <si>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</si>
  <si>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</si>
  <si>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</si>
  <si>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</si>
  <si>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</si>
  <si>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</si>
  <si>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</si>
  <si>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</si>
  <si>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</si>
  <si>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</si>
  <si>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</si>
  <si>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</si>
  <si>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</si>
  <si>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</si>
  <si>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</si>
  <si>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</si>
  <si>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</si>
  <si>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Anti-Littering Partnership for Green Rural Areas</t>
  </si>
  <si>
    <t>09.03.2020</t>
  </si>
  <si>
    <t>BSB1130</t>
  </si>
  <si>
    <t>Georgian Arts and Culture Center (Georgia)</t>
  </si>
  <si>
    <t>Georgian Arts and Culture Center</t>
  </si>
  <si>
    <t>BSB788</t>
  </si>
  <si>
    <t>Kirklareli Special Provincial Administration (Turcia)</t>
  </si>
  <si>
    <t>Zero Waste Strategy: Methods and
Implementation in Black Sea Basin</t>
  </si>
  <si>
    <t>09.04.2020</t>
  </si>
  <si>
    <t>BSB884</t>
  </si>
  <si>
    <t>Association for Culture, Technology,
Education and Development - Plovdiv
University - Strandzha (Bulgaria)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</si>
  <si>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</si>
  <si>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</si>
  <si>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</si>
  <si>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</si>
  <si>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</si>
  <si>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</si>
  <si>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</si>
  <si>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</si>
  <si>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</si>
  <si>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</si>
  <si>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</si>
  <si>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</si>
  <si>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</si>
  <si>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BSB861</t>
  </si>
  <si>
    <t>Municipality of Nestos (Greece)</t>
  </si>
  <si>
    <t xml:space="preserve">BRIDGES OF TRADE - BRIDGES </t>
  </si>
  <si>
    <t>21.01.2020</t>
  </si>
  <si>
    <t>31.12.2020</t>
  </si>
  <si>
    <t xml:space="preserve">semnat de beneficiar </t>
  </si>
  <si>
    <t>11.03.2020</t>
  </si>
  <si>
    <t>25.03.2020</t>
  </si>
  <si>
    <t>24.02.2020</t>
  </si>
  <si>
    <t>18.03.2020</t>
  </si>
  <si>
    <t>31.03.2020</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</si>
  <si>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</si>
  <si>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</si>
  <si>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</si>
  <si>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</si>
  <si>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</si>
  <si>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</si>
  <si>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</si>
  <si>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</si>
  <si>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</si>
  <si>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</si>
  <si>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</si>
  <si>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</si>
  <si>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</si>
  <si>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</si>
  <si>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</si>
  <si>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</si>
  <si>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</si>
  <si>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</si>
  <si>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</si>
  <si>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</si>
  <si>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</si>
  <si>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</si>
  <si>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</si>
  <si>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</si>
  <si>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</si>
  <si>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</si>
  <si>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</si>
  <si>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</si>
  <si>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</si>
  <si>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</si>
  <si>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</si>
  <si>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</si>
  <si>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</si>
  <si>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</si>
  <si>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</si>
  <si>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</si>
  <si>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</si>
  <si>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</si>
  <si>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</si>
  <si>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</si>
  <si>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</si>
  <si>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</si>
  <si>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</si>
  <si>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</si>
  <si>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</si>
  <si>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</si>
  <si>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</si>
  <si>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</si>
  <si>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</si>
  <si>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</si>
  <si>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</si>
  <si>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</si>
  <si>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</si>
  <si>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</si>
  <si>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</si>
  <si>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</si>
  <si>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</si>
  <si>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</si>
  <si>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</si>
  <si>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</si>
  <si>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</si>
  <si>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</si>
  <si>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</si>
  <si>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</si>
  <si>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</si>
  <si>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</si>
  <si>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</si>
  <si>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</si>
  <si>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</si>
  <si>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</si>
  <si>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</si>
  <si>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</si>
  <si>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</si>
  <si>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</si>
  <si>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</si>
  <si>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</si>
  <si>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</si>
  <si>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</si>
  <si>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</si>
  <si>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</si>
  <si>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</si>
  <si>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</si>
  <si>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</si>
  <si>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</si>
  <si>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</si>
  <si>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</si>
  <si>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</si>
  <si>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</si>
  <si>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</si>
  <si>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</si>
  <si>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</si>
  <si>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</si>
  <si>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</si>
  <si>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</si>
  <si>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</si>
  <si>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</si>
  <si>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</si>
  <si>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</si>
  <si>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</si>
  <si>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</si>
  <si>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</si>
  <si>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</si>
  <si>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</si>
  <si>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</si>
  <si>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</si>
  <si>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</si>
  <si>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</si>
  <si>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</si>
  <si>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</si>
  <si>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</si>
  <si>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</si>
  <si>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</si>
  <si>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</si>
  <si>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</si>
  <si>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</si>
  <si>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</si>
  <si>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</si>
  <si>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</si>
  <si>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</si>
  <si>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</si>
  <si>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</si>
  <si>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</si>
  <si>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</si>
  <si>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</si>
  <si>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</si>
  <si>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</si>
  <si>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</si>
  <si>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</si>
  <si>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</si>
  <si>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</si>
  <si>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</si>
  <si>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</si>
  <si>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</si>
  <si>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</si>
  <si>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</si>
  <si>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</si>
  <si>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</si>
  <si>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</si>
  <si>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</si>
  <si>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</si>
  <si>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</si>
  <si>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</si>
  <si>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</si>
  <si>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</si>
  <si>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</si>
  <si>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</si>
  <si>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</si>
  <si>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</si>
  <si>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</si>
  <si>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</si>
  <si>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</si>
  <si>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</si>
  <si>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</si>
  <si>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</si>
  <si>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</si>
  <si>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</si>
  <si>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</si>
  <si>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</si>
  <si>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</si>
  <si>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</si>
  <si>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</si>
  <si>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</si>
  <si>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</si>
  <si>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</si>
  <si>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</si>
  <si>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</si>
  <si>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</si>
  <si>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</si>
  <si>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</si>
  <si>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</si>
  <si>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</si>
  <si>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</si>
  <si>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</si>
  <si>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</si>
  <si>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</si>
  <si>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</si>
  <si>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</si>
  <si>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</si>
  <si>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</si>
  <si>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</si>
  <si>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</si>
  <si>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</si>
  <si>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</si>
  <si>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</si>
  <si>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</si>
  <si>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</si>
  <si>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</si>
  <si>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</si>
  <si>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</si>
  <si>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</si>
  <si>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</si>
  <si>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</si>
  <si>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</si>
  <si>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</si>
  <si>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</si>
  <si>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</si>
  <si>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</si>
  <si>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</si>
  <si>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</si>
  <si>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</si>
  <si>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</si>
  <si>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</si>
  <si>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</si>
  <si>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</si>
  <si>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</si>
  <si>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</si>
  <si>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</si>
  <si>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</si>
  <si>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</si>
  <si>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</si>
  <si>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</si>
  <si>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</si>
  <si>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</si>
  <si>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</si>
  <si>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</si>
  <si>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</si>
  <si>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</si>
  <si>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</si>
  <si>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</si>
  <si>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</si>
  <si>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</si>
  <si>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</si>
  <si>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</si>
  <si>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</si>
  <si>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</si>
  <si>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</si>
  <si>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</si>
  <si>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</si>
  <si>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</si>
  <si>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</si>
  <si>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</si>
  <si>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</si>
  <si>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</si>
  <si>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</si>
  <si>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</si>
  <si>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</si>
  <si>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</si>
  <si>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</si>
  <si>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</si>
  <si>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</si>
  <si>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</si>
  <si>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</si>
  <si>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</si>
  <si>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</si>
  <si>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</si>
  <si>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</si>
  <si>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</si>
  <si>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</si>
  <si>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</si>
  <si>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</si>
  <si>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</si>
  <si>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</si>
  <si>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</si>
  <si>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</si>
  <si>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</si>
  <si>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</si>
  <si>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</si>
  <si>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</si>
  <si>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</si>
  <si>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</si>
  <si>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</si>
  <si>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</si>
  <si>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</si>
  <si>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</si>
  <si>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</si>
  <si>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</si>
  <si>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</si>
  <si>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</si>
  <si>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</si>
  <si>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</si>
  <si>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</si>
  <si>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</si>
  <si>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</si>
  <si>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</si>
  <si>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</si>
  <si>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</si>
  <si>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</si>
  <si>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</si>
  <si>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</si>
  <si>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</si>
  <si>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</si>
  <si>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</si>
  <si>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</si>
  <si>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</si>
  <si>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</si>
  <si>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</si>
  <si>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</si>
  <si>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</si>
  <si>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</si>
  <si>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</si>
  <si>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</si>
  <si>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</si>
  <si>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</si>
  <si>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</si>
  <si>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</si>
  <si>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</si>
  <si>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</si>
  <si>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</si>
  <si>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</si>
  <si>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</si>
  <si>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</si>
  <si>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</si>
  <si>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</si>
  <si>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</si>
  <si>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</si>
  <si>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</si>
  <si>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</si>
  <si>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</si>
  <si>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</si>
  <si>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</si>
  <si>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</si>
  <si>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</si>
  <si>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</si>
  <si>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</si>
  <si>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</si>
  <si>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</si>
  <si>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</si>
  <si>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</si>
  <si>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</si>
  <si>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</si>
  <si>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</si>
  <si>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</si>
  <si>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</si>
  <si>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</si>
  <si>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</si>
  <si>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</si>
  <si>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</si>
  <si>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</si>
  <si>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</si>
  <si>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</si>
  <si>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</si>
  <si>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</si>
  <si>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</si>
  <si>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</si>
  <si>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</si>
  <si>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</si>
  <si>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</si>
  <si>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</si>
  <si>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</si>
  <si>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</si>
  <si>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</si>
  <si>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</si>
  <si>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</si>
  <si>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</si>
  <si>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</si>
  <si>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</si>
  <si>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</si>
  <si>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</si>
  <si>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</si>
  <si>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</si>
  <si>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</si>
  <si>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</si>
  <si>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</si>
  <si>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</si>
  <si>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</si>
  <si>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</si>
  <si>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</si>
  <si>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</si>
  <si>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</si>
  <si>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</si>
  <si>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</si>
  <si>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</si>
  <si>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</si>
  <si>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</si>
  <si>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</si>
  <si>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</si>
  <si>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</si>
  <si>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</si>
  <si>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</si>
  <si>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</si>
  <si>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</si>
  <si>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</si>
  <si>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</si>
  <si>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</si>
  <si>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</si>
  <si>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</si>
  <si>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</si>
  <si>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</si>
  <si>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</si>
  <si>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</si>
  <si>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</si>
  <si>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</si>
  <si>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</si>
  <si>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</si>
  <si>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</si>
  <si>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</si>
  <si>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</si>
  <si>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</si>
  <si>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</si>
  <si>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</si>
  <si>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</si>
  <si>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</si>
  <si>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</si>
  <si>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</si>
  <si>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</si>
  <si>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</si>
  <si>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</si>
  <si>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</si>
  <si>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</si>
  <si>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</si>
  <si>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</si>
  <si>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</si>
  <si>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</si>
  <si>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</si>
  <si>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</si>
  <si>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</si>
  <si>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</si>
  <si>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</si>
  <si>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</si>
  <si>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</si>
  <si>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</si>
  <si>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</si>
  <si>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</si>
  <si>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</si>
  <si>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</si>
  <si>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</si>
  <si>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</si>
  <si>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</si>
  <si>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</si>
  <si>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</si>
  <si>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</si>
  <si>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</si>
  <si>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</si>
  <si>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</si>
  <si>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</si>
  <si>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</si>
  <si>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</si>
  <si>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</si>
  <si>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</si>
  <si>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</si>
  <si>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</si>
  <si>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</si>
  <si>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</si>
  <si>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</si>
  <si>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</si>
  <si>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</si>
  <si>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</si>
  <si>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</si>
  <si>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</si>
  <si>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</si>
  <si>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</si>
  <si>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</si>
  <si>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</si>
  <si>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</si>
  <si>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</si>
  <si>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</si>
  <si>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</si>
  <si>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</si>
  <si>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</si>
  <si>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</si>
  <si>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</si>
  <si>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</si>
  <si>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</si>
  <si>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</si>
  <si>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</si>
  <si>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</si>
  <si>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</si>
  <si>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</si>
  <si>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</si>
  <si>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</si>
  <si>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</si>
  <si>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</si>
  <si>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</si>
  <si>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</si>
  <si>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</si>
  <si>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</si>
  <si>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</si>
  <si>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</si>
  <si>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</si>
  <si>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</si>
  <si>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</si>
  <si>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</si>
  <si>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</si>
  <si>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</si>
  <si>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</si>
  <si>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</si>
  <si>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</si>
  <si>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</si>
  <si>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</si>
  <si>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</si>
  <si>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</si>
  <si>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</si>
  <si>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</si>
  <si>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</si>
  <si>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</si>
  <si>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</si>
  <si>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</si>
  <si>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</si>
  <si>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</si>
  <si>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</si>
  <si>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</si>
  <si>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</si>
  <si>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</si>
  <si>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</si>
  <si>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</si>
  <si>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</si>
  <si>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</si>
  <si>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</si>
  <si>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</si>
  <si>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</si>
  <si>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</si>
  <si>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</si>
  <si>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</si>
  <si>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</si>
  <si>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</si>
  <si>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</si>
  <si>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</si>
  <si>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</si>
  <si>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</si>
  <si>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</si>
  <si>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</si>
  <si>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</si>
  <si>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</si>
  <si>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</si>
  <si>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</si>
  <si>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</si>
  <si>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</si>
  <si>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</si>
  <si>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</si>
  <si>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</si>
  <si>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</si>
  <si>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</si>
  <si>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</si>
  <si>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</si>
  <si>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</si>
  <si>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</si>
  <si>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</si>
  <si>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</si>
  <si>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</si>
  <si>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</si>
  <si>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</si>
  <si>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</si>
  <si>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</si>
  <si>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</si>
  <si>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</si>
  <si>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</si>
  <si>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</si>
  <si>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</si>
  <si>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</si>
  <si>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</si>
  <si>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</si>
  <si>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</si>
  <si>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</si>
  <si>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</si>
  <si>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</si>
  <si>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</si>
  <si>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</si>
  <si>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</si>
  <si>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</si>
  <si>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</si>
  <si>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</si>
  <si>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</si>
  <si>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</si>
  <si>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</si>
  <si>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</si>
  <si>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</si>
  <si>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</si>
  <si>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</si>
  <si>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</si>
  <si>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</si>
  <si>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</si>
  <si>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</si>
  <si>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</si>
  <si>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</si>
  <si>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</si>
  <si>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</si>
  <si>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</si>
  <si>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</si>
  <si>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</si>
  <si>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</si>
  <si>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</si>
  <si>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</si>
  <si>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</si>
  <si>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</si>
  <si>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</si>
  <si>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</si>
  <si>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</si>
  <si>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</si>
  <si>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</si>
  <si>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</si>
  <si>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</si>
  <si>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</si>
  <si>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</si>
  <si>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</si>
  <si>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</si>
  <si>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</si>
  <si>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</si>
  <si>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</si>
  <si>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</si>
  <si>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</si>
  <si>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</si>
  <si>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</si>
  <si>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</si>
  <si>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</si>
  <si>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</si>
  <si>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</si>
  <si>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</si>
  <si>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</si>
  <si>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</si>
  <si>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</si>
  <si>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</si>
  <si>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</si>
  <si>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</si>
  <si>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</si>
  <si>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</si>
  <si>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</si>
  <si>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</si>
  <si>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</si>
  <si>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</si>
  <si>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</si>
  <si>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</si>
  <si>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</si>
  <si>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</si>
  <si>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</si>
  <si>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</si>
  <si>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</si>
  <si>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</si>
  <si>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</si>
  <si>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</si>
  <si>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</si>
  <si>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</si>
  <si>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</si>
  <si>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</si>
  <si>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</si>
  <si>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</si>
  <si>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</si>
  <si>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</si>
  <si>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</si>
  <si>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</si>
  <si>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</si>
  <si>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</si>
  <si>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</si>
  <si>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</si>
  <si>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</si>
  <si>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</si>
  <si>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</si>
  <si>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</si>
  <si>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</si>
  <si>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</si>
  <si>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</si>
  <si>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</si>
  <si>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</si>
  <si>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</si>
  <si>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</si>
  <si>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</si>
  <si>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</si>
  <si>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</si>
  <si>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</si>
  <si>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</si>
  <si>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</si>
  <si>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</si>
  <si>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</si>
  <si>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</si>
  <si>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</si>
  <si>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</si>
  <si>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</si>
  <si>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</si>
  <si>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</si>
  <si>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</si>
  <si>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</si>
  <si>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</si>
  <si>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</si>
  <si>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</si>
  <si>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</si>
  <si>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</si>
  <si>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</si>
  <si>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</si>
  <si>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</si>
  <si>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</si>
  <si>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</si>
  <si>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</si>
  <si>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</si>
  <si>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</si>
  <si>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</si>
  <si>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</si>
  <si>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</si>
  <si>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</si>
  <si>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</si>
  <si>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</si>
  <si>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</si>
  <si>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</si>
  <si>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</si>
  <si>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</si>
  <si>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</si>
  <si>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</si>
  <si>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</si>
  <si>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</si>
  <si>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</si>
  <si>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</si>
  <si>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</si>
  <si>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</si>
  <si>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</si>
  <si>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</si>
  <si>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</si>
  <si>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</si>
  <si>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</si>
  <si>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</si>
  <si>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</si>
  <si>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</si>
  <si>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</si>
  <si>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Geographical coverage</t>
  </si>
  <si>
    <t>BSB294</t>
  </si>
  <si>
    <t>Georgian Institute of Public Affairs</t>
  </si>
  <si>
    <t xml:space="preserve">Piloting Modern Trading Opportunities in Agriculture through Creation of the Innovative Online Platform </t>
  </si>
  <si>
    <t>AgroNet</t>
  </si>
  <si>
    <t>Georgia
Bulgaria
Romania</t>
  </si>
  <si>
    <t>BSB138</t>
  </si>
  <si>
    <t>Black Sea NGO Network</t>
  </si>
  <si>
    <t>Improved online public access to environmental monitoring data and data tools for the Black Sea Basin supporting cooperation in the reduction of marine litter</t>
  </si>
  <si>
    <t>MARLITER</t>
  </si>
  <si>
    <t>Bulgaria
Romania
Greece
Ukraine
Georgia</t>
  </si>
  <si>
    <t>BSB319</t>
  </si>
  <si>
    <t>National Institute for Marine Research and Development “Grigore Antipa“</t>
  </si>
  <si>
    <t xml:space="preserve">Assessing the vulnerability of the Black Sea marine ecosystem to human pressures </t>
  </si>
  <si>
    <t>ANEMONE</t>
  </si>
  <si>
    <t>Romania
Bulgaria
Ukraine
Turkey</t>
  </si>
  <si>
    <t>BSB383</t>
  </si>
  <si>
    <t>Traders’ Association of Thessaloniki</t>
  </si>
  <si>
    <t xml:space="preserve">Sustainable Agricultural Trade Network in Black Sea Basin </t>
  </si>
  <si>
    <t xml:space="preserve"> AgiTradeNet</t>
  </si>
  <si>
    <t>Greece
Bulgaria
Romania
Republic of Moldova
Turkey
Ukraine</t>
  </si>
  <si>
    <t>BSB541</t>
  </si>
  <si>
    <t xml:space="preserve">Chamber of Commerce &amp; Industry of Xanthi </t>
  </si>
  <si>
    <t>Promoting tea as the engine of growth for the Black Sea Basin Area</t>
  </si>
  <si>
    <t>TEAWAY</t>
  </si>
  <si>
    <t>Greece
Turkey
Bulgaria
Georgia</t>
  </si>
  <si>
    <t>BSB538</t>
  </si>
  <si>
    <t>Constanta County Council</t>
  </si>
  <si>
    <t>Black Sea Joint Environmental Monitoring and Protection</t>
  </si>
  <si>
    <t>ALERT</t>
  </si>
  <si>
    <t xml:space="preserve">Romania
Republic of Moldova
Bulgaria
</t>
  </si>
  <si>
    <t>BSB257</t>
  </si>
  <si>
    <t>Namik Kemal University</t>
  </si>
  <si>
    <t>Zero Waste Strategy For Good Environmental Status</t>
  </si>
  <si>
    <t>ZEWSGES</t>
  </si>
  <si>
    <t>Turkey
Bulgaria
Ukraine
Georgia</t>
  </si>
  <si>
    <t>BSB552</t>
  </si>
  <si>
    <t>Foundation Via Pontica</t>
  </si>
  <si>
    <t xml:space="preserve">Innovative techniques and methods for reducing the marine litter in the Black sea coastal areas </t>
  </si>
  <si>
    <t>RedMarLitter</t>
  </si>
  <si>
    <t>Bulgaria
Romania
Georgia</t>
  </si>
  <si>
    <t>BSB240</t>
  </si>
  <si>
    <t>Port Authority of Alexandroupolis</t>
  </si>
  <si>
    <t xml:space="preserve">Sailing accross the Black Sea </t>
  </si>
  <si>
    <t>SaBS</t>
  </si>
  <si>
    <t>Greece
Bulgaria
Georgia</t>
  </si>
  <si>
    <t>BSB139</t>
  </si>
  <si>
    <t>Demirkoy Municipality</t>
  </si>
  <si>
    <t>Marine and River Litter Elimination New Approach</t>
  </si>
  <si>
    <t>MARLENA</t>
  </si>
  <si>
    <t>Turkey
Bulgaria
Romania
Republic of Moldova
Ukraine</t>
  </si>
  <si>
    <t>BSB457</t>
  </si>
  <si>
    <t>Self-Government City of Kutaisi</t>
  </si>
  <si>
    <t>Waste Free Rivers for a Clean Black Sea</t>
  </si>
  <si>
    <t>MWM-GMR</t>
  </si>
  <si>
    <t>Georgia
Republic of Moldova
Romania</t>
  </si>
  <si>
    <t>BSB371</t>
  </si>
  <si>
    <t>Joint Cultural Heritage – Source for Development of Entrepreneurship in the Black Sea Basin</t>
  </si>
  <si>
    <t>TREASURE</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</si>
  <si>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</si>
  <si>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</si>
  <si>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</si>
  <si>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</si>
  <si>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</si>
  <si>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Romania
Republic of Moldova
Greece</t>
  </si>
  <si>
    <t>BSB117</t>
  </si>
  <si>
    <t>Sozopol Municipality</t>
  </si>
  <si>
    <t>Development of Sustainable Cultural Tourism in the Black Sea Basin</t>
  </si>
  <si>
    <t xml:space="preserve">CULTOUR-BSB </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</si>
  <si>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</si>
  <si>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</si>
  <si>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</si>
  <si>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</si>
  <si>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</si>
  <si>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Republic of Moldova  Romania    Ukraine</t>
  </si>
  <si>
    <t>BSB17</t>
  </si>
  <si>
    <t>Technical Chamber of Greece - Eastern Macedonia Branch</t>
  </si>
  <si>
    <t>CERTOUR II: For a Better SME Management</t>
  </si>
  <si>
    <t>CERTOUR II</t>
  </si>
  <si>
    <t>Greece
Romania
Armenia
Ukraine
Turkey</t>
  </si>
  <si>
    <t>BSB305</t>
  </si>
  <si>
    <t>Union of Bulgarian Black Sea Local Authorities</t>
  </si>
  <si>
    <t>Green tourism and historical heritage – a stepping stone for the development of the Black Sea Basin</t>
  </si>
  <si>
    <t>GreeTHiS</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</si>
  <si>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</si>
  <si>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</si>
  <si>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</si>
  <si>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</si>
  <si>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</si>
  <si>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Greece
Armenia
Bulgaria
Georgia
Romania</t>
  </si>
  <si>
    <t>BSB461</t>
  </si>
  <si>
    <t>Danube Delta National Institute for Research and Development</t>
  </si>
  <si>
    <t>Improving the existing competences and developing new ones in the aquaculture and fish products trade sector</t>
  </si>
  <si>
    <t>DACIAT</t>
  </si>
  <si>
    <t>Romania
Greece
Turkey
Ukraine</t>
  </si>
  <si>
    <t>BSB136</t>
  </si>
  <si>
    <t>Galati Tehnopol Association</t>
  </si>
  <si>
    <t>Increase Trading and Modernization of the Beekeeping and Connected Sectors in the Black Sea Basin</t>
  </si>
  <si>
    <t>ITM BEE-BSB</t>
  </si>
  <si>
    <t>Romania
Bulgaria
Turkey
Moldova
Ukraine</t>
  </si>
  <si>
    <t>BSB79</t>
  </si>
  <si>
    <t>Sile District Governorship</t>
  </si>
  <si>
    <t xml:space="preserve">Developing Ecotourism Net in Black Sea region  </t>
  </si>
  <si>
    <t xml:space="preserve">ECOTOUR-NET </t>
  </si>
  <si>
    <t>Turkey
Ukraine
Greece
Georgia
Bulgaria</t>
  </si>
  <si>
    <t>BSB638</t>
  </si>
  <si>
    <t xml:space="preserve">The Moldovan Investment Agency </t>
  </si>
  <si>
    <t>Trade and Innovation in Wine Industry</t>
  </si>
  <si>
    <t>WINET</t>
  </si>
  <si>
    <t>Moldova      Bulgaria    Romania</t>
  </si>
  <si>
    <t>BSB521</t>
  </si>
  <si>
    <t>SATEAN Foundation</t>
  </si>
  <si>
    <t>Sustainable Use of Natural Resources –
Integrated Services Establishment</t>
  </si>
  <si>
    <t>SUNRISE</t>
  </si>
  <si>
    <t>Romania Republica Moldova        Georgia             Bulgaria</t>
  </si>
  <si>
    <t>BSB142</t>
  </si>
  <si>
    <t>District Government of Enez</t>
  </si>
  <si>
    <t>Eco-Conscious Minds to Stop Pollution in
the Valuable Wetlands of Black Sea Basin</t>
  </si>
  <si>
    <t>BioLearn</t>
  </si>
  <si>
    <t>Acronim</t>
  </si>
  <si>
    <t>Co-finantare ENI</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</si>
  <si>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</si>
  <si>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</si>
  <si>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</si>
  <si>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</si>
  <si>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</si>
  <si>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</si>
  <si>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</si>
  <si>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</si>
  <si>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</si>
  <si>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</si>
  <si>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</si>
  <si>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</si>
  <si>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</si>
  <si>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</si>
  <si>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</si>
  <si>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</si>
  <si>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</si>
  <si>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</si>
  <si>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</si>
  <si>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</si>
  <si>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</si>
  <si>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</si>
  <si>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</si>
  <si>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</si>
  <si>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</si>
  <si>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</si>
  <si>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</si>
  <si>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</si>
  <si>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</si>
  <si>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</si>
  <si>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</si>
  <si>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</si>
  <si>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</si>
  <si>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</si>
  <si>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</si>
  <si>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</si>
  <si>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</si>
  <si>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</si>
  <si>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</si>
  <si>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</si>
  <si>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</si>
  <si>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</si>
  <si>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</si>
  <si>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</si>
  <si>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</si>
  <si>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</si>
  <si>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</si>
  <si>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</si>
  <si>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</si>
  <si>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</si>
  <si>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</si>
  <si>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</si>
  <si>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</si>
  <si>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</si>
  <si>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</si>
  <si>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</si>
  <si>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</si>
  <si>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</si>
  <si>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</si>
  <si>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</si>
  <si>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</si>
  <si>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</si>
  <si>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</si>
  <si>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</si>
  <si>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</si>
  <si>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</si>
  <si>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</si>
  <si>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</si>
  <si>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</si>
  <si>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</si>
  <si>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</si>
  <si>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</si>
  <si>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</si>
  <si>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</si>
  <si>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</si>
  <si>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</si>
  <si>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</si>
  <si>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</si>
  <si>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</si>
  <si>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</si>
  <si>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</si>
  <si>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</si>
  <si>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</si>
  <si>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</si>
  <si>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</si>
  <si>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</si>
  <si>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</si>
  <si>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</si>
  <si>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</si>
  <si>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</si>
  <si>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</si>
  <si>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</si>
  <si>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</si>
  <si>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</si>
  <si>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</si>
  <si>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</si>
  <si>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</si>
  <si>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</si>
  <si>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</si>
  <si>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</si>
  <si>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</si>
  <si>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</si>
  <si>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</si>
  <si>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</si>
  <si>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</si>
  <si>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</si>
  <si>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</si>
  <si>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</si>
  <si>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</si>
  <si>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</si>
  <si>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</si>
  <si>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</si>
  <si>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</si>
  <si>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</si>
  <si>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</si>
  <si>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</si>
  <si>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</si>
  <si>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</si>
  <si>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</si>
  <si>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</si>
  <si>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</si>
  <si>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</si>
  <si>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</si>
  <si>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</si>
  <si>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</si>
  <si>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</si>
  <si>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</si>
  <si>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</si>
  <si>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</si>
  <si>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</si>
  <si>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</si>
  <si>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</si>
  <si>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</si>
  <si>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</si>
  <si>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</si>
  <si>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</si>
  <si>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</si>
  <si>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</si>
  <si>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</si>
  <si>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</si>
  <si>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</si>
  <si>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</si>
  <si>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</si>
  <si>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</si>
  <si>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</si>
  <si>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</si>
  <si>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</si>
  <si>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</si>
  <si>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</si>
  <si>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</si>
  <si>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</si>
  <si>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ROHU344</t>
  </si>
  <si>
    <t>Viktor Kekete</t>
  </si>
  <si>
    <t>08.10.2018</t>
  </si>
  <si>
    <t>123227 / 23.10.2018</t>
  </si>
  <si>
    <t>ROHU349</t>
  </si>
  <si>
    <t>Easing Access to Systemic Discovery of Our Origins and Resources</t>
  </si>
  <si>
    <t>EASYDOOR</t>
  </si>
  <si>
    <t>Self-government of Szabolcs-Szatmár-Bereg County</t>
  </si>
  <si>
    <t>Balog Gabor</t>
  </si>
  <si>
    <t>24.09.2018</t>
  </si>
  <si>
    <t>114726 / 05.10.2018</t>
  </si>
  <si>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</si>
  <si>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</si>
  <si>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</si>
  <si>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</si>
  <si>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</si>
  <si>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</si>
  <si>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</si>
  <si>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</si>
  <si>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</si>
  <si>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</si>
  <si>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ROHU355</t>
  </si>
  <si>
    <t>01.10.2018</t>
  </si>
  <si>
    <t>119748 / 16.10.2018</t>
  </si>
  <si>
    <t>15.10.2018</t>
  </si>
  <si>
    <t>ROHU138</t>
  </si>
  <si>
    <t>Nora Sebesi</t>
  </si>
  <si>
    <t>113219 / 03.10.2018</t>
  </si>
  <si>
    <t>16.10.2018</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</si>
  <si>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</si>
  <si>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</si>
  <si>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</si>
  <si>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</si>
  <si>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</si>
  <si>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</si>
  <si>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</si>
  <si>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</si>
  <si>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</si>
  <si>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</si>
  <si>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</si>
  <si>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t>The Rescue Team Foundation for Emergency Situations of South Bekes</t>
  </si>
  <si>
    <t>South East Hungary Special Emergency Service Association</t>
  </si>
  <si>
    <t>Arad County Council</t>
  </si>
  <si>
    <t>ROHU240</t>
  </si>
  <si>
    <t>110539 / 27.09.2018</t>
  </si>
  <si>
    <t>ROHU245</t>
  </si>
  <si>
    <t>ROcHUs - Care for health in Satu Mare and Szabolcs-Szatmár-Bereg counties</t>
  </si>
  <si>
    <t>ROcHUs</t>
  </si>
  <si>
    <t>Satu Mare County Emergency Hospital</t>
  </si>
  <si>
    <t>Cristina Vesa</t>
  </si>
  <si>
    <t>21.09.2018</t>
  </si>
  <si>
    <t>115118 / 05.10.2018</t>
  </si>
  <si>
    <t>04.10.2018</t>
  </si>
  <si>
    <t>12.10.2018</t>
  </si>
  <si>
    <t xml:space="preserve">Satu Mare County Administrative-Territorial Unit </t>
  </si>
  <si>
    <t>Szabolcs-Szatmár-Bereg County Hospitals and University Hospital</t>
  </si>
  <si>
    <t>Szabolcs-Szatmár-Bereg</t>
  </si>
  <si>
    <t>Hospital of Felső-Szabolcs</t>
  </si>
  <si>
    <t>ROHU275</t>
  </si>
  <si>
    <t>110550 / 27.09.2018</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</si>
  <si>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</si>
  <si>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</si>
  <si>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</si>
  <si>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</si>
  <si>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</si>
  <si>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</si>
  <si>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</si>
  <si>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</si>
  <si>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</si>
  <si>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</si>
  <si>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</si>
  <si>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</si>
  <si>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</si>
  <si>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</si>
  <si>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</si>
  <si>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</si>
  <si>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</si>
  <si>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</si>
  <si>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</si>
  <si>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</si>
  <si>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</si>
  <si>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</si>
  <si>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</si>
  <si>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</si>
  <si>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</si>
  <si>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</si>
  <si>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</si>
  <si>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</si>
  <si>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</si>
  <si>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</si>
  <si>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</si>
  <si>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</si>
  <si>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</si>
  <si>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</si>
  <si>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</si>
  <si>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</si>
  <si>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</si>
  <si>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</si>
  <si>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</si>
  <si>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</si>
  <si>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</si>
  <si>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</si>
  <si>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</si>
  <si>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</si>
  <si>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</si>
  <si>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</si>
  <si>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</si>
  <si>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</si>
  <si>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</si>
  <si>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</si>
  <si>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</si>
  <si>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</si>
  <si>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</si>
  <si>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</si>
  <si>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</si>
  <si>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</si>
  <si>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</si>
  <si>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</si>
  <si>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</si>
  <si>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</si>
  <si>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</si>
  <si>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</si>
  <si>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</si>
  <si>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</si>
  <si>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</si>
  <si>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</si>
  <si>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</si>
  <si>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</si>
  <si>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</si>
  <si>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</si>
  <si>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</si>
  <si>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</si>
  <si>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</si>
  <si>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</si>
  <si>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</si>
  <si>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</si>
  <si>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</si>
  <si>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</si>
  <si>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</si>
  <si>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</si>
  <si>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</si>
  <si>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</si>
  <si>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</si>
  <si>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</si>
  <si>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</si>
  <si>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</si>
  <si>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</si>
  <si>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</si>
  <si>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</si>
  <si>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</si>
  <si>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</si>
  <si>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</si>
  <si>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</si>
  <si>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</si>
  <si>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</si>
  <si>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</si>
  <si>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</si>
  <si>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</si>
  <si>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</si>
  <si>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</si>
  <si>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</si>
  <si>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</si>
  <si>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</si>
  <si>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</si>
  <si>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</si>
  <si>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</si>
  <si>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</si>
  <si>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</si>
  <si>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</si>
  <si>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</si>
  <si>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</si>
  <si>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</si>
  <si>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</si>
  <si>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</si>
  <si>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</si>
  <si>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</si>
  <si>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</si>
  <si>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</si>
  <si>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</si>
  <si>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</si>
  <si>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</si>
  <si>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</si>
  <si>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</si>
  <si>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</si>
  <si>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</si>
  <si>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</si>
  <si>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</si>
  <si>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</si>
  <si>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</si>
  <si>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</si>
  <si>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</si>
  <si>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</si>
  <si>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</si>
  <si>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</si>
  <si>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</si>
  <si>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</si>
  <si>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</si>
  <si>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</si>
  <si>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</si>
  <si>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</si>
  <si>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</si>
  <si>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</si>
  <si>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</si>
  <si>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</si>
  <si>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</si>
  <si>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</si>
  <si>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</si>
  <si>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</si>
  <si>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</si>
  <si>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</si>
  <si>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</si>
  <si>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</si>
  <si>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</si>
  <si>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</si>
  <si>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</si>
  <si>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</si>
  <si>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</si>
  <si>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</si>
  <si>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</si>
  <si>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</si>
  <si>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</si>
  <si>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</si>
  <si>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</si>
  <si>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</si>
  <si>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</si>
  <si>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</si>
  <si>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</si>
  <si>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</si>
  <si>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</si>
  <si>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</si>
  <si>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</si>
  <si>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</si>
  <si>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</si>
  <si>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</si>
  <si>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</si>
  <si>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</si>
  <si>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</si>
  <si>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</si>
  <si>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</si>
  <si>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</si>
  <si>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</si>
  <si>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</si>
  <si>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</si>
  <si>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</si>
  <si>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</si>
  <si>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</si>
  <si>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</si>
  <si>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</si>
  <si>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</si>
  <si>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</si>
  <si>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</si>
  <si>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</si>
  <si>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</si>
  <si>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</si>
  <si>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</si>
  <si>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</si>
  <si>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</si>
  <si>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</si>
  <si>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</si>
  <si>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</si>
  <si>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</si>
  <si>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</si>
  <si>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</si>
  <si>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</si>
  <si>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</si>
  <si>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</si>
  <si>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</si>
  <si>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</si>
  <si>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</si>
  <si>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</si>
  <si>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</si>
  <si>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</si>
  <si>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</si>
  <si>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</si>
  <si>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</si>
  <si>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</si>
  <si>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</si>
  <si>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</si>
  <si>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</si>
  <si>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</si>
  <si>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</si>
  <si>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</si>
  <si>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</si>
  <si>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</si>
  <si>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</si>
  <si>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</si>
  <si>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</si>
  <si>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</si>
  <si>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</si>
  <si>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</si>
  <si>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</si>
  <si>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</si>
  <si>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</si>
  <si>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</si>
  <si>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</si>
  <si>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</si>
  <si>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</si>
  <si>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</si>
  <si>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</si>
  <si>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</si>
  <si>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</si>
  <si>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</si>
  <si>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</si>
  <si>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</si>
  <si>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</si>
  <si>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</si>
  <si>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</si>
  <si>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</si>
  <si>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</si>
  <si>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</si>
  <si>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</si>
  <si>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</si>
  <si>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</si>
  <si>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</si>
  <si>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</si>
  <si>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</si>
  <si>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</si>
  <si>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</si>
  <si>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</si>
  <si>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</si>
  <si>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</si>
  <si>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</si>
  <si>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</si>
  <si>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</si>
  <si>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</si>
  <si>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</si>
  <si>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</si>
  <si>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</si>
  <si>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</si>
  <si>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</si>
  <si>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</si>
  <si>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</si>
  <si>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</si>
  <si>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</si>
  <si>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</si>
  <si>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</si>
  <si>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</si>
  <si>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</si>
  <si>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</si>
  <si>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</si>
  <si>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</si>
  <si>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</si>
  <si>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</si>
  <si>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</si>
  <si>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</si>
  <si>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</si>
  <si>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</si>
  <si>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</si>
  <si>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</si>
  <si>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</si>
  <si>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</si>
  <si>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</si>
  <si>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</si>
  <si>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</si>
  <si>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</si>
  <si>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</si>
  <si>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</si>
  <si>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</si>
  <si>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</si>
  <si>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</si>
  <si>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</si>
  <si>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</si>
  <si>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</si>
  <si>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</si>
  <si>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</si>
  <si>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</si>
  <si>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</si>
  <si>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</si>
  <si>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</si>
  <si>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</si>
  <si>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</si>
  <si>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</si>
  <si>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</si>
  <si>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</si>
  <si>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</si>
  <si>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</si>
  <si>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</si>
  <si>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</si>
  <si>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</si>
  <si>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</si>
  <si>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</si>
  <si>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</si>
  <si>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</si>
  <si>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</si>
  <si>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</si>
  <si>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</si>
  <si>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</si>
  <si>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</si>
  <si>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</si>
  <si>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</si>
  <si>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</si>
  <si>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</si>
  <si>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</si>
  <si>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</si>
  <si>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</si>
  <si>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</si>
  <si>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</si>
  <si>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</si>
  <si>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</si>
  <si>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</si>
  <si>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</si>
  <si>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</si>
  <si>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</si>
  <si>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</si>
  <si>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</si>
  <si>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</si>
  <si>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</si>
  <si>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</si>
  <si>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</si>
  <si>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</si>
  <si>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</si>
  <si>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</si>
  <si>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</si>
  <si>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</si>
  <si>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</si>
  <si>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</si>
  <si>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</si>
  <si>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</si>
  <si>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</si>
  <si>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</si>
  <si>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</si>
  <si>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</si>
  <si>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</si>
  <si>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</si>
  <si>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</si>
  <si>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</si>
  <si>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</si>
  <si>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</si>
  <si>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</si>
  <si>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</si>
  <si>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</si>
  <si>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</si>
  <si>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</si>
  <si>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</si>
  <si>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</si>
  <si>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</si>
  <si>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</si>
  <si>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</si>
  <si>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</si>
  <si>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</si>
  <si>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</si>
  <si>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</si>
  <si>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</si>
  <si>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</si>
  <si>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</si>
  <si>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</si>
  <si>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</si>
  <si>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</si>
  <si>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</si>
  <si>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</si>
  <si>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</si>
  <si>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</si>
  <si>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</si>
  <si>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</si>
  <si>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</si>
  <si>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</si>
  <si>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</si>
  <si>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</si>
  <si>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</si>
  <si>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</si>
  <si>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</si>
  <si>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</si>
  <si>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</si>
  <si>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</si>
  <si>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</si>
  <si>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</si>
  <si>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</si>
  <si>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</si>
  <si>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</si>
  <si>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</si>
  <si>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</si>
  <si>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</si>
  <si>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</si>
  <si>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</si>
  <si>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</si>
  <si>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</si>
  <si>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</si>
  <si>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</si>
  <si>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</si>
  <si>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</si>
  <si>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</si>
  <si>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</si>
  <si>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</si>
  <si>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</si>
  <si>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</si>
  <si>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</si>
  <si>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</si>
  <si>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</si>
  <si>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</si>
  <si>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</si>
  <si>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</si>
  <si>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</si>
  <si>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</si>
  <si>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</si>
  <si>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</si>
  <si>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</si>
  <si>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</si>
  <si>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</si>
  <si>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</si>
  <si>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</si>
  <si>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</si>
  <si>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</si>
  <si>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</si>
  <si>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</si>
  <si>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</si>
  <si>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</si>
  <si>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</si>
  <si>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</si>
  <si>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</si>
  <si>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</si>
  <si>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</si>
  <si>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</si>
  <si>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</si>
  <si>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</si>
  <si>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</si>
  <si>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</si>
  <si>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</si>
  <si>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</si>
  <si>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</si>
  <si>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</si>
  <si>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</si>
  <si>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</si>
  <si>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</si>
  <si>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</si>
  <si>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</si>
  <si>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</si>
  <si>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</si>
  <si>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</si>
  <si>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</si>
  <si>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</si>
  <si>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</si>
  <si>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</si>
  <si>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</si>
  <si>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</si>
  <si>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</si>
  <si>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</si>
  <si>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</si>
  <si>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</si>
  <si>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</si>
  <si>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</si>
  <si>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</si>
  <si>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</si>
  <si>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</si>
  <si>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</si>
  <si>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</si>
  <si>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</si>
  <si>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</si>
  <si>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</si>
  <si>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</si>
  <si>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</si>
  <si>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</si>
  <si>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</si>
  <si>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</si>
  <si>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</si>
  <si>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</si>
  <si>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</si>
  <si>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</si>
  <si>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</si>
  <si>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</si>
  <si>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</si>
  <si>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</si>
  <si>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</si>
  <si>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</si>
  <si>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</si>
  <si>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</si>
  <si>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</si>
  <si>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</si>
  <si>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</si>
  <si>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</si>
  <si>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</si>
  <si>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</si>
  <si>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</si>
  <si>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</si>
  <si>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</si>
  <si>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</si>
  <si>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</si>
  <si>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</si>
  <si>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</si>
  <si>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</si>
  <si>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</si>
  <si>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</si>
  <si>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</si>
  <si>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</si>
  <si>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</si>
  <si>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</si>
  <si>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</si>
  <si>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</si>
  <si>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</si>
  <si>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</si>
  <si>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</si>
  <si>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</si>
  <si>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</si>
  <si>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</si>
  <si>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</si>
  <si>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</si>
  <si>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</si>
  <si>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</si>
  <si>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</si>
  <si>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</si>
  <si>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</si>
  <si>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</si>
  <si>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</si>
  <si>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</si>
  <si>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</si>
  <si>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</si>
  <si>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</si>
  <si>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</si>
  <si>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</si>
  <si>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</si>
  <si>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</si>
  <si>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</si>
  <si>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</si>
  <si>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</si>
  <si>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</si>
  <si>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</si>
  <si>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</si>
  <si>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</si>
  <si>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</si>
  <si>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</si>
  <si>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</si>
  <si>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</si>
  <si>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</si>
  <si>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</si>
  <si>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</si>
  <si>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</si>
  <si>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</si>
  <si>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</si>
  <si>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</si>
  <si>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</si>
  <si>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</si>
  <si>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</si>
  <si>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</si>
  <si>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</si>
  <si>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</si>
  <si>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</si>
  <si>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</si>
  <si>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</si>
  <si>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</si>
  <si>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</si>
  <si>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</si>
  <si>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</si>
  <si>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</si>
  <si>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</si>
  <si>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</si>
  <si>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</si>
  <si>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</si>
  <si>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</si>
  <si>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</si>
  <si>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</si>
  <si>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</si>
  <si>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</si>
  <si>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</si>
  <si>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</si>
  <si>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</si>
  <si>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</si>
  <si>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</si>
  <si>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</si>
  <si>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</si>
  <si>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</si>
  <si>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</si>
  <si>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</si>
  <si>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</si>
  <si>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</si>
  <si>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</si>
  <si>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</si>
  <si>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</si>
  <si>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</si>
  <si>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</si>
  <si>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</si>
  <si>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</si>
  <si>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</si>
  <si>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</si>
  <si>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</si>
  <si>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</si>
  <si>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</si>
  <si>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</si>
  <si>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</si>
  <si>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</si>
  <si>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</si>
  <si>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</si>
  <si>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</si>
  <si>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</si>
  <si>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</si>
  <si>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</si>
  <si>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</si>
  <si>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</si>
  <si>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</si>
  <si>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</si>
  <si>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</si>
  <si>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</si>
  <si>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</si>
  <si>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</si>
  <si>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</si>
  <si>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</si>
  <si>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</si>
  <si>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</si>
  <si>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</si>
  <si>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</si>
  <si>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</si>
  <si>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</si>
  <si>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</si>
  <si>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</si>
  <si>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</si>
  <si>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</si>
  <si>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</si>
  <si>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</si>
  <si>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</si>
  <si>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</si>
  <si>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</si>
  <si>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</si>
  <si>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</si>
  <si>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</si>
  <si>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</si>
  <si>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</si>
  <si>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</si>
  <si>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</si>
  <si>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</si>
  <si>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</si>
  <si>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</si>
  <si>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</si>
  <si>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</si>
  <si>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</si>
  <si>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</si>
  <si>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</si>
  <si>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</si>
  <si>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</si>
  <si>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</si>
  <si>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</si>
  <si>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</si>
  <si>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</si>
  <si>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</si>
  <si>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</si>
  <si>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</si>
  <si>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</si>
  <si>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</si>
  <si>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</si>
  <si>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</si>
  <si>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</si>
  <si>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</si>
  <si>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</si>
  <si>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</si>
  <si>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</si>
  <si>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</si>
  <si>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</si>
  <si>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</si>
  <si>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</si>
  <si>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</si>
  <si>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</si>
  <si>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</si>
  <si>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</si>
  <si>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</si>
  <si>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</si>
  <si>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</si>
  <si>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</si>
  <si>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</si>
  <si>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</si>
  <si>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</si>
  <si>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</si>
  <si>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</si>
  <si>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</si>
  <si>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</si>
  <si>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</si>
  <si>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</si>
  <si>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</si>
  <si>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</si>
  <si>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</si>
  <si>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</si>
  <si>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</si>
  <si>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</si>
  <si>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</si>
  <si>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</si>
  <si>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</si>
  <si>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</si>
  <si>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</si>
  <si>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</si>
  <si>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</si>
  <si>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</si>
  <si>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</si>
  <si>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</si>
  <si>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</si>
  <si>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</si>
  <si>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</si>
  <si>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</si>
  <si>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</si>
  <si>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</si>
  <si>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</si>
  <si>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</si>
  <si>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</si>
  <si>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</si>
  <si>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</si>
  <si>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</si>
  <si>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</si>
  <si>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</si>
  <si>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</si>
  <si>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</si>
  <si>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</si>
  <si>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</si>
  <si>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</si>
  <si>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</si>
  <si>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</si>
  <si>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</si>
  <si>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</si>
  <si>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</si>
  <si>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</si>
  <si>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</si>
  <si>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</si>
  <si>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</si>
  <si>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</si>
  <si>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</si>
  <si>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</si>
  <si>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</si>
  <si>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</si>
  <si>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</si>
  <si>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</si>
  <si>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</si>
  <si>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</si>
  <si>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</si>
  <si>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</si>
  <si>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</si>
  <si>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</si>
  <si>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</si>
  <si>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</si>
  <si>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Black Sea Archaeology, History and Culture Portal</t>
  </si>
  <si>
    <t>Development and promotion of the common heritage</t>
  </si>
  <si>
    <t>Leave your Environmentalist Spirit Online for the Black Sea Basin</t>
  </si>
  <si>
    <t xml:space="preserve">Association for the Protection of Human Being and Environment  for a Sustainable Development in the world  </t>
  </si>
  <si>
    <t>BSB1135</t>
  </si>
  <si>
    <t>Cross-Border Alliance for Climate-Smart and Green Agriculture in the Black Sea Basin</t>
  </si>
  <si>
    <t>BSB1107</t>
  </si>
  <si>
    <t>Association of
Cross border
Cooperation
"Lower Danube
Euroregion" (Romania)</t>
  </si>
  <si>
    <t xml:space="preserve">Joint actions for environmental protection in Black Sea Basin </t>
  </si>
  <si>
    <t>BSB1145</t>
  </si>
  <si>
    <t>Varna University
of Management (Bulgaria)</t>
  </si>
  <si>
    <t>Promoting Heritage- and Culture-based Experiential Tourism in the Black Sea Basin</t>
  </si>
  <si>
    <t>BSB1029</t>
  </si>
  <si>
    <t>Institute of Fishing Resources-Varna (Bulgaria)</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</si>
  <si>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</si>
  <si>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</si>
  <si>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</si>
  <si>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</si>
  <si>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</si>
  <si>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</si>
  <si>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</si>
  <si>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</si>
  <si>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</si>
  <si>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</si>
  <si>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</si>
  <si>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</si>
  <si>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</si>
  <si>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</si>
  <si>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</si>
  <si>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</si>
  <si>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</si>
  <si>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</si>
  <si>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</si>
  <si>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</si>
  <si>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</si>
  <si>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</si>
  <si>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</si>
  <si>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</si>
  <si>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</si>
  <si>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</si>
  <si>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</si>
  <si>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</si>
  <si>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11.05.2020</t>
  </si>
  <si>
    <t>Ro-Ua Trans-border Academic Development for Research and Innovation</t>
  </si>
  <si>
    <t>BSB1108</t>
  </si>
  <si>
    <t>Development and Promotion of Active Tourism in the Black Sea Basin</t>
  </si>
  <si>
    <t>Territorial Administrative Unit Galati County</t>
  </si>
  <si>
    <t>BSB1191</t>
  </si>
  <si>
    <t xml:space="preserve">Black Sea Basin Geographical Indications Network </t>
  </si>
  <si>
    <t>21.05.2020</t>
  </si>
  <si>
    <t>12.05.2020</t>
  </si>
  <si>
    <t>13.05.2020</t>
  </si>
  <si>
    <t>BSB966</t>
  </si>
  <si>
    <t>Technological Educational Institute of Central Macedonia - Special Account for Research Funds</t>
  </si>
  <si>
    <t>Rapid Earthquake Damage Assessment ConsorTium</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</si>
  <si>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</si>
  <si>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</si>
  <si>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</si>
  <si>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</si>
  <si>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</si>
  <si>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</si>
  <si>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</si>
  <si>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</si>
  <si>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</si>
  <si>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</si>
  <si>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</si>
  <si>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</si>
  <si>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</si>
  <si>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</si>
  <si>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</si>
  <si>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</si>
  <si>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</si>
  <si>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</si>
  <si>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</si>
  <si>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</si>
  <si>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</si>
  <si>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</si>
  <si>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</si>
  <si>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</si>
  <si>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</si>
  <si>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Organization for Small and Medium Enterprises Sector Development</t>
  </si>
  <si>
    <t>BSB889</t>
  </si>
  <si>
    <t>Copernicus assisted environmental monitoring across the
Black Sea Basin</t>
  </si>
  <si>
    <t xml:space="preserve">American University of Armenia Fund </t>
  </si>
  <si>
    <t>BSB908</t>
  </si>
  <si>
    <t>Jointly preparing the conditions in the agricultural and connected sectors in the BSB area for the digital transformation</t>
  </si>
  <si>
    <t>EASTERN BLACK SEA DEVELOPMENT AGENCY (Bulgaria)</t>
  </si>
  <si>
    <t>Pieriki Anaptixiaki S.A.-O.L.A.(Grecia)</t>
  </si>
  <si>
    <t>BSB784</t>
  </si>
  <si>
    <t>Cleaner Rivers - Cleaner Seas</t>
  </si>
  <si>
    <t>Earth Forever
Foundation (Bulgaria)</t>
  </si>
  <si>
    <t>BSB785</t>
  </si>
  <si>
    <t>Raising Public Awareness and Reducing Marine Litter for Protection of the Black Sea Ecosystem</t>
  </si>
  <si>
    <t>Karadeniz
Technical
University-
Marine Science
Faculty (Turcia)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</si>
  <si>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</si>
  <si>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</si>
  <si>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</si>
  <si>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</si>
  <si>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</si>
  <si>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</si>
  <si>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</si>
  <si>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</si>
  <si>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</si>
  <si>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</si>
  <si>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</si>
  <si>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</si>
  <si>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</si>
  <si>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</si>
  <si>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BSB963</t>
  </si>
  <si>
    <t>Technologiko Ekpedeftiko Idryma Anatolikis Makedonias kai Thrakis (Grecia)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</si>
  <si>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</si>
  <si>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</si>
  <si>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</si>
  <si>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</si>
  <si>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</si>
  <si>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BUSINESS EXCELLENCE IN TOURISM</t>
  </si>
  <si>
    <t>15.07.2020</t>
  </si>
  <si>
    <t>CROSSLOCALDEV</t>
  </si>
  <si>
    <t>Berettyóújfalu Város Önkormányzata</t>
  </si>
  <si>
    <t>15.06.2020</t>
  </si>
  <si>
    <t>82981/ 16.06.2020</t>
  </si>
  <si>
    <t>82887/ 16.06.2020</t>
  </si>
  <si>
    <t>CBC-EMPLOYMENT</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</si>
  <si>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</si>
  <si>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</si>
  <si>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</si>
  <si>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</si>
  <si>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</si>
  <si>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</si>
  <si>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</si>
  <si>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</si>
  <si>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</si>
  <si>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</si>
  <si>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</si>
  <si>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</si>
  <si>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</si>
  <si>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</si>
  <si>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</si>
  <si>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</si>
  <si>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</si>
  <si>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Establishment of Learning Network for the consolidation effort of joint environmental control and monitoring in the Black sea Basin 2</t>
  </si>
  <si>
    <t>Danubius University of Galati</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</si>
  <si>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</si>
  <si>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</si>
  <si>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</si>
  <si>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</si>
  <si>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</si>
  <si>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</si>
  <si>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</si>
  <si>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</si>
  <si>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</si>
  <si>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</si>
  <si>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</si>
  <si>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</si>
  <si>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</si>
  <si>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</si>
  <si>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</si>
  <si>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</si>
  <si>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</si>
  <si>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</si>
  <si>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</si>
  <si>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</si>
  <si>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</si>
  <si>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</si>
  <si>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</si>
  <si>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</si>
  <si>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</si>
  <si>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</si>
  <si>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</si>
  <si>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</si>
  <si>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</si>
  <si>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</si>
  <si>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</si>
  <si>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</si>
  <si>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</si>
  <si>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</si>
  <si>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</si>
  <si>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</si>
  <si>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</si>
  <si>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</si>
  <si>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</si>
  <si>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</si>
  <si>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</si>
  <si>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</si>
  <si>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</si>
  <si>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</si>
  <si>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</si>
  <si>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</si>
  <si>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</si>
  <si>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</si>
  <si>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</si>
  <si>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</si>
  <si>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</si>
  <si>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</si>
  <si>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</si>
  <si>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</si>
  <si>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</si>
  <si>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</si>
  <si>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</si>
  <si>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</si>
  <si>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</si>
  <si>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</si>
  <si>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</si>
  <si>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</si>
  <si>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</si>
  <si>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</si>
  <si>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</si>
  <si>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</si>
  <si>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</si>
  <si>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</si>
  <si>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</si>
  <si>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</si>
  <si>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</si>
  <si>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</si>
  <si>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</si>
  <si>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</si>
  <si>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</si>
  <si>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</si>
  <si>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</si>
  <si>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</si>
  <si>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</si>
  <si>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</si>
  <si>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</si>
  <si>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</si>
  <si>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</si>
  <si>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</si>
  <si>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</si>
  <si>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</si>
  <si>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</si>
  <si>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</si>
  <si>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</si>
  <si>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</si>
  <si>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</si>
  <si>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</si>
  <si>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</si>
  <si>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</si>
  <si>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</si>
  <si>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</si>
  <si>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</si>
  <si>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</si>
  <si>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</si>
  <si>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</si>
  <si>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</si>
  <si>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</si>
  <si>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</si>
  <si>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</si>
  <si>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</si>
  <si>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</si>
  <si>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</si>
  <si>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</si>
  <si>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</si>
  <si>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</si>
  <si>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</si>
  <si>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</si>
  <si>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</si>
  <si>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</si>
  <si>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</si>
  <si>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</si>
  <si>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</si>
  <si>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</si>
  <si>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</si>
  <si>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</si>
  <si>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</si>
  <si>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</si>
  <si>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</si>
  <si>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</si>
  <si>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</si>
  <si>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</si>
  <si>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</si>
  <si>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</si>
  <si>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</si>
  <si>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</si>
  <si>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</si>
  <si>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</si>
  <si>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</si>
  <si>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</si>
  <si>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</si>
  <si>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</si>
  <si>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</si>
  <si>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</si>
  <si>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</si>
  <si>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</si>
  <si>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</si>
  <si>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</si>
  <si>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</si>
  <si>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</si>
  <si>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</si>
  <si>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</si>
  <si>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</si>
  <si>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</si>
  <si>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</si>
  <si>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</si>
  <si>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</si>
  <si>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</si>
  <si>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</si>
  <si>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</si>
  <si>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</si>
  <si>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</si>
  <si>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</si>
  <si>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</si>
  <si>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</si>
  <si>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</si>
  <si>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</si>
  <si>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</si>
  <si>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</si>
  <si>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</si>
  <si>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</si>
  <si>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</si>
  <si>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</si>
  <si>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</si>
  <si>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</si>
  <si>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</si>
  <si>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</si>
  <si>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</si>
  <si>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</si>
  <si>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</si>
  <si>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</si>
  <si>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</si>
  <si>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13.10.2020</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</si>
  <si>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</si>
  <si>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</si>
  <si>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</si>
  <si>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</si>
  <si>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</si>
  <si>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</si>
  <si>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</si>
  <si>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</si>
  <si>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</si>
  <si>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</si>
  <si>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</si>
  <si>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</si>
  <si>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</si>
  <si>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</si>
  <si>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</si>
  <si>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</si>
  <si>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</si>
  <si>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</si>
  <si>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</si>
  <si>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</si>
  <si>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</si>
  <si>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</si>
  <si>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</si>
  <si>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</si>
  <si>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</si>
  <si>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</si>
  <si>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</si>
  <si>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</si>
  <si>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</si>
  <si>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</si>
  <si>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</si>
  <si>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</si>
  <si>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</si>
  <si>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Developing Cultural and Creative İndustries in the Black Sea Basin</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</si>
  <si>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</si>
  <si>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</si>
  <si>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</si>
  <si>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</si>
  <si>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</si>
  <si>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</si>
  <si>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</si>
  <si>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</si>
  <si>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</si>
  <si>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</si>
  <si>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</si>
  <si>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</si>
  <si>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</si>
  <si>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</si>
  <si>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</si>
  <si>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</si>
  <si>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</si>
  <si>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</si>
  <si>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</si>
  <si>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</si>
  <si>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</si>
  <si>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</si>
  <si>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</si>
  <si>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</si>
  <si>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</si>
  <si>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</si>
  <si>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</si>
  <si>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</si>
  <si>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</si>
  <si>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</si>
  <si>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</si>
  <si>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</si>
  <si>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</si>
  <si>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</si>
  <si>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</si>
  <si>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</si>
  <si>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</si>
  <si>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</si>
  <si>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</si>
  <si>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</si>
  <si>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</si>
  <si>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</si>
  <si>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</si>
  <si>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</si>
  <si>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</si>
  <si>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</si>
  <si>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</si>
  <si>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</si>
  <si>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</si>
  <si>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</si>
  <si>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</si>
  <si>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</si>
  <si>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</si>
  <si>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</si>
  <si>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</si>
  <si>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</si>
  <si>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</si>
  <si>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</si>
  <si>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</si>
  <si>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</si>
  <si>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</si>
  <si>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</si>
  <si>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</si>
  <si>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</si>
  <si>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</si>
  <si>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</si>
  <si>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</si>
  <si>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</si>
  <si>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</si>
  <si>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</si>
  <si>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</si>
  <si>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</si>
  <si>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</si>
  <si>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</si>
  <si>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</si>
  <si>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</si>
  <si>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</si>
  <si>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</si>
  <si>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</si>
  <si>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</si>
  <si>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</si>
  <si>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</si>
  <si>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</si>
  <si>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</si>
  <si>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</si>
  <si>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</si>
  <si>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</si>
  <si>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</si>
  <si>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</si>
  <si>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</si>
  <si>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</si>
  <si>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</si>
  <si>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</si>
  <si>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</si>
  <si>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</si>
  <si>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</si>
  <si>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</si>
  <si>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</si>
  <si>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</si>
  <si>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</si>
  <si>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</si>
  <si>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</si>
  <si>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</si>
  <si>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</si>
  <si>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KNOWING CIRCULAR ECONOMY IN BLACK SEA BASIN</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</si>
  <si>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</si>
  <si>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</si>
  <si>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</si>
  <si>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</si>
  <si>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</si>
  <si>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</si>
  <si>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</si>
  <si>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</si>
  <si>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</si>
  <si>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</si>
  <si>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</si>
  <si>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</si>
  <si>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</si>
  <si>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</si>
  <si>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</si>
  <si>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</si>
  <si>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</si>
  <si>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</si>
  <si>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</si>
  <si>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</si>
  <si>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</si>
  <si>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</si>
  <si>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</si>
  <si>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</si>
  <si>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</si>
  <si>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</si>
  <si>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</si>
  <si>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</si>
  <si>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</si>
  <si>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</si>
  <si>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</si>
  <si>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</si>
  <si>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</si>
  <si>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</si>
  <si>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</si>
  <si>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</si>
  <si>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</si>
  <si>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</si>
  <si>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</si>
  <si>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</si>
  <si>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</si>
  <si>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</si>
  <si>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</si>
  <si>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</si>
  <si>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</si>
  <si>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</si>
  <si>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</si>
  <si>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</si>
  <si>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</si>
  <si>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</si>
  <si>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</si>
  <si>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</si>
  <si>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</si>
  <si>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</si>
  <si>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</si>
  <si>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</si>
  <si>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</si>
  <si>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</si>
  <si>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</si>
  <si>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</si>
  <si>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</si>
  <si>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</si>
  <si>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</si>
  <si>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</si>
  <si>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</si>
  <si>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</si>
  <si>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</si>
  <si>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</si>
  <si>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</si>
  <si>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</si>
  <si>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</si>
  <si>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</si>
  <si>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</si>
  <si>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</si>
  <si>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</si>
  <si>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</si>
  <si>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</si>
  <si>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</si>
  <si>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</si>
  <si>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</si>
  <si>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</si>
  <si>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</si>
  <si>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</si>
  <si>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</si>
  <si>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</si>
  <si>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</si>
  <si>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</si>
  <si>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</si>
  <si>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</si>
  <si>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</si>
  <si>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</si>
  <si>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</si>
  <si>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</si>
  <si>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</si>
  <si>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</si>
  <si>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</si>
  <si>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</si>
  <si>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</si>
  <si>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</si>
  <si>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</si>
  <si>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</si>
  <si>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</si>
  <si>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</si>
  <si>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</si>
  <si>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</si>
  <si>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</si>
  <si>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</si>
  <si>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</si>
  <si>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</si>
  <si>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</si>
  <si>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</si>
  <si>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</si>
  <si>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</si>
  <si>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</si>
  <si>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</si>
  <si>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</si>
  <si>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</si>
  <si>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</si>
  <si>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</si>
  <si>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</si>
  <si>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</si>
  <si>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</si>
  <si>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</si>
  <si>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</si>
  <si>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</si>
  <si>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</si>
  <si>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</si>
  <si>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</si>
  <si>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</si>
  <si>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</si>
  <si>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</si>
  <si>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</si>
  <si>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</si>
  <si>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</si>
  <si>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</si>
  <si>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</si>
  <si>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</si>
  <si>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</si>
  <si>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</si>
  <si>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</si>
  <si>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</si>
  <si>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</si>
  <si>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</si>
  <si>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</si>
  <si>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</si>
  <si>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</si>
  <si>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</si>
  <si>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</si>
  <si>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</si>
  <si>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</si>
  <si>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</si>
  <si>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</si>
  <si>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90312/27.07.2021</t>
  </si>
  <si>
    <t xml:space="preserve"> </t>
  </si>
  <si>
    <t>20.08.2021</t>
  </si>
  <si>
    <t>90316/27.07.2021</t>
  </si>
  <si>
    <t>12.08.2021</t>
  </si>
  <si>
    <t>17.08.2021</t>
  </si>
  <si>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</si>
  <si>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</si>
  <si>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</si>
  <si>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</si>
  <si>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</si>
  <si>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</si>
  <si>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</si>
  <si>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</si>
  <si>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</si>
  <si>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</si>
  <si>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</si>
  <si>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</si>
  <si>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</si>
  <si>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</si>
  <si>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</si>
  <si>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</si>
  <si>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</si>
  <si>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</si>
  <si>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</si>
  <si>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</si>
  <si>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</si>
  <si>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</si>
  <si>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</si>
  <si>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</si>
  <si>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</si>
  <si>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</si>
  <si>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</si>
  <si>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</si>
  <si>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</si>
  <si>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</si>
  <si>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</si>
  <si>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</si>
  <si>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</si>
  <si>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</si>
  <si>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</si>
  <si>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</si>
  <si>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</si>
  <si>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</si>
  <si>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</si>
  <si>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</si>
  <si>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</si>
  <si>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</si>
  <si>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</si>
  <si>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</si>
  <si>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</si>
  <si>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</si>
  <si>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</si>
  <si>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</si>
  <si>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</si>
  <si>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</si>
  <si>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</si>
  <si>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</si>
  <si>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</si>
  <si>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</si>
  <si>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11.02.2022</t>
  </si>
  <si>
    <t>09.02.2022</t>
  </si>
  <si>
    <t>1HARD/3.1/11</t>
  </si>
  <si>
    <t>28.02.2022</t>
  </si>
  <si>
    <t xml:space="preserve">Cross-border Environmentally Friendly Transport Development </t>
  </si>
  <si>
    <t>Ungheni City Hall</t>
  </si>
  <si>
    <t xml:space="preserve">Municipality of Dorohoi </t>
  </si>
  <si>
    <t>Regional Centre of Sustainable Development</t>
  </si>
  <si>
    <t>1HARD/3.1/73</t>
  </si>
  <si>
    <t xml:space="preserve">Good and accesible roads in Comarna, Iasi and Vasilcau, Soroca </t>
  </si>
  <si>
    <t>Comarna Commune</t>
  </si>
  <si>
    <t>Soroca District Council</t>
  </si>
  <si>
    <t>01.02.2022</t>
  </si>
  <si>
    <t>17.02.2021</t>
  </si>
  <si>
    <t>08.03.2022</t>
  </si>
  <si>
    <t>03.03.2022</t>
  </si>
  <si>
    <t>1HARD/2.1/25</t>
  </si>
  <si>
    <t>The Cultural Centre "Lower Danube"</t>
  </si>
  <si>
    <t>Mereseni Commune Mayor Hall</t>
  </si>
  <si>
    <t xml:space="preserve">THE PAST HAS A NEW FUTURE - Cross-border cooperation for the valorisation of the cultural heritage in Galati, Romania and Hincesti, Republic of Moldova </t>
  </si>
  <si>
    <t>25.03.2022</t>
  </si>
  <si>
    <t>29.04.2022</t>
  </si>
  <si>
    <t>16.04.2022</t>
  </si>
  <si>
    <t>1HARD/4.1/81</t>
  </si>
  <si>
    <t>PUBLIC MEDICAL SANITARY INSTITUTION INSTITUTE OF MOTHER AND CHILD</t>
  </si>
  <si>
    <t>Vaslui Emergency County Hospital</t>
  </si>
  <si>
    <t xml:space="preserve">The best chance of life for neonates-improving neonatal outcome in the Romania-Republic of Moldova border area </t>
  </si>
  <si>
    <t>07.06.2022</t>
  </si>
  <si>
    <t>08.07.2022</t>
  </si>
  <si>
    <t>06.07.2022</t>
  </si>
  <si>
    <t>29.07.2022</t>
  </si>
  <si>
    <t>04.08.2022</t>
  </si>
  <si>
    <t>Județ (RO)</t>
  </si>
  <si>
    <t>Nume beneficiar RO</t>
  </si>
  <si>
    <t>Cod EMS proiect</t>
  </si>
  <si>
    <t>Data semnarii contractului de cofinantare</t>
  </si>
  <si>
    <t>Valoarea cerere rambursare cofinantare (RON)</t>
  </si>
  <si>
    <t>Assessing the vulnerability of the Black Sea Marine ecosystem to human pressures</t>
  </si>
  <si>
    <t>Asociatia pentru Dezvoltare Durabila "Prut-Dunare" Galati</t>
  </si>
  <si>
    <t>ONG Mare Nostrum</t>
  </si>
  <si>
    <t>Galati</t>
  </si>
  <si>
    <t>Constanta</t>
  </si>
  <si>
    <t>26.05.2022</t>
  </si>
  <si>
    <t>02.06.2022</t>
  </si>
  <si>
    <t xml:space="preserve">Institutul Naţional de Cercetare - Dezvoltare Marină “Grigore Antipa” </t>
  </si>
  <si>
    <t>27.05.2022</t>
  </si>
  <si>
    <t>LISTA CONTRACTELOR DE FINANTARE_Call 2_POC BMN 2014-2020</t>
  </si>
  <si>
    <t>LISTA CONTRACTELOR DE COFINANTARE beneficiari POC RO-MD 2014-2020</t>
  </si>
  <si>
    <t>Universitatea Dunărea de Jos Galați</t>
  </si>
  <si>
    <t>13.07.2022</t>
  </si>
  <si>
    <t xml:space="preserve">Assessing the vulnerability of the Black Sea Marine ecosystem to human pressures </t>
  </si>
  <si>
    <t>Asociația Tehnopol Galați</t>
  </si>
  <si>
    <t>Municipalitatea DEMIRKOY, Turcia</t>
  </si>
  <si>
    <t>Self-Government City of Kutaisi, Georgia</t>
  </si>
  <si>
    <t>LISTA CONTRACTELOR DE FINANTARE_Call 1_POC BMN 2014-2020</t>
  </si>
  <si>
    <t>LISTA CONTRACTELOR DE COFINANTARE beneficiari POC RO-UA 2014-2020</t>
  </si>
  <si>
    <t>2SOFT/4.2/89</t>
  </si>
  <si>
    <t>CROSS-BORDER COOPERATION FOR FIRE &amp; RESCUE SERVICES – COOP4FIRE</t>
  </si>
  <si>
    <t>Comuna VLĂDENI</t>
  </si>
  <si>
    <t>Botosani</t>
  </si>
  <si>
    <t>28.10.2022</t>
  </si>
  <si>
    <t>Spitalul Municipal Sighetu Marmatiei</t>
  </si>
  <si>
    <t>Infection-free hospitals</t>
  </si>
  <si>
    <t>Maramures</t>
  </si>
  <si>
    <t>07.11.2022</t>
  </si>
  <si>
    <t>UNE "Central City Clinical Hospital of Ivano-Frankivsk City Council" (UA)</t>
  </si>
  <si>
    <t>Federația Zonelor Pescărești</t>
  </si>
  <si>
    <t>Improving the existing competences and developing new ones in the aquaculture and fish products trade sector (DACIAT)</t>
  </si>
  <si>
    <t>Waste Free Rivers for a Clean Black Sea (MWM-GMR)</t>
  </si>
  <si>
    <t>25.11.2022</t>
  </si>
  <si>
    <t>05.10.2022</t>
  </si>
  <si>
    <t>Braila</t>
  </si>
  <si>
    <t>Black Sea Basin interdisciplinary cooperation network for sustainable joint monitoring of environmental toxicants migration, improved evaluation of ecological state and human health impact of harmful substances, and public exposure prevention (MONITOX)</t>
  </si>
  <si>
    <t>Tulcea</t>
  </si>
  <si>
    <t>Institutul Național de Cercetare-Dezvoltare „Delta Dunării” Tulcea</t>
  </si>
  <si>
    <t>16.12.2022</t>
  </si>
  <si>
    <t>Organizația Ecologistă Neguvernamentală Mare Nostrum</t>
  </si>
  <si>
    <t>Universitatea "Dunărea De Jos" din Galaţi</t>
  </si>
  <si>
    <t>23.12.2022</t>
  </si>
  <si>
    <t>Institute of Zoology of the Academy of Science of Moldova</t>
  </si>
  <si>
    <t>30.12.2022</t>
  </si>
  <si>
    <t>Valoare cerere rambursare cofinantare (EUR)</t>
  </si>
  <si>
    <t>Creating a system of innovative transboundary monitoring of the transformations of the Black Sea river ecosystems under the impact of hydropower development and climate change (HydroEcoNex)</t>
  </si>
  <si>
    <t>Improved online public access to environmental monitoring data and data tools for the Black Sea Basin supporting cooperation in the reduction of marine litter (MARLITER)</t>
  </si>
  <si>
    <t>Asociația de Cooperare Transfrontalieră ”Euroregiunea Dunărea de Jos”</t>
  </si>
  <si>
    <t>xx.02.2023</t>
  </si>
  <si>
    <t>Institutul Național de Cercetare Dezvoltare „Delta Dunării”</t>
  </si>
  <si>
    <t>20.02.2023</t>
  </si>
  <si>
    <t>21.02.2023</t>
  </si>
  <si>
    <t xml:space="preserve">Asociația de Cooperare Transfrontalieră ”Euroregiunea Dunărea de Jos” </t>
  </si>
  <si>
    <t>Universitatea pentru stiintele vietii ”Ion Ionescu de la Brad” din Iasi</t>
  </si>
  <si>
    <t>INTELLIGENT VALORISATION OF AGRO-FOOD INDUSTRIAL WASTES</t>
  </si>
  <si>
    <t>Iasi</t>
  </si>
  <si>
    <t>24.02.2023</t>
  </si>
  <si>
    <t>Universitatea Stefan cel Mare Suceava</t>
  </si>
  <si>
    <t>Cross-Border Cooperation Smart Energy – CBCSmartEnergy</t>
  </si>
  <si>
    <t>Suceava</t>
  </si>
  <si>
    <t>13.03.2023</t>
  </si>
  <si>
    <t>Increase trading and modernization of the beekeeping and connected sectors in the Black Sea Basin (ITM BEE-BSB)</t>
  </si>
  <si>
    <t>14.03.2023</t>
  </si>
  <si>
    <t>LISTA CONTRACTELOR DE COFINANTARE semnate cu beneficiari RO _ POC BMN 2014-2020</t>
  </si>
  <si>
    <t>CALL 1</t>
  </si>
  <si>
    <t>CALL 2</t>
  </si>
  <si>
    <t>Total cheltuieli eligibile (Euro)</t>
  </si>
  <si>
    <t>Valoare Totala  (EURO)</t>
  </si>
  <si>
    <t>Data estimata de  semnare</t>
  </si>
  <si>
    <t>Data semnarii</t>
  </si>
  <si>
    <t>Stadiu</t>
  </si>
  <si>
    <t>Data intrarii contractului la  AM</t>
  </si>
  <si>
    <t>Institute of Fishing Resources-Varna</t>
  </si>
  <si>
    <t>26.05.2023</t>
  </si>
  <si>
    <t>Promoting technology innovation in environmental monitoring &amp; modelling for assessment of fish stock and non-fish resources (TIMMOD)</t>
  </si>
  <si>
    <t>Municipiul Sighetu Marmatiei</t>
  </si>
  <si>
    <t>Center of Municipal and Regional Development – Resource Center, Ucraina</t>
  </si>
  <si>
    <t>10.05.2023</t>
  </si>
  <si>
    <t>30 537.50</t>
  </si>
  <si>
    <t>2SOFT/1.1/24</t>
  </si>
  <si>
    <t>Orasul SEINI</t>
  </si>
  <si>
    <t>08.06.2023</t>
  </si>
  <si>
    <t>26 729.94</t>
  </si>
  <si>
    <t>Institutul de Zoologie din Republica Moldova</t>
  </si>
  <si>
    <t>Team up for healthy fish in aquaculture systems of the Prut river basin (TeamUp HealthyFish)</t>
  </si>
  <si>
    <t>30.08.2023</t>
  </si>
  <si>
    <t xml:space="preserve"> Ministerul Integrării Europene din Republica Serbia- Autoritatea Naţională</t>
  </si>
  <si>
    <t>Acord de finanţare implementare activitități asistență tehnică pentru perioada 2021-2027</t>
  </si>
  <si>
    <t>Decizia globală de finanţare multianuală pentru perioada 2023-2027, pentru Autoritatea de Management</t>
  </si>
  <si>
    <t>Ministerul Dezvoltării, Lucrărilor Publice și Administrației</t>
  </si>
  <si>
    <t>acordul de finanțare a activităţilor Autorității de Audit de pe lângă Curtea de Conturi a României privind implementarea Programului Interreg IPA România-Serbia pentru perioada 2021-2027</t>
  </si>
  <si>
    <t>Autoritatea de Audit de pe lângă Curtea de Conturi a României</t>
  </si>
  <si>
    <t>Acord Cadru de delegare și finanțare pentru Secretariatul Comun, respectiv de finanțare pentru Unitatea de Control de Prim Nivel, din cadrul BRCT Timișoara,
privind implementarea Programului Interreg IPA România-Serbia aferent perioadei 2021-2027</t>
  </si>
  <si>
    <t>Biroul Regional pentru Cooperare Transfrontalieră Timișoara (BRCT-TM)</t>
  </si>
  <si>
    <t>Stadiul contractelor de finantare semnate la nivelul Programului Interreg VI-A Romania-Bulgaria (2021-2027)</t>
  </si>
  <si>
    <t>ACORD CADRU DE DELEGARE ŞI FINANŢARE pentru Secretariatul Comun, respectiv de FINANȚARE pentru Unitatea de Control de Prim Nivel din cadrul BRCT Călărași privind implementarea Programului Interreg VI-A România-Bulgaria aferent perioadei 2021-2027</t>
  </si>
  <si>
    <t>07.09.2023</t>
  </si>
  <si>
    <t>Cod Jems proiect</t>
  </si>
  <si>
    <t>Stadiul contractelor de finantare semnate la nivelul Programului Interreg NEXT Bazinul Mării Negre (2021-2027)</t>
  </si>
  <si>
    <t>a</t>
  </si>
  <si>
    <t>Data semnarii (de către ultima parte)</t>
  </si>
  <si>
    <t>Valoare totala  (EURO)</t>
  </si>
  <si>
    <t>Partener principal</t>
  </si>
  <si>
    <t>Nr. crt</t>
  </si>
  <si>
    <t>Call</t>
  </si>
  <si>
    <t>E-MS Code</t>
  </si>
  <si>
    <t>Axa prioritară/ Priority Axis</t>
  </si>
  <si>
    <t>Măsura/ Specific Objective</t>
  </si>
  <si>
    <t xml:space="preserve">Denumirea beneficiarului / Beneficiary name </t>
  </si>
  <si>
    <t>Titlul operațiunii (proiectului)/ Project name</t>
  </si>
  <si>
    <t>Cheltuielile eligibile totale (Euro)/ Total eligible expenditure allocated to the project</t>
  </si>
  <si>
    <t>Statusul proiectelor / Status of the project</t>
  </si>
  <si>
    <t>RORS-10</t>
  </si>
  <si>
    <t>Center for Promoting Lifelong Learning</t>
  </si>
  <si>
    <t>A new chance for social inclusion of inmates</t>
  </si>
  <si>
    <t>Finalised</t>
  </si>
  <si>
    <t>RORS-11</t>
  </si>
  <si>
    <t>“Victor Babes” University of Medicine and Pharmacy  Timisoara</t>
  </si>
  <si>
    <t>Regional Centre for advanced laser therapies in Ophthalmology</t>
  </si>
  <si>
    <t>RORS-13</t>
  </si>
  <si>
    <t>RESITA MUNICIPALITY</t>
  </si>
  <si>
    <t>Energy Efficiency - The Premise of a Better Environment in Romania – Serbia Cross-Border Area</t>
  </si>
  <si>
    <t>09.09.2019</t>
  </si>
  <si>
    <t>RORS-17</t>
  </si>
  <si>
    <t>Rehabilitation Foundation Hope</t>
  </si>
  <si>
    <t>Together for an Inclusive Community</t>
  </si>
  <si>
    <t>RORS-18</t>
  </si>
  <si>
    <t>Banat’s University of Agricultural Sciences and Veterinary Medicine “King Michael I of Romania” from Timisoara</t>
  </si>
  <si>
    <t>Joint project for conservation and sustainable use of plant genetic resources from border areas as consequences of climate change</t>
  </si>
  <si>
    <t>RORS-19</t>
  </si>
  <si>
    <t>Municipality of Resita</t>
  </si>
  <si>
    <t>Visit me!!! A new perspective of cross-border cities through touristic sights</t>
  </si>
  <si>
    <t>RORS-2</t>
  </si>
  <si>
    <t>Ministry of European Integration, Government of Republic of Serbia (NA)</t>
  </si>
  <si>
    <t>TA Support for National Authority in the Republic of Serbia for effective and efficient implementation of the Interreg IPA Cross-border Cooperation Programme Romania - Serbia</t>
  </si>
  <si>
    <t>31.12.2018</t>
  </si>
  <si>
    <t>RORS-20</t>
  </si>
  <si>
    <t>West University of Timisoara</t>
  </si>
  <si>
    <t>Local Heritage for Active Tourism in Banat</t>
  </si>
  <si>
    <t>RORS-22</t>
  </si>
  <si>
    <t>Intercultural Institute Timisoara</t>
  </si>
  <si>
    <t>InclusiveArt – Access to Culture for Disadvantaged Children and Youth</t>
  </si>
  <si>
    <t>RORS-23</t>
  </si>
  <si>
    <t>Dumbrava Commune</t>
  </si>
  <si>
    <t>Cross-border football for social inclusion</t>
  </si>
  <si>
    <t>RORS-24</t>
  </si>
  <si>
    <t>ACTIVITY Foundation for human resources and sustainable development</t>
  </si>
  <si>
    <t>Challenge and opportunity for tourism development in our common county</t>
  </si>
  <si>
    <t>RORS-28</t>
  </si>
  <si>
    <t xml:space="preserve">Sisesti Commune </t>
  </si>
  <si>
    <t>Efficiency in emergency situations management</t>
  </si>
  <si>
    <t>RORS-29</t>
  </si>
  <si>
    <t>Mehedinti County</t>
  </si>
  <si>
    <t>Improving connectivity along the Danube</t>
  </si>
  <si>
    <t>RORS-3</t>
  </si>
  <si>
    <t>Regional Office for Cross-border Cooperation Timișoara</t>
  </si>
  <si>
    <t>Support for the implementation of the Romania –Serbia INTERREG IPA Cross – Border Cooperation Programme 2015 - 2018</t>
  </si>
  <si>
    <t>RORS-31</t>
  </si>
  <si>
    <t>Dumbravita Commune</t>
  </si>
  <si>
    <t>Holding alive four fields in the domain of traditions and customs</t>
  </si>
  <si>
    <t>RORS-32</t>
  </si>
  <si>
    <t>Svinita Commune</t>
  </si>
  <si>
    <t>Keepers of tradition</t>
  </si>
  <si>
    <t>13.06.2017</t>
  </si>
  <si>
    <t>RORS-33</t>
  </si>
  <si>
    <t>Valcani Municipality</t>
  </si>
  <si>
    <t>Rediscovering cultural traditions in Valcani-Čoka border area  as part of the historical Banat</t>
  </si>
  <si>
    <t>RORS-34</t>
  </si>
  <si>
    <t xml:space="preserve">City of Oravita </t>
  </si>
  <si>
    <t>Expansion of the AgriCO network in the cross-border region Oravita - Bela Crkva</t>
  </si>
  <si>
    <t>RORS-35</t>
  </si>
  <si>
    <t>Reformed Centre Timisoara</t>
  </si>
  <si>
    <t>Religious music – Establishment of Cross-border Touristic Routes</t>
  </si>
  <si>
    <t>RORS-38</t>
  </si>
  <si>
    <t xml:space="preserve">Territorial Administrative Unit Moldova Noua City </t>
  </si>
  <si>
    <t>Systems for emergency preparedness</t>
  </si>
  <si>
    <t>RORS-39</t>
  </si>
  <si>
    <t>Eco Tamiš (Timiş) – new tourism product</t>
  </si>
  <si>
    <t>RORS-4</t>
  </si>
  <si>
    <t>Ministry of Regional Development, Public Administration and European Funds</t>
  </si>
  <si>
    <t>TA support for the Managing Authority for the management, implementation, evaluation and communication of Romania-Serbia Interreg IPA Cross-border Cooperation Programme for 2015-2018</t>
  </si>
  <si>
    <t>RORS-40</t>
  </si>
  <si>
    <t>City of Recas</t>
  </si>
  <si>
    <t>Firefighters and emergency management Recas - Zagubica</t>
  </si>
  <si>
    <t>RORS-5</t>
  </si>
  <si>
    <t>Chamber of Commerce and Industry of Serbia – Regional Chamber of Commerce and Industry of the North Banat  Administrative District</t>
  </si>
  <si>
    <t>Labor Mobility Network in the Cross-border Area</t>
  </si>
  <si>
    <t>RORS-6</t>
  </si>
  <si>
    <t>City of Smederevo</t>
  </si>
  <si>
    <t>The Water sports  – A healthy future for our youth</t>
  </si>
  <si>
    <t>RORS-8</t>
  </si>
  <si>
    <t>Improvement of the abdominal surgery services over the cross-border area</t>
  </si>
  <si>
    <t>RORS-9</t>
  </si>
  <si>
    <t>Special Hospital for Psychiatric diseases “Dr Slavoljub Bakalovic”</t>
  </si>
  <si>
    <t xml:space="preserve">Improved health care in neurology and psychiatry – longer life </t>
  </si>
  <si>
    <t>RORS-26</t>
  </si>
  <si>
    <t>Inheritances at the Danube Cross-border</t>
  </si>
  <si>
    <t>S</t>
  </si>
  <si>
    <t>RORS-15</t>
  </si>
  <si>
    <t xml:space="preserve">BANAT RIVER BASIN ADMINISTRATION </t>
  </si>
  <si>
    <t xml:space="preserve">The repairing  of the navigation infrastructure on Bega Canal </t>
  </si>
  <si>
    <t>RORS-25</t>
  </si>
  <si>
    <t xml:space="preserve">Municipality of Nova Crnja </t>
  </si>
  <si>
    <t>Tour De Banat</t>
  </si>
  <si>
    <t>RORS-27</t>
  </si>
  <si>
    <t>Ministry of Interior of the Republic of Serbia, Sector for Emergency Management</t>
  </si>
  <si>
    <t>Strengthening the capacity of the Romanian and Serbian authorities to react in case of flooding and earthquakes</t>
  </si>
  <si>
    <t>07.07.2017</t>
  </si>
  <si>
    <t>RORS-30</t>
  </si>
  <si>
    <t>RARIS - Regional Development Agency Eastern Serbia</t>
  </si>
  <si>
    <t xml:space="preserve">Carpathians Connects </t>
  </si>
  <si>
    <t>13.07.2017</t>
  </si>
  <si>
    <t>RORS-36</t>
  </si>
  <si>
    <t>Municipality of Plandište</t>
  </si>
  <si>
    <t xml:space="preserve">Smart Urban Services Through Homogenous Quality Standard in Public Infrastructures for Higher Energy Efficiency </t>
  </si>
  <si>
    <t>RORS-16</t>
  </si>
  <si>
    <t>Improvement of  Banat Connectivity</t>
  </si>
  <si>
    <t>RORS-193</t>
  </si>
  <si>
    <t>General Hospital Pozarevac</t>
  </si>
  <si>
    <t xml:space="preserve">Romania-Serbia joint initiative against cancer in cross-border region: improved diagnosis and treatment of malignant tumors </t>
  </si>
  <si>
    <t>RORS-37</t>
  </si>
  <si>
    <t>Pro Mehedinti Association</t>
  </si>
  <si>
    <t xml:space="preserve">7 Wonders of Mehedinti and Borski </t>
  </si>
  <si>
    <t>RORS-211</t>
  </si>
  <si>
    <t>Audit Authority</t>
  </si>
  <si>
    <t>TA support for the Audit Authority in the verification process of Romania-Serbia Interreg IPA Cross-border Cooperation Programme for 2017-2020</t>
  </si>
  <si>
    <t>RORS-92</t>
  </si>
  <si>
    <t>City of Pozarevac</t>
  </si>
  <si>
    <t>Cultural connection in purpose of touristic attractiveness strengthening of the Region</t>
  </si>
  <si>
    <t>RORS-502</t>
  </si>
  <si>
    <t>Support for the implementation of the Romania-Serbia INTERREG IPA Cross-Border Cooperation Programme 2019-2021</t>
  </si>
  <si>
    <t>RORS-501</t>
  </si>
  <si>
    <t>TA Support for National Authority in the Republic of Serbia for effective and efficient implementation of Interreg IPA CBC Programme Romania - Serbia 2019-2022</t>
  </si>
  <si>
    <t> 1,175,580.00</t>
  </si>
  <si>
    <t>Educational and Networking Tools on development of Authentic Performance for professional integration</t>
  </si>
  <si>
    <t>Politehnica University Timisoara</t>
  </si>
  <si>
    <t>Smart And Sustainable Energy Consumption</t>
  </si>
  <si>
    <t>Rehabilitation Foundation Speranta</t>
  </si>
  <si>
    <t>INTEGRATED MANAGEMENT OF RELATIONSHIP CLIMATE - INSECT MIGRATION IN SREDNJEBANATSKI DISTRICT AND TIMIS COUNTY</t>
  </si>
  <si>
    <t>University Politehnica Timisoara</t>
  </si>
  <si>
    <t>Through knowledge to business and smart development of Banat</t>
  </si>
  <si>
    <t>RORS-224</t>
  </si>
  <si>
    <t>Grammar School ”Borislav Petrov Braca”</t>
  </si>
  <si>
    <t>Banat Schoolingua</t>
  </si>
  <si>
    <t>27.08.2019</t>
  </si>
  <si>
    <t>30.07.2019</t>
  </si>
  <si>
    <t>finalised</t>
  </si>
  <si>
    <t>Mod of Life association</t>
  </si>
  <si>
    <t xml:space="preserve">Coka Municipality </t>
  </si>
  <si>
    <t>Caras Severin County Council</t>
  </si>
  <si>
    <t>Secrets of the Iron Gate`s medieval fortresses</t>
  </si>
  <si>
    <t>RORS-337</t>
  </si>
  <si>
    <t>ROmania Serbia NETwork for assessing and disseminating the impact of copper mining activities on water quality in the cross-border area</t>
  </si>
  <si>
    <t>Emergency Clinical Municipal Hospital Timisoara</t>
  </si>
  <si>
    <t>RORS -363</t>
  </si>
  <si>
    <t>Green economy for greener local communities in Danube area</t>
  </si>
  <si>
    <t>RORS-365</t>
  </si>
  <si>
    <t>Branch of Agricultural Mechanical Engineers in Romania BAMER Timisoara</t>
  </si>
  <si>
    <t>Modern technologies for monitoring land covered with waste in order to restore their initial use</t>
  </si>
  <si>
    <t>RORS-375</t>
  </si>
  <si>
    <t>MUNCIPALITY of BOR</t>
  </si>
  <si>
    <t>Firefighting service in cross-border cooperation</t>
  </si>
  <si>
    <t>Miltonia Association</t>
  </si>
  <si>
    <t xml:space="preserve">Academic environmental erotection studies on surface water quality in significant cross-border nature reservations Djerdap / Iron Gate national park and Carska Bara special nature reserve, with population awareness raising workshops. </t>
  </si>
  <si>
    <t>Timiș County Council</t>
  </si>
  <si>
    <t>Enhancing tourism in Banat cross-border area by capitalizing of the potential of Parta and Majdan archeological sites</t>
  </si>
  <si>
    <t>"Victor Babes" University of Medicine and Pharmacy Timisoara</t>
  </si>
  <si>
    <t>01.08.2019</t>
  </si>
  <si>
    <t>County Emergency Hospital „Pius Brinzeu” Timisoara</t>
  </si>
  <si>
    <t>RORS-503</t>
  </si>
  <si>
    <t>TA support for the Managing Authority for the management, implementation, evaluation and communication of Romania-Serbia Interreg IPA Cross-border Cooperation Programme for 2020-2023</t>
  </si>
  <si>
    <t>RORS -314</t>
  </si>
  <si>
    <t>Association of citizens ''KOKORO'' - Bor</t>
  </si>
  <si>
    <t>Supporting preventive-developmental needs of the youth ‘’Creativity Without Frontiers’’</t>
  </si>
  <si>
    <t>RORS-451</t>
  </si>
  <si>
    <t>Implementation of a joint waste water management strategy in the Danube hydrological basin</t>
  </si>
  <si>
    <t>991 ,901.69</t>
  </si>
  <si>
    <t>RORS-448</t>
  </si>
  <si>
    <t>Berliste Commune</t>
  </si>
  <si>
    <t>Increased quality of the medical services for the cross border communities</t>
  </si>
  <si>
    <t>RORS-279</t>
  </si>
  <si>
    <t>Banat’s University of Agricultural Sciences and Veterinary Medicine “King Michael I of Romania” from Timisaora</t>
  </si>
  <si>
    <t>Cross-border network for education and research of natural resources</t>
  </si>
  <si>
    <t>RORS-372</t>
  </si>
  <si>
    <t>Cornereva Hall</t>
  </si>
  <si>
    <t>BANAT GREENWAY CORRIDOR- Connecting People to  Nature and Culture</t>
  </si>
  <si>
    <t>RORS-379</t>
  </si>
  <si>
    <t>Municipality of Senta</t>
  </si>
  <si>
    <t>Banat touristic cycling route connection</t>
  </si>
  <si>
    <t>RORS-286</t>
  </si>
  <si>
    <t>Sisesti Commune</t>
  </si>
  <si>
    <t>Common solutions for effective risk management</t>
  </si>
  <si>
    <t>RORS-324</t>
  </si>
  <si>
    <t>Cross-border natural disaster and emergency preparedness</t>
  </si>
  <si>
    <t>RORS-373</t>
  </si>
  <si>
    <t>Ecosystems Rehabilitation and Preservation of Natural Values in Jimbolia and Kikinda</t>
  </si>
  <si>
    <t>RORS-406</t>
  </si>
  <si>
    <t xml:space="preserve">West University of Timisoara </t>
  </si>
  <si>
    <t>e-Support services for career and vocational counseling of youth entering to the labor market</t>
  </si>
  <si>
    <t>RORS-439</t>
  </si>
  <si>
    <t>Municipality of  Zitiste</t>
  </si>
  <si>
    <t>Common support on the life path in the cross border area</t>
  </si>
  <si>
    <t>RORS-434</t>
  </si>
  <si>
    <t>Preschool Institute Zrenjanin</t>
  </si>
  <si>
    <t xml:space="preserve">For Unique New Education Design
</t>
  </si>
  <si>
    <t>RORS-395</t>
  </si>
  <si>
    <t>Valcani  Commune</t>
  </si>
  <si>
    <t xml:space="preserve">Using cultural traditions from Valcani-Novi Knezevac region for the promotion of tourism in historical Banat </t>
  </si>
  <si>
    <t>RORS-425</t>
  </si>
  <si>
    <t>Lenauheim Commune</t>
  </si>
  <si>
    <t>Rehabilitation and Modernization of the Public Lighting System Lenauheim - Zagubica</t>
  </si>
  <si>
    <t>RORS-218</t>
  </si>
  <si>
    <t xml:space="preserve">Inter-Community Development Association for the Management of Emergency Situations </t>
  </si>
  <si>
    <t>Romanian – Serbian Cross-Border Risk Monitoring in case of Emergency Situations</t>
  </si>
  <si>
    <t>RORS-504</t>
  </si>
  <si>
    <t>TA support for the Audit Authority in the
verification process of Romania-Serbia
Interreg IPA Cross-border Cooperation
Programme for 2021-2022</t>
  </si>
  <si>
    <t>RORS-284</t>
  </si>
  <si>
    <t>Banat 112- fast response to a unique challenge</t>
  </si>
  <si>
    <t>Data de contractare a proiectului/ Project contract signature  date</t>
  </si>
  <si>
    <t>09.06.2017</t>
  </si>
  <si>
    <t>22.06.2017</t>
  </si>
  <si>
    <t>30.09.2015</t>
  </si>
  <si>
    <t>18.05.2017</t>
  </si>
  <si>
    <t>29.06.2017</t>
  </si>
  <si>
    <t>30.06.2015</t>
  </si>
  <si>
    <t>12.06.2017</t>
  </si>
  <si>
    <t>15.06.2017</t>
  </si>
  <si>
    <t>29.05.2017</t>
  </si>
  <si>
    <t>23.05.2017</t>
  </si>
  <si>
    <t>02.08.2017</t>
  </si>
  <si>
    <t>16.08.2017</t>
  </si>
  <si>
    <t>09.08.2017</t>
  </si>
  <si>
    <t>06.07.2017</t>
  </si>
  <si>
    <t>31.12.2016</t>
  </si>
  <si>
    <t>22.12.2017</t>
  </si>
  <si>
    <t>12.06.2019</t>
  </si>
  <si>
    <t>18.06.2019</t>
  </si>
  <si>
    <t>27.06.2019</t>
  </si>
  <si>
    <t>26.08.2019</t>
  </si>
  <si>
    <t>29.07.2019</t>
  </si>
  <si>
    <t>05.08.2019</t>
  </si>
  <si>
    <t>12.08.2019</t>
  </si>
  <si>
    <t>17.09.2019</t>
  </si>
  <si>
    <t>19.09.2019</t>
  </si>
  <si>
    <t>22.08.2019</t>
  </si>
  <si>
    <t>29.09.2020</t>
  </si>
  <si>
    <t>07.10.2019</t>
  </si>
  <si>
    <t>21.12.2020</t>
  </si>
  <si>
    <t>28.12.2020</t>
  </si>
  <si>
    <t>05.04.2021</t>
  </si>
  <si>
    <t>22.04.2021</t>
  </si>
  <si>
    <t>14.04.2022</t>
  </si>
  <si>
    <t>16.01.2023</t>
  </si>
  <si>
    <t>RORS-414</t>
  </si>
  <si>
    <t>Cross-Border Local Action Groups (LAGs) Cooperation</t>
  </si>
  <si>
    <t>05.04.2023</t>
  </si>
  <si>
    <t>List of operations implemented under Interreg -IPA CBC Romania -Serbia Programme, last update 31.08.2023</t>
  </si>
  <si>
    <t>Lista operațiunilor implementate în cadrul PROGRAMUL INTERREG IPA DE COOPERARE TRANSFRONTALIERĂ ROMÂNIA-SERBIA , actualizată 31.08.2023</t>
  </si>
  <si>
    <t>Stadiul contractelor de finantare semnate la nivelul Programului Interreg IPA  Romania – Serbia (2021-2027)</t>
  </si>
  <si>
    <t>Data intrarii contractului la AM</t>
  </si>
  <si>
    <t>Nr. Crt.</t>
  </si>
  <si>
    <t>Valoare totala 
(EURO)</t>
  </si>
  <si>
    <t>Data semnarii 
(de catre ultima parte)</t>
  </si>
  <si>
    <t xml:space="preserve"> Citizens' Association Leader+ Banatski Karlovac</t>
  </si>
  <si>
    <t>Agenția pentru Dezvoltare Regională a Regiunii de Dezvoltare Sud-Est (ADR SE) în calitate de Secretariat Comun (SC) al Programului</t>
  </si>
  <si>
    <t>05.07.2023</t>
  </si>
  <si>
    <t>22.05.2023</t>
  </si>
  <si>
    <t>ACORD cadru de delegare și finanțare pentru Secretariatul Comun
privind implementarea Programului Interreg NEXT Bazinul Mării Negre aferent perioadei 2021-2027</t>
  </si>
  <si>
    <t>Decizia globală de finanţare multianuală pentru AM din bugetul de AT al Programului Interreg NEXT Bazinul Mării Negre, 2021-2027</t>
  </si>
  <si>
    <t>RORS00004</t>
  </si>
  <si>
    <t>Inspectoratul Teritorial al Poliției de Frontieră Timișoara</t>
  </si>
  <si>
    <t>Partener 2</t>
  </si>
  <si>
    <t>Partener 3</t>
  </si>
  <si>
    <t>Partener 4</t>
  </si>
  <si>
    <t>Partener 5</t>
  </si>
  <si>
    <t>Ministry of Interior, Republic of Serbia</t>
  </si>
  <si>
    <t>Școala de Perfecționare a Pregătirii Personalului Poliției de Frontieră Drobeta Turnu Severin</t>
  </si>
  <si>
    <t xml:space="preserve">Inspectoratul General al Poliției Române </t>
  </si>
  <si>
    <t>Inspectoratul General al Jandarmeriei Române</t>
  </si>
  <si>
    <t>Safer climate within the Romanian-Serbian border area- SAFE</t>
  </si>
  <si>
    <t>RORS00009</t>
  </si>
  <si>
    <t>Spitalul Clinic Municipal de Urgenta Timisoara</t>
  </si>
  <si>
    <t>Kladovo Health Care Center</t>
  </si>
  <si>
    <t>Health Care Center Veliko Gradiste</t>
  </si>
  <si>
    <t>Spitalul Judetean de Urgenta Drobeta Turnu Severin</t>
  </si>
  <si>
    <t>Together we can beat cancer</t>
  </si>
  <si>
    <t>19.09.2023</t>
  </si>
  <si>
    <t>Promote deadwood for resilient forests in the Romanian - Ukrainian cross-border region (RESFOR)</t>
  </si>
  <si>
    <t>19.10.2023</t>
  </si>
  <si>
    <t>RORS00013</t>
  </si>
  <si>
    <t>Early Diagnosis - Living Well With Dementia</t>
  </si>
  <si>
    <t>RORS00005</t>
  </si>
  <si>
    <t>Inspectoratul General pentru Situații de Urgență</t>
  </si>
  <si>
    <t>Ministry of Interior of the Republic of Serbia</t>
  </si>
  <si>
    <t>Inspectoratul pentru Situații de Urgență „Banat” al județului Timiș</t>
  </si>
  <si>
    <t>A more secure cross-border area by enhancing the emergency response capability</t>
  </si>
  <si>
    <t>14.11.2023</t>
  </si>
  <si>
    <t>22.11.2023</t>
  </si>
  <si>
    <t xml:space="preserve">Autoritatea de Management Interreg VI-A ROBG - Ministerul Dezvoltarii, Lucrarilor Publice si Administratiei </t>
  </si>
  <si>
    <t>Decizia globala de finanțare pentru Autoritatea de Management, din bugetul de asistență tehnică al Programului Interreg VI-A România – Bulgaria, aferentă perioadei 01.12.2023-31.12.2029</t>
  </si>
  <si>
    <t>Societatea Națională de Crucea Roșie – Filiala Galați</t>
  </si>
  <si>
    <t>Integrated cross-border approach for an improved capacity to prevent, manage and respond to emergency situations</t>
  </si>
  <si>
    <t>29.11.2023</t>
  </si>
  <si>
    <t>Asociaţia B-Right Media</t>
  </si>
  <si>
    <t>CREATIVE WORKFORCE FOR CROSS-BORDER FUTURE</t>
  </si>
  <si>
    <t>05.12.2023</t>
  </si>
  <si>
    <t>RORS00008</t>
  </si>
  <si>
    <t>Institute of Cardiovascular Diseases Timisoara</t>
  </si>
  <si>
    <t>General Hospital Pančevo</t>
  </si>
  <si>
    <t>27.12.2023</t>
  </si>
  <si>
    <t>Harmonization of cardiovascular diseases management from prevention to heart transplantation in the cross border area</t>
  </si>
  <si>
    <t>General Hospital “Sveti Luka” Smederevo</t>
  </si>
  <si>
    <t>Autoritatea de Audit din cadrul Curtii de Conturi a Romaniei</t>
  </si>
  <si>
    <t>Acord de Finantare a activităților Autorității de Audit din cadrul Curții de Conturi a României din Asistența Tehnică a Programului Interreg VI-A România – Bulgaria</t>
  </si>
  <si>
    <t>20.12.2023</t>
  </si>
  <si>
    <t>UCPN (Biroul Regional pentru Cooperare Transfrontalieră Călărași)</t>
  </si>
  <si>
    <t>Secretariatul Comn (Biroul Regional pentru Cooperare Transfrontalieră Călărași)</t>
  </si>
  <si>
    <t>ACORD DE FINANŢARE
A ACTIVITĂŢILOR AUTORITĂȚII DE AUDIT DE PE LÂNGĂ CURTEA DE CONTURI A ROMÂNIEI
privind implementarea Programului (Interreg VI-B) NEXT Bazinul Mării Negre aferent
perioadei 2021-2027</t>
  </si>
  <si>
    <t>Curtea de Conturi a României - Autoritatea de Audit</t>
  </si>
  <si>
    <t>19.12.2023</t>
  </si>
  <si>
    <t xml:space="preserve">NB. Toate contractele semnate în cadrul Programul Interreg IPA România-Serbia (inclusiv contractele semnate urmare a primului apel de propuneri de proiecte) sunt disponibile pe site-ul Programului http://www.romania-serbia.net/    la secțiunea Transparență - Informații publice - Lista operațiunilor  sau la acest link: http://www.romania-serbia.net/?page_id=1972 
</t>
  </si>
  <si>
    <t>ASOCIATIA WWF ROMANIA – FILIALA MARAMURES</t>
  </si>
  <si>
    <t>Asociatia Mugurelul Dorohoi</t>
  </si>
  <si>
    <t>25.05.2023</t>
  </si>
  <si>
    <t>Stadiul contractelor de finantare semnate la nivelul Programului Interreg NEXT Romania - Republica Moldova (2021-2027)</t>
  </si>
  <si>
    <t>Biroul Regional pentru Cooperare Transfrontalieră Iași (BRCT IS) în calitate de Secretariat Comun (SC) al Programului</t>
  </si>
  <si>
    <t>ACORD cadru de delegare și finanțare pentru Secretariatul Comun
privind implementarea Programului Interreg NEXT România-Republica Moldova aferent perioadei 2021-2027</t>
  </si>
  <si>
    <t>04.12.2023</t>
  </si>
  <si>
    <t>08.12.2023</t>
  </si>
  <si>
    <t>Decizia globală de finanţare multianuală pentru AM din bugetul de AT al Programului Interreg NEXT România-Republica Moldova, 2021-2027</t>
  </si>
  <si>
    <t>Stadiul contractelor de finantare semnate la nivelul Programului Interreg NEXT Romania - Ucraina (2021-2027)</t>
  </si>
  <si>
    <t>Decizia globală de finanţare multianuală pentru AM din bugetul de AT al Programului Interreg NEXT România-Ucraina, 2021-2027</t>
  </si>
  <si>
    <t>21.12.2023</t>
  </si>
  <si>
    <t xml:space="preserve">Personalized prevention tools in obesity and diabetes - a joint Romanian-Ukrainian programme of health education </t>
  </si>
  <si>
    <t>22.12.2023</t>
  </si>
  <si>
    <t>Autoritatea Nationala si Controlul National pentru partenerii bulgari  - Ministerul Dezvoltarii Regionale si Lucrarilor Publice</t>
  </si>
  <si>
    <t>08.02.2024</t>
  </si>
  <si>
    <t>Business Consulting Institute Chisinau, Republica Moldova</t>
  </si>
  <si>
    <t>Direct Access to Students</t>
  </si>
  <si>
    <t>ASOCIATIA CENTRUL REGIONAL DE INTEGRARE SOCIALĂ NORD EST (CRIS),</t>
  </si>
  <si>
    <t>01.03.2024</t>
  </si>
  <si>
    <t>Școala Profesională de Cooperație Botoșani</t>
  </si>
  <si>
    <t>19.03.2024</t>
  </si>
  <si>
    <t>Comuna Paltinis</t>
  </si>
  <si>
    <t>Common Solution to Common Problems: Natural and Main-Made Desaster at the Romanian-Ukrainian Border</t>
  </si>
  <si>
    <t>26.03.2024</t>
  </si>
  <si>
    <t>Comuna Luncavita</t>
  </si>
  <si>
    <t>CBC-Practicefirms – Innovative methods of professional training and educational collaboration at bilateral level RO – UA</t>
  </si>
  <si>
    <t>ROBG00090</t>
  </si>
  <si>
    <t>Executive Agency for exploration and maintenance of the Danube river (Bulgaria)</t>
  </si>
  <si>
    <t>10.04.2024</t>
  </si>
  <si>
    <t>Danube Integrated System for MARking</t>
  </si>
  <si>
    <t>River Administration of the Lower Danube (Romania)</t>
  </si>
  <si>
    <t xml:space="preserve">  </t>
  </si>
  <si>
    <t xml:space="preserve">    </t>
  </si>
  <si>
    <t>2SOFT/1.1/46</t>
  </si>
  <si>
    <t>Comuna Tutora</t>
  </si>
  <si>
    <t>08.04.2024</t>
  </si>
  <si>
    <t>Asociatia pentru Dezvoltare Durabila a Deltei Dunarii</t>
  </si>
  <si>
    <t>Valorising cultural identity and common history for tourism development in lower Danube border area</t>
  </si>
  <si>
    <t>BSB00464</t>
  </si>
  <si>
    <t>Smart and innovative solutions for green and clean rural areas in Black Sea Basin - Smart4Rural</t>
  </si>
  <si>
    <t>Galati Tehnopol Association (Romania), Ungheni City Hall (Rep.Moldova), Rize Municipality (Türkiye), Imereti Scientists' Union "Spectri" (Georgia), Regional Centre of Sustainable Development (Rep.Moldova)</t>
  </si>
  <si>
    <t>08.05.2024</t>
  </si>
  <si>
    <t>BSB00532</t>
  </si>
  <si>
    <t>16.05.2024</t>
  </si>
  <si>
    <t>PRO NATURA Galati Association (Romania), Ecological Nonguvernamental Organization Mare Nostrum (Romania), National Association of Local Authorities of Georgia (Georgia)</t>
  </si>
  <si>
    <t>Clean and Green minds for an environmental friendly behaviour - EcoYOU</t>
  </si>
  <si>
    <t>Comuna Chilia Veche</t>
  </si>
  <si>
    <t>22.04.2024</t>
  </si>
  <si>
    <t>BSB00332</t>
  </si>
  <si>
    <t>Interdisciplinary Solutions for Smart Sustainable Tourism and Services for Blue Growth in the Black Sea Basin - INTERSMARTS</t>
  </si>
  <si>
    <t>BSB00580</t>
  </si>
  <si>
    <t>20.05.2024</t>
  </si>
  <si>
    <t>PYLON ONE, (Greece), Burgas Free University (Bulgaria), Zonguldak Chamber of Commerce and Industry(Turkey)</t>
  </si>
  <si>
    <t>Unleashing Youth Power in Transnational Innovation for a Thriving Blue Economy (SEAQUEST)</t>
  </si>
  <si>
    <t>BSB00113</t>
  </si>
  <si>
    <t>Open environmental eFolio for joint maritime spatial planning and conservation of the valuable Black Sea Basin marine ecosystems - MARMAPS</t>
  </si>
  <si>
    <t>Agenția Executiva de Audit a Fondurilor Uniunii Europene din Bulgaria (Executive Agency Audit of European Union Funds – AEUFEA)</t>
  </si>
  <si>
    <t>Acord de finanțare a activităților Agenției Executive de Audit a Fondurilor Uniunii Europene din Bulgaria (Executive Agency Audit of European Union Funds – AEUFEA) din bugetul de Asistență Tehnică al Programului Interreg VI-A România – Bulgaria</t>
  </si>
  <si>
    <t>Acord de finanțare a activităților Autorității Naționale din Bulgaria și a Controlului național bulgar din bugetul de Asistență Tehnică al Programului Interreg VI-A România – Bulgaria</t>
  </si>
  <si>
    <t>07.05.2024</t>
  </si>
  <si>
    <t>BSB00164</t>
  </si>
  <si>
    <t>Exorcising the BLACK Sea's Silent Killers - BlackNETs</t>
  </si>
  <si>
    <t>Karadeniz Technical University (Türkiye)
Institute of Oceanology-Bulgarian Academy of Sciences (Bulgaria)
LEPL Ilia State University (Georgia)</t>
  </si>
  <si>
    <t>BSB00450</t>
  </si>
  <si>
    <t>Seed Guardians for Biodiversity, Agrobiodiversity, Ecosystem Services and Climate Adaptation - SEEDGUARD</t>
  </si>
  <si>
    <t>Eastern Black Sea Development Agency (Türkiye)
Association Global Project (Romania)
National Association of Local Authorities of Georgia (Georgia)</t>
  </si>
  <si>
    <t>BSB00108</t>
  </si>
  <si>
    <t>ARISTOTLE UNIVERSITY OF THESSALONIKI, SPECIAL ACCOUNT FOR RESEARCH FUNDS (Greece)
Mare Nostrum (Romania)
Black Sea Branch of Ukrainian Environmental Academy of Sciences (Ukraine)</t>
  </si>
  <si>
    <t>Clean areas, green and open streets - CAGOS</t>
  </si>
  <si>
    <t>Territorial Administrative Unit – Murfatlar Town (Romania)
District Council of Taraclia (Rep. Moldova)
City Council of Bolgrad (Ukraine)</t>
  </si>
  <si>
    <t>BSB00354</t>
  </si>
  <si>
    <t>Empowering Children for Environmental Sustainability through E-STEM - ecosySTEM</t>
  </si>
  <si>
    <t>Democritus University of Thrace-School of Engineering-Special Account for Research Funds (Greece)
Ukrainian Association of Business Support Centers (Ukraine)
Institute of Oceanology-Bulgarian Academy of Sciences (Bulgaria)</t>
  </si>
  <si>
    <t>21.05.2024</t>
  </si>
  <si>
    <t>22.05.2024</t>
  </si>
  <si>
    <t>23.05.2024</t>
  </si>
  <si>
    <t>27.05.2024</t>
  </si>
  <si>
    <t>BSB00008</t>
  </si>
  <si>
    <t>BSB00221</t>
  </si>
  <si>
    <t xml:space="preserve">Innovative joint learning for environmental-friendly behaviour of communities in the Black Sea Basin - LEARN4SEA </t>
  </si>
  <si>
    <t>24.05.2024</t>
  </si>
  <si>
    <t>Black Sea - Danube Association of Research and Development (Bulgaria), LEPL – National Environmental Agency (Georgia), Piri Reis University (Türkiye), Shabla Municipality (Bulgaria)</t>
  </si>
  <si>
    <t>SOCIAL INNOVATION AND COHESION INSTITUTE (Greece)</t>
  </si>
  <si>
    <t>Cross-border Cooperation and European Integration Agency (Rep. Moldova)</t>
  </si>
  <si>
    <t>Varna Univeristy of Management (Bulgaria)</t>
  </si>
  <si>
    <t>Black Sea NGO Network (Bulgaria)</t>
  </si>
  <si>
    <t>General Toshevo Municipality (Bulgaria)</t>
  </si>
  <si>
    <t>Mare Nostrum (Romania)</t>
  </si>
  <si>
    <t>Union of Bulgarian Black Sea Local Authorities (Bulgaria)</t>
  </si>
  <si>
    <t>Romanian Maritime Training Center (Romania)</t>
  </si>
  <si>
    <t>International Association for Development and Environment (Türkiye)</t>
  </si>
  <si>
    <t>Pilot action for increasing the capacity of local and regional administrations to develop and implement innovative food waste public awareness actions - FoodWISE</t>
  </si>
  <si>
    <t>BIONETWORK ASSOCIATION (Bulgaria)</t>
  </si>
  <si>
    <t>N(N)LE International Business Development and Investment Promotion Center (Georgia), KARGENC ENVIRONMENT SPORTS CLUB (Türkiye), incommon Civil Non-Profit Company (Greece)</t>
  </si>
  <si>
    <t>Communication is the key</t>
  </si>
  <si>
    <t>Development of cross-border cooperation in promoting objects of historical and cultural heritage in the cross-border territory of Romania and Ukraine (HE-CROSS)</t>
  </si>
  <si>
    <t>30.05.2024</t>
  </si>
  <si>
    <t>BSB00264</t>
  </si>
  <si>
    <t>Transnational Technology Transfer Network for Black Sea Basin</t>
  </si>
  <si>
    <t>Karadeniz Technical University (Türkiye)</t>
  </si>
  <si>
    <t>BSB00193</t>
  </si>
  <si>
    <t>Establishing  and Operating an Innovative Marine Technology Transfer Network for Enhancing the Transition to a Sustainable Blue Economy in the Black Sea Basin</t>
  </si>
  <si>
    <t>BSB00460</t>
  </si>
  <si>
    <t>Acting Together for Greener Cities</t>
  </si>
  <si>
    <t>31.05.2024</t>
  </si>
  <si>
    <t>05.06.2024</t>
  </si>
  <si>
    <t>29.05.2024</t>
  </si>
  <si>
    <t>BSB00026</t>
  </si>
  <si>
    <t>Cooperation for wildfires community resilience capacity building and early warning in the Black Sea Basin</t>
  </si>
  <si>
    <t>11.06.2024</t>
  </si>
  <si>
    <t>12.06.2024</t>
  </si>
  <si>
    <t>BSB00432</t>
  </si>
  <si>
    <t>Yuva Association (Türkiye)</t>
  </si>
  <si>
    <t>HELLENIC SOCIETY  FOR THE PROTECTION OF NATURE (Greece), Green Balkans NGO (Bulgaria)</t>
  </si>
  <si>
    <t xml:space="preserve">Environmental and Ocean Literacy in the Black Sea Basin - EOL </t>
  </si>
  <si>
    <t>International Hellenic University - Special Accounts for Research Funds (Greece)
Moldova State University (Rep. Moldova)
ISTANBUL DEVELOPMENT AGENCY (Türkiye)</t>
  </si>
  <si>
    <t>Centre for Research and Technology Hellas (Greece), Bulgarian Association for Transfer of Technology and Innovation (Bulgaria), “Dunarea de Jos” University of Galati (Romania)</t>
  </si>
  <si>
    <t>Democritus University of Thrace-School of Engineering-Special Account for Research Funds (Greece)</t>
  </si>
  <si>
    <t>Union of Bulgarian Black Sea Local Authorities (Bulgaria), National Institute for Marine Research and Development ”Grigore Antipa” (NIMRD) (Romania), Ilia State University (Georgia), Istanbul University (Türkiye), Technical University of Varna (Bulgaria)</t>
  </si>
  <si>
    <t>BIMTAS-Boshporus Landscape Build Consultancy Technical Services Industrial Trade Joint Stock Company (Türkiye)</t>
  </si>
  <si>
    <t>Zugdidi Municipality City Hall (Georgia), Municipality of Kalamaria (Greece), Constanta Municipality (Romania)</t>
  </si>
  <si>
    <t>Republic of Turkey General Directorate of Forestry Istanbul Regional Directorate of Forestry (Türkiye)</t>
  </si>
  <si>
    <t>REGIONAL DIRECTORATE FIRE SAFETY AND CIVIL PROTECTION - BURGAS (Bulgaria), General Inspectorate for Emergency Situations of the Ministry of Internal Affairs, Kameno Municipality (Bulgaria), Kuyalnyсk village council of Podilsk district of Odesa region (Ukraine)</t>
  </si>
  <si>
    <t>BSB00353</t>
  </si>
  <si>
    <t>Istanbul Technical University (Türkiye)</t>
  </si>
  <si>
    <t>Sakarya Metropolitan Municipality (Türkiye), Kobuleti Municipality City Hall (Georgia), Kavala Municipality (Greece), Ukrainian Association of Business Support Centers (Ukraine)</t>
  </si>
  <si>
    <t>Strengthening the local intervention capacities for climate change in the Black Sea Region - LAP BLACK</t>
  </si>
  <si>
    <t>BSB00174</t>
  </si>
  <si>
    <t>Danube Delta National Institute for Research and Development (Romania)</t>
  </si>
  <si>
    <t>Danube Delta Biosphere Reserve Authority (Romania), Institute of Marine Biology of the NAS of Ukraine (Ukraine), Democritus University of Thrace – Special Account for Research Funds (Greece), Karadeniz Technical University (Türkiye), N(N)LE  International Business and Economic Development Center (Georgia)</t>
  </si>
  <si>
    <t>Invasive Alien Species Observatory and Network Development for the Assessment of Climate Change Impacts and Contextual Ecosystem Services Evaluation in Black Sea Deltaic Protected Areas</t>
  </si>
  <si>
    <t>BSB00004</t>
  </si>
  <si>
    <t>Uzunkopru Municipality Administration (Türkiye)</t>
  </si>
  <si>
    <t>ANATOLIKI S.A. ORGANISATION FOR LOCAL DEVELOPMENT (Greece),  District Government Burgas (Bulgaria), ASSOCIATION BIONETWORK (Bulgaria)</t>
  </si>
  <si>
    <t>Cooperation for Sustainable Energy and Climate Actions’ Planning and Monitoring in BSB</t>
  </si>
  <si>
    <t>BSB00001</t>
  </si>
  <si>
    <t>National Society of Red Cross Romania - Galati Branch (Romania)</t>
  </si>
  <si>
    <t>Improving Emergency Response Capacities to Natural and Man-made Disasters in Small Communities across the Black Sea Basin Region</t>
  </si>
  <si>
    <t>14.06.2024</t>
  </si>
  <si>
    <t>17.06.2024</t>
  </si>
  <si>
    <t>20.06.2024</t>
  </si>
  <si>
    <t>19.06.2024</t>
  </si>
  <si>
    <t>Cross-border Cooperation and European Integration Agency (Rep.Moldova), Union of Bulgarian Black Sea Local Authorities (Bulgaria), Imereti Scientists’ Union “Spectri” (Georgia)</t>
  </si>
  <si>
    <t xml:space="preserve">Bucovinian Ethnic Special Treasure </t>
  </si>
  <si>
    <t>Fundația de Caritate și Întrajutorare „ANA”</t>
  </si>
  <si>
    <t>26.06.2024</t>
  </si>
  <si>
    <t>25.06.2024</t>
  </si>
  <si>
    <t>BSB00208</t>
  </si>
  <si>
    <t>Georgian Institute of Public Affairs (Georgia)
Ecolution Georgia
WRI Türkiye
Forest Research Institute - Hellenic Agricultural Organization – Dimitra- Greece</t>
  </si>
  <si>
    <t>Nature-Based Solutions to Increase Community Resilience Against Climate-Induced Disasters</t>
  </si>
  <si>
    <t>BSB00006</t>
  </si>
  <si>
    <t>Istanbul University - Cerrahpasa (Türkiye), Municipality of Sozopol (Bulgaria), City Hall of Batumi Municipality (Georgia), Kavala Municipality (Greece)</t>
  </si>
  <si>
    <t>Green Climate Change Adaptation Solutions for Smart and Resilient Cities in BSB - Green Urban Resilience</t>
  </si>
  <si>
    <t xml:space="preserve">semnat </t>
  </si>
  <si>
    <t>27.06.2024</t>
  </si>
  <si>
    <t>02.07.2024</t>
  </si>
  <si>
    <t>01.07.2024</t>
  </si>
  <si>
    <t>BSB00168</t>
  </si>
  <si>
    <t>Zonguldak Bülent Ecevit University (Türkiye)</t>
  </si>
  <si>
    <t>Eastern Black Sea Development Agency (Türkiye), Bulgarian Association for Transfer of Technology and Innovation (Bulgaria), Odesa I. I. Mechnikov National University (Ukraine), Galati Tehnopol Association (Romania)</t>
  </si>
  <si>
    <t>Know What You Breathe: Mobilizing Communities for Air Quality in the Black Sea Basin</t>
  </si>
  <si>
    <t>BSB00559</t>
  </si>
  <si>
    <t>Batumi Shota Rustaveli State University (Georgia)</t>
  </si>
  <si>
    <t>University of European Political and Economic Studies "Constantin Stere" (Rep.Moldova)
Karadeniz  Technical University (Türkiye)
ARISTOTELIO PANEPISTIMIO THESSALONIKIS - EIDIKOS LOGARIASMOS KONDILION EREVNAS (Greece)
Danube Delta National Institute for Research and Development Tulcea (Romania)</t>
  </si>
  <si>
    <t xml:space="preserve">Cooperation and Awareness for Pollution-free and Environmentally Sustainable Black Sea - CARE SEA </t>
  </si>
  <si>
    <t>28.06.2024</t>
  </si>
  <si>
    <t>10.07.2024</t>
  </si>
  <si>
    <t>BSB00479</t>
  </si>
  <si>
    <t>OVIDIUS University of Constanta (Romania)</t>
  </si>
  <si>
    <t>Chamber of Chalkidiki (Greece)
Municipality of Kassandra (Greece)
Via Pontica Foundation (Bulgaria)
Municipality of Primorsko (Bulgaria)
Odessa State Agrarian University (Ukraine)</t>
  </si>
  <si>
    <t>Less vulnerability, more adaptability – pilot remote sensing assisted restoration of green spaces in coastal and urban areas within the Black sea region - MoreAdaptBSB</t>
  </si>
  <si>
    <t>12.07.2024</t>
  </si>
  <si>
    <t>BSB00020</t>
  </si>
  <si>
    <t>Tekirdağ Namık Kemal University (Türkiye)</t>
  </si>
  <si>
    <t>NGO “BOURGAS REGIONAL TOURISM ASSOCIATION” (Bulgaria)
Ecological Counseling Center Cahul (Rep.Moldova)
Institute of Marine Biology of the NAS of Ukraine (Ukraine)</t>
  </si>
  <si>
    <t>Carbon Binding Blue Black Sea- BlueC</t>
  </si>
  <si>
    <t>25.07.2024</t>
  </si>
  <si>
    <t>23.07.2024</t>
  </si>
  <si>
    <t>18.07.2024</t>
  </si>
  <si>
    <t>BSB00189</t>
  </si>
  <si>
    <t>Eastern Black Sea Development Agency (Türkiye)</t>
  </si>
  <si>
    <t xml:space="preserve">Black Sea Universities Network (Romania)
Recep Tayyip Erdogan University (Türkiye)
Burgas Municipality (Bulgaria)
Odesa National Maritime University (Ukraine) </t>
  </si>
  <si>
    <t>Empowering Blue and Smart Transformation of the Black Sea Basin - Blue Gates</t>
  </si>
  <si>
    <t>30.07.2024</t>
  </si>
  <si>
    <t>26.07.2024</t>
  </si>
  <si>
    <t>Curtea de Conturi a României</t>
  </si>
  <si>
    <t>05.08.2024</t>
  </si>
  <si>
    <t>ACORD DE FINANŢARE
A ACTIVITĂŢILOR AUTORITĂȚII DE AUDIT DE PE LÂNGĂ CURTEA DE CONTURI A ROMÂNIEI
privind implementarea Programului (Interreg VI-A) NEXT România – Ucraina aferent perioadei 2021-2027</t>
  </si>
  <si>
    <t>Biroul Regional pentru Cooperare Transfrontalieră Suceava (BRCT SV) în calitate de Secretariat Comun (SC) al Programului</t>
  </si>
  <si>
    <t>ACORD CADRU DE DELEGARE ȘI FINANȚARE pentru Secretariatul Comun din cadrul BRCT SV
privind implementarea Programului Interreg NEXT
România-Ucraina aferent perioadei 2021-2027</t>
  </si>
  <si>
    <t>13.03.2024</t>
  </si>
  <si>
    <t>ACORD DE FINANŢARE
A ACTIVITĂŢILOR AUTORITĂȚII DE AUDIT DE PE LÂNGĂ CURTEA DE CONTURI A ROMÂNIEI
privind implementarea Programului (Interreg VI-A) NEXT România – Republica Moldova aferent perioadei 2021-2027</t>
  </si>
  <si>
    <t>BSB00172</t>
  </si>
  <si>
    <t>BSB00091</t>
  </si>
  <si>
    <t>Network for the Preservation of Sturgeon and for the Sustainability of the Black Sea Basin Ecosystem</t>
  </si>
  <si>
    <t>Harnessing Algae Power for Pollution Reduction and Blue Growth</t>
  </si>
  <si>
    <t>19.08.2024</t>
  </si>
  <si>
    <t>Protection of Biodiversity in Bulgaria Foundation, (Bulgaria)</t>
  </si>
  <si>
    <t>Via Pontica Foundation, (Bulgaria)</t>
  </si>
  <si>
    <t xml:space="preserve">ARISTOTLE UNIVERSITY OF THESSALONIKI - SPECIAL ACCOUNT FOR RESEARCH FUNDS (Greece)
Centrul De Consultanţă Ecologică Cahul (Republic of Moldova)
Gebze Technical University (Türkiye)
Institute of Market &amp; Economic &amp; Ecological Researches of the National Academy of Sciences (Ukraine)
NATIONAL INSTITUTE FOR RESEARCH AND DEVELOPMENT ON MARINE GEOLOGY AND GEO- ECOLOGY – GeoEcoMar (Romania)
</t>
  </si>
  <si>
    <t>PROF DR ASEN ZLATAROV UNIVERSITY (Bulgaria)
Tsotne Mirtskulava Water Management Institute of the Georgian Technical University (Georgia)
Odesa State Agrarian University, (Ukraine)
Hellenic Agricultural Organization DIMITRA (Greece)
Ovidius University (Romania)</t>
  </si>
  <si>
    <t xml:space="preserve">Romanian Naval Authority </t>
  </si>
  <si>
    <t xml:space="preserve">Executive Agency “Maritime Administration” </t>
  </si>
  <si>
    <t>Romanian-Bulgarian Cooperation for Green Fit Danube System</t>
  </si>
  <si>
    <t>ROBG00177</t>
  </si>
  <si>
    <t>27.08.2024</t>
  </si>
  <si>
    <t>28.08.2024</t>
  </si>
  <si>
    <t>26.08.2024</t>
  </si>
  <si>
    <t>BSB00027</t>
  </si>
  <si>
    <t>South Edirne Solid Waste Union</t>
  </si>
  <si>
    <t>Galati Tehnopol Association, Municipality of Sozopol, Imereti Scientists’ Union “Spectri”, Uzunkopru Municipality Administration</t>
  </si>
  <si>
    <t>Transnational Cooperation for Sustainable Waste Management and Recycling Practices in the Black Sea Basin</t>
  </si>
  <si>
    <t>21.08.2024</t>
  </si>
  <si>
    <t>BSB00584</t>
  </si>
  <si>
    <t>University of Sinop Fisheries Faculty (Türkiye)</t>
  </si>
  <si>
    <t>Marmara Municipalities Union (Türkiye)
KONSTANTIN PRESLAVSKY UNIVERSITY OF SHUMEN (Bulgaria)
BATUMI SHOTA RUSTAVELI STATE UNIVERSITY (Georgia)</t>
  </si>
  <si>
    <t>Research, Cleaning Methodologies, Economic Valorization and Pilot Application for Macroalgal Bloom</t>
  </si>
  <si>
    <t>30.08.2024</t>
  </si>
  <si>
    <t>02.09.2024</t>
  </si>
  <si>
    <t>29.08.2024</t>
  </si>
  <si>
    <t>31.08.2024</t>
  </si>
  <si>
    <t>Comuna Candesti</t>
  </si>
  <si>
    <t>11.09.2024</t>
  </si>
  <si>
    <t>BSB00348</t>
  </si>
  <si>
    <t>Turkish Employers Association of Metal Industries (Türkiye)</t>
  </si>
  <si>
    <t>Istanbul University (Türkiye)
NATIONAL INSTITUTE FOR MARINE RESEARCH AND DEVELOPMENT “Grigore Antipa” (Romania)
National Environmental Agency (Georgia)</t>
  </si>
  <si>
    <t>Black Sea Smart Marine Environmental Outcome System - BS-SEOS</t>
  </si>
  <si>
    <t>13.09.2024</t>
  </si>
  <si>
    <t>17.09.2024</t>
  </si>
  <si>
    <t>24.09.2024</t>
  </si>
  <si>
    <t>26.09.2024</t>
  </si>
  <si>
    <t>30.09.2024</t>
  </si>
  <si>
    <t>ROBG00178</t>
  </si>
  <si>
    <t>Green modeling of urban areas, creation of new systems for recreation and outdoor activities</t>
  </si>
  <si>
    <t>Municipality of Ruse</t>
  </si>
  <si>
    <t xml:space="preserve">Territorial Administrative Unit – Giurgiu Municipality </t>
  </si>
  <si>
    <t>04.10.2024</t>
  </si>
  <si>
    <t>03.09.2024</t>
  </si>
  <si>
    <t>Comuna Bistra</t>
  </si>
  <si>
    <t>Maramureș</t>
  </si>
  <si>
    <t>1HARD /2.1/88</t>
  </si>
  <si>
    <t>Parohia Sfintii Teodori</t>
  </si>
  <si>
    <t>Preservation and promotion of the cultural and historical heritage in the cross-border area of IASI and SOROCA</t>
  </si>
  <si>
    <t>07.10.2024</t>
  </si>
  <si>
    <t>COD Jems</t>
  </si>
  <si>
    <t>Valoarea totală (euro)</t>
  </si>
  <si>
    <t>Nr crt</t>
  </si>
  <si>
    <t>Data intrării contractului la AM</t>
  </si>
  <si>
    <t>Data semnării de
  ultima parte</t>
  </si>
  <si>
    <t>Secretariatul Comn 
(Biroul Regional pentru Cooperare Transfrontalieră Oradea)</t>
  </si>
  <si>
    <t>act aditional nr 2</t>
  </si>
  <si>
    <t>24 septembrie 2024</t>
  </si>
  <si>
    <t>UCPN (Biroul Regional pentru Cooperare Transfrontalieră Oradea)</t>
  </si>
  <si>
    <t xml:space="preserve">Autoritatea de Management Interreg VI-A ROHU - Ministerul Dezvoltării, Lucrărilor Publice și Administrației </t>
  </si>
  <si>
    <t>01 martie 2024</t>
  </si>
  <si>
    <t>Acord de Finantare a activităților Autorității de Audit de pe lângă Curtea de Conturi a României privind implementarea Programului Interreg VI-A România – Bulgaria</t>
  </si>
  <si>
    <t>19 aprilie 2024</t>
  </si>
  <si>
    <t>Acordul de finanțare a activităților Autorității Naționale, privind implementarea Programului Interreg VI-A România-Ungaria</t>
  </si>
  <si>
    <t xml:space="preserve">
Acord-Cadru de delegare a atribuţiilor și finanțare pentru Secretariatul Comun, respectiv de finanțare pentru Unitatea de Control privind implementarea Programului Interreg VI-A România-Ungaria</t>
  </si>
  <si>
    <t>Decizia globală de finanțare pentru Autoritatea de Management, din bugetul de asistență tehnică al Programului Interreg VI-a România-Ungaria</t>
  </si>
  <si>
    <t xml:space="preserve">Ministerul Afacerilor Externe și Comerțului din Ungaria - 
Autoritatea Națională din Ungaria (Hungarian National Authority) </t>
  </si>
  <si>
    <t>04 septembrie 2024</t>
  </si>
  <si>
    <t>Biroul Programului Szechenyi (Szechenyi Programme Office) – în calitate de Organism de Control în Ungaria</t>
  </si>
  <si>
    <t>02 august 2024</t>
  </si>
  <si>
    <t xml:space="preserve">
Contract de finanțare din asistența tehnică, pentru activitățile Biroului Programului Szechenyi (Szechenyi Programme Office) – în calitate de Organism de Control în Ungaria, privind implementarea Programului Interreg VI-A România-Ungaria</t>
  </si>
  <si>
    <t>Autoritatea de Audit din cadrul Curții de Conturi a României</t>
  </si>
  <si>
    <t>Stadiul contractelor de finanțare semnate la nivelul Programului Interreg VI-A România-Ungaria (2021-2027)</t>
  </si>
  <si>
    <t>21.10.2024</t>
  </si>
  <si>
    <t>Comuna Tulucesti</t>
  </si>
  <si>
    <t>Municipiul Sighetu Marmației</t>
  </si>
  <si>
    <t>“Development of Infrastructure - Engine of Socio-Economic Cooperation in the Tulucesti Commune, Galati County and Sireti Commune, Straseni District”</t>
  </si>
  <si>
    <t>“SAFE FUTURE”</t>
  </si>
  <si>
    <t>RO-UA Transborder Academic Development for Research and Innovation</t>
  </si>
  <si>
    <t>Universitatea Tehnică din Cluj Napoca-Centrul Universitar Nord din Baia Mare</t>
  </si>
  <si>
    <t>28.10.2024</t>
  </si>
  <si>
    <t>2SOFT/ 1.2/86</t>
  </si>
  <si>
    <t>RORS00040</t>
  </si>
  <si>
    <t>Emergency Clinical County Hospital Pius Brinzeu Timisoara</t>
  </si>
  <si>
    <t>General Hospital „Đorđe Joanović” Zrenjanin</t>
  </si>
  <si>
    <t>Cross-border cooperation to foster the resilience of clinical management in cancer patients by establishing best practices in personalized molecular-based diagnostics, treatment, and long-term care</t>
  </si>
  <si>
    <t>RORS00123</t>
  </si>
  <si>
    <t>Valcani Commune</t>
  </si>
  <si>
    <t>Fight it Together - cross-border cooperation in the field of risk prevention and management</t>
  </si>
  <si>
    <t>RORS00267</t>
  </si>
  <si>
    <t>Victor Babeș University of Medicine and Pharmacy in Timisoara</t>
  </si>
  <si>
    <t>ORALERT 2025: Equal access to innovative screening solutions for oral HPV</t>
  </si>
  <si>
    <t>RORS00307</t>
  </si>
  <si>
    <t>Victor Babes University of Medicine and Pharmacy in Timisoara</t>
  </si>
  <si>
    <t>Promoting resilience of health systems and equal access to skin and liver care through RORS screening and treatment solutions</t>
  </si>
  <si>
    <t>RORS00250</t>
  </si>
  <si>
    <t>Regional Agency for Socio – Economic Development – Banat Ltd</t>
  </si>
  <si>
    <t>Blue Sky - Cross-border Solution to Air Pollution</t>
  </si>
  <si>
    <t>24.10.2024</t>
  </si>
  <si>
    <t>05.11.2024</t>
  </si>
  <si>
    <t>RORS00043</t>
  </si>
  <si>
    <t>TERRITORIAL ADMINISTRATIVE UNIT CARAS-SEVERIN COUNTY</t>
  </si>
  <si>
    <t>Inspectorate for Emergency Situations "Semenic" of Caraş-Severin County</t>
  </si>
  <si>
    <t>CITY OF VRSAC</t>
  </si>
  <si>
    <t xml:space="preserve">CARAȘ-SEVERIN COUNTY GENDARME INSPECTORATE Gl. bg. Vasile Zorzor </t>
  </si>
  <si>
    <t>SMART CROSSBORDER RESILIENCE IN EMERGENCY SITUATIONS</t>
  </si>
  <si>
    <t>RORS00063</t>
  </si>
  <si>
    <t>Politehnica University Timișoara</t>
  </si>
  <si>
    <t>Environmental risk assessment from mining activities as a result of tailings storage in the cross-border area Romania – Serbia – ERA-MIN_RO-SRB</t>
  </si>
  <si>
    <t>RORS00093</t>
  </si>
  <si>
    <t>Social Assistance Directorate of Timisoara Municipality</t>
  </si>
  <si>
    <t>Residential Institution for mental health”Sveti Vasilije Ostroski Cudotvorac”</t>
  </si>
  <si>
    <t>COPE - Cross Border Practices on integrated socio-medical services</t>
  </si>
  <si>
    <t>RORS00106</t>
  </si>
  <si>
    <t xml:space="preserve"> Politehnica University Timisoara</t>
  </si>
  <si>
    <t>School Center “Nikola Tesla”</t>
  </si>
  <si>
    <t>ION I.C. BRATIANU TECHNOLOGICAL HIGHSCHOOL</t>
  </si>
  <si>
    <t>Digital U2 – Design yoUr fUture career in challenging times</t>
  </si>
  <si>
    <t>RORS00302</t>
  </si>
  <si>
    <t>Improving RORS equal access to training in cutting-edge minimally invasive surgical procedures</t>
  </si>
  <si>
    <t>RORS00127</t>
  </si>
  <si>
    <t>Excelsior Association for the Promotion of Natural and Cultural Heritage of Banat and Crisana - Tm</t>
  </si>
  <si>
    <t>Provincial Secretariat for Urban Planning and Environmental Protection</t>
  </si>
  <si>
    <t>Municipality Bela Crkva</t>
  </si>
  <si>
    <t>myNature Association</t>
  </si>
  <si>
    <t>CBC Network for Sustainable Use of Natural Resources</t>
  </si>
  <si>
    <t>RORS00216</t>
  </si>
  <si>
    <t>Neuro-Cardiology - From Prevention to Rehabilitation</t>
  </si>
  <si>
    <t>13.11.2024</t>
  </si>
  <si>
    <t>14.11.2024</t>
  </si>
  <si>
    <t>15.11.2024</t>
  </si>
  <si>
    <t>18.11.2024</t>
  </si>
  <si>
    <t>20.11.2024</t>
  </si>
  <si>
    <t>ROBG00005</t>
  </si>
  <si>
    <t>General Inspectorate for Emergency Situations from Romania</t>
  </si>
  <si>
    <t>Streamlining cross-border cooperation: Joint approach in disaster resilience – STREAM 2</t>
  </si>
  <si>
    <t>19.11.2024</t>
  </si>
  <si>
    <t xml:space="preserve">Directorate General Fire Safety and Civil Protection BG
“Dobrogea” Constanta County Inspectorate for Emergency Situations, Romania
Territorial Inspectorate of Border Police Giurgiu, Romania
National Association of Volunteers in the Republic of Bulgaria
Academy of the Ministry of Interior, Bulgaria
</t>
  </si>
  <si>
    <t>ROBG00018</t>
  </si>
  <si>
    <t>Safeguarding biodiversity and combating poaching</t>
  </si>
  <si>
    <t>Territorial Inspectorate of Border Police Giurgiu</t>
  </si>
  <si>
    <t>25.11.2024</t>
  </si>
  <si>
    <t>28.11.2024</t>
  </si>
  <si>
    <t>ROBG00169</t>
  </si>
  <si>
    <t>Danube River Environmental Assessment and Monitoring (DREAM) Project,</t>
  </si>
  <si>
    <t>University or
Ruse "Angel
Kanchev"</t>
  </si>
  <si>
    <t>National Research and Development Institute for Gas Turbines COMOTI
National Institute for R&amp;D in Electrical Engineering ICPE-CA Bucharest</t>
  </si>
  <si>
    <t xml:space="preserve">Giurgiu County Gendarmerie Inspectorate
Giurgiu County Police Inspectorate
Executive Agency for Fisheries and Aquaculture (Burgas)
</t>
  </si>
  <si>
    <t>RORS00061</t>
  </si>
  <si>
    <t>Public Enterprise "Vojvodinašume", Petrovaradin</t>
  </si>
  <si>
    <t>CITY FIREFIGHTERS' ASSOCIATION PANČEVO</t>
  </si>
  <si>
    <t>Cornereva Municipality</t>
  </si>
  <si>
    <t>Improved fire disaster management and risk prevention in vulnerable natural or protected areas and reserves across the border</t>
  </si>
  <si>
    <t>RORS00239</t>
  </si>
  <si>
    <t>MOLDOVA NOUA CITY</t>
  </si>
  <si>
    <t>MUNICIPALITY OF GOLUBAC</t>
  </si>
  <si>
    <t>CORONINI COMMUNE</t>
  </si>
  <si>
    <t>Common challenges, common solutions</t>
  </si>
  <si>
    <t>RORS00227</t>
  </si>
  <si>
    <t>Institute for Hungarian Culture in Vojvodina</t>
  </si>
  <si>
    <t>Museum of Highland Banat, Reşiţa</t>
  </si>
  <si>
    <t>Digitalisation of the cultural traditions of the Banat region - securing the easy access for tourists and experts</t>
  </si>
  <si>
    <t>RORS00090</t>
  </si>
  <si>
    <t>Regional development agency South Banat ltd Pančevo</t>
  </si>
  <si>
    <t>University of Life Sciences "King Mihai I" from Timisoara</t>
  </si>
  <si>
    <t>Institute for public health Pančevo</t>
  </si>
  <si>
    <t xml:space="preserve">Cross-border ambient air monitoring network </t>
  </si>
  <si>
    <t>26.11.2024</t>
  </si>
  <si>
    <t>27.11.2024</t>
  </si>
  <si>
    <t>ROBG00157</t>
  </si>
  <si>
    <t>Municipality of Vetovo</t>
  </si>
  <si>
    <t>Green Harmony: Fostering Ecosystem Resilence Through Investments in Urban And Peri-Urban Green Areas in Vetovo And Giurgiu</t>
  </si>
  <si>
    <t>Territorial Administrative Unit – Giurgiu Municipality</t>
  </si>
  <si>
    <t>02.12.2024</t>
  </si>
  <si>
    <t>04.12.2024</t>
  </si>
  <si>
    <t>ROBG00146</t>
  </si>
  <si>
    <t>EnviroConnect: Synergizing Green Resilience Efforts in Ivanovo and Piatra Olt”</t>
  </si>
  <si>
    <t>Territorial Administrative Unit - Piatra Olt Town</t>
  </si>
  <si>
    <t>ROBG00132</t>
  </si>
  <si>
    <t>Development of Environmentally Friendly Cultures in Giurgiu and Ruse Counties</t>
  </si>
  <si>
    <t>EMPLOYERS ASSOCIATION REGIONAL URBAN ENTREPRENEURSHIP CENTER SOUTH MUNTENIA REGION</t>
  </si>
  <si>
    <t>Municipality Slivo Pole
Udriste Nasturel HIGH SCHOOL</t>
  </si>
  <si>
    <t>RORS00162</t>
  </si>
  <si>
    <t>Civilian Centre “Ci-Fi”</t>
  </si>
  <si>
    <t>Bastion-Varbastya Association</t>
  </si>
  <si>
    <t>SUSTAINABLE ART and CRAFT</t>
  </si>
  <si>
    <t>RORS00191</t>
  </si>
  <si>
    <t>BOZOVICI COMMUNE</t>
  </si>
  <si>
    <t>Health Center in Pancevo</t>
  </si>
  <si>
    <t>EQUALITY IN ACCESS FOR VULNERABLE GROUPS TO HEALTHCARE SERVICES IN BANAT</t>
  </si>
  <si>
    <t>RORS00173</t>
  </si>
  <si>
    <t xml:space="preserve">Movement for Male Pijace Association </t>
  </si>
  <si>
    <t>Tisa Palic Cluster Association for tourism development</t>
  </si>
  <si>
    <t>Otelek Hungarian for Hungarians Association</t>
  </si>
  <si>
    <t>Development of adventure tourism based on natural values of the Banat region</t>
  </si>
  <si>
    <t>03.12.2024</t>
  </si>
  <si>
    <t>22.11.2024</t>
  </si>
  <si>
    <t>2SOFT/ 4.2/179</t>
  </si>
  <si>
    <t>Comuna Concești</t>
  </si>
  <si>
    <t>Joint Actions for Preventing Natural and Man-Made Disasters at Romanian-Ukrainian Border</t>
  </si>
  <si>
    <t>05.12.2024</t>
  </si>
  <si>
    <t>06.12.2024</t>
  </si>
  <si>
    <t>ROBG00089</t>
  </si>
  <si>
    <t>The Future is Green!</t>
  </si>
  <si>
    <t xml:space="preserve">Territorial Administrative Unit Medgidia Municipality </t>
  </si>
  <si>
    <t>ROBG00125</t>
  </si>
  <si>
    <t>Let's make nature smile again!</t>
  </si>
  <si>
    <t>09.12.2024</t>
  </si>
  <si>
    <t>Dobrich Municipality</t>
  </si>
  <si>
    <t>Municipality of Ivanovo</t>
  </si>
  <si>
    <t>ROBG00068</t>
  </si>
  <si>
    <t>TAU Lumina Commune</t>
  </si>
  <si>
    <t>Krushari Municipality
"Hristo Smirnenski" Primary School</t>
  </si>
  <si>
    <t xml:space="preserve">
Choosing Health And Nature for Global protEction</t>
  </si>
  <si>
    <t>10.12.2024</t>
  </si>
  <si>
    <t>RORS00268</t>
  </si>
  <si>
    <t>Sacalaz Commune</t>
  </si>
  <si>
    <t xml:space="preserve">Volunteer Firefighting Association Orom </t>
  </si>
  <si>
    <t>Prevention and disaster management across borders</t>
  </si>
  <si>
    <t>2SOFT/ 2.1/169</t>
  </si>
  <si>
    <t>Camera de Comert si Industrie Satu Mare</t>
  </si>
  <si>
    <t xml:space="preserve">SHARING HERITAGE: Preserving Historical Legacy of Pniv Fortress in Ukraine and Ardud Fortress in Romania for Tourism </t>
  </si>
  <si>
    <t>Tourist Association of Ivano-Frankivsk Region</t>
  </si>
  <si>
    <t>11.12.2024</t>
  </si>
  <si>
    <t>17.12.2024</t>
  </si>
  <si>
    <t>RORS00022</t>
  </si>
  <si>
    <t>GENERAL ENTREPRENEURS ASSOCIATION OF KANJIZA</t>
  </si>
  <si>
    <t>Joint solutions for cross-border labor market</t>
  </si>
  <si>
    <t>16.12.2024</t>
  </si>
  <si>
    <t>18.12.2024</t>
  </si>
  <si>
    <t>19.12.2024</t>
  </si>
  <si>
    <t>ROHU00617</t>
  </si>
  <si>
    <t>ROHU00618</t>
  </si>
  <si>
    <t>ROHU00621</t>
  </si>
  <si>
    <t>ROHU00623</t>
  </si>
  <si>
    <t>ROHU00626</t>
  </si>
  <si>
    <t>ROHU00627</t>
  </si>
  <si>
    <t>ROHU00629</t>
  </si>
  <si>
    <t>ROHU00632</t>
  </si>
  <si>
    <t>ROHU00633</t>
  </si>
  <si>
    <t>ROHU00634</t>
  </si>
  <si>
    <t>ROHU00636</t>
  </si>
  <si>
    <t>23 decembrie 2024</t>
  </si>
  <si>
    <t>21 decembrie 2024</t>
  </si>
  <si>
    <t>Renewable Energy Works Well - RENEW</t>
  </si>
  <si>
    <t>Romanian-Hungarian Cross-Border Cultural Living Lab - CULTURAL LIVING LAB</t>
  </si>
  <si>
    <t>Development of Network to Improve Health Status of Population  - DENIM</t>
  </si>
  <si>
    <t>Timely and efficient response in case of emergency situations in cross border area - TERES</t>
  </si>
  <si>
    <t>Innovative Surgical Unit and Emergency Hospitals - ISU-EMERG</t>
  </si>
  <si>
    <t>Resilient, integrated and accessible cross-border health services -  Resilience4Health</t>
  </si>
  <si>
    <t>Integrated cultural and touristic routes in the cross-border area - HUNAV-ROHU</t>
  </si>
  <si>
    <t>SZEGED-TIMISOARA DREAM RAILWAY - DREAM</t>
  </si>
  <si>
    <t>Green Cross-Border Region - GCBR</t>
  </si>
  <si>
    <t>Together for a safer area -SAFE</t>
  </si>
  <si>
    <t>Strengthening intercultural relations through the development of cultural institutions in Satu Mare County and Szabolcs-Szatmár-Bereg County - CulturRO-Hub</t>
  </si>
  <si>
    <t>Partner 2: Berettyóújfalu Municipality, Partner 3: Hajdúdorog Municipality, Partner 4: Kaba Municipality, Partner 5: Létavértes Municipality, Partner 6: Hajdú-Bihar County Development Agency, Partner 7: Bihor County Council</t>
  </si>
  <si>
    <t xml:space="preserve"> Partner 2 "Crisana" Inspectorate for Emergency Situations of Bihor County, Partner 3: "Somes" Inspectorate for Emergency Situations of Satu Mare County, Partner 4: Szabolcs-Szatmár-Bereg County Disaster Management Directorate</t>
  </si>
  <si>
    <t xml:space="preserve">Hajdú-Bihar County Council  </t>
  </si>
  <si>
    <t>Hajdú-Bihar County Council</t>
  </si>
  <si>
    <t xml:space="preserve">Békés County Council  </t>
  </si>
  <si>
    <t>Partner 2 Dr. László Elek Hospital and Medical Center, Orosháza, Partner 3: Békés County Central Hospital, Partner 4: Arad County Council</t>
  </si>
  <si>
    <t xml:space="preserve">Partner 2: Bekes County Council, Partner 3: Békés County Central Hospital </t>
  </si>
  <si>
    <t>Partner 2: "Pius Brinzeu" County Emergency Clinical Hospital Timișoara, Partner 3: University of Szeged, Partner 4: Móra-Vitál Outpatient Specialist and Spa Center for patients</t>
  </si>
  <si>
    <t xml:space="preserve"> Partner 2: Óföldeák Municipality </t>
  </si>
  <si>
    <t>Timis County Council</t>
  </si>
  <si>
    <t>Partner 2: TIMIS COUNTY, Partner 3: COUNTY GOVERNMENT OF CSONGRÁD-CSANÁD</t>
  </si>
  <si>
    <t xml:space="preserve">
DKMT Danube-Kris-Mures-Tisa Euroregional Development Agency - Nonprofit Public Benefit Limited</t>
  </si>
  <si>
    <t xml:space="preserve">Szabolcs-Szatmár-Bereg County Regional Development and Environmental Management Agency Nonprofit Ltd, </t>
  </si>
  <si>
    <t>Partner 2: Satu Mare County Administrative-territorial Unit</t>
  </si>
  <si>
    <t xml:space="preserve">General Inspectorate of Romanian Border Police, </t>
  </si>
  <si>
    <t>Partner 2: Bihor County Police Inspectorate, Partner 3: Avram Iancu Border Police Training School Oradea, Partner 4: Prefect's Office of Arad County, Partner 5: Police Education and Training Center</t>
  </si>
  <si>
    <t xml:space="preserve">Municipality of Nyiregyhaza with County Rights, Administrative-territorial Unit </t>
  </si>
  <si>
    <t xml:space="preserve">Partner 2: Municipality of Satu Mare, Partner 3: Self-government of Szabolcs-Szatmár-Bereg County, Partner 4: Satu Mare County </t>
  </si>
  <si>
    <t>20.12.2024</t>
  </si>
  <si>
    <t>23.12.2024</t>
  </si>
  <si>
    <t>24.12.2024</t>
  </si>
  <si>
    <t>ROHU00041</t>
  </si>
  <si>
    <t>AGES Association</t>
  </si>
  <si>
    <t>Fostering sustainable cross-border cooperation for a more effective support of youth career guidance</t>
  </si>
  <si>
    <t>County Center of Educational Resource and Assistance Satu Mare</t>
  </si>
  <si>
    <t>ROHU00245</t>
  </si>
  <si>
    <t>You here, Me there</t>
  </si>
  <si>
    <t>ROHU00313</t>
  </si>
  <si>
    <r>
      <t xml:space="preserve"> </t>
    </r>
    <r>
      <rPr>
        <sz val="11"/>
        <color theme="1"/>
        <rFont val="Calibri"/>
        <family val="2"/>
        <scheme val="minor"/>
      </rPr>
      <t>Szent Gellért Association</t>
    </r>
  </si>
  <si>
    <t>Improving the prevention of peer violence in the cross border region</t>
  </si>
  <si>
    <t>Society for Children and Parents</t>
  </si>
  <si>
    <t>30.12.2024</t>
  </si>
  <si>
    <t>Asociația pentru Tinerii și Studenții din Partium / Association for Youth and Students in Partium</t>
  </si>
  <si>
    <t>Association for Students and Civilians in Hajdúság</t>
  </si>
  <si>
    <t>Media Detective: Cross-border Strategies Against Fake News and Misinformation</t>
  </si>
  <si>
    <t>31 decembrie 2024</t>
  </si>
  <si>
    <t>RORS00223</t>
  </si>
  <si>
    <t>GERONTOLOGICAL CENTER KIKINDA</t>
  </si>
  <si>
    <t>Caritas Banat Sanctus Gerhardus Association</t>
  </si>
  <si>
    <t>Deta Municipality</t>
  </si>
  <si>
    <t>Connected health and social care services in the
border region</t>
  </si>
  <si>
    <t>16.01.2025</t>
  </si>
  <si>
    <t xml:space="preserve">CROSS – BORDER HEALTH INFRASTRUCTURE </t>
  </si>
  <si>
    <t xml:space="preserve">Tulcea County Administrative Territorial Unit throughout Tulcea County Council </t>
  </si>
  <si>
    <t xml:space="preserve">Macin Administrative Territorial Unit </t>
  </si>
  <si>
    <t xml:space="preserve">Danube Regional Hospital of Odessa Regional Council </t>
  </si>
  <si>
    <t xml:space="preserve">Executive Committee of Izmail City Council </t>
  </si>
  <si>
    <t>PARTENER 1</t>
  </si>
  <si>
    <t>Association of Cross-border Cooperation “Lower Danube Euroregion”</t>
  </si>
  <si>
    <t>HEALTH /4.1/1</t>
  </si>
  <si>
    <t>SAGA/4.3/1</t>
  </si>
  <si>
    <t>BRIDGE/4.2/1</t>
  </si>
  <si>
    <t>CLEAN RIVER/4.2/1</t>
  </si>
  <si>
    <t>General Inspectorate of Aviation of the Ministry of Internal Affairs</t>
  </si>
  <si>
    <t>General Inspectorate of Romanian Gendarmerie</t>
  </si>
  <si>
    <t>Department of State Emergency Service of Ukraine in Chernivtsi oblast</t>
  </si>
  <si>
    <t>Department of State Emergency Service of Ukraine in Ivano-Frankivsk region</t>
  </si>
  <si>
    <t>PARTENER 5</t>
  </si>
  <si>
    <t>“Bucovina” Inspectorate for Emergency Situations of Suceava county</t>
  </si>
  <si>
    <t>Improvement of the population safety and security level in the cross-border area by enhancing the joint training and cooperation actions in emergency management – BRIDGE</t>
  </si>
  <si>
    <t>General Inspectorate of Romanian Police</t>
  </si>
  <si>
    <t>General Inspectorate of Romanian Border Police</t>
  </si>
  <si>
    <t>The Main Department of the National Police in Ivano-Frankivsk Region</t>
  </si>
  <si>
    <t>Botosani County Police Inspectorate</t>
  </si>
  <si>
    <t>Suceava County Police Inspectorate</t>
  </si>
  <si>
    <t>Maramureș County Police Inspectorate</t>
  </si>
  <si>
    <t>Satu Mare County Police Inspectorate</t>
  </si>
  <si>
    <t>Territorial Inspectorate of Border Police Sighetu Marmației</t>
  </si>
  <si>
    <t>Regional Cooperation for Prevention and Fighting of Cross-border Crime between Romania-Ukraine – SAGA</t>
  </si>
  <si>
    <t>PARTENER 6</t>
  </si>
  <si>
    <t>PARTENER 7</t>
  </si>
  <si>
    <t>Clean River</t>
  </si>
  <si>
    <t>Odessa Regional Council</t>
  </si>
  <si>
    <t>Tulcea County Council</t>
  </si>
  <si>
    <t>27.05.2019</t>
  </si>
  <si>
    <t>10.03.2019</t>
  </si>
  <si>
    <t xml:space="preserve">General Inspectorate for Emergency Situations </t>
  </si>
  <si>
    <t xml:space="preserve">General Inspectorate of Aviation of the Ministry of Internal Affairs </t>
  </si>
  <si>
    <t xml:space="preserve">Ministry of Health </t>
  </si>
  <si>
    <t xml:space="preserve">The CBC Romania-Moldova a safer area by improving the Mobile Emergency Service for Resuscitation and Extrication (SMURD) operating infrastructure, by increasing the level of training and maintaining the capacity of professional personnel to intervene in emergency situations </t>
  </si>
  <si>
    <t xml:space="preserve">General Inspectorate for Emergency Situations (IGSU-RM) – Republic of Moldova </t>
  </si>
  <si>
    <t>Ministry of Health, Labor and Social Protection of the Republic of Moldova (MSMPS-RM)</t>
  </si>
  <si>
    <t xml:space="preserve">“Mihail Grigore Sturdza” Inspectorate for Emergency Situations of Iași County/ General Inspectorate for Emergency Situations </t>
  </si>
  <si>
    <t>Institute of Emergency Medicine of the Ministry of Health, Labor and Social Protection of the Republic of Moldova</t>
  </si>
  <si>
    <t xml:space="preserve">Regional cooperation for prevention and combating trans-border criminality in Romania and Moldova </t>
  </si>
  <si>
    <t>General Inspectorate  of Romanian Police</t>
  </si>
  <si>
    <t>General Inspectorate of Border Police, Romania</t>
  </si>
  <si>
    <t>General Police Inspectorate, Republic of Moldova</t>
  </si>
  <si>
    <t>General Inspectorate of Border Police, Republic of Moldova</t>
  </si>
  <si>
    <t>Iasi County Police Inspectorate</t>
  </si>
  <si>
    <t>Vaslui County Police Inspectorate</t>
  </si>
  <si>
    <t>Galați County Police Inspectorate</t>
  </si>
  <si>
    <t>PARTENER 8</t>
  </si>
  <si>
    <t>PARTENER 9</t>
  </si>
  <si>
    <t>Territorial Border Police Inspectorate Iasi</t>
  </si>
  <si>
    <t>School for Initial and Continuous Training of Border Police Iasi</t>
  </si>
  <si>
    <t xml:space="preserve">Rehabilitation and modernization of the customs offices from the Romanian / Moldavian border, respectively the public finances and fiscal-fiscal responsibility customs offices of Albiţa - Leușeni, Sculeni - Sculeni and Giurgiulești – Giurgiulești </t>
  </si>
  <si>
    <t>National Agency of Fiscal Administration, Romania</t>
  </si>
  <si>
    <t>Customs Service of the Republic of Moldova</t>
  </si>
  <si>
    <t>General Directorate for Public Finance Iasi</t>
  </si>
  <si>
    <t>General Directorate for Public Finance Galati</t>
  </si>
  <si>
    <t xml:space="preserve">COMINF/3.1/1 </t>
  </si>
  <si>
    <t>RMCO/4.3/1</t>
  </si>
  <si>
    <t xml:space="preserve">THOR/4.3/1 </t>
  </si>
  <si>
    <t xml:space="preserve">Ministry of Internal Affairs, represented by Information Technology Service, Republic of Moldova </t>
  </si>
  <si>
    <t xml:space="preserve">Ministry of Internal Affairs, represented by the General Directorate for Communications and Information Technology, Romania	</t>
  </si>
  <si>
    <t xml:space="preserve">Ministry of Transport, Romania </t>
  </si>
  <si>
    <t xml:space="preserve">COMMUNICATION INFRASTRUCTURE ("COMINF") </t>
  </si>
  <si>
    <t>2/4.2/1</t>
  </si>
  <si>
    <t>30 decembrie 2024</t>
  </si>
  <si>
    <t>Innovative Actions for Enhanced Public Administration and Cross-border Cooperation</t>
  </si>
  <si>
    <t>ROMD00279</t>
  </si>
  <si>
    <t>ROMD00136</t>
  </si>
  <si>
    <t>ROMD00278</t>
  </si>
  <si>
    <t>ROMD00410</t>
  </si>
  <si>
    <t>CULTURISE: Culture and Sustainable Tourism for Social Inclusion and Innovation in RMD and RO</t>
  </si>
  <si>
    <t>Green eyes for green actions</t>
  </si>
  <si>
    <t>Promoting digital tourism in the cross-border area Romania-Republic of Moldova with impact on social inclusion</t>
  </si>
  <si>
    <t>13.02.2025</t>
  </si>
  <si>
    <t>14.02.2025</t>
  </si>
  <si>
    <t xml:space="preserve">Județul Botoșani </t>
  </si>
  <si>
    <t xml:space="preserve">Primăria Vadul lui Vodă </t>
  </si>
  <si>
    <t>Asociaţia de Dezvoltare Durabilă „Prut-Dunăre” Galaţi</t>
  </si>
  <si>
    <t>Agentia de Cooperare Transfrontaliera si Integrare
Europeana</t>
  </si>
  <si>
    <t>Comuna Tulucești</t>
  </si>
  <si>
    <t>Asociația Obștească Soarta</t>
  </si>
  <si>
    <t>Fundația Solidaritate și Speranță</t>
  </si>
  <si>
    <t>Asociatia pentru Dezvoltare Durabila ”Prut - Dunare”
Galati</t>
  </si>
  <si>
    <t>Asociatia PRO NATURA Galati</t>
  </si>
  <si>
    <t>ROMD00376</t>
  </si>
  <si>
    <t>ROMD00648</t>
  </si>
  <si>
    <t>ROMD00649</t>
  </si>
  <si>
    <t>ROMD00667</t>
  </si>
  <si>
    <t>ROMD00586</t>
  </si>
  <si>
    <t>17.02.2025</t>
  </si>
  <si>
    <t>17.02.2205</t>
  </si>
  <si>
    <t>19.02.2025</t>
  </si>
  <si>
    <t xml:space="preserve">CCF MOLDOVA - CHILDREN, COMMUNITIES, FAMILIES </t>
  </si>
  <si>
    <t xml:space="preserve">Save the children Iasi Association </t>
  </si>
  <si>
    <t xml:space="preserve">Enhance Cross-Border Partnership for Transition to Community and Family-Based Care in Moldova and Romania </t>
  </si>
  <si>
    <t xml:space="preserve">Tulucesti Commune </t>
  </si>
  <si>
    <t>Cultural Association for Romanian Traditions and Habits "VATRA"</t>
  </si>
  <si>
    <t xml:space="preserve">Cross-border Cooperation and European Integration Agency </t>
  </si>
  <si>
    <t>Valeni Village Town Hall</t>
  </si>
  <si>
    <t>Promotion of intangible heritage and national culture in Romania and Republic of Moldova</t>
  </si>
  <si>
    <t xml:space="preserve">Genetic Expertise Hub for improved cancer prevention and treatment services </t>
  </si>
  <si>
    <t xml:space="preserve">Tomesti Commune </t>
  </si>
  <si>
    <t xml:space="preserve">Ialoveni City </t>
  </si>
  <si>
    <t xml:space="preserve">Equipping Tomesti and Ialoveni with emergency response equipment </t>
  </si>
  <si>
    <t>Alexandru Ioan Cuza University of Iasi</t>
  </si>
  <si>
    <t xml:space="preserve">Moldova State University </t>
  </si>
  <si>
    <t xml:space="preserve">Pilot Project for Environmentally Friendly Algal Biomass Production for Fish Nutrition </t>
  </si>
  <si>
    <t>ROUA00346</t>
  </si>
  <si>
    <t>ROUA00169</t>
  </si>
  <si>
    <t xml:space="preserve">E-Consult Association Satu Mare </t>
  </si>
  <si>
    <t xml:space="preserve">Institute of Ecological and Religious Studies </t>
  </si>
  <si>
    <t xml:space="preserve">Joint protection of bats in cross border regions of Romania and Ukraine by raising environmental awareness in local communities </t>
  </si>
  <si>
    <t xml:space="preserve">Botosani County </t>
  </si>
  <si>
    <t xml:space="preserve">Executive Committee of Ivano-Frankivsk City Council </t>
  </si>
  <si>
    <t xml:space="preserve">Educational-Artistic Horizons beyond the Borders- EdAH </t>
  </si>
  <si>
    <t>ROUA00087</t>
  </si>
  <si>
    <t>ROUA00343</t>
  </si>
  <si>
    <t>ROUA00363</t>
  </si>
  <si>
    <t>ROMD00689</t>
  </si>
  <si>
    <t xml:space="preserve">Save the Children Iasi Association </t>
  </si>
  <si>
    <t xml:space="preserve">CCF Moldova - Children, Comunities, Families </t>
  </si>
  <si>
    <t>20.02.2025</t>
  </si>
  <si>
    <t xml:space="preserve">Across Borders Inclusive Education </t>
  </si>
  <si>
    <t xml:space="preserve">Sireti Village Hall </t>
  </si>
  <si>
    <t xml:space="preserve">Volunteer Network for Emergency Intervention </t>
  </si>
  <si>
    <t>ROMD00143</t>
  </si>
  <si>
    <t xml:space="preserve">Botoșani County Council </t>
  </si>
  <si>
    <t>Inclusive and Nurturing Spaces for Progressive, Innovative, and Responsive Education</t>
  </si>
  <si>
    <t>ROUA00253</t>
  </si>
  <si>
    <t xml:space="preserve">Satu Mare County Gendarmerie Inspectorate </t>
  </si>
  <si>
    <t xml:space="preserve">Unit 1241 of the National Guard of Ukraine, Ivano-Frankivsk </t>
  </si>
  <si>
    <t xml:space="preserve">Increase cross-border cooperation and operational capacity of partner structures for a better conservation of biodiversity and of the protected areas </t>
  </si>
  <si>
    <t xml:space="preserve">International Association of Regional Development Insitutions IARDI </t>
  </si>
  <si>
    <t xml:space="preserve">Satu Mare County Administrative Territorial Unit </t>
  </si>
  <si>
    <t xml:space="preserve">Stefan cel Mare University of Suceava </t>
  </si>
  <si>
    <t xml:space="preserve">Life-Giving Water - way towards long-term access to health </t>
  </si>
  <si>
    <t>Regional communal non-profit enterprise "Bukovynsky Clinical Oncology Center</t>
  </si>
  <si>
    <t xml:space="preserve">Development of cooperation of medical institution in order to increase prevention, diagnostic and treatment of breast cancer” – PREVENTION  </t>
  </si>
  <si>
    <t xml:space="preserve">Free Trade Union for Education Maramures </t>
  </si>
  <si>
    <t>ROUA00252</t>
  </si>
  <si>
    <t xml:space="preserve">Association for Education and Culture Lesia Ukrainka </t>
  </si>
  <si>
    <t xml:space="preserve">NON-GOVERNMENTAL ORGANIZATION SOCIAL CENTER ETALON </t>
  </si>
  <si>
    <t xml:space="preserve">We are all on the same team in fighting bullying in Romanian and Ukrainian schools </t>
  </si>
  <si>
    <t>21.02.2025</t>
  </si>
  <si>
    <t>ROUA00256</t>
  </si>
  <si>
    <t>ROUA00095</t>
  </si>
  <si>
    <t>ROUA00175</t>
  </si>
  <si>
    <t xml:space="preserve">ROUA00153 </t>
  </si>
  <si>
    <t>ROUA00096</t>
  </si>
  <si>
    <t>24.02.2025</t>
  </si>
  <si>
    <t>25.02.2025</t>
  </si>
  <si>
    <t>Lifelong and Cultural Inclusive Education on the Romanian-Ukrainian Border - LIFECED</t>
  </si>
  <si>
    <t xml:space="preserve">Ivano-Frankivsk National Technical University of Oil and Gas </t>
  </si>
  <si>
    <t xml:space="preserve">Inspectorate for Emergency Situations Delta of Tulcea County </t>
  </si>
  <si>
    <t xml:space="preserve">Main Department of the State Emergency Service of Ukraine in Odesa Region </t>
  </si>
  <si>
    <t>Developing cross-border cooperation in fire management along the Danube - FIPRO RO-UA</t>
  </si>
  <si>
    <t xml:space="preserve">Odessa Polytechnic National University </t>
  </si>
  <si>
    <t xml:space="preserve">Educational University Romanian-Ukrainian Cross-Border Cooperation plus Virtual and Inclusive environment  - UNIV.E.R-U+VI </t>
  </si>
  <si>
    <t xml:space="preserve">Project Managers Association "YADRO" </t>
  </si>
  <si>
    <t xml:space="preserve">State University "Uzhhorod National University" </t>
  </si>
  <si>
    <t xml:space="preserve">Satu Mare County Intercommunity Development Association </t>
  </si>
  <si>
    <t xml:space="preserve">STEMLab Synergy: Shaping Future Skills in Romanian &amp; Ukrainian Schools </t>
  </si>
  <si>
    <t xml:space="preserve">Suceava County Police Inspectorate </t>
  </si>
  <si>
    <t xml:space="preserve">The Main Department of the National Police in Chernivtsi Region </t>
  </si>
  <si>
    <t xml:space="preserve">Advanced Response for Enforcement of Biodiversity Law and Investigation System </t>
  </si>
  <si>
    <t xml:space="preserve">MUGURELUL ASSOCIATION DOROHOI </t>
  </si>
  <si>
    <t>ROMD00502</t>
  </si>
  <si>
    <t xml:space="preserve">Alecu Russo” State University from Bălți </t>
  </si>
  <si>
    <t xml:space="preserve">Ancestral Traditions RO-MD </t>
  </si>
  <si>
    <t xml:space="preserve">236.730,01 </t>
  </si>
  <si>
    <t>ROMD00480</t>
  </si>
  <si>
    <t xml:space="preserve">National Society of Red Cross from Romania </t>
  </si>
  <si>
    <t xml:space="preserve">Moldova Red Cross Society </t>
  </si>
  <si>
    <t xml:space="preserve">Proactive Health Initiative: Building a Healthier Future Together </t>
  </si>
  <si>
    <t>Asociația de Dezvoltare Intercomunitară Județul Satu Mare</t>
  </si>
  <si>
    <t>Asociația pentru tinerii și studenții din Partium</t>
  </si>
  <si>
    <t>CROSS BORDER HISTORY AND TRADITIONS THROUGH THE ART OF PHOTOGRAPHY</t>
  </si>
  <si>
    <t>28 februarie 2025</t>
  </si>
  <si>
    <t xml:space="preserve"> Magyar Vöröskereszt Szabolcs-Szatmár-Bereg Vármegyei Szervezete/ Szabolcs-Szatmár-Bereg County Directorate of Hungarian Red Cross</t>
  </si>
  <si>
    <t>Societatea Natională de Cruce Roșie din România Filiala Satu Mare</t>
  </si>
  <si>
    <t>ROHU00211</t>
  </si>
  <si>
    <t>ROHU00168</t>
  </si>
  <si>
    <t>Recycling - community and global interest</t>
  </si>
  <si>
    <t>Magyar Ifjusagi Sport es Rekreacios Egyesulet</t>
  </si>
  <si>
    <t>20 februarie 2025</t>
  </si>
  <si>
    <t>U.A.T. Oras Ardud</t>
  </si>
  <si>
    <t>ROHU00307</t>
  </si>
  <si>
    <t>21 februarie 2025</t>
  </si>
  <si>
    <t>Connecting Communities: Enhancing Cross-Border Cooperation for People-to-People Engagement</t>
  </si>
  <si>
    <t>Nagyecsed Város Önkormányzata</t>
  </si>
  <si>
    <t>ROHU00317</t>
  </si>
  <si>
    <t>Resilience and Harmony in the ROHU Cross-border Area: A Community Based Approach</t>
  </si>
  <si>
    <t>26 februarie 2025</t>
  </si>
  <si>
    <t>Asociația Caritas Eparhial Oradea</t>
  </si>
  <si>
    <t>ROUA00081</t>
  </si>
  <si>
    <t>The Main Department of the National Police in 
Chernivtsi Region</t>
  </si>
  <si>
    <t>Advanced Law Enforcement Response Technology - ALERT</t>
  </si>
  <si>
    <t>ROUA00091</t>
  </si>
  <si>
    <t>Cluj-Napoca Mobile Group of Gendarmes</t>
  </si>
  <si>
    <t>Satu Mare County Gendarmerie 
Inspectorate</t>
  </si>
  <si>
    <t>Unit 3058 of the National Guard of 
Ukraine, Izmail</t>
  </si>
  <si>
    <t>Safeguarding EU's external borders</t>
  </si>
  <si>
    <t>ROUA00270</t>
  </si>
  <si>
    <t>Administration of Civil Protection of Population of
Chernivtsi Regional State Administration</t>
  </si>
  <si>
    <t>"Bucovina" Inspectorate for Emergency Situations of
Suceava County</t>
  </si>
  <si>
    <t>NGO «Agency for Innovations and Development»</t>
  </si>
  <si>
    <t>School-based Hazard Identification and Education for Local Disasters – SHIELD</t>
  </si>
  <si>
    <t>ROUA00287</t>
  </si>
  <si>
    <t>Tarna Mare Commune</t>
  </si>
  <si>
    <t>Korolevo Commune</t>
  </si>
  <si>
    <t>EQUAL ACCESS TO HEALTH CARE SERVICES IN CROSS BORDER AREA</t>
  </si>
  <si>
    <t>26.02.2025</t>
  </si>
  <si>
    <t>LOCAL ACTION GROUP ASSOCIATION ȘTEFAN CEL MARE</t>
  </si>
  <si>
    <t>Knowledge Without Borders: Universal Access to Education and Training in Romania-Moldova</t>
  </si>
  <si>
    <t>The Pious Voivode Stephen the Great and Saint Parish</t>
  </si>
  <si>
    <t>Local Action Group Association ”Inima Nistrului”</t>
  </si>
  <si>
    <t>Center of Excellence in Viticulture and Winemaking from Chisinau</t>
  </si>
  <si>
    <t>Moldova State University</t>
  </si>
  <si>
    <t>Iasi University of Life Sciences</t>
  </si>
  <si>
    <t>Love and Trust Association</t>
  </si>
  <si>
    <t>Community Association Fate</t>
  </si>
  <si>
    <t>Public Association Mission and
Philanthropy</t>
  </si>
  <si>
    <t>Ensuring the sustainability of aquatic ecosystems by cological fish farming</t>
  </si>
  <si>
    <t>Transborder Heritage: Unveiling Shared Cultural and
Gastronomic Traditions for Sustainable Tourism"</t>
  </si>
  <si>
    <t>ROHU00320</t>
  </si>
  <si>
    <t>Mátészalkai Szakképzési Centrum</t>
  </si>
  <si>
    <t>Asociația Camera Meșteșugarilor</t>
  </si>
  <si>
    <t>Enhancing cross-border cooperation to harmonize vocational training supply and labour market demand focusing on dual training</t>
  </si>
  <si>
    <t>Centrul Cultural Județean Arad</t>
  </si>
  <si>
    <t>ROHU00470</t>
  </si>
  <si>
    <t xml:space="preserve">Munkácsy Mihály Museum Békéscsaba    </t>
  </si>
  <si>
    <t>Sculpture, painting and museum: creation and exhibition</t>
  </si>
  <si>
    <t>5 martie 2025</t>
  </si>
  <si>
    <t>ROHU00073</t>
  </si>
  <si>
    <t>Unitatea Administrativ Teritoriala Comuna Bors</t>
  </si>
  <si>
    <t>Tales, Tastes, and Traditions: A Dive into 4 Local Heritages</t>
  </si>
  <si>
    <t>Municipality of Füzesgyarmat City, Mehkerek City Hall</t>
  </si>
  <si>
    <t>4 martie 2025</t>
  </si>
  <si>
    <t>ROHU00003</t>
  </si>
  <si>
    <t>Melodic Bridges: Connecting Communities Through Music Across Borders</t>
  </si>
  <si>
    <t>The Reformed Church from Nyirbátor</t>
  </si>
  <si>
    <t>Universitatea „Dunărea de Jos” din Galați</t>
  </si>
  <si>
    <t xml:space="preserve">Asociaţia Obştească Centrul de Suport în Afaceri "Business InnoHub" </t>
  </si>
  <si>
    <t>Universitatea de Stat "Bogdan Petriceicu Hasdeu" din Cahul</t>
  </si>
  <si>
    <t>Primaria municipiului Ungheni</t>
  </si>
  <si>
    <t>Interactive online map to promoting sustainable tourism in Galați County and Southern Development Region of Republic of Moldova</t>
  </si>
  <si>
    <t>04.03.2025</t>
  </si>
  <si>
    <t xml:space="preserve">Cultivating Clean Air in Urban Environments </t>
  </si>
  <si>
    <t>Asociatia "Mai bine"</t>
  </si>
  <si>
    <t>ROMD00447</t>
  </si>
  <si>
    <t xml:space="preserve">Ungheni City Hall </t>
  </si>
  <si>
    <t xml:space="preserve">Iasi Municipality </t>
  </si>
  <si>
    <t xml:space="preserve">Common resilient educational strategies for Z and Alpha generations ("the project") </t>
  </si>
  <si>
    <t>05.03.2025</t>
  </si>
  <si>
    <t>ROMD00306</t>
  </si>
  <si>
    <t xml:space="preserve">State Protection and Guard Service </t>
  </si>
  <si>
    <t>General Inspectorate of Carabineers</t>
  </si>
  <si>
    <t>„The Lower Danube” Galati County Gendarmerie Inspectorate</t>
  </si>
  <si>
    <t xml:space="preserve">Public Event Governance &amp; Assembly Security Unified System </t>
  </si>
  <si>
    <t>Asociația de Dezvoltare Intercomunitară “EURONEST”</t>
  </si>
  <si>
    <t>Iași</t>
  </si>
  <si>
    <t>ROHU00244</t>
  </si>
  <si>
    <t>Universitatea de Științele Vieții “Regele Mihai I” din Timisoara</t>
  </si>
  <si>
    <t>Strengthening the knowledge exchange in plant genomics through the development of a strategic cross-border Romanian-Hungarian consensus</t>
  </si>
  <si>
    <t>Hungarian University of Agriculture and Life Sciences</t>
  </si>
  <si>
    <t>24 februarie 2025</t>
  </si>
  <si>
    <t>Z Generációért Alapítvány</t>
  </si>
  <si>
    <t>Cross-Border Efforts for a Safer Mobility of the New Generation</t>
  </si>
  <si>
    <t>14 februarie 2025</t>
  </si>
  <si>
    <t>ROHU00148</t>
  </si>
  <si>
    <t>ROHU00120</t>
  </si>
  <si>
    <t>Exchange of Experience for research and usage of Artificial Intelligence' Advanced Techniques in finance, accounting and business administration in Bihor-Hajdu Bihar Region</t>
  </si>
  <si>
    <t xml:space="preserve">University of Debrecen </t>
  </si>
  <si>
    <t>19 februarie 2025</t>
  </si>
  <si>
    <t>ROHU00212</t>
  </si>
  <si>
    <t>Sustainability put into practice - Adding green spaces to urban areas</t>
  </si>
  <si>
    <t>CSEMETE Nature and Environmental Protection Association</t>
  </si>
  <si>
    <t>Universitatea de Științele Vietii “Regele Mihai I” din Timișoara</t>
  </si>
  <si>
    <t>ROHU00275</t>
  </si>
  <si>
    <t>Community Engaging in Wildlife Sustainable Management in RO-HU Crossborder Area</t>
  </si>
  <si>
    <t>University of Debrecen</t>
  </si>
  <si>
    <t>ROHU00228</t>
  </si>
  <si>
    <t>Ordinul Arhitecților din România - Filiala Teritorială Bihor</t>
  </si>
  <si>
    <t>The AI integration into architectural practice in the RO-HU cross-border area, following the objectives of the New European Bauhaus.</t>
  </si>
  <si>
    <t>Hajdú-Bihar County Chamber of Architects</t>
  </si>
  <si>
    <t>ROMD00493</t>
  </si>
  <si>
    <t>ROMD00578</t>
  </si>
  <si>
    <t>ROMD00417</t>
  </si>
  <si>
    <t>ROMD00389</t>
  </si>
  <si>
    <t>ROMD00453</t>
  </si>
  <si>
    <t>26.02.2026</t>
  </si>
  <si>
    <t>03.03.2025</t>
  </si>
  <si>
    <t>ROMD00388</t>
  </si>
  <si>
    <t xml:space="preserve">“Ion Creanga” State Pedagogical University of Chisinau </t>
  </si>
  <si>
    <t>Online Cross-Border University Library for Equitable Access to High-Quality Educational Services</t>
  </si>
  <si>
    <t>11.03.2025</t>
  </si>
  <si>
    <t>12.03.2025</t>
  </si>
  <si>
    <t>ROUA00136</t>
  </si>
  <si>
    <t>ROUA00228</t>
  </si>
  <si>
    <t xml:space="preserve">Youth Public Organization "New European Generation" </t>
  </si>
  <si>
    <t xml:space="preserve">Veterinary Sanitary and Food Safety Directorate Tulcea </t>
  </si>
  <si>
    <t xml:space="preserve">Odesa State Agrarian University </t>
  </si>
  <si>
    <t xml:space="preserve">Development of Screening and Monitoring Systems for Emerging Diseases and Prevention of Cross-Border Epidemics in the Current Context - SMS-RO-UA </t>
  </si>
  <si>
    <t>13.03.2025</t>
  </si>
  <si>
    <t xml:space="preserve">Tulcea County Administrative Teritorial Unit throughout Tulcea County Council </t>
  </si>
  <si>
    <t>Executive Committee of Izmail Сity Council of Izmail District of Odesa Region</t>
  </si>
  <si>
    <t xml:space="preserve">Medical endowments for the improvement of health services and the medical act in the cross-border area </t>
  </si>
  <si>
    <t>ROMD00337</t>
  </si>
  <si>
    <t>ROMD00485</t>
  </si>
  <si>
    <t xml:space="preserve">Secondary School No. 13 Botosani </t>
  </si>
  <si>
    <t>Public Institution "Grigore Vieru" Secondary School
of Edinet town</t>
  </si>
  <si>
    <t xml:space="preserve">Skills - Knowledge - Attitude - Training - Experience - on Cross Border Level </t>
  </si>
  <si>
    <t xml:space="preserve">"Grigore T. Popa" University of Medicine and Pharmacy </t>
  </si>
  <si>
    <t xml:space="preserve">Nicolae Testemițanu State University of Medicine and Pharmacy </t>
  </si>
  <si>
    <t>CROSS-border EDUcational Network for Orofacial Pain and Craniomandibular Disorders</t>
  </si>
  <si>
    <t xml:space="preserve">Alternative Sociale Association </t>
  </si>
  <si>
    <t xml:space="preserve">Association for Education and Development AVINT </t>
  </si>
  <si>
    <t xml:space="preserve">National Agency for the Development of Programs and Activities for Youth </t>
  </si>
  <si>
    <t xml:space="preserve">Iasi County Center for Educational Resources and Assistance </t>
  </si>
  <si>
    <t xml:space="preserve">YOUTHLINK: Youth Participation in the Education System Processes across the Romania-Moldova Border </t>
  </si>
  <si>
    <t>ROUA00430</t>
  </si>
  <si>
    <t>ROUA00342</t>
  </si>
  <si>
    <t>Executive Committee of Ivano-Frankivsk City Counci</t>
  </si>
  <si>
    <t>Baia Mare City Hall/Municipality</t>
  </si>
  <si>
    <t>Sustainable Weather Emergency Management</t>
  </si>
  <si>
    <t>10.03.2025</t>
  </si>
  <si>
    <t>Improving access to education in border regions as an important factor of socialisation and integration into the EU</t>
  </si>
  <si>
    <t>ASSOCIATION OF UKRAINIAN REGIONS "EU STRATEGY FOR THE DANUBE REGION"</t>
  </si>
  <si>
    <t>Tulcea County Youth Foundation</t>
  </si>
  <si>
    <t>ROMD00183</t>
  </si>
  <si>
    <t>ROMD00566</t>
  </si>
  <si>
    <t>ROMD00210</t>
  </si>
  <si>
    <t>Inspectorate for Emergency Situations “Nicolae
Iorga” of Botosani County</t>
  </si>
  <si>
    <t>Directorate for exceptional situations mun. Balti</t>
  </si>
  <si>
    <t>Enhancing Community Resilience in RO-MD Crossborder
Area.</t>
  </si>
  <si>
    <t>Alternative Sociale Association</t>
  </si>
  <si>
    <t>SmartEdTech - Smarter Education through Improved
Technological Schools' Administration</t>
  </si>
  <si>
    <t>Humanitarian Association Christian
Philanthropy</t>
  </si>
  <si>
    <t>Save the Children Association Iasi</t>
  </si>
  <si>
    <t>Safer Tomorrow. Disaster Wise</t>
  </si>
  <si>
    <t>Department of
Education Ungheni</t>
  </si>
  <si>
    <t>ROUA00197</t>
  </si>
  <si>
    <t>Public non-profit company “Andrii Novak Transcarpathian regional clinical Hospital” of Transcarpathian Regional Council</t>
  </si>
  <si>
    <t>Cohering for Better Treatment and Recovery in
Zakarpattia and Maramures</t>
  </si>
  <si>
    <t>County Emergency Hospital Dr. Constantin Opris Baia Mare</t>
  </si>
  <si>
    <t>Institution "Zakarpattia Regional Development Agency"</t>
  </si>
  <si>
    <t>25 noiembrie 2024</t>
  </si>
  <si>
    <t>18 decembrie 2024</t>
  </si>
  <si>
    <t>ROHU00172</t>
  </si>
  <si>
    <t xml:space="preserve">Școala de Pregătire a Agenților Poliției de Frontieră  Avram Iancu Oradea </t>
  </si>
  <si>
    <t>Closer to citizens for a safer area</t>
  </si>
  <si>
    <t>Police Education and Training Center</t>
  </si>
  <si>
    <t>7 martie 2025</t>
  </si>
  <si>
    <t>Asociatia Bastion - Varbastya</t>
  </si>
  <si>
    <t>ROHU00208</t>
  </si>
  <si>
    <t>Connecting communities through rhythm and beat</t>
  </si>
  <si>
    <t xml:space="preserve">For a Better Mako Association </t>
  </si>
  <si>
    <t>17 ianuarie 2025</t>
  </si>
  <si>
    <t>ROHU00273</t>
  </si>
  <si>
    <t>Unitatea Militara 0657 - Inspectoratul de Jandarmi Județean Bihor</t>
  </si>
  <si>
    <t>Improving cross-border capacity for conservation and protection of nature, biodiversity, green and blue infrastructure in the Bihor - Hajdú-Bihar Euroregion.</t>
  </si>
  <si>
    <t>Hajdú-Bihar County Develeopment Agency</t>
  </si>
  <si>
    <t>10 februarie 2025</t>
  </si>
  <si>
    <t>10 martie 2025</t>
  </si>
  <si>
    <t>ROHU00458</t>
  </si>
  <si>
    <t>Administrația Națională "Apele Române" - Administrația Bazinală de Apă "Crișuri</t>
  </si>
  <si>
    <t>The Complex Development of Water Management in Barcău (Berettyó) and Crișul Repede (Sebes-Körös) rivers hydrographic basins in Bihor, Hajdú-Bihar and Békés counties</t>
  </si>
  <si>
    <t>Körös Valley District Water Directorate, Trans Tisza Water Directorate</t>
  </si>
  <si>
    <t>13 martie 2025</t>
  </si>
  <si>
    <t>ROHU00099</t>
  </si>
  <si>
    <t>Comuna Lugașu de Jos</t>
  </si>
  <si>
    <t>Solar Energy Enhancement in Cross border Region</t>
  </si>
  <si>
    <t>Local Government of Komádi</t>
  </si>
  <si>
    <t>Cross-Border Virtual Reality System of Preparedness for Disaster Prevention and Intervention</t>
  </si>
  <si>
    <t>ROHU00097</t>
  </si>
  <si>
    <t xml:space="preserve">ASOCIATIA DE DEZVOLTARE INTERCOMUNITARA PENTRU MANAGEMENTUL SITUATIILOR DE URGENTA </t>
  </si>
  <si>
    <t>12 februarie 2025</t>
  </si>
  <si>
    <t>INSPECTORATUL DE POLIȚIE JUDEȚEAN SATU MARE</t>
  </si>
  <si>
    <t>The Unseen Aggression - Prevent&amp;Combat domestic violence across borders</t>
  </si>
  <si>
    <t>ROHU00002</t>
  </si>
  <si>
    <t>SZABOLCS-SZATMÁR-BEREG COUNTY POLICE INSPECTORATE</t>
  </si>
  <si>
    <t>8 ianuarie 2025</t>
  </si>
  <si>
    <t>14 martie 2025</t>
  </si>
  <si>
    <t>Doboz Nagyközség Önkormányzata</t>
  </si>
  <si>
    <t>ROHU00278</t>
  </si>
  <si>
    <t>Harmonizing Rhythms: Enhancing Sustainable Cross-Border Sport and Folk Dance Collaboration</t>
  </si>
  <si>
    <t>22 noiembrie 2024</t>
  </si>
  <si>
    <t>11 martie 2025</t>
  </si>
  <si>
    <t>ROHU00109</t>
  </si>
  <si>
    <t>Asociatia Club Sportiv "Redpoint Archery Club”</t>
  </si>
  <si>
    <t>Joint archery adventures for promoting good practices in sports and strength the cooperation among cross-border archery clubs and practitioners</t>
  </si>
  <si>
    <t>DSZC-Letizia Sportclub Association</t>
  </si>
  <si>
    <t>18 noiembrie 2024</t>
  </si>
  <si>
    <t>26 noiembrie 2024</t>
  </si>
  <si>
    <t>ROHU00189</t>
  </si>
  <si>
    <t>17.03.2025</t>
  </si>
  <si>
    <t>ROUA00068</t>
  </si>
  <si>
    <t xml:space="preserve">Commune of Moftin </t>
  </si>
  <si>
    <t xml:space="preserve">Câmpulung la Tisa Commune  </t>
  </si>
  <si>
    <t xml:space="preserve">Vyshkovo Village Council </t>
  </si>
  <si>
    <t xml:space="preserve">Cross-border partnership for access to a community-based care system  </t>
  </si>
  <si>
    <t>19.03.2025</t>
  </si>
  <si>
    <t>Consiliul Județean Maramureș</t>
  </si>
  <si>
    <t>Executive Committee of Ivano-Frankivsk Council</t>
  </si>
  <si>
    <t>18.03.2025</t>
  </si>
  <si>
    <t>90 226.00 euro
452 032.26 lei</t>
  </si>
  <si>
    <t>17 martie 2025</t>
  </si>
  <si>
    <t>ROHU00059</t>
  </si>
  <si>
    <t>INSPECTORATUL GENERAL PENTRU SITUATII DE URGENTA</t>
  </si>
  <si>
    <t>Firefighter intensive ground training in the cross-border area</t>
  </si>
  <si>
    <t>Volunteer Firefighter Association of Morahalom City</t>
  </si>
  <si>
    <t>11 februarie 2025</t>
  </si>
  <si>
    <t>RO00083</t>
  </si>
  <si>
    <t>Hortobágyi Nemzeti Park Igazgatóság / Hortobagy National Park Directorate</t>
  </si>
  <si>
    <t>Joint conservation management and public awareness of the natural values ​​of protected areas along the Romanian and Hungarian course of the Tur River</t>
  </si>
  <si>
    <t>Transylvanian Carpathia Society - Satu Mare</t>
  </si>
  <si>
    <t>25 februarie 2025</t>
  </si>
  <si>
    <t>18 martie 2025</t>
  </si>
  <si>
    <t>ROHU00179</t>
  </si>
  <si>
    <t>15 ianuarie 2025</t>
  </si>
  <si>
    <t>6 martie 2025</t>
  </si>
  <si>
    <t>ROHU00283</t>
  </si>
  <si>
    <t>Improving Networks and Services to Promote Innovative and Resilient Entrepreneurship</t>
  </si>
  <si>
    <t>Network for Regional Development Foundation</t>
  </si>
  <si>
    <t>Association for Business Promotion in Romania</t>
  </si>
  <si>
    <t>Asociatia Bastion-Varbastya</t>
  </si>
  <si>
    <t>BRINGing cross-border inhabitants together by joint Activities focusing on cycling and sustainability</t>
  </si>
  <si>
    <t>Platan Sport Association</t>
  </si>
  <si>
    <t>ROHU00241</t>
  </si>
  <si>
    <t>Cooperation of Hungarian Charity Organizations Helping the Unemployed</t>
  </si>
  <si>
    <t>Association for Youth and Student in Partium</t>
  </si>
  <si>
    <t>Together for each other - Joint actions of Romanian and Hungarian young people in the field of peer support</t>
  </si>
  <si>
    <t>ROHU00256</t>
  </si>
  <si>
    <t>Cross-border training of disaster prevention volunteers</t>
  </si>
  <si>
    <t>Hajdú Special Research Rescue Association</t>
  </si>
  <si>
    <t>Association ADI Intervention in Emergency Situations North-West Bihor</t>
  </si>
  <si>
    <t>28 noiembrie 2024</t>
  </si>
  <si>
    <t>19 martie 2025</t>
  </si>
  <si>
    <t>ROHU00616</t>
  </si>
  <si>
    <t>Asociatia Club Sportiv Fortuna Arad</t>
  </si>
  <si>
    <t>Developing grassroot football for performance in sports and personal development</t>
  </si>
  <si>
    <t>The Sports Club of Algyo</t>
  </si>
  <si>
    <t>21 ianuarie 2025</t>
  </si>
  <si>
    <t>10.02.2025</t>
  </si>
  <si>
    <t>Biroul Programului Szechenyi (Szechenyi Programme Office) – în calitate de Info Point</t>
  </si>
  <si>
    <t xml:space="preserve">
Contract de finanțare din asistența tehnică, pentru activitățile Biroului Programului Szechenyi (Szechenyi Programme Office) – în calitate de Info Point în Ungaria, privind implementarea Programului Interreg VI-A România-Ungaria</t>
  </si>
  <si>
    <t>28/11/2024</t>
  </si>
  <si>
    <t>ROHU00104</t>
  </si>
  <si>
    <t>Keep Hope Alive Association</t>
  </si>
  <si>
    <t>Foundation for Generation Z</t>
  </si>
  <si>
    <t>Safety for Teens - Joint program for cross - border cooperation in Road Safety for teens.</t>
  </si>
  <si>
    <t>12 martie 2025</t>
  </si>
  <si>
    <t>08 ianuarie 2025</t>
  </si>
  <si>
    <t>ROHU00591</t>
  </si>
  <si>
    <t>Hasmas Commune</t>
  </si>
  <si>
    <t>Municipality of Hortobagy Village</t>
  </si>
  <si>
    <t>Entertainment between tradition and modernism, old and new: culture, sports, performances and folklore in the cross border region</t>
  </si>
  <si>
    <t>22 ianuarie 2025</t>
  </si>
  <si>
    <t>06 martie 2025</t>
  </si>
  <si>
    <t>24.03.2025</t>
  </si>
  <si>
    <t>ROMD00489</t>
  </si>
  <si>
    <t>ROMD00401</t>
  </si>
  <si>
    <t xml:space="preserve">Vasile Parvan Secondary School </t>
  </si>
  <si>
    <t xml:space="preserve">IP Mereni primary school-kindergarden </t>
  </si>
  <si>
    <t xml:space="preserve">Collaboration Hubs for Education Supporting Sustainability </t>
  </si>
  <si>
    <t>25.03.2025</t>
  </si>
  <si>
    <t xml:space="preserve">Association for Ecology and Sustainable Development </t>
  </si>
  <si>
    <t xml:space="preserve">Biologic Association </t>
  </si>
  <si>
    <t xml:space="preserve">Public Association  Society of  Ecototoxicologists of Republic of Moldova </t>
  </si>
  <si>
    <t xml:space="preserve">Promoting Long-term Action and Sustainable Techniques for Inhibiting Contamination with Plastic in freshwater Ecosystem from crossborder area Ro-RM </t>
  </si>
  <si>
    <t>ROUA00357</t>
  </si>
  <si>
    <t>ROUA00469</t>
  </si>
  <si>
    <t xml:space="preserve">Bistra Commune </t>
  </si>
  <si>
    <t>Velykyi Bychkiv Village Council</t>
  </si>
  <si>
    <t xml:space="preserve">Repedea Commune </t>
  </si>
  <si>
    <t xml:space="preserve">Together 2.0: From Response to Resilience in the RO-UA Border Areas </t>
  </si>
  <si>
    <t>BOTOSANI CITY</t>
  </si>
  <si>
    <t xml:space="preserve">UrbanLakes: Cross-Border Synergy for Blue Ecosystem Preservation </t>
  </si>
  <si>
    <t>ROHU00314</t>
  </si>
  <si>
    <t>The Heti Új Szó Friends Group</t>
  </si>
  <si>
    <t>MAKÓ Service Provider Non-Profit Private Limited Company
Hungarian Youth Federation</t>
  </si>
  <si>
    <t>Improving the public information in cross border region</t>
  </si>
  <si>
    <t>24 martie 2025</t>
  </si>
  <si>
    <t>13 februarie 2025</t>
  </si>
  <si>
    <t>Izmail District Council (UA)</t>
  </si>
  <si>
    <t>Integrated Emergency Preparedness System of Danube Delta</t>
  </si>
  <si>
    <t>Oras Isaccea</t>
  </si>
  <si>
    <t>28.03.2025</t>
  </si>
  <si>
    <t>20 038.72 euro</t>
  </si>
  <si>
    <t>ROHU00270</t>
  </si>
  <si>
    <t>Trans-Tisza Region Water Directorate</t>
  </si>
  <si>
    <t>Körös Valley District Water Directorate
“Romanian Waters” National Administration - “Crișuri” Water Basin Administration</t>
  </si>
  <si>
    <t>01 aprilie 2025</t>
  </si>
  <si>
    <t>31.03.2025</t>
  </si>
  <si>
    <t>ROUA00255</t>
  </si>
  <si>
    <t>ROUA00434</t>
  </si>
  <si>
    <t>ROUA00049</t>
  </si>
  <si>
    <t>ROUA00313</t>
  </si>
  <si>
    <t xml:space="preserve">Department of Education of Kalush Local Council </t>
  </si>
  <si>
    <t xml:space="preserve">InterActive Education - Connecting students and Bridging Borders in Seini and Kalush </t>
  </si>
  <si>
    <t>02.04.2025</t>
  </si>
  <si>
    <t>Sustainable Training Educational Platform (STEP)</t>
  </si>
  <si>
    <t>Sacalaseni Commune</t>
  </si>
  <si>
    <t>Kalyny Interschool Resources Center of Dubove village council in Tyachiv district</t>
  </si>
  <si>
    <t>Non-Governmental organization "European Initiatives Center"</t>
  </si>
  <si>
    <t xml:space="preserve">Municipality of Carei </t>
  </si>
  <si>
    <t>Special Purpose Emergency Rescue Squad of the Main Department of State Emergency Service of Ukraine in Zakarpattia region</t>
  </si>
  <si>
    <t xml:space="preserve">Beyond Borders, Beyond Disasters: Emergency Teamwork for Carei &amp; Khust </t>
  </si>
  <si>
    <t xml:space="preserve">Youth Public Organisation "New European Generation" </t>
  </si>
  <si>
    <t xml:space="preserve">Executive Committee of Izmail city council of Izmail district of Odesa region </t>
  </si>
  <si>
    <t xml:space="preserve">Construction, modern medical endowments, and facilities to improve cross-border cooperation and communities </t>
  </si>
  <si>
    <t>01.04.2025</t>
  </si>
  <si>
    <t>ROHU00562</t>
  </si>
  <si>
    <t>Igrice Folk Dance Group Nonprofit Association</t>
  </si>
  <si>
    <t>Rekettye Cultural Association - Carei</t>
  </si>
  <si>
    <t>Fostering Opportunities for Local Kids to Learn the Original Rural Entertainment</t>
  </si>
  <si>
    <t>20 ianuarie 2025</t>
  </si>
  <si>
    <t>Comuna Păltiniș</t>
  </si>
  <si>
    <t>Common Solutions to Common Problems: Natural and Man-Made Disasters at the Romanian-Ukrainian Border</t>
  </si>
  <si>
    <t>Comuna Hudești</t>
  </si>
  <si>
    <t>Botoșani</t>
  </si>
  <si>
    <t>9 364.11 euro</t>
  </si>
  <si>
    <t>ROUA00436</t>
  </si>
  <si>
    <t>Rona de Jos Commune</t>
  </si>
  <si>
    <t>NERESNITSYA VILLAGE COUNCIL</t>
  </si>
  <si>
    <t>NEXT for a Green Future: Cross-border Cooperation between Rona de Jos and Neresnitsya for Climate Change Adaptation</t>
  </si>
  <si>
    <t>20.03.2025</t>
  </si>
  <si>
    <t>ROUA00460</t>
  </si>
  <si>
    <t>Kholmok Village Council of Uzhhorod District of Zakarpattia Region</t>
  </si>
  <si>
    <t>Satu Mare County Administrative Territorial Unit</t>
  </si>
  <si>
    <t>"Climate Synergy - Sustainable Yield through Modeling and Networked Efforts for Riverbank and Dams Governance underlying Community Climate Resilience"</t>
  </si>
  <si>
    <t>ROUA00116</t>
  </si>
  <si>
    <t>Commune of Moftin</t>
  </si>
  <si>
    <t>Vyshkovo Village Council</t>
  </si>
  <si>
    <t>INCLUSIVE ED4ALL: Quality Education Partnership for Rural Schools Across Borders</t>
  </si>
  <si>
    <t>ROUA00138</t>
  </si>
  <si>
    <t>"Pintea Viteazu" Maramures County Gendarmerie Inspectorate</t>
  </si>
  <si>
    <t>Unit 1241 of the National Guard of Ukraine, Ivano-Frankivsk</t>
  </si>
  <si>
    <t xml:space="preserve">Improved guarding and intervention in Maramures and Ivano-Frankivsk natural protected areas </t>
  </si>
  <si>
    <t>ROUA00386</t>
  </si>
  <si>
    <t>"Bucovina" Inspectorate for Emergency Situations of Suceava County</t>
  </si>
  <si>
    <t>Main Department of State Emergency Service of Ukraine in Chernivtsi region</t>
  </si>
  <si>
    <t>Flame Control Joint Initiative</t>
  </si>
  <si>
    <t>26.03.2025</t>
  </si>
  <si>
    <t>ROUA00400</t>
  </si>
  <si>
    <t xml:space="preserve">Delta Inspectorate for Emergency Situations of Tulcea County </t>
  </si>
  <si>
    <t>Borderlink Association</t>
  </si>
  <si>
    <t>Main Department of the State Emergency Service of Ukraine in Odesa region</t>
  </si>
  <si>
    <t xml:space="preserve">Joint response in cases of fires, floods in hard to reach areas and search and rescue interventions </t>
  </si>
  <si>
    <t>ROUA00340</t>
  </si>
  <si>
    <t>Moisei Commune</t>
  </si>
  <si>
    <t>TERESVA LOCAL COUNCIL</t>
  </si>
  <si>
    <t>CROSS-BORDER PARTNERSHIP FOR EDUCATION QUALITY</t>
  </si>
  <si>
    <t>ROUA00422</t>
  </si>
  <si>
    <t>Sarasău Commune</t>
  </si>
  <si>
    <t>Solotvyno City Council</t>
  </si>
  <si>
    <t>Joint Response, Awareness and Prevention Through Strategic Partnership in Emergency Situations</t>
  </si>
  <si>
    <t>NGO Bukovinian Center for Development and 
Reconstruction</t>
  </si>
  <si>
    <t>Emergency care for children of cross-border region. 
Neurosurgical focus.</t>
  </si>
  <si>
    <t>ROUA00315</t>
  </si>
  <si>
    <t>Communal +C45:J45Non-profit Enterprise City Children's 
Clinical Hospital of Chernivtsi City Council</t>
  </si>
  <si>
    <t>Mireșu Mare Commune</t>
  </si>
  <si>
    <t>Safety and Common Protection Against Emergency
Situations</t>
  </si>
  <si>
    <t>Dubove Local Council</t>
  </si>
  <si>
    <t>Territorial Inspectorate of The Border Police Sighetu 
Marmatiei</t>
  </si>
  <si>
    <t>ROUA00211</t>
  </si>
  <si>
    <t>Upgrading the Telecommunications and drone 
detections system</t>
  </si>
  <si>
    <t>MUKACHEVO BORDER GUARD DETACHEMENT 
(Military unit 2142</t>
  </si>
  <si>
    <t>Ministry of Internal Affairs from Romania</t>
  </si>
  <si>
    <t>Optimizing Resources and Acquiring Capabilities for
Leveraging Excellence in EU Projects</t>
  </si>
  <si>
    <t>Ministry of Internal Affairs from Republica
of Moldova</t>
  </si>
  <si>
    <t>ROMD00484</t>
  </si>
  <si>
    <t>Learn, Grow, Be Resilient! Cross-border Education
Project for Young People from RO and MD</t>
  </si>
  <si>
    <t>Constantin Stere Theoretical High
School</t>
  </si>
  <si>
    <t>ROUA00435</t>
  </si>
  <si>
    <t>04.04.2025</t>
  </si>
  <si>
    <t>ROHU00237</t>
  </si>
  <si>
    <t>Creating practical knowledge basis for Social Twinning Enterprises' Readiness (STER) among young adults</t>
  </si>
  <si>
    <t>Youth Cultural Alliance Youth Association</t>
  </si>
  <si>
    <t>SF. Anton Foundation</t>
  </si>
  <si>
    <t>27 noiembrie 2025</t>
  </si>
  <si>
    <t>02 aprilie 2025</t>
  </si>
  <si>
    <t>ROHU00435</t>
  </si>
  <si>
    <t>Anthropolis Anthropological Public Benefit Association</t>
  </si>
  <si>
    <t>Citizenit Association</t>
  </si>
  <si>
    <t>04 aprilie 2025</t>
  </si>
  <si>
    <t>ROHU00401</t>
  </si>
  <si>
    <t>ROHU00103</t>
  </si>
  <si>
    <t>07 aprilie 2025</t>
  </si>
  <si>
    <t>09 aprilie 2025</t>
  </si>
  <si>
    <t>Oradea Metropolitan Area Intercommunity Development Association</t>
  </si>
  <si>
    <t>Békéscsaba, City of County Rank
University of Szeged
University of Oradea</t>
  </si>
  <si>
    <t>Cooperation for reducing the air and water pollution in urban and rural areas in Oradea and Békéscsaba</t>
  </si>
  <si>
    <t>Békéscsaba, City of County Rank</t>
  </si>
  <si>
    <t>Joint solutions with practical applications for renewable energy use in cross-border area</t>
  </si>
  <si>
    <t>ROUA00124</t>
  </si>
  <si>
    <t>ROUA00453</t>
  </si>
  <si>
    <t>Regional communal non-profit enterprise "Chernivtsi Regional Psychiatric Hospital"</t>
  </si>
  <si>
    <t xml:space="preserve">Bucovina Institute Association for Social Parnership </t>
  </si>
  <si>
    <t xml:space="preserve">Improving mental health care system in the boarder area Suceava - Chernivtsi </t>
  </si>
  <si>
    <t>07.04.2025</t>
  </si>
  <si>
    <t>10.04.2025</t>
  </si>
  <si>
    <t>Integrated Communications Services in the Romania-Ukraine Cross Border Area</t>
  </si>
  <si>
    <t xml:space="preserve">Main Department of the State Emergency Service of Ukraine in Chernivtsi region </t>
  </si>
  <si>
    <t xml:space="preserve">Special Telecommunications Service </t>
  </si>
  <si>
    <t xml:space="preserve">Borderlink Association </t>
  </si>
  <si>
    <t>15.04.2025</t>
  </si>
  <si>
    <t>ROUA00088</t>
  </si>
  <si>
    <t>14.04.2025</t>
  </si>
  <si>
    <t xml:space="preserve">27th BORDER GUARD DETACHEMENT (Military unit 2142) </t>
  </si>
  <si>
    <t>Border surveillance on high grounds</t>
  </si>
  <si>
    <t>16.04.2025</t>
  </si>
  <si>
    <t>ROUA00456</t>
  </si>
  <si>
    <t>Disaster risk prevention measures and the resilience
of emergency intervention systems in the Romania-
Ukraine cross-border area</t>
  </si>
  <si>
    <t>24.04.2025</t>
  </si>
  <si>
    <t>Chilia Veche Village</t>
  </si>
  <si>
    <t>Executive Committee of Kiliia City Council of Izmail
District of Odesa Region</t>
  </si>
  <si>
    <t>Youth Public Organization "New European
Generation"</t>
  </si>
  <si>
    <t>ROMD00163</t>
  </si>
  <si>
    <t>Bolstering cross-border security: Strengthening the
capacities of the Moldovan and Romanian Police's
Special Actions Units</t>
  </si>
  <si>
    <t>Special Destination Police Brigade
"Fulger"</t>
  </si>
  <si>
    <t>IASI COUNTY POLICE
INSPECTORATE</t>
  </si>
  <si>
    <t>ROHU00057</t>
  </si>
  <si>
    <t>ROHU00147</t>
  </si>
  <si>
    <t>ROHU00321</t>
  </si>
  <si>
    <t xml:space="preserve">JUDEȚUL TIMIȘ/TIMIȘ COUNTY </t>
  </si>
  <si>
    <t>COUNTY GOVERNMENT OF CSONGRÁD-CSANÁD/Department of Territorial development</t>
  </si>
  <si>
    <t>Mureș Green Bridge</t>
  </si>
  <si>
    <t>Societatea de Binefacere Don Orione/ Don Orione Beneficence Charity Society</t>
  </si>
  <si>
    <t>Agentia Judeteana pentru Ocuparea Fortei de Munca Bihor/Bihor County Employment Agency 
Békés Vármegyei Kereskedelmi és Iparkamara/Békés County Chamber of Commerce and Industry 
Békés Vármegyei Kormányhivatal/Government Office of Békés County</t>
  </si>
  <si>
    <t>Institutional using and promoting of good practices regarding the renewable energy sources in order to contribute to a greener, cleaner and more resilient cross-border area</t>
  </si>
  <si>
    <t>LÉTAVÉRTES LAKOSSÁGÁÉRT SC '97 Egyesület/Association for the citizens of Létavértes '97</t>
  </si>
  <si>
    <t>Asociația Clubul Sportiv ”Szekelyhidi Sasok” Sportklub Săcueni Clubul Sportiv Vulturii Din Sacueni/Association Sport Club ”Eagles of Săcueni” Sportive Club Eagles of Săcueni</t>
  </si>
  <si>
    <t>Sport and health prevention over the borders  -cooperation between Létavértes and Săcueni</t>
  </si>
  <si>
    <t>31 martie 2025</t>
  </si>
  <si>
    <t>23 aprilie 2025</t>
  </si>
  <si>
    <t>24 aprilie 2025</t>
  </si>
  <si>
    <t>27 februarie 2025</t>
  </si>
  <si>
    <t>23.04.2025</t>
  </si>
  <si>
    <t>25.04.2025</t>
  </si>
  <si>
    <t>ROUA00089</t>
  </si>
  <si>
    <t>ROUA00393</t>
  </si>
  <si>
    <t xml:space="preserve">Viseu de Sus Town </t>
  </si>
  <si>
    <t xml:space="preserve">Kolomyia City </t>
  </si>
  <si>
    <t xml:space="preserve">Cross-Border Climate Adaptation and Resilience Program </t>
  </si>
  <si>
    <t>17.04.2025</t>
  </si>
  <si>
    <t>ROMD00398</t>
  </si>
  <si>
    <t>ROMD00175</t>
  </si>
  <si>
    <t>ROMD00495</t>
  </si>
  <si>
    <t>28.04.2025</t>
  </si>
  <si>
    <t xml:space="preserve">Botoșani County </t>
  </si>
  <si>
    <t xml:space="preserve">Anenii Noi District Council </t>
  </si>
  <si>
    <t xml:space="preserve">Connected for people`s health </t>
  </si>
  <si>
    <t xml:space="preserve">Territorial Administrative Unit Galati County-Galati County Council </t>
  </si>
  <si>
    <t xml:space="preserve">Strolling Through History </t>
  </si>
  <si>
    <t xml:space="preserve">Cross-Border Interconnected Mobile Networks for Education and Innovation </t>
  </si>
  <si>
    <t>ROHU00474</t>
  </si>
  <si>
    <t>ROHU00493</t>
  </si>
  <si>
    <t>ROHU00503</t>
  </si>
  <si>
    <t>Episcopia Romano Catolică Satu Mare/Roman Catholic Episcopate of Satu Mare</t>
  </si>
  <si>
    <t>Nyíregyházi Egyházmegye/Diocese of Nyíregyháza
Debrecen-Nyíregyházi Egyházmegye/Diocese of Debrecen-Nyíregyháza</t>
  </si>
  <si>
    <t>Nyírbátor Város Önkormányzata/Municipality of Nyírbátor</t>
  </si>
  <si>
    <t>Unitatea Administrativ-Teritoriala Municipiul Carei/Municipality of Carei</t>
  </si>
  <si>
    <t>Comuna Roșia/Roșia Commune</t>
  </si>
  <si>
    <t>Centrul pentru Arii Protejate si Dezvoltare Durabila Bihor/Centre for Protected Areas and Sustainable Development Bihor
Nyíregyházi Egyetem/University of Nyíregyháza
Esztár Község Önkormányzata/Municipality of Esztár Village</t>
  </si>
  <si>
    <t>Biodiversity Research &amp; Education Across Cross-border Habitats</t>
  </si>
  <si>
    <t>Catholic event tourism in Szabolcs-Szatmár-Bereg and Satu Mare counties</t>
  </si>
  <si>
    <t>Building cross-border capacities and empowering communities for a clean energy shift</t>
  </si>
  <si>
    <t>28 aprilie 2025</t>
  </si>
  <si>
    <t>26 martie 2025</t>
  </si>
  <si>
    <t>22 aprilie 2025</t>
  </si>
  <si>
    <t>25 martie 2025</t>
  </si>
  <si>
    <t>The Church of Saints Atanasie and Chiril</t>
  </si>
  <si>
    <t xml:space="preserve">Public Association “Soarta” </t>
  </si>
  <si>
    <t xml:space="preserve">Public Association Mission and Philanthropy </t>
  </si>
  <si>
    <t xml:space="preserve">The Path of History and Traditions: Iași-Soroca </t>
  </si>
  <si>
    <t>30.04.2025</t>
  </si>
  <si>
    <t>ROMD00581</t>
  </si>
  <si>
    <t>29.04.2025</t>
  </si>
  <si>
    <t>Universitatea Tehnică “Gheorghe Asachi” Iași</t>
  </si>
  <si>
    <t>Improving the ICT based communications capabilities in the North-East Romania - Republic of Moldova cross-border area</t>
  </si>
  <si>
    <t>21 noiembrie 2024</t>
  </si>
  <si>
    <t>27 noiembrie 2024</t>
  </si>
  <si>
    <t>19 noiembrie 2024</t>
  </si>
  <si>
    <t>02 decembrie 2024</t>
  </si>
  <si>
    <t>12 decembrie 2024</t>
  </si>
  <si>
    <t>30 ianuarie 2025</t>
  </si>
  <si>
    <t>20 noiembrie 2024</t>
  </si>
  <si>
    <t>23 ianuarie 2025</t>
  </si>
  <si>
    <t>ROBG00271</t>
  </si>
  <si>
    <t>Bulgarian-Romanian Chamber of Commerce</t>
  </si>
  <si>
    <t>Bridging Education Across the Danube</t>
  </si>
  <si>
    <t>Chamber of Commerce, Industry and Agriculture Calarasi
Ruse University 'Angel Kanchev' 
University of Agronomic Sciences and Veterinary Medicine – Bucharest, Romania</t>
  </si>
  <si>
    <t>05.05.2025</t>
  </si>
  <si>
    <t>07.05.2025</t>
  </si>
  <si>
    <t>TERRITORIAL INSPECTORATE OF THE BORDER POLICE SIGHETU MARMATIEI</t>
  </si>
  <si>
    <t>Border security by risk directions</t>
  </si>
  <si>
    <t>ROUA00440</t>
  </si>
  <si>
    <t>Coas Commune</t>
  </si>
  <si>
    <t xml:space="preserve"> Kosiv Town Council</t>
  </si>
  <si>
    <t>The 14th State Fire and Rescue Unit of the Main Department of the State Emergency Service of Ukraine in Ivano-Frankivsk Region</t>
  </si>
  <si>
    <t>Cross-border Cooperation to Increase Disaster Response Capacity</t>
  </si>
  <si>
    <t>ROMD00216</t>
  </si>
  <si>
    <t>ROMD00318</t>
  </si>
  <si>
    <t>ROMD00016</t>
  </si>
  <si>
    <t>ROMD00043</t>
  </si>
  <si>
    <t>06.05.2025</t>
  </si>
  <si>
    <t>08.05.2025</t>
  </si>
  <si>
    <t>Upgrade of the Cross-Border Regional Hub of Competences for the Automotive Industry for Green and Digital Emerging Trends</t>
  </si>
  <si>
    <t xml:space="preserve">Technical University Gheorghe Asachi </t>
  </si>
  <si>
    <t>Public Medical-Sanitary Institution"Timofei Mosneaga" Republican Clinical Hospital</t>
  </si>
  <si>
    <t>Vaslui County ”Sfanta Chiriachi” Emergency Hospital</t>
  </si>
  <si>
    <t>Raising healthcare system resilience and preparedness for future cross-border  epidemic threats - reducing vulnerability in a sustainable way</t>
  </si>
  <si>
    <t xml:space="preserve">NO BORDERS TO HEALTH </t>
  </si>
  <si>
    <t>TERRITORIAL ADMINISTRATIVE UNIT GALATI COUNTY  - GALATI COUNTY COUNCIL</t>
  </si>
  <si>
    <t>HINCESTI DISTRICT COUNCIL</t>
  </si>
  <si>
    <t>TG.BUJOR HOSPITAL</t>
  </si>
  <si>
    <t>Grigore T. Popa University of Medicine and Pharmacy of Iasi</t>
  </si>
  <si>
    <t>Quality dental medical services for everyone - a common goal in the Ungheni - Iasi region</t>
  </si>
  <si>
    <t>ROHU00353</t>
  </si>
  <si>
    <t>Interhealth and Sport for ROHU - Szentes and Arad are set on a lifelong path of movement and learning</t>
  </si>
  <si>
    <t>Szentesi Vízilabda Klub/Szentes Water Polo Club</t>
  </si>
  <si>
    <t>CLUB SPORTIV ATLETICO ARAD/ATLETICO ARAD SPORT CLUB</t>
  </si>
  <si>
    <t>1 mai 2025</t>
  </si>
  <si>
    <t>3 februarie 2025</t>
  </si>
  <si>
    <t>ROMD00596</t>
  </si>
  <si>
    <t>CRAFT: Cross-border Revival and Advancement of
Future Traditions</t>
  </si>
  <si>
    <t>Soroca City Hall</t>
  </si>
  <si>
    <t>Botosani County Department of
Culture</t>
  </si>
  <si>
    <t>Stauceni City, Municipality Chisinau</t>
  </si>
  <si>
    <t>ROMD00459</t>
  </si>
  <si>
    <t>The Commune of Stauceni,
Botosani county</t>
  </si>
  <si>
    <t>Improving the response to emergency situations
through cooperation between Stauceni Commune,
Botosani county and Stauceni Commune, Chisinau
Municipality.</t>
  </si>
  <si>
    <t>ROMD00684</t>
  </si>
  <si>
    <t>Balti City Hall</t>
  </si>
  <si>
    <t>Botoșani City</t>
  </si>
  <si>
    <t>Cross-border green transformations solutions for
the mobilization of knowledge and sustainable
investments in Botosani and Balti municipalities</t>
  </si>
  <si>
    <t>ROMD00658</t>
  </si>
  <si>
    <t>UAT Municipiul Botoșani</t>
  </si>
  <si>
    <t>City Hall of Bălți Municipality</t>
  </si>
  <si>
    <t>SENSE- Sensory Exploration for a Nature-based Sustainable Experience in Botosani and Balti Cities</t>
  </si>
  <si>
    <t>07.05.2023</t>
  </si>
  <si>
    <t>ROMD00552</t>
  </si>
  <si>
    <t>ROMD00461</t>
  </si>
  <si>
    <t>12.05.2025</t>
  </si>
  <si>
    <t>13.05.2025</t>
  </si>
  <si>
    <t xml:space="preserve">Iasi County Council </t>
  </si>
  <si>
    <t xml:space="preserve">Hîncești District Council </t>
  </si>
  <si>
    <t xml:space="preserve">IS HI interactive culture </t>
  </si>
  <si>
    <t xml:space="preserve">Scobinti Commune </t>
  </si>
  <si>
    <t xml:space="preserve">The Village of Pîrîta </t>
  </si>
  <si>
    <t>The Village of Nimoreni</t>
  </si>
  <si>
    <t>The Village of Hîrtopul Mare</t>
  </si>
  <si>
    <t xml:space="preserve">Connecting cross-border communities through education </t>
  </si>
  <si>
    <t>14.05.2025</t>
  </si>
  <si>
    <t>09.05.2025</t>
  </si>
  <si>
    <t>ROMD00157</t>
  </si>
  <si>
    <t>ROMD00170</t>
  </si>
  <si>
    <t xml:space="preserve">PAROHIA ”SFINTII TEODORI” IASI </t>
  </si>
  <si>
    <t>RELIGIOUS COMMUNITY PARISH WITH THE DEDICATION DAY ”SFINTUL MARE MUCENIC DIMITRIE” (HOLY GREAT MARTYR DIMITRIOS) FROM THE ORTHODOX CHURCH OF MOLDOVA, THE SOROCA CITY</t>
  </si>
  <si>
    <t>ASOCIATIA OBSTEASCA ”SOARTA”</t>
  </si>
  <si>
    <t>FUNDATIA SOLIDARITATE SI SPERANTA</t>
  </si>
  <si>
    <t xml:space="preserve">CROSS-BORDER NETWORK OF CULTURE IASI-SOROCA </t>
  </si>
  <si>
    <t>UNITATEA ADMINISTRATIV TERITORIALĂ JUDEȚUL GALAȚI - CONSILIUL JUDEȚEAN GALAȚI</t>
  </si>
  <si>
    <t>Asociația de Cooperare Transfrontalieră Euroregiunea "Dunărea de Jos"</t>
  </si>
  <si>
    <t>Cahul District Council</t>
  </si>
  <si>
    <t>HISTORY JOINS US</t>
  </si>
  <si>
    <t>reziliat</t>
  </si>
  <si>
    <t>16.05.2025</t>
  </si>
  <si>
    <t>15.05.2025</t>
  </si>
  <si>
    <t>19.05.2025</t>
  </si>
  <si>
    <t>ROMD00024</t>
  </si>
  <si>
    <t>ROMD00074</t>
  </si>
  <si>
    <t>ROMD00219</t>
  </si>
  <si>
    <t>ROMD00323</t>
  </si>
  <si>
    <t>ROMD00642</t>
  </si>
  <si>
    <t>ROMD00073</t>
  </si>
  <si>
    <t>GENERAL INSPECTORATE FOR EMERGENCY SITUATIONS</t>
  </si>
  <si>
    <t>Regional department of emergency situations ATU Gagauzia</t>
  </si>
  <si>
    <t>THE INSPECTORATE FOR EMERGENCY SITUATIONS "GENERAL
EREMIA GRIGORESCU" OF GALATI COUNTY</t>
  </si>
  <si>
    <t>General Inspectorate of Aviation within the Ministry of Internal
Affairs</t>
  </si>
  <si>
    <t>Enhancing the intervention skills of professional
firefighters</t>
  </si>
  <si>
    <t>20.05.2025</t>
  </si>
  <si>
    <t>22.05.2025</t>
  </si>
  <si>
    <t>Joint preparedness for rescue lives from floods</t>
  </si>
  <si>
    <t>Inspectorate for Emergency Situations “Nicolae Iorga”
of Botosani County</t>
  </si>
  <si>
    <t>General Inspectorate of Aviation</t>
  </si>
  <si>
    <t>Regional department for search and rescue nr.2 of
GIES of Republic of Moldova</t>
  </si>
  <si>
    <t>Gateways for Sustainable Integration of Middle Prut
Valley Culture into European Tourist Routes</t>
  </si>
  <si>
    <t>Enhancing disaster risk prevention through
cooperation and joint development in Aroneanu
Commune and Cubolta Commune</t>
  </si>
  <si>
    <t>Cubolta Commune</t>
  </si>
  <si>
    <t>Aroneanu Commune</t>
  </si>
  <si>
    <t>ROHU00603</t>
  </si>
  <si>
    <t>U.A.T. Orașul Ineu/Ineu Town</t>
  </si>
  <si>
    <t>Tarhos Község Önkormányzata/Municipality of Tarhos</t>
  </si>
  <si>
    <t>Ineu-Tarhos Active Trail: Explore and Adventure Cross-Border</t>
  </si>
  <si>
    <t>20 mai 2025</t>
  </si>
  <si>
    <t>21.05.2025</t>
  </si>
  <si>
    <t>23.05.2025</t>
  </si>
  <si>
    <t>27.05.2025</t>
  </si>
  <si>
    <t>28.05.2025</t>
  </si>
  <si>
    <t>ROMD00399</t>
  </si>
  <si>
    <t>ROMD00167</t>
  </si>
  <si>
    <t>ROMD00569</t>
  </si>
  <si>
    <t>Cotnari Commune</t>
  </si>
  <si>
    <t>Țigănași Commune</t>
  </si>
  <si>
    <t>Gangura Commune</t>
  </si>
  <si>
    <t>Carbuna Village</t>
  </si>
  <si>
    <t xml:space="preserve">Improving the response to emergency situations through cooperation between Cotnari Commune, Tiganasi Commune, Carbuna Village and Gangura Commune </t>
  </si>
  <si>
    <t>Territorial Inspectorate of Border Police Iasi</t>
  </si>
  <si>
    <t xml:space="preserve">RC Monastery of the Heroes with the Temple of the Ascension of the Lord </t>
  </si>
  <si>
    <t xml:space="preserve">Church of the Pious Voivode Stephen the Great and Saint </t>
  </si>
  <si>
    <t>Harmony Across Borders: Reviving Mosaic Art, Byzantine Painting, and Psalter Music</t>
  </si>
  <si>
    <t>22.05.2026</t>
  </si>
  <si>
    <t>26.05.2025</t>
  </si>
  <si>
    <t xml:space="preserve">General Inspectorate of Border Police of the Ministry of Internal Affairs of the Republic of Moldova </t>
  </si>
  <si>
    <t xml:space="preserve">General Inspectorate for Migration of the Internal Affairs Minister of the Republic of Moldova </t>
  </si>
  <si>
    <t xml:space="preserve">Migrants management enhance initiative </t>
  </si>
  <si>
    <t xml:space="preserve">General Inspectorate of Border Police of the Internal Affairs of the Republic of Moldova </t>
  </si>
  <si>
    <t xml:space="preserve">Increasing the capacity of law enforcement agencies for investigating and proving the facts of cross-border crime </t>
  </si>
  <si>
    <t xml:space="preserve">Pomarla Commune </t>
  </si>
  <si>
    <t xml:space="preserve">Drochia City Hall </t>
  </si>
  <si>
    <t xml:space="preserve">Condrița Village </t>
  </si>
  <si>
    <t xml:space="preserve">Gorbănești Commune </t>
  </si>
  <si>
    <t>ROUA00183</t>
  </si>
  <si>
    <t>Academic Technology Education Across Borders</t>
  </si>
  <si>
    <t xml:space="preserve">ASSOCIATION ACADEMIC ORGANIZATION FOR RESEARCH, INNOVATION AND PROFESSIONAL DEVELOPMENT </t>
  </si>
  <si>
    <t xml:space="preserve">Technical University of Cluj Napoca - North University Center of Baia Mare </t>
  </si>
  <si>
    <t>ROUA00063</t>
  </si>
  <si>
    <t>Dolyna and Baia Sprie contribute to the health of the residents</t>
  </si>
  <si>
    <t>ROMD00297</t>
  </si>
  <si>
    <t>ROMD00133</t>
  </si>
  <si>
    <t xml:space="preserve">Keystone Moldova </t>
  </si>
  <si>
    <t>”Alaturi de Voi” Romania Foundation</t>
  </si>
  <si>
    <t xml:space="preserve">Inclusive Communities across Borders </t>
  </si>
  <si>
    <t xml:space="preserve">Iași County Gendarmerie Inspectorate </t>
  </si>
  <si>
    <t xml:space="preserve">General Inspectorate of Carabineers of the Ministry of Internal Affairs </t>
  </si>
  <si>
    <t xml:space="preserve">Development of intervention capacity in special actions that take place in urban areas for cross-border missions </t>
  </si>
  <si>
    <t>ROHU00530</t>
  </si>
  <si>
    <t>Magyar Nemzeti Levéltár/ National Archives of Hungary</t>
  </si>
  <si>
    <t>Muzeul Judetean Satu Mare/Satu Mare County Museum</t>
  </si>
  <si>
    <t>Memories of Nations - Architectural and Social Heritage of Cooperatives</t>
  </si>
  <si>
    <t>16 aprilie 2025</t>
  </si>
  <si>
    <t>30 mai 2025</t>
  </si>
  <si>
    <t>29.05.2025</t>
  </si>
  <si>
    <t>ROMD00600</t>
  </si>
  <si>
    <t xml:space="preserve"> 29.05.2025</t>
  </si>
  <si>
    <t>Unified Resilience: Addressing Common Challenges with a Shared Solution for Emergency Situationa</t>
  </si>
  <si>
    <t>Bucecea City</t>
  </si>
  <si>
    <t>Glodeni District Council</t>
  </si>
  <si>
    <t>30.05.2025</t>
  </si>
  <si>
    <t>ROMD00483</t>
  </si>
  <si>
    <t xml:space="preserve">Balabanesti Commune </t>
  </si>
  <si>
    <t>Balabanesti Commune</t>
  </si>
  <si>
    <t xml:space="preserve">Dubăsarii Vechi Village Hall </t>
  </si>
  <si>
    <t>Ensuring equal access to medical assistance in the commune Balabanesti, county Galati, Romania and the commune Balabanesti and village Dubasarii Vechi, Republic of Moldova</t>
  </si>
  <si>
    <t>ROMD00636</t>
  </si>
  <si>
    <t>Digital Vanguard Library - Meeting Intellectual Needs through Discovery and Study</t>
  </si>
  <si>
    <t>03.06.2025</t>
  </si>
  <si>
    <t>04.06.2025</t>
  </si>
  <si>
    <t>ROMD00196</t>
  </si>
  <si>
    <t xml:space="preserve">General Inspectorate for Emergency Situations Romania </t>
  </si>
  <si>
    <t xml:space="preserve">The Causeni Regional Directorate for Exceptional Situations </t>
  </si>
  <si>
    <t>Inspectorate for Emergency Situations "Mihail Sturdza" of Iasi County</t>
  </si>
  <si>
    <t>Inspectorate for Emergency Situations „Nicolae Iorga” of Botosani County</t>
  </si>
  <si>
    <t xml:space="preserve">Cross border joint training </t>
  </si>
  <si>
    <t>ROHU00105</t>
  </si>
  <si>
    <t>Spitalul Clinic Municipal de Urgență Timișoara/ Emergency Municipal Clinical Hospital Timisoara</t>
  </si>
  <si>
    <t xml:space="preserve">Hódmezővásárhelyi-Makói Egészségügyi Ellátó Központ/ Hódmezővásárhely-Makó Health Care Center
Directia de Asistenta Sociala  a Muncipiului Timisoara/ Social Assistance Directorate of  Timisoara Municipality </t>
  </si>
  <si>
    <t>HEARTS: HEalthy Aging care Resources and pracTiceS</t>
  </si>
  <si>
    <t>ROHU00259</t>
  </si>
  <si>
    <t>Improving population processes at local level by health promotion methods</t>
  </si>
  <si>
    <t>Hódmezővásárhelyi-Makói Egészségügyi Ellátó Központ/ Hódmezővásárhely-Makó Health Care Center</t>
  </si>
  <si>
    <t>Asociaţia Surorile de Caritate Sfântul Vicenţiu/ Association of Vincentian Sisters of Charity</t>
  </si>
  <si>
    <t>ROHU00350</t>
  </si>
  <si>
    <t>Development of Children's Rehabilitation Institutions</t>
  </si>
  <si>
    <t>Asociatia de Dezvoltare Intercomunitara Judetul Satu Mare/ Satu Mare County Intercommunity Development Association</t>
  </si>
  <si>
    <t xml:space="preserve">Nyíregyházi Tankerületi Központ/ Educational District Center of Nyiregyháza
Centrul Școlar pentru Educație Incluzivă/ School Center for Inclusive Education </t>
  </si>
  <si>
    <t>ROHU00414</t>
  </si>
  <si>
    <t>ROHU00419</t>
  </si>
  <si>
    <t>Harnessing Geothermal water: A Cross-Border Initiative for promoting the use of Renewable Power</t>
  </si>
  <si>
    <t>Comuna Zerind/ Zerind Village</t>
  </si>
  <si>
    <t>Békés Város Önkormányzata/ Békés Town</t>
  </si>
  <si>
    <t xml:space="preserve"> Mobility In Green </t>
  </si>
  <si>
    <t>Comuna Ghiroda/ Ghiroda Commune</t>
  </si>
  <si>
    <t>Bihartorda Községi Önkormányzat /Bihartorda Municipality</t>
  </si>
  <si>
    <t>ROHU00467</t>
  </si>
  <si>
    <t>ROHU00495</t>
  </si>
  <si>
    <t>ROHU00528</t>
  </si>
  <si>
    <t>Creation of a ‘Swabian Cultural-Touristic Route’ and a historical memorial site through the research and showcasing of the rich Swabian culture and fostering community engagement across borders</t>
  </si>
  <si>
    <t>Unveiling Béla Bartók's ethos and cultural heritage through various artistic disciplines</t>
  </si>
  <si>
    <t>Small-scale sustainable urban solutions to improve ecosystem services and reduce traffic related pollution in Biharia and Derecske</t>
  </si>
  <si>
    <t>Derecske Város Önkormányzata/ Municipality of Derecske</t>
  </si>
  <si>
    <t>Banat-Triplex Confinium EGTC/ Banat-Triplex Confinium EGTC</t>
  </si>
  <si>
    <t>Jósa András Múzeum/ Jósa András Museum</t>
  </si>
  <si>
    <t>Unitatea Administrativ Teritoriala Comuna Biharia/ Biharia Commune</t>
  </si>
  <si>
    <t>Fundatia de Protejare a Monumentelor Istorice din Județul Bihor/ Foundation for the Protection of Historical Monuments from Bihor County
Ásotthalom Nagyközségi Önkormányzat/ Municipality of Ásotthalom
Ruzsa Község  Önkormányzata/ Municipality of Ruzsa
Mórahalom Városi Önkormányzat/ Municipality of Mórahalom
Hálózat a Regionális Fejlesztésért Alapítvány/ Network for Regional Development Foundation 
ORASUL SANNICOLAU MARE/ CITY OF SANNICOLAU MARE
Asociația Bastion-Varbastya/ Bastion Association
COMUNA JEBEL/ Municipality of Jebel</t>
  </si>
  <si>
    <t>02 iunie 2025</t>
  </si>
  <si>
    <t>28 mai 2025</t>
  </si>
  <si>
    <t>16 mai 2025</t>
  </si>
  <si>
    <t>06 iunie 2025</t>
  </si>
  <si>
    <t>29 aprilie 2025</t>
  </si>
  <si>
    <t>30 aprilie 2025</t>
  </si>
  <si>
    <t>2 iunie 2025</t>
  </si>
  <si>
    <t>03 iunie 2025</t>
  </si>
  <si>
    <t>02.06.2025</t>
  </si>
  <si>
    <t>ROMD00252</t>
  </si>
  <si>
    <t>Miroslava commune</t>
  </si>
  <si>
    <t>Disaster risk prevention and resilience strategies for
metropolitan areas in the cross-border area</t>
  </si>
  <si>
    <t>Directorate for Exceptional Situations
Bălți city</t>
  </si>
  <si>
    <t>ROMD00178</t>
  </si>
  <si>
    <t xml:space="preserve">Galati County Council </t>
  </si>
  <si>
    <t xml:space="preserve">Taraclia District Council </t>
  </si>
  <si>
    <t xml:space="preserve">Albota De Sus Mayor’s Office </t>
  </si>
  <si>
    <t xml:space="preserve">ECO SMART NATURA </t>
  </si>
  <si>
    <t>06.06.2025</t>
  </si>
  <si>
    <t>ROMD00300</t>
  </si>
  <si>
    <t xml:space="preserve">Vaslui County </t>
  </si>
  <si>
    <t xml:space="preserve">Building Together European Inclusive Education across borders </t>
  </si>
  <si>
    <t>IASI COUNTY AMBULANCE SERVICE</t>
  </si>
  <si>
    <t>ROMD00299</t>
  </si>
  <si>
    <t xml:space="preserve">PUBLIC MEDICAL-SANITARY INSTITUTION „NATIONAL CENTER FOR PREHOSPITAL EMERGENCY MEDICAL ASSISTANCE” </t>
  </si>
  <si>
    <t>EURONEST INTERCOMMUNITY DEVELOPMENT ASSOCIATION</t>
  </si>
  <si>
    <t xml:space="preserve">PREHOSPITAL EMERGENCY MEDICAL ASSISTANCE SAVES LIVES </t>
  </si>
  <si>
    <t xml:space="preserve">Regional Development Analysis and Planning Center </t>
  </si>
  <si>
    <t xml:space="preserve">Chisinau Municipal Development Agency </t>
  </si>
  <si>
    <t>ROMD00709</t>
  </si>
  <si>
    <t xml:space="preserve">Good practices and knowledge transfer for strengthening administrative capacity in regional development policy between Romania and the Republic of Moldova </t>
  </si>
  <si>
    <t>ROMD00618</t>
  </si>
  <si>
    <t>ROMD00084</t>
  </si>
  <si>
    <t xml:space="preserve">Comarna Commune </t>
  </si>
  <si>
    <t xml:space="preserve">Balasesti Commune </t>
  </si>
  <si>
    <t xml:space="preserve">Improving the response to emergency situations through cooperation between Comarna Commune and Balasesti Commune </t>
  </si>
  <si>
    <t>05.06.2025</t>
  </si>
  <si>
    <t xml:space="preserve">„Mihai Eminescu” Central University Library Iasi </t>
  </si>
  <si>
    <t>National Library of the Republic of Moldova</t>
  </si>
  <si>
    <t>BiblioTech</t>
  </si>
  <si>
    <t>11.06.2025</t>
  </si>
  <si>
    <t>ROMD00215</t>
  </si>
  <si>
    <t>10.06.2025</t>
  </si>
  <si>
    <t>Fostering cross-border connection between schools through informal education strategies</t>
  </si>
  <si>
    <t>Școala Gimnazială Ion Simionescu</t>
  </si>
  <si>
    <t>Instituția Publică Gimnaziul nr. 2, din oraș Drochia, raionul Drochia</t>
  </si>
  <si>
    <t>12.06.2025</t>
  </si>
  <si>
    <t>ROMD00386</t>
  </si>
  <si>
    <t>Capacity Development for Disaster Risk Adaptation and Prevention of Cross-Border Cities</t>
  </si>
  <si>
    <t>ROMD00049</t>
  </si>
  <si>
    <t>GENERAL DIRECTORATE FOR INTERNAL
PROTECTION</t>
  </si>
  <si>
    <t>INFORMATION TECHNOLOGY SERVICE - MINISTRY OF
INTERNAL AFFAIRS OF REPUBLIC OF MOLDOVA</t>
  </si>
  <si>
    <t>Setting up a Cyber Security Operational Centre for the Ministry of Internal Affairs of the Republic of
Moldova</t>
  </si>
  <si>
    <t>ROMD00292</t>
  </si>
  <si>
    <t>ROHU00026</t>
  </si>
  <si>
    <t>ROHU00337</t>
  </si>
  <si>
    <t>ROHU00117</t>
  </si>
  <si>
    <t>Asociatia Pentru Promovarea Afacerilor in Romania/Association for Business Promotion in Romania</t>
  </si>
  <si>
    <t>Universitatea din Oradea/University of Oradea
Debreceni Egyetem/University of Debrecen
Debreceni Egyetem Különleges Orvos és Mentőcsoport Egyesület /University of Debrecen Special Medical Team</t>
  </si>
  <si>
    <t xml:space="preserve">Medical Emergency Response Interregional Simulation Training Programme </t>
  </si>
  <si>
    <t>Universitatea Politehnica Timisoara/Politehnica University Timisoara</t>
  </si>
  <si>
    <t>Debreceni Egyetem/University of Debrecen</t>
  </si>
  <si>
    <t>Exploring innovative approaches for the complex monitoring and assessment of the environmental impacts derived from the rapid industrialization affecting the Hungarian-Romanian border communities</t>
  </si>
  <si>
    <t>Universitatea de Medicină și Farmacie ”Victor Babeș” din Timișoara/"Victor Babeș" University of Medicine and Pharmacy in Timișoara</t>
  </si>
  <si>
    <t>Szegedi Tudományegyetem/The University of Szeged
Spitalul Clinic Județean de Urgență "Pius Brînzeu" Timișoara/The Emergency County Hospital “Pius Brinzeu” of Timisoara</t>
  </si>
  <si>
    <t>ROHUNOVATION 2: Shaping the future of surgical care</t>
  </si>
  <si>
    <t>ROHU00472</t>
  </si>
  <si>
    <t>JUDETUL TIMIS/TIMIS COUNTY</t>
  </si>
  <si>
    <t>Szegedi Tudományegyetem/The University of Szeged
Spitalul Clinic Judeţean de Urgenţă "Pius Brînzeu" Timişoara/Emergency Clinical County Hospital "Pius Brinzeu" Timisoara</t>
  </si>
  <si>
    <t>Enhanced cross-border capabilities for primary, emergency and intensive care in Timis – Csongrád-Csanád cooperation area</t>
  </si>
  <si>
    <t>04 martie 2025</t>
  </si>
  <si>
    <t>10 iunie 2025</t>
  </si>
  <si>
    <t>13 mai 2025</t>
  </si>
  <si>
    <t>07 mai 2025</t>
  </si>
  <si>
    <t>10 aprilie 2025</t>
  </si>
  <si>
    <t>13.06.2025</t>
  </si>
  <si>
    <t>18.06.2025</t>
  </si>
  <si>
    <t>16.06.2025</t>
  </si>
  <si>
    <t>ROMD00286</t>
  </si>
  <si>
    <t>ROMD00638</t>
  </si>
  <si>
    <t>ROMD00717</t>
  </si>
  <si>
    <t>19.06.2025</t>
  </si>
  <si>
    <t>ROMD00134</t>
  </si>
  <si>
    <t xml:space="preserve">Digital Innovation Zone NGO </t>
  </si>
  <si>
    <t>Association for the Development of Electronic Communications and Innovative Technologies</t>
  </si>
  <si>
    <t xml:space="preserve">Cross-border Digital Innovation Hub </t>
  </si>
  <si>
    <t xml:space="preserve">Valea Lupului Commune </t>
  </si>
  <si>
    <t xml:space="preserve">Cojușna Village Hall </t>
  </si>
  <si>
    <t>Strengthening the alliance in the field of emergency response in the cross-border area</t>
  </si>
  <si>
    <t>Holboca commune</t>
  </si>
  <si>
    <t xml:space="preserve">Risipeni commune </t>
  </si>
  <si>
    <t xml:space="preserve">Modernization of Holboca - Risipeni educational infrastructure and cross-border cooperation between Romania and the Republic of Moldova </t>
  </si>
  <si>
    <t xml:space="preserve">The city of Drochia </t>
  </si>
  <si>
    <t xml:space="preserve">Saveni City </t>
  </si>
  <si>
    <t xml:space="preserve">Green urban path in Drochia city (MD) and Saveni City (RO) </t>
  </si>
  <si>
    <t xml:space="preserve">Lunca Banului Commune </t>
  </si>
  <si>
    <t xml:space="preserve">Cubolta Village </t>
  </si>
  <si>
    <t xml:space="preserve">Upgrading the cultural infrastructure in Lunca Banului commune, Vaslui county and Cubolta village, Sîngerei rayon, by modernising cultural institutions and developing joint cultural activities </t>
  </si>
  <si>
    <t>GENERAL INSPECTORATE FOR EMERGENCY
SITATIONS</t>
  </si>
  <si>
    <t>Healthy system for population healthcare</t>
  </si>
  <si>
    <t>Ministry of Internal Affairs of the Republic of
Moldova</t>
  </si>
  <si>
    <t>THE INSPECTORATE FOR EMERGENCY
SITUATIONS "GENERAL EREMIA GRIGORESCU" OF
GALATI COUNTY</t>
  </si>
  <si>
    <t>RORS00240</t>
  </si>
  <si>
    <t>Regional development agency South Banat Ltd Pančevo</t>
  </si>
  <si>
    <t>Universitatea de Stiintele Vietii “Regele Mihai I” din Timisoara</t>
  </si>
  <si>
    <t>Association of Beekeepers from Romania - Timiș County Branch</t>
  </si>
  <si>
    <t>Association of Beekeepers from Romania - Caraș - Severin Branch</t>
  </si>
  <si>
    <t>Promotion of eco- and health- tourism through
Banat's honey route</t>
  </si>
  <si>
    <t>ROHU00272</t>
  </si>
  <si>
    <t>ROHU00291</t>
  </si>
  <si>
    <t>ROHU00469</t>
  </si>
  <si>
    <t>ROHU00532</t>
  </si>
  <si>
    <t>Spitalul Clinic Municipal de Urgență Timișoara /Emergency Municipal Clinical Hospital Timisoara</t>
  </si>
  <si>
    <t>University of Szeged /Department of Oncotherapy</t>
  </si>
  <si>
    <t>Cross Border Action for Advanced Radiotherapy Facilities and High Level Quality Assurance to Elevate Cancer Care in the Csongrad-Csanád-Timis Region</t>
  </si>
  <si>
    <t xml:space="preserve">Promoting the active role and involvement of young people with artistic methods and cultural cooperation </t>
  </si>
  <si>
    <t>Katolikus Ifjúsági Alapítvány /Catholic Youth Foundation</t>
  </si>
  <si>
    <t>Integratio /Fundatia Integratio
Ardud Municipality</t>
  </si>
  <si>
    <t>Renewable energy and no-waste principle - for the benefits of different sectors: authorities, institutions, organizations</t>
  </si>
  <si>
    <t>Ásotthalom Nagyközségi Önkormányzat /Municipality of Asotthalom</t>
  </si>
  <si>
    <t>Liceul Teoretic Bartok Bela /Bartok Bela Theoretical High School
Asociatia Bastion-Varbastya /Bastion Association</t>
  </si>
  <si>
    <t>Tiszántúli Református Egyházkerület /Reformed Church District from Debrecen</t>
  </si>
  <si>
    <t>Eparhia Reformată de pe lângă Piatra Craiului (Királyhágómelléki Református Egyházkerület) /Reformed Church District from Oradea</t>
  </si>
  <si>
    <t>The enhancement of the Route of Medieval Churches</t>
  </si>
  <si>
    <t>13 iunie 2025</t>
  </si>
  <si>
    <t>17 iunie 2025</t>
  </si>
  <si>
    <t>14 mai 2025</t>
  </si>
  <si>
    <t>11 iunie 2025</t>
  </si>
  <si>
    <t>17 aprilie 2025</t>
  </si>
  <si>
    <t>12 iunie 2025</t>
  </si>
  <si>
    <t>20.06.2025</t>
  </si>
  <si>
    <t>23.06.2025</t>
  </si>
  <si>
    <t>25.06.2025</t>
  </si>
  <si>
    <t>24.06.2025</t>
  </si>
  <si>
    <t>RORS00200</t>
  </si>
  <si>
    <t>Association of Gardeners Senta</t>
  </si>
  <si>
    <t>Just Grow It Yourself</t>
  </si>
  <si>
    <t>RORS00273</t>
  </si>
  <si>
    <t>KINDERGARTEN WITH EXTENDED PROGRAM "SF. STELIAN" MOLDOVA NOUA</t>
  </si>
  <si>
    <t>TECHNOLOGICAL HIGH SCHOOL "CLISURA DUNARII" MOLDOVA NOUA</t>
  </si>
  <si>
    <t>Preschool "Lasta" Golubac</t>
  </si>
  <si>
    <t>Elementary school "Veljko Dugosević" Branicevo</t>
  </si>
  <si>
    <t>Friendship bridges</t>
  </si>
  <si>
    <t>26.06.2025</t>
  </si>
  <si>
    <t>01.07.2025</t>
  </si>
  <si>
    <t>MILITARY UNIT 0276 (GENERAL INSPECTORATE FOR EMERGENCY SITUATIONS)</t>
  </si>
  <si>
    <t>The Main Department of the State Emergency Service of  Ukraine in Ivano-Frankivsk region</t>
  </si>
  <si>
    <t>02.07.2025</t>
  </si>
  <si>
    <t>3.07.2025</t>
  </si>
  <si>
    <t>ROMD00234</t>
  </si>
  <si>
    <t>CBC - Routes to cultural roots</t>
  </si>
  <si>
    <t>Iasi County Council</t>
  </si>
  <si>
    <t>ROHU00049</t>
  </si>
  <si>
    <t>ROHU00463</t>
  </si>
  <si>
    <t>Universitatea de Medicină și Farmacie „Victor Babeș" din Timișoara /”Victor Babeș” University of Medicine and Pharmacy from Timișoara</t>
  </si>
  <si>
    <t>Szegedi Tudományegyetem /University of Szeged
ASOCIATIA ONCOHELP /ONCOHELP ASSOCIATION</t>
  </si>
  <si>
    <t>A ROHU cross-border innovation to combat antibiotic resistance while ensuring health equity and system resilience</t>
  </si>
  <si>
    <t>Borderless Faith: Cultural Route of Folk Religiosity in the Border Areas of Romania and Hungary</t>
  </si>
  <si>
    <t>Societatea Divinului Salvator /Society of the Divine Saviour</t>
  </si>
  <si>
    <t xml:space="preserve">ORDINUL MINORIȚILOR ARAD /ORDER of MINORS ARAD
Hálózat a Regionális Fejlesztésért Alapítvány /Network for Regional Development Foundation
Tűzköves Hagyományőrző, Ismeretterjesztő, Kulturális Alapítvány /Tűzköves Heritage Keeper, Educational, Cultural Foundation </t>
  </si>
  <si>
    <t>19 iunie 2025</t>
  </si>
  <si>
    <t>02 iulie 2025</t>
  </si>
  <si>
    <t>30 iunie 2025</t>
  </si>
  <si>
    <t>07.07.2025</t>
  </si>
  <si>
    <t>10.07.2025</t>
  </si>
  <si>
    <t>RORS00270</t>
  </si>
  <si>
    <t>Municipality of Secanj</t>
  </si>
  <si>
    <t>Municipality of Nova Crnja</t>
  </si>
  <si>
    <t>CITY HOSPITAL DETA</t>
  </si>
  <si>
    <t>Improving  accessibility and effectiveness of screening centers in the Cross border area of the municipalities of Sečanj, Nova Crnja and Deta</t>
  </si>
  <si>
    <t>03.07.2025</t>
  </si>
  <si>
    <t>08.07.2025</t>
  </si>
  <si>
    <t>ROMD00366</t>
  </si>
  <si>
    <t>ROMD00550</t>
  </si>
  <si>
    <t>30.06.2025</t>
  </si>
  <si>
    <t xml:space="preserve">Agricultural and Food Industry College "Vasile Adamachi" </t>
  </si>
  <si>
    <t xml:space="preserve">The Public Institution "Center of Excellence in Horticulture and Agricultural Technologies from Țaul </t>
  </si>
  <si>
    <t xml:space="preserve">Transferable skils 4 ATVET CBC Education </t>
  </si>
  <si>
    <t>Public Institution Center for Culture and Art "Ginta Latina"</t>
  </si>
  <si>
    <t>Iasi National Athenaeum</t>
  </si>
  <si>
    <t xml:space="preserve">The Reintegration of Public Cinemas into the Cultural Life of Iasi and Chisinau </t>
  </si>
  <si>
    <t>BSB00708</t>
  </si>
  <si>
    <t>Democritus University of Thrace - School of Engineering - Special Account for Research Funds (GR)</t>
  </si>
  <si>
    <t>Union of Bulgarian Black Sea Local Authorities (BG)
Municipality of Topeiros (GR)
Catalca District Governorate (TR)</t>
  </si>
  <si>
    <t>Capacity Building and Training for Public Sector Using Artificial Intelligence</t>
  </si>
  <si>
    <t>544.110,00</t>
  </si>
  <si>
    <t>04.07.2025</t>
  </si>
  <si>
    <t>ROHU00098</t>
  </si>
  <si>
    <t>ASOCIATIA DE DEZVOLTARE INTERCOMUNITARA PENTRU MANAGEMENTUL SITUATIILOR DE URGENTA/INTERCOMMUNITY DEVELOPMENT ASSOCIATION FOR EMERGENCY SITUATIONS MANAGEMENT</t>
  </si>
  <si>
    <t>DKMT Duna-Körös-Maros-Tisza Eurorégiós Fejlesztési Ügynökség Nonprofit Közhasznú Kft./ DKMT Danube-Kris-Mures-Tisa Euroregional Development Agency - Nonprofit Public Benefit Limited</t>
  </si>
  <si>
    <t>BUILDING RESILIENCE AROUND COOPERATING COMMUNITIES</t>
  </si>
  <si>
    <t>11 aprilie 2025</t>
  </si>
  <si>
    <t>10 iulie 2025</t>
  </si>
  <si>
    <t>ROUA00392</t>
  </si>
  <si>
    <t xml:space="preserve"> "GHEORGHE POP DE BĂSEȘTI"  INSPECTORATE FOR EMERGENCY SITUATIONS MARAMUREȘ COUNTY</t>
  </si>
  <si>
    <t xml:space="preserve"> Joint response in case of fires, fires in hard to reach areas and search and rescue interventions</t>
  </si>
  <si>
    <t>09.07.2025</t>
  </si>
  <si>
    <t>09.09.2024</t>
  </si>
  <si>
    <t>14.07.2025</t>
  </si>
  <si>
    <t>11.07.2025</t>
  </si>
  <si>
    <t>1st Calls</t>
  </si>
  <si>
    <t>2nd calls</t>
  </si>
  <si>
    <t>BSB01262</t>
  </si>
  <si>
    <t>BSB00794</t>
  </si>
  <si>
    <t>Black Sea Initiative for Sturgeon Sustainability</t>
  </si>
  <si>
    <t xml:space="preserve">1.656.603,96 </t>
  </si>
  <si>
    <t>Sinop University (TR)</t>
  </si>
  <si>
    <t>KARADENIZ TEECHNICAL UNIVERSITY MARINE SCIENCE FACULTY (TR)</t>
  </si>
  <si>
    <t>INSTITUTE OF FISH RESOURCES (BG) Organizația Ecologistă Neguvernamentală Mare Nostrum (RO)</t>
  </si>
  <si>
    <t>Institute of Oceanology - Bulgarian academy of sciences (BG)              Dunarea de Jos University of Galati (RO) Samsun Provincial Directorate of Agriculture and Forestry (TR)      Ukrainian Association of Business Support Centers (UA)</t>
  </si>
  <si>
    <t>Raising awareness for the Black Sea people to recognize and protect Black Sea Biodiversity</t>
  </si>
  <si>
    <t>16.07.2025</t>
  </si>
  <si>
    <t>RORS00170</t>
  </si>
  <si>
    <t>Municipality of Zitiste</t>
  </si>
  <si>
    <t>Regional Agency for socio economic development - Banat ltd</t>
  </si>
  <si>
    <t>Cycling along Iron Curtain Trail - EuroVelo13 in Banat</t>
  </si>
  <si>
    <t>18.07.2025</t>
  </si>
  <si>
    <t>23.07.2025</t>
  </si>
  <si>
    <t>24.07.2025</t>
  </si>
  <si>
    <t>BSB01041</t>
  </si>
  <si>
    <t>Institute of Biology Bucharest (RO)</t>
  </si>
  <si>
    <t>BSB01155</t>
  </si>
  <si>
    <t>Kavala Development Agency S.A. (TR)</t>
  </si>
  <si>
    <t>BSB00822</t>
  </si>
  <si>
    <t>Ungheni City Hall (MD)</t>
  </si>
  <si>
    <t>BSB01105</t>
  </si>
  <si>
    <t>Karadeniz Technical University - Department of Fisheries Technology Engineering (TR)</t>
  </si>
  <si>
    <t>BSB00716</t>
  </si>
  <si>
    <t>Trabzon Chamber of Commerce and Industry (TR)</t>
  </si>
  <si>
    <t>Karadeniz Technical University (TR)  
Union of Bulgarian Black Sea Local Authorities (BG)
Organisation for Local Development Anatoliki SA (GR)</t>
  </si>
  <si>
    <t>BSB00848</t>
  </si>
  <si>
    <t>Georgian Arts and Culture Center (GE)</t>
  </si>
  <si>
    <t>Darvic Association (RO)
Sinop University (TR)
N(N)LE International Business and Economic Development Center (GE)</t>
  </si>
  <si>
    <t>Eastern Black Sea Development Agency (TR)
N(N)LE International Business and Economic Development Center (GE)</t>
  </si>
  <si>
    <t>Democritus University of Thrace – School of Health Sciences (GR)  
Ecological Nonguvernamental Organization Mare Nostrum (RO)
Batumi State Maritime Academy (GE)
Institute of oceanology “Prof. Fridtjof Nansen” - BAS (BG)
Central Fisheries Research Institute (TR)</t>
  </si>
  <si>
    <t>Preventing the erosion of sandy Black Sea coasts through a nature-based solution</t>
  </si>
  <si>
    <t>Representative Deliberative Processes for Sustainable Blue Economy Planning in the Black Sea Basin</t>
  </si>
  <si>
    <t xml:space="preserve">Urban Climate Adaptation and Recovery Efforts through Green Infrastructure in Black Sea Basin </t>
  </si>
  <si>
    <t>Non-Invasive Fish Monitoring Network for Reef Fishes in the Black Sea Basin</t>
  </si>
  <si>
    <t>Quadruple Helix-Based Enhancement of Stakeholders at Black Sea Territory</t>
  </si>
  <si>
    <t>Sustaining BSB Biodiversity through Traditional 
Knowledge and Innovation</t>
  </si>
  <si>
    <t>22.07.2025</t>
  </si>
  <si>
    <t>ROBG00225</t>
  </si>
  <si>
    <t>ROBG00226</t>
  </si>
  <si>
    <t>ROBG00284</t>
  </si>
  <si>
    <t>Regional Network for Inclusive Education</t>
  </si>
  <si>
    <t>Innovative educational services in the cross-border region of Vidin - Montana - Dolj</t>
  </si>
  <si>
    <t>Ensuring equal access to inclusive and quality education services, including by creating a sustainable joint pilot model for distance and on-line education and training in Byala-Giurgiu-Silistra</t>
  </si>
  <si>
    <t>Regional Partnerships for Sustainable Development - Vidin, Bulgaria</t>
  </si>
  <si>
    <t>Active Society Association, Bulgaria</t>
  </si>
  <si>
    <t>Byala Municipality</t>
  </si>
  <si>
    <t>29.07.2025</t>
  </si>
  <si>
    <t>28.07.2025</t>
  </si>
  <si>
    <t>Vasiliada associaton
FREE YOUTH CENTRE</t>
  </si>
  <si>
    <t>FOREVER FOR EUROPE ASSOCIATION</t>
  </si>
  <si>
    <t xml:space="preserve">Giurgiu County
Regional Center for Support of the Inclusive Education Process (RCPPPO), Silistra
</t>
  </si>
  <si>
    <t>ROBG00288</t>
  </si>
  <si>
    <t>Cross-Border Initiative for Religious Communities’ Learning and Engagement</t>
  </si>
  <si>
    <t>VASILIADA ASSOCIATION
Foundation "Phoenix - 21 century"</t>
  </si>
  <si>
    <t>30.07.2025</t>
  </si>
  <si>
    <t>01.08.2025</t>
  </si>
  <si>
    <t>ROBG00324</t>
  </si>
  <si>
    <t>Cross-Border Academy for Smart Industry Competence and Future Excellence</t>
  </si>
  <si>
    <t>Ruse Chamber of Commerce and Industry</t>
  </si>
  <si>
    <t>Romanian Association for Technology Transfer and Innovation (ARoTT)
Bulgarian-Romanian Chamber of Commerce</t>
  </si>
  <si>
    <t>31.07.2025</t>
  </si>
  <si>
    <t>ROHU00224</t>
  </si>
  <si>
    <t>Asociatia de Dezvoltare Intercomunitara Zona Metropolitana Oradea/Oradea Metropolitan Area Intercommunity Development Association</t>
  </si>
  <si>
    <t>DKMT Duna-Körös-Maros-Tisza Eurorégiós Fejlesztési Ügynökség Nonprofit Közhasznú Kft. /DKMT Danube-Kris-Mures-Tisa Euroregional Development Agency - Nonprofit Public Benefit Limited
Hajdú-Bihar Vármegyei Fejlesztési Ügynökség Nonprofit Kft./Hajdú-Bihar County Development Agency
Asociatia de Dezvoltare Intercomunitara Transregio/Transregio Intercommunity Development Association</t>
  </si>
  <si>
    <t>eInnovative Cooperation for a better cooperation governance in cross-border area</t>
  </si>
  <si>
    <t>12 mai 2025</t>
  </si>
  <si>
    <t>28 iulie 2025</t>
  </si>
  <si>
    <t>Suspendata semnarea ca urmare a solicitarii CE (cu privire la contractele cu parteneri din Georgia) din data de 28.07.2025</t>
  </si>
  <si>
    <t>Municiapality of Thermi (GR)            Tulcea Municipality (RO)             Public Association „Regional Center of Sustainable Development” (MD)</t>
  </si>
  <si>
    <t>Varna University of Management (BG) Aristotle University of Thessaloniki - Special Account for Research Funds (GR)</t>
  </si>
  <si>
    <t>BSB01214</t>
  </si>
  <si>
    <t>Ordu University Fatsa Faculty of Marine Sciences (TR)</t>
  </si>
  <si>
    <t>Protecting the Black Sea Ecosystem by raising public and sectoral awareness and reducing microplastic pollution</t>
  </si>
  <si>
    <t>Batumi State Maritime Academy (GE) State Institution “South Ukrainian National Pedagogical University named after K. D. Ushynsky” (UA) Constanta Maritime University (RO)</t>
  </si>
  <si>
    <t>BSB01250</t>
  </si>
  <si>
    <t>Thrace Development Agency (TR)</t>
  </si>
  <si>
    <t>Dobrudzha Agrarian and Business School (BG)  Rural Research and Development Company of North Evros S.A. (GR)</t>
  </si>
  <si>
    <t>Interregional Cooperation for Adoptation to Climate in Agrculture</t>
  </si>
  <si>
    <t>BSB00733</t>
  </si>
  <si>
    <t>Bringing Regional actors Into (G)lobal community – driven actions Toward climate adaptation and resilient ecosystems in the Black Sea region</t>
  </si>
  <si>
    <t>Cross-border Cooperation and European Integration Agency (MD)  National Association of Local Authorities of Georgia (GE)                    Eastern Black Sea Development Agency (TR)</t>
  </si>
  <si>
    <t>Consiliul Raional Hîncești</t>
  </si>
  <si>
    <t>CROSS-BORDER COOPERATION AND GOOD PRACTICES</t>
  </si>
  <si>
    <t>456.157,50</t>
  </si>
  <si>
    <t>ROBG00307</t>
  </si>
  <si>
    <t>ROBG00272</t>
  </si>
  <si>
    <t>Virtual classrooms and generating educational content in VR in the field of cultural-historical heritage with a focus on the common Roman heritage of the Lower Danube and Neolithic settlements</t>
  </si>
  <si>
    <t>Cross-border Multidisciplinary Telemedicine Education Collaboration</t>
  </si>
  <si>
    <t>Medical University - Pleven</t>
  </si>
  <si>
    <t>04.08.2025</t>
  </si>
  <si>
    <t>05.08.2025</t>
  </si>
  <si>
    <t>University of Medicine and Pharmacy of Craiova
Open hand Foundation
Romanian Association for Technology Transfer and Innovation</t>
  </si>
  <si>
    <t>ROBG00252</t>
  </si>
  <si>
    <t>ROBG00251</t>
  </si>
  <si>
    <t>Mountain School Without Borders</t>
  </si>
  <si>
    <t>Cross-Border Youth Safety and Inclusion: Modernizing Training Facilities and Developing a Comprehensive Good Practices Guide</t>
  </si>
  <si>
    <t xml:space="preserve">BERKOVITSA MUNICIPALITY </t>
  </si>
  <si>
    <t xml:space="preserve">Dolj County Police Inspectorate </t>
  </si>
  <si>
    <t>07.08.2025</t>
  </si>
  <si>
    <t>08.08.2025</t>
  </si>
  <si>
    <t>Academy of Economics “Dimitar A. Tsenov” Svishtov</t>
  </si>
  <si>
    <t>The Special Technological High-School "Beethoven" Craiova</t>
  </si>
  <si>
    <t>Targovishte Municipality (BG)
Tomai Municipality (MD)</t>
  </si>
  <si>
    <t>Smart Local Services for a Sustainable Future</t>
  </si>
  <si>
    <t>BSB01183</t>
  </si>
  <si>
    <t>BSB00949</t>
  </si>
  <si>
    <t>Ecological Nonguvernamental Organization Mare Nostrum (RO);
Institute of oceanology “Prof. Fridtjof Nansen”, Bulgarian Academy of Sciences (BG);
UKRAINIAN SCIENTIFIC CENTRE OF ECOLOGY OF THE SEA (UA);
The Scientific and Technological Research Council of Türkiye (TR);
Turkish Marine Research Foundation (TR).</t>
  </si>
  <si>
    <t xml:space="preserve">Assessing the Vulnerability of the Black Sea Marine Ecosystem to Human Pressures - Promoting Collaboration with Business, Governance, and Citizens for a Sustainable Blue Region </t>
  </si>
  <si>
    <t>17.07.2025</t>
  </si>
  <si>
    <t>ROBG00276</t>
  </si>
  <si>
    <t>ROBG00233</t>
  </si>
  <si>
    <t>Go Out and Learn</t>
  </si>
  <si>
    <t>Local Action Group Inima Giurgiului - Tara Neajlovului si a Calnistei</t>
  </si>
  <si>
    <t>11.08.2025</t>
  </si>
  <si>
    <t>Polifonia Association</t>
  </si>
  <si>
    <t>Joint training schemes in tourism and long-life learning in the cross-border region of Dobrich-Constanta</t>
  </si>
  <si>
    <t>European Institute for Cultural Tourism EUREKA NPO</t>
  </si>
  <si>
    <t>Ovidius University of Constanta</t>
  </si>
  <si>
    <t>13.08.2025</t>
  </si>
  <si>
    <t>LP a renuntat la semnarea contractului</t>
  </si>
  <si>
    <t>ROMD00078</t>
  </si>
  <si>
    <t>General Inspectorate of the Romanian Gendarmerie</t>
  </si>
  <si>
    <t>Inspectorate for Emergency Situation „Mihail Sturdza” of Iasi County</t>
  </si>
  <si>
    <t>General Inspectorate of Carabineers of the Ministry of Internal Affairs</t>
  </si>
  <si>
    <t>Iași County Gendarmerie Inspectorate</t>
  </si>
  <si>
    <t>Efficient management of CBRN emergencies caused
by natural disasters</t>
  </si>
  <si>
    <t>ROMD00182</t>
  </si>
  <si>
    <t>14.08.2025</t>
  </si>
  <si>
    <t>16.08.2025</t>
  </si>
  <si>
    <t>20.08.2025</t>
  </si>
  <si>
    <t>19.08.2025</t>
  </si>
  <si>
    <t>15.08.2025</t>
  </si>
  <si>
    <t>ROBG00211</t>
  </si>
  <si>
    <t>ROBG00257</t>
  </si>
  <si>
    <t>Two voices and one purpose</t>
  </si>
  <si>
    <t>Creativity &amp; AI in Vratsa &amp; Dolj Libraries</t>
  </si>
  <si>
    <t>TAU Drobeta Turnu Severin Municipality</t>
  </si>
  <si>
    <t>Regional library Hristo Botev</t>
  </si>
  <si>
    <t>18.08.2025</t>
  </si>
  <si>
    <t xml:space="preserve">Art High School I. St. Paulian, Romania; St. Cyril and St. Methodius Secondary School, Bulgaria
</t>
  </si>
  <si>
    <t>Alexandru &amp; Aristia Aman Dolj County Library, Romania</t>
  </si>
  <si>
    <t>21.08.2025</t>
  </si>
  <si>
    <t>ROHU00604</t>
  </si>
  <si>
    <t>Comuna Remetea/Remetea Commune</t>
  </si>
  <si>
    <t>Szentpéterszeg Községi Önkormányzat/Local Council of Szentpéterszeg</t>
  </si>
  <si>
    <t>Ramblers' Cultural Bridge - Fostering Social Cohesion through Sustainable Tourism</t>
  </si>
  <si>
    <t>04 augist 2025</t>
  </si>
  <si>
    <t>22.08.2025</t>
  </si>
  <si>
    <t>25.08.2025</t>
  </si>
  <si>
    <t>28.08.2025</t>
  </si>
  <si>
    <t>27.08.2025</t>
  </si>
  <si>
    <t>ROBG00229</t>
  </si>
  <si>
    <t>Education for inclusion - a cross-border approach</t>
  </si>
  <si>
    <t>28.08.2028</t>
  </si>
  <si>
    <t xml:space="preserve"> Dolj County Council</t>
  </si>
  <si>
    <t xml:space="preserve">P2: Municipality of Belogradchik; P3: Dolj County Center for Educational Resources and Assistance, P4: Municipality of Vratsa, P5: Municipality of Vidin
</t>
  </si>
  <si>
    <t>ROBG00299</t>
  </si>
  <si>
    <t>University of Craiova</t>
  </si>
  <si>
    <t xml:space="preserve">P2: D.A. Tsenov Academy of Economics; P3: Engage in Education Association, Romania
</t>
  </si>
  <si>
    <t>PROMISE</t>
  </si>
  <si>
    <t>AT:</t>
  </si>
  <si>
    <t>Valoare</t>
  </si>
  <si>
    <t>Nr. proiecte</t>
  </si>
  <si>
    <t>Projects:</t>
  </si>
  <si>
    <t>Total:</t>
  </si>
  <si>
    <t>BSB01014</t>
  </si>
  <si>
    <t>BSB01321</t>
  </si>
  <si>
    <t>Trakya Development Agency (TR)</t>
  </si>
  <si>
    <t>Ukrainian Association of Business Support Centers (UA)</t>
  </si>
  <si>
    <t>Varna Free University "Chernorizets Hrabar" (BG)
HELLENIC RESCUE TEAM (GR)
Tekirdag Metropolitan Municipality (TR)</t>
  </si>
  <si>
    <t>Black Sea Unites Against Natural Disasters</t>
  </si>
  <si>
    <t>Incubator for sustainable aquaculture in the Black Sea Basin</t>
  </si>
  <si>
    <t>Union of Bulgarian Black Sea Local Authorities (BG)</t>
  </si>
  <si>
    <t>Republic of Türkiye Lüleburgaz Subgovernership (TR)</t>
  </si>
  <si>
    <t>National Institute for Marine Research and Development "Grigore Antipa" (RO)</t>
  </si>
  <si>
    <t>Sinop University (TR)
Bulgarian Association for Transfer of Technology and Innovation (BG)Kherson State Agrarian and Economic University (UA)</t>
  </si>
  <si>
    <t>29.08.2025</t>
  </si>
  <si>
    <t>01.09.2025</t>
  </si>
  <si>
    <t>BSB01069</t>
  </si>
  <si>
    <t>BSB00927</t>
  </si>
  <si>
    <t>BSB01278</t>
  </si>
  <si>
    <t>BSB01104</t>
  </si>
  <si>
    <t>YOUTH SPORT CLUB VARNA (BG)</t>
  </si>
  <si>
    <t>Corlu Municipality Youth and Sports Club (TR)
Municipality of Heroic City of Naoussa (GR)
Ecological Nongovernmental Organization Mare Nostrum (RO)</t>
  </si>
  <si>
    <t xml:space="preserve">GreenMascot: Strengthening BSB Local Capacities for Environmental Awareness in and through sport </t>
  </si>
  <si>
    <t>BRAILA COUNTY POLICE INSPECTORATE (RO)</t>
  </si>
  <si>
    <t>PREFECTS INSTITUTION- BRAILA COUNTY (RO)                                           Unit 3058 of the National Guard of Ukraine, Izmail (UA),                        NATIONAL INSPECTORATE OF PUBLIC SECURITY (MD)</t>
  </si>
  <si>
    <t>ISTROS: Strengthening Biodiversity Protection Cross Borders</t>
  </si>
  <si>
    <t>Black Sea Eco Academy (GE)</t>
  </si>
  <si>
    <t>Black Sea NGO Network  (BG)
Black Sea / Odesa / Regional Branch of Ukrainian Environmental Academy of Sciences (UA)
Ecological Counseling Center Cahul (MD)</t>
  </si>
  <si>
    <t>Sustainable transnational platform for exchange of good practices and knowledge on regenerative agriculture and permaculture to support climate change mitigation and adaptation</t>
  </si>
  <si>
    <t>Corlu Chamber of Commerce and Industry (TR)</t>
  </si>
  <si>
    <t>DIALOGUE FOR INNOVATION AND BETTER GOVERNANCE</t>
  </si>
  <si>
    <t>pe circuit de avizare</t>
  </si>
  <si>
    <t>International Management Institute (BG)
Galati Tehnopol Association (RO)
Thrace Development Agency (TR)</t>
  </si>
  <si>
    <t>ROBG00326</t>
  </si>
  <si>
    <t>LP: Secondary school "Hristo Smirnenski" – Gulyantsi</t>
  </si>
  <si>
    <t>CBCEAEE</t>
  </si>
  <si>
    <t xml:space="preserve">P2: The National College “Frații Buzești” Craiova
P3: Alexandru and Aristia Aman County Library
</t>
  </si>
  <si>
    <t xml:space="preserve">UAT Judetul Iasi </t>
  </si>
  <si>
    <t>Traveller on Cultural Meridians</t>
  </si>
  <si>
    <t xml:space="preserve">Iasi </t>
  </si>
  <si>
    <t>04.09.2025</t>
  </si>
  <si>
    <t>10.09.2025</t>
  </si>
  <si>
    <t>02.09.2028</t>
  </si>
  <si>
    <t>BSB01197</t>
  </si>
  <si>
    <t>Natural Hazards Research Center, Patarlagele, Institute of Geography, Romanian Academy (RO)</t>
  </si>
  <si>
    <t>Bolu Governorate Provincial Directorate of Disaster and Emergency (TR)
Municipality of Pella (GR)
Burgas State University Prof. Dr. Assen Zlatarov (BG)</t>
  </si>
  <si>
    <t>Strengthening and Promoting Earthquake Emergency Response and Rescue Capacity in the BSB Area</t>
  </si>
  <si>
    <t>11.09.2025</t>
  </si>
  <si>
    <t>12.09.2025</t>
  </si>
  <si>
    <t>15.09.2025</t>
  </si>
  <si>
    <t>BSB00836</t>
  </si>
  <si>
    <t>BSB00942</t>
  </si>
  <si>
    <t>Edirne Special Administration Directorate (TR)</t>
  </si>
  <si>
    <t>Edirne Provincial Directorate of Disaster and  Emergency (TR)
Regional Directorate Fire Safety and Civil Protection  - Dobrich (BG)
"Anghel Saligny"Inspectorate for Emergency  Situations of Vrancea County (RO)</t>
  </si>
  <si>
    <t>RISCARE: Black Sea Region Prepared</t>
  </si>
  <si>
    <t>International Hellenic University - Special Account for Research Funds (GR)</t>
  </si>
  <si>
    <t>ISTANBUL TECHNICAL UNIVERSITY (TR)
Ovidius University of Constanta (RO)
DEMOCRITUS UNIVERSITY OF THRACE - SCHOOL OF ENGINEERING - SPECIAL ACCOUNT FOR RESEARCH FUNDS (GR)</t>
  </si>
  <si>
    <t>Rapid Earthquake Damage Assessment Expanded</t>
  </si>
  <si>
    <t>BSB01268</t>
  </si>
  <si>
    <t>Applying innovative cooperative solutions for improving the environmental status of eutrophic and anoxic aquatic ecosystems within regions of the Black Sea Basin</t>
  </si>
  <si>
    <t>Decentralised  Administration of Macedonia Thrace (GR)</t>
  </si>
  <si>
    <t>Scientific research institution «Ukrainian Scientific Center of Ecology of the Sea» (UA)
Institute of Oceanology – Bulgarian Academy of Sciences (BG)
LEPL Batumi Shota Rustaveli State University (GE)
HELLENIC AGRICULTURAL ORGANIZATION – DIMITRA (GR)
Danube Delta National Institute for Research and Development (RO)</t>
  </si>
  <si>
    <t>in analiza AM</t>
  </si>
  <si>
    <t>ROBG00292</t>
  </si>
  <si>
    <t>ROBG00214</t>
  </si>
  <si>
    <t>ROBG00306</t>
  </si>
  <si>
    <t>Connect through performance, education and values</t>
  </si>
  <si>
    <t>Enhancing Quality and Universal Access to Learning and Inclusive Training for Youth</t>
  </si>
  <si>
    <t>Joint cross-border education and training schemes with an emphasis on lifelong learning activities between the Municipality of Vetovo and the Municipality of Giurgiu</t>
  </si>
  <si>
    <t>Baneasa commune Hall</t>
  </si>
  <si>
    <t>22.09.2025</t>
  </si>
  <si>
    <t>25.09.2025</t>
  </si>
  <si>
    <t>St. Cyril and St. Methodius" University of Veliko Tarnovo
Engage in Education Association</t>
  </si>
  <si>
    <t>"Hristo Smirnenski" Primary School, General Toshevo municipality</t>
  </si>
  <si>
    <t>TAU Municipality of Giurgiu</t>
  </si>
  <si>
    <t>semnat AM</t>
  </si>
  <si>
    <t>BSB01005</t>
  </si>
  <si>
    <t>BSB01246</t>
  </si>
  <si>
    <t>Trabzon Commodity Exchange (TR)</t>
  </si>
  <si>
    <t>Artvin Çoruh University (TR)</t>
  </si>
  <si>
    <t>Protection of virgin forests as a green solution for the Black Sea</t>
  </si>
  <si>
    <t>Varna Economic Development Agency (BG)LEPL Batumi Shota Rustaveli State University (GE)
Ondokuz Mayis University (TR)</t>
  </si>
  <si>
    <t>Community and Environment (GE)
LEPL Batumi Shota Rustaveli State University (GE)
Aristotle University of Thessaloniki (GR)</t>
  </si>
  <si>
    <t>Cooperation through Tech-Based Practices to Struggle Invasive Species and Climate Change for a Sustainable and Resilient Agriculture</t>
  </si>
  <si>
    <t>ROMD00233</t>
  </si>
  <si>
    <t>National Inspectorate of Public Security</t>
  </si>
  <si>
    <t>GALATI COUNTY POLICE
INSPECTORATE</t>
  </si>
  <si>
    <t>Increasing biodiversity protection in the Prut River region</t>
  </si>
  <si>
    <t>320.747,48</t>
  </si>
  <si>
    <t>24.09.2025</t>
  </si>
  <si>
    <t>353 010,79</t>
  </si>
  <si>
    <t>ROMD00184</t>
  </si>
  <si>
    <t xml:space="preserve">in analiza </t>
  </si>
  <si>
    <t>Hincesti District Emergency Situations Directorate</t>
  </si>
  <si>
    <t xml:space="preserve">Forest firefighting with aerial support </t>
  </si>
  <si>
    <t xml:space="preserve">23.09.2025 </t>
  </si>
  <si>
    <t xml:space="preserve">in clarificari </t>
  </si>
  <si>
    <t>pe circuitul AM de avizare</t>
  </si>
  <si>
    <t>transmis pe circuitul intern de avizare</t>
  </si>
  <si>
    <t xml:space="preserve">ROMD00534 </t>
  </si>
  <si>
    <t>"Grigore T. Popa" University of Medicine and Pharmacy</t>
  </si>
  <si>
    <t>IMSP Health Center Ungheni</t>
  </si>
  <si>
    <t xml:space="preserve">Primary Evaluation &amp; Engagement in primary medicine </t>
  </si>
  <si>
    <t>02.10.2025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</si>
</sst>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Red]#,##0.00"/>
    <numFmt numFmtId="166" formatCode="_-* #,##0.00\ _l_e_i_-;\-* #,##0.00\ _l_e_i_-;_-* &quot;-&quot;??\ _l_e_i_-;_-@_-"/>
    <numFmt numFmtId="167" formatCode="[$-40C]General"/>
    <numFmt numFmtId="168" formatCode="dd/mm/yy;@"/>
  </numFmts>
  <fonts count="82"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sz val="11"/>
      <color theme="1"/>
      <name val="Calibri"/>
      <family val="2"/>
      <charset val="238"/>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1"/>
      <color rgb="FF000000"/>
      <name val="Calibri"/>
      <family val="2"/>
      <charset val="238"/>
    </font>
    <font>
      <u/>
      <sz val="11"/>
      <color theme="10"/>
      <name val="Calibri"/>
      <family val="2"/>
      <scheme val="minor"/>
    </font>
    <font>
      <sz val="12"/>
      <color theme="1"/>
      <name val="Trebuchet MS"/>
      <family val="2"/>
    </font>
    <font>
      <b/>
      <sz val="10"/>
      <color indexed="9"/>
      <name val="Trebuchet MS"/>
      <family val="2"/>
    </font>
    <font>
      <b/>
      <sz val="14"/>
      <color theme="1"/>
      <name val="Trebuchet MS"/>
      <family val="2"/>
    </font>
    <font>
      <sz val="11"/>
      <color rgb="FF1F282D"/>
      <name val="Trebuchet MS"/>
      <family val="2"/>
    </font>
    <font>
      <b/>
      <sz val="10"/>
      <color indexed="9"/>
      <name val="Calibri"/>
      <family val="2"/>
      <scheme val="minor"/>
    </font>
    <font>
      <b/>
      <sz val="11"/>
      <name val="Calibri"/>
      <family val="2"/>
      <scheme val="minor"/>
    </font>
    <font>
      <sz val="10"/>
      <name val="Calibri"/>
      <family val="2"/>
      <scheme val="minor"/>
    </font>
    <font>
      <sz val="10"/>
      <color indexed="9"/>
      <name val="Calibri"/>
      <family val="2"/>
      <scheme val="minor"/>
    </font>
    <font>
      <sz val="9"/>
      <color indexed="81"/>
      <name val="Tahoma"/>
      <family val="2"/>
    </font>
    <font>
      <i/>
      <sz val="9"/>
      <color indexed="81"/>
      <name val="Tahoma"/>
      <family val="2"/>
    </font>
    <font>
      <b/>
      <sz val="9"/>
      <color indexed="81"/>
      <name val="Tahoma"/>
      <family val="2"/>
    </font>
    <font>
      <sz val="11"/>
      <color rgb="FF000000"/>
      <name val="Trebuchet MS"/>
      <family val="2"/>
    </font>
    <font>
      <sz val="9"/>
      <color rgb="FF000000"/>
      <name val="Trebuchet MS"/>
      <family val="2"/>
    </font>
    <font>
      <sz val="11"/>
      <color indexed="8"/>
      <name val="Calibri"/>
      <family val="2"/>
      <scheme val="minor"/>
    </font>
    <font>
      <sz val="18"/>
      <color theme="3"/>
      <name val="Cambria"/>
      <family val="2"/>
      <scheme val="major"/>
    </font>
    <font>
      <sz val="11"/>
      <color rgb="FF9C5700"/>
      <name val="Calibri"/>
      <family val="2"/>
      <scheme val="minor"/>
    </font>
    <font>
      <sz val="10"/>
      <color theme="1"/>
      <name val="Calibri"/>
      <family val="2"/>
      <scheme val="minor"/>
    </font>
    <font>
      <sz val="11"/>
      <name val="Calibri"/>
      <family val="2"/>
      <charset val="238"/>
      <scheme val="minor"/>
    </font>
    <font>
      <sz val="11"/>
      <name val="Calibri"/>
      <family val="2"/>
      <charset val="238"/>
    </font>
  </fonts>
  <fills count="46">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8"/>
        <bgColor indexed="64"/>
      </patternFill>
    </fill>
    <fill>
      <patternFill patternType="solid">
        <fgColor rgb="FFFFC000"/>
        <bgColor indexed="64"/>
      </patternFill>
    </fill>
    <fill>
      <patternFill patternType="solid">
        <fgColor rgb="FF92D050"/>
        <bgColor indexed="64"/>
      </patternFill>
    </fill>
    <fill>
      <patternFill patternType="solid">
        <fgColor rgb="FFFFFFFF"/>
      </patternFill>
    </fill>
    <fill>
      <patternFill patternType="solid">
        <fgColor rgb="FFFFFF00"/>
        <bgColor indexed="64"/>
      </patternFill>
    </fill>
    <fill>
      <patternFill patternType="solid">
        <fgColor indexed="9"/>
        <bgColor indexed="64"/>
      </patternFill>
    </fill>
    <fill>
      <patternFill patternType="solid">
        <fgColor theme="9"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05">
    <xf numFmtId="0" fontId="0" fillId="0" borderId="0"/>
    <xf numFmtId="0" fontId="7" fillId="0" borderId="0"/>
    <xf numFmtId="0" fontId="7" fillId="0" borderId="0"/>
    <xf numFmtId="0" fontId="10" fillId="3" borderId="0" applyNumberFormat="0" applyBorder="0" applyAlignment="0" applyProtection="0"/>
    <xf numFmtId="0" fontId="15" fillId="0" borderId="0"/>
    <xf numFmtId="0" fontId="17" fillId="0" borderId="0"/>
    <xf numFmtId="164" fontId="6" fillId="0" borderId="0" applyFont="0" applyFill="0" applyBorder="0" applyAlignment="0" applyProtection="0"/>
    <xf numFmtId="0" fontId="6" fillId="0" borderId="0"/>
    <xf numFmtId="0" fontId="10" fillId="3" borderId="0" applyNumberFormat="0" applyBorder="0" applyAlignment="0" applyProtection="0"/>
    <xf numFmtId="0" fontId="58" fillId="0" borderId="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6"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57" fillId="18" borderId="0" applyNumberFormat="0" applyBorder="0" applyAlignment="0" applyProtection="0"/>
    <xf numFmtId="0" fontId="57" fillId="22" borderId="0" applyNumberFormat="0" applyBorder="0" applyAlignment="0" applyProtection="0"/>
    <xf numFmtId="0" fontId="57" fillId="26" borderId="0" applyNumberFormat="0" applyBorder="0" applyAlignment="0" applyProtection="0"/>
    <xf numFmtId="0" fontId="57" fillId="30" borderId="0" applyNumberFormat="0" applyBorder="0" applyAlignment="0" applyProtection="0"/>
    <xf numFmtId="0" fontId="57" fillId="34" borderId="0" applyNumberFormat="0" applyBorder="0" applyAlignment="0" applyProtection="0"/>
    <xf numFmtId="0" fontId="57" fillId="38" borderId="0" applyNumberFormat="0" applyBorder="0" applyAlignment="0" applyProtection="0"/>
    <xf numFmtId="0" fontId="57" fillId="15" borderId="0" applyNumberFormat="0" applyBorder="0" applyAlignment="0" applyProtection="0"/>
    <xf numFmtId="0" fontId="57" fillId="19" borderId="0" applyNumberFormat="0" applyBorder="0" applyAlignment="0" applyProtection="0"/>
    <xf numFmtId="0" fontId="57" fillId="23" borderId="0" applyNumberFormat="0" applyBorder="0" applyAlignment="0" applyProtection="0"/>
    <xf numFmtId="0" fontId="57" fillId="27" borderId="0" applyNumberFormat="0" applyBorder="0" applyAlignment="0" applyProtection="0"/>
    <xf numFmtId="0" fontId="57" fillId="31" borderId="0" applyNumberFormat="0" applyBorder="0" applyAlignment="0" applyProtection="0"/>
    <xf numFmtId="0" fontId="57" fillId="35" borderId="0" applyNumberFormat="0" applyBorder="0" applyAlignment="0" applyProtection="0"/>
    <xf numFmtId="0" fontId="49" fillId="9" borderId="0" applyNumberFormat="0" applyBorder="0" applyAlignment="0" applyProtection="0"/>
    <xf numFmtId="0" fontId="53" fillId="12" borderId="43" applyNumberFormat="0" applyAlignment="0" applyProtection="0"/>
    <xf numFmtId="0" fontId="55" fillId="13" borderId="46" applyNumberFormat="0" applyAlignment="0" applyProtection="0"/>
    <xf numFmtId="164" fontId="58" fillId="0" borderId="0" applyFont="0" applyFill="0" applyBorder="0" applyAlignment="0" applyProtection="0"/>
    <xf numFmtId="166" fontId="59" fillId="0" borderId="0" applyFont="0" applyFill="0" applyBorder="0" applyAlignment="0" applyProtection="0"/>
    <xf numFmtId="167" fontId="61" fillId="0" borderId="0"/>
    <xf numFmtId="0" fontId="56" fillId="0" borderId="0" applyNumberFormat="0" applyFill="0" applyBorder="0" applyAlignment="0" applyProtection="0"/>
    <xf numFmtId="0" fontId="46" fillId="0" borderId="40" applyNumberFormat="0" applyFill="0" applyAlignment="0" applyProtection="0"/>
    <xf numFmtId="0" fontId="47" fillId="0" borderId="41" applyNumberFormat="0" applyFill="0" applyAlignment="0" applyProtection="0"/>
    <xf numFmtId="0" fontId="48" fillId="0" borderId="42" applyNumberFormat="0" applyFill="0" applyAlignment="0" applyProtection="0"/>
    <xf numFmtId="0" fontId="48" fillId="0" borderId="0" applyNumberFormat="0" applyFill="0" applyBorder="0" applyAlignment="0" applyProtection="0"/>
    <xf numFmtId="0" fontId="62" fillId="0" borderId="0" applyNumberFormat="0" applyFill="0" applyBorder="0" applyAlignment="0" applyProtection="0"/>
    <xf numFmtId="0" fontId="51" fillId="11" borderId="43" applyNumberFormat="0" applyAlignment="0" applyProtection="0"/>
    <xf numFmtId="0" fontId="54" fillId="0" borderId="45" applyNumberFormat="0" applyFill="0" applyAlignment="0" applyProtection="0"/>
    <xf numFmtId="0" fontId="50" fillId="10" borderId="0" applyNumberFormat="0" applyBorder="0" applyAlignment="0" applyProtection="0"/>
    <xf numFmtId="0" fontId="60" fillId="0" borderId="0"/>
    <xf numFmtId="0" fontId="6" fillId="0" borderId="0"/>
    <xf numFmtId="0" fontId="59" fillId="0" borderId="0"/>
    <xf numFmtId="0" fontId="6" fillId="14" borderId="47" applyNumberFormat="0" applyFont="0" applyAlignment="0" applyProtection="0"/>
    <xf numFmtId="0" fontId="52" fillId="12" borderId="44" applyNumberFormat="0" applyAlignment="0" applyProtection="0"/>
    <xf numFmtId="0" fontId="45" fillId="0" borderId="0" applyNumberFormat="0" applyFill="0" applyBorder="0" applyAlignment="0" applyProtection="0"/>
    <xf numFmtId="0" fontId="1" fillId="0" borderId="48" applyNumberFormat="0" applyFill="0" applyAlignment="0" applyProtection="0"/>
    <xf numFmtId="0" fontId="9" fillId="0" borderId="0" applyNumberFormat="0" applyFill="0" applyBorder="0" applyAlignment="0" applyProtection="0"/>
    <xf numFmtId="166" fontId="58" fillId="0" borderId="0" applyFont="0" applyFill="0" applyBorder="0" applyAlignment="0" applyProtection="0"/>
    <xf numFmtId="0" fontId="58" fillId="0" borderId="0"/>
    <xf numFmtId="0" fontId="46" fillId="0" borderId="40" applyNumberFormat="0" applyFill="0" applyAlignment="0" applyProtection="0"/>
    <xf numFmtId="0" fontId="47" fillId="0" borderId="41" applyNumberFormat="0" applyFill="0" applyAlignment="0" applyProtection="0"/>
    <xf numFmtId="0" fontId="48" fillId="0" borderId="42" applyNumberFormat="0" applyFill="0" applyAlignment="0" applyProtection="0"/>
    <xf numFmtId="0" fontId="48" fillId="0" borderId="0" applyNumberFormat="0" applyFill="0" applyBorder="0" applyAlignment="0" applyProtection="0"/>
    <xf numFmtId="0" fontId="49" fillId="9" borderId="0" applyNumberFormat="0" applyBorder="0" applyAlignment="0" applyProtection="0"/>
    <xf numFmtId="0" fontId="51" fillId="11" borderId="43" applyNumberFormat="0" applyAlignment="0" applyProtection="0"/>
    <xf numFmtId="0" fontId="52" fillId="12" borderId="44" applyNumberFormat="0" applyAlignment="0" applyProtection="0"/>
    <xf numFmtId="0" fontId="53" fillId="12" borderId="43" applyNumberFormat="0" applyAlignment="0" applyProtection="0"/>
    <xf numFmtId="0" fontId="54" fillId="0" borderId="45" applyNumberFormat="0" applyFill="0" applyAlignment="0" applyProtection="0"/>
    <xf numFmtId="0" fontId="55" fillId="13" borderId="46" applyNumberFormat="0" applyAlignment="0" applyProtection="0"/>
    <xf numFmtId="0" fontId="9" fillId="0" borderId="0" applyNumberFormat="0" applyFill="0" applyBorder="0" applyAlignment="0" applyProtection="0"/>
    <xf numFmtId="0" fontId="6" fillId="14" borderId="47" applyNumberFormat="0" applyFont="0" applyAlignment="0" applyProtection="0"/>
    <xf numFmtId="0" fontId="56" fillId="0" borderId="0" applyNumberFormat="0" applyFill="0" applyBorder="0" applyAlignment="0" applyProtection="0"/>
    <xf numFmtId="0" fontId="1" fillId="0" borderId="48" applyNumberFormat="0" applyFill="0" applyAlignment="0" applyProtection="0"/>
    <xf numFmtId="0" fontId="57"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57"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57"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57"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57"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7"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76" fillId="0" borderId="0"/>
    <xf numFmtId="164" fontId="76" fillId="0" borderId="0" applyFont="0" applyFill="0" applyBorder="0" applyAlignment="0" applyProtection="0"/>
    <xf numFmtId="9" fontId="76" fillId="0" borderId="0" applyFont="0" applyFill="0" applyBorder="0" applyAlignment="0" applyProtection="0"/>
    <xf numFmtId="0" fontId="77" fillId="0" borderId="0" applyNumberFormat="0" applyFill="0" applyBorder="0" applyAlignment="0" applyProtection="0"/>
    <xf numFmtId="0" fontId="78" fillId="10"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0" fontId="58" fillId="0" borderId="0"/>
    <xf numFmtId="0" fontId="76" fillId="0" borderId="0"/>
    <xf numFmtId="0" fontId="76" fillId="0" borderId="0"/>
  </cellStyleXfs>
  <cellXfs count="862">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0" fontId="11" fillId="0" borderId="0" xfId="0" applyFont="1"/>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4" fontId="12" fillId="0" borderId="7"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xf>
    <xf numFmtId="14" fontId="13" fillId="0" borderId="2"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4" fontId="16" fillId="0" borderId="1" xfId="0" applyNumberFormat="1" applyFont="1" applyBorder="1" applyAlignment="1">
      <alignment horizontal="center" vertical="center"/>
    </xf>
    <xf numFmtId="4" fontId="16" fillId="0" borderId="1" xfId="4" applyNumberFormat="1" applyFont="1" applyBorder="1" applyAlignment="1">
      <alignment horizontal="center" vertical="center"/>
    </xf>
    <xf numFmtId="14" fontId="13" fillId="0" borderId="1" xfId="0" applyNumberFormat="1" applyFont="1" applyBorder="1" applyAlignment="1">
      <alignment horizontal="center" vertical="center"/>
    </xf>
    <xf numFmtId="0" fontId="16" fillId="0" borderId="1" xfId="4" applyFont="1" applyBorder="1" applyAlignment="1">
      <alignment horizontal="center"/>
    </xf>
    <xf numFmtId="0" fontId="16" fillId="0" borderId="1" xfId="4" applyFont="1" applyBorder="1" applyAlignment="1">
      <alignment horizontal="center" wrapText="1"/>
    </xf>
    <xf numFmtId="0" fontId="16" fillId="0" borderId="1" xfId="0" applyFont="1" applyBorder="1" applyAlignment="1">
      <alignment horizontal="center" vertical="center" wrapText="1"/>
    </xf>
    <xf numFmtId="0" fontId="13" fillId="0" borderId="1" xfId="0" applyFont="1" applyBorder="1" applyAlignment="1">
      <alignment wrapText="1"/>
    </xf>
    <xf numFmtId="0" fontId="16" fillId="0" borderId="1" xfId="3" applyFont="1" applyFill="1" applyBorder="1" applyAlignment="1">
      <alignment horizontal="center" vertical="center"/>
    </xf>
    <xf numFmtId="0" fontId="16" fillId="0" borderId="1" xfId="3" applyFont="1" applyFill="1" applyBorder="1" applyAlignment="1">
      <alignment vertical="center"/>
    </xf>
    <xf numFmtId="0" fontId="16" fillId="0" borderId="1" xfId="3" applyFont="1" applyFill="1" applyBorder="1" applyAlignment="1">
      <alignment wrapText="1"/>
    </xf>
    <xf numFmtId="0" fontId="16" fillId="0" borderId="1" xfId="3" applyFont="1" applyFill="1" applyBorder="1" applyAlignment="1">
      <alignment vertical="center" wrapText="1"/>
    </xf>
    <xf numFmtId="4" fontId="16" fillId="0" borderId="1" xfId="3" applyNumberFormat="1" applyFont="1" applyFill="1" applyBorder="1" applyAlignment="1">
      <alignment horizontal="center" vertical="center"/>
    </xf>
    <xf numFmtId="14" fontId="16" fillId="0" borderId="1" xfId="3" applyNumberFormat="1" applyFont="1" applyFill="1" applyBorder="1" applyAlignment="1">
      <alignment horizontal="center" vertical="center"/>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wrapText="1"/>
    </xf>
    <xf numFmtId="4" fontId="13" fillId="0" borderId="1" xfId="3" applyNumberFormat="1" applyFont="1" applyFill="1" applyBorder="1" applyAlignment="1">
      <alignment horizontal="center" vertical="center"/>
    </xf>
    <xf numFmtId="14" fontId="13" fillId="0" borderId="1" xfId="3" applyNumberFormat="1" applyFont="1" applyFill="1" applyBorder="1" applyAlignment="1">
      <alignment horizontal="center"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3" fillId="0" borderId="2" xfId="0" applyFont="1" applyBorder="1" applyAlignment="1">
      <alignment wrapText="1"/>
    </xf>
    <xf numFmtId="0" fontId="16" fillId="0" borderId="9" xfId="0" applyFont="1" applyBorder="1" applyAlignment="1">
      <alignment horizontal="center" vertical="center" wrapText="1"/>
    </xf>
    <xf numFmtId="0" fontId="16" fillId="0" borderId="10" xfId="4" applyFont="1" applyBorder="1" applyAlignment="1">
      <alignment horizontal="center" vertical="center"/>
    </xf>
    <xf numFmtId="0" fontId="18" fillId="0" borderId="0" xfId="0" applyFont="1"/>
    <xf numFmtId="0" fontId="20" fillId="0" borderId="0" xfId="0" applyFont="1"/>
    <xf numFmtId="0" fontId="21" fillId="0" borderId="0" xfId="0" applyFont="1" applyAlignment="1">
      <alignment vertical="center"/>
    </xf>
    <xf numFmtId="0" fontId="18" fillId="0" borderId="0" xfId="0" applyFont="1" applyAlignment="1">
      <alignment vertical="center"/>
    </xf>
    <xf numFmtId="0" fontId="20" fillId="0" borderId="12" xfId="0" applyFont="1" applyBorder="1" applyAlignment="1">
      <alignment vertical="center"/>
    </xf>
    <xf numFmtId="0" fontId="20" fillId="4" borderId="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9"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vertical="top"/>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0" fontId="18" fillId="0" borderId="5" xfId="0" applyFont="1" applyBorder="1" applyAlignment="1">
      <alignment vertical="top"/>
    </xf>
    <xf numFmtId="0" fontId="18" fillId="0" borderId="1" xfId="0" applyFont="1" applyBorder="1" applyAlignment="1">
      <alignment horizontal="center" vertical="top"/>
    </xf>
    <xf numFmtId="0" fontId="18" fillId="0" borderId="2" xfId="0" applyFont="1" applyBorder="1" applyAlignment="1">
      <alignment vertical="top"/>
    </xf>
    <xf numFmtId="0" fontId="20" fillId="0" borderId="1" xfId="0" applyFont="1" applyBorder="1" applyAlignment="1">
      <alignment horizontal="center" vertical="center" wrapText="1"/>
    </xf>
    <xf numFmtId="0" fontId="18" fillId="0" borderId="5" xfId="0" applyFont="1" applyBorder="1" applyAlignment="1">
      <alignment horizontal="center" vertical="top"/>
    </xf>
    <xf numFmtId="0" fontId="18" fillId="0" borderId="2" xfId="0" applyFont="1" applyBorder="1" applyAlignment="1">
      <alignment horizontal="center" vertical="top"/>
    </xf>
    <xf numFmtId="0" fontId="18" fillId="0" borderId="1" xfId="0" applyFont="1" applyBorder="1" applyAlignment="1">
      <alignment horizontal="center" vertical="top" wrapText="1"/>
    </xf>
    <xf numFmtId="0" fontId="18" fillId="0" borderId="3" xfId="0"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pplyAlignment="1">
      <alignment horizontal="center" vertical="top"/>
    </xf>
    <xf numFmtId="0" fontId="18" fillId="0" borderId="9" xfId="0" applyFont="1" applyBorder="1" applyAlignment="1">
      <alignment horizontal="center" vertical="center"/>
    </xf>
    <xf numFmtId="0" fontId="18" fillId="0" borderId="0" xfId="0" applyFont="1" applyAlignment="1">
      <alignment horizontal="center" vertical="center"/>
    </xf>
    <xf numFmtId="0" fontId="20" fillId="0" borderId="2" xfId="0" applyFont="1" applyBorder="1" applyAlignment="1">
      <alignment horizontal="center" vertical="top"/>
    </xf>
    <xf numFmtId="0" fontId="18" fillId="0" borderId="9" xfId="0" applyFont="1" applyBorder="1" applyAlignment="1">
      <alignment horizontal="center" vertical="center" wrapText="1"/>
    </xf>
    <xf numFmtId="0" fontId="22" fillId="0" borderId="3" xfId="0" applyFont="1" applyBorder="1" applyAlignment="1">
      <alignment horizontal="center" vertical="center"/>
    </xf>
    <xf numFmtId="0" fontId="20" fillId="0" borderId="2" xfId="0" applyFont="1" applyBorder="1" applyAlignment="1">
      <alignment horizontal="center" vertical="top" wrapText="1"/>
    </xf>
    <xf numFmtId="0" fontId="22" fillId="0" borderId="2" xfId="0" applyFont="1" applyBorder="1" applyAlignment="1">
      <alignment horizontal="center" vertical="center"/>
    </xf>
    <xf numFmtId="0" fontId="18" fillId="0" borderId="1" xfId="0" applyFont="1" applyBorder="1" applyAlignment="1">
      <alignment vertical="top" wrapText="1"/>
    </xf>
    <xf numFmtId="0" fontId="20" fillId="0" borderId="5" xfId="0" applyFont="1" applyBorder="1" applyAlignment="1">
      <alignment horizontal="center" vertical="center"/>
    </xf>
    <xf numFmtId="4" fontId="18" fillId="0" borderId="1" xfId="0" applyNumberFormat="1" applyFont="1" applyBorder="1"/>
    <xf numFmtId="0" fontId="18" fillId="0" borderId="3" xfId="0" applyFont="1" applyBorder="1" applyAlignment="1">
      <alignment vertical="top"/>
    </xf>
    <xf numFmtId="0" fontId="18" fillId="0" borderId="9" xfId="0" applyFont="1" applyBorder="1" applyAlignment="1">
      <alignment horizontal="center" vertical="top"/>
    </xf>
    <xf numFmtId="0" fontId="18" fillId="0" borderId="9" xfId="0" applyFont="1" applyBorder="1" applyAlignment="1">
      <alignment horizontal="center" vertical="top" wrapText="1"/>
    </xf>
    <xf numFmtId="0" fontId="18" fillId="0" borderId="15" xfId="0" applyFont="1" applyBorder="1" applyAlignment="1">
      <alignment horizontal="center" vertical="center"/>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xf>
    <xf numFmtId="0" fontId="20" fillId="0" borderId="5" xfId="0" applyFont="1" applyBorder="1" applyAlignment="1">
      <alignment horizontal="center" vertical="top" wrapText="1"/>
    </xf>
    <xf numFmtId="4" fontId="18" fillId="0" borderId="0" xfId="0" applyNumberFormat="1" applyFont="1" applyAlignment="1">
      <alignment horizontal="center" vertical="center"/>
    </xf>
    <xf numFmtId="0" fontId="20" fillId="0" borderId="3" xfId="0" applyFont="1" applyBorder="1" applyAlignment="1">
      <alignment horizontal="center" vertical="top" wrapText="1"/>
    </xf>
    <xf numFmtId="4" fontId="18" fillId="0" borderId="1" xfId="0" applyNumberFormat="1" applyFont="1" applyBorder="1" applyAlignment="1">
      <alignment horizontal="center" vertical="center" wrapText="1"/>
    </xf>
    <xf numFmtId="0" fontId="26" fillId="0" borderId="0" xfId="0" applyFont="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4" fontId="25"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horizontal="left" vertical="center" wrapText="1"/>
    </xf>
    <xf numFmtId="0" fontId="22" fillId="0" borderId="1" xfId="2" applyFont="1" applyBorder="1" applyAlignment="1">
      <alignment horizontal="center" vertical="center" wrapText="1"/>
    </xf>
    <xf numFmtId="0" fontId="25" fillId="0" borderId="1" xfId="2" applyFont="1" applyBorder="1" applyAlignment="1">
      <alignment horizontal="center" vertical="center" wrapText="1"/>
    </xf>
    <xf numFmtId="4" fontId="25" fillId="0" borderId="1" xfId="2" applyNumberFormat="1" applyFont="1" applyBorder="1" applyAlignment="1">
      <alignment horizontal="center" vertical="center" wrapText="1"/>
    </xf>
    <xf numFmtId="0" fontId="22" fillId="0" borderId="1" xfId="2" applyFont="1" applyBorder="1" applyAlignment="1">
      <alignment vertical="center" wrapText="1"/>
    </xf>
    <xf numFmtId="0" fontId="25" fillId="0" borderId="1" xfId="0" applyFont="1" applyBorder="1" applyAlignment="1">
      <alignment horizontal="center" vertical="top" wrapText="1"/>
    </xf>
    <xf numFmtId="4" fontId="22" fillId="0" borderId="1" xfId="0" applyNumberFormat="1" applyFont="1" applyBorder="1" applyAlignment="1">
      <alignment horizontal="center" vertical="center" wrapText="1"/>
    </xf>
    <xf numFmtId="4" fontId="22" fillId="0" borderId="1" xfId="2" applyNumberFormat="1" applyFont="1" applyBorder="1" applyAlignment="1">
      <alignment horizontal="center" vertical="center" wrapText="1"/>
    </xf>
    <xf numFmtId="4" fontId="20" fillId="0" borderId="1" xfId="2"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4" fontId="22" fillId="0" borderId="1" xfId="2" applyNumberFormat="1" applyFont="1" applyBorder="1" applyAlignment="1">
      <alignment horizontal="center" vertical="top" wrapText="1"/>
    </xf>
    <xf numFmtId="0" fontId="28" fillId="0" borderId="18" xfId="0" applyFont="1" applyBorder="1" applyAlignment="1">
      <alignment horizontal="center" vertical="top" wrapText="1"/>
    </xf>
    <xf numFmtId="0" fontId="23" fillId="0" borderId="18" xfId="0" applyFont="1" applyBorder="1" applyAlignment="1">
      <alignment vertical="top" wrapText="1"/>
    </xf>
    <xf numFmtId="0" fontId="23" fillId="0" borderId="18" xfId="0" applyFont="1" applyBorder="1" applyAlignment="1">
      <alignment horizontal="center" vertical="center"/>
    </xf>
    <xf numFmtId="4" fontId="23" fillId="0" borderId="18" xfId="0" applyNumberFormat="1" applyFont="1" applyBorder="1" applyAlignment="1">
      <alignment horizontal="center" vertical="center"/>
    </xf>
    <xf numFmtId="4" fontId="23" fillId="0" borderId="1" xfId="0" applyNumberFormat="1" applyFont="1" applyBorder="1" applyAlignment="1">
      <alignment horizontal="center" vertical="center"/>
    </xf>
    <xf numFmtId="0" fontId="8" fillId="0" borderId="0" xfId="0" applyFont="1"/>
    <xf numFmtId="0" fontId="28" fillId="0" borderId="18" xfId="0" applyFont="1" applyBorder="1" applyAlignment="1">
      <alignment vertical="top" wrapText="1"/>
    </xf>
    <xf numFmtId="0" fontId="23" fillId="0" borderId="18" xfId="0" applyFont="1" applyBorder="1" applyAlignment="1">
      <alignment horizontal="center" vertical="center" wrapText="1"/>
    </xf>
    <xf numFmtId="0" fontId="23" fillId="0" borderId="18" xfId="0" applyFont="1" applyBorder="1" applyAlignment="1">
      <alignment horizontal="center" vertical="top" wrapText="1"/>
    </xf>
    <xf numFmtId="4" fontId="25" fillId="0" borderId="0" xfId="0" applyNumberFormat="1" applyFont="1" applyAlignment="1">
      <alignment horizontal="center" vertical="center"/>
    </xf>
    <xf numFmtId="4" fontId="25" fillId="0" borderId="1" xfId="0" applyNumberFormat="1" applyFont="1" applyBorder="1" applyAlignment="1">
      <alignment horizontal="center" vertical="center"/>
    </xf>
    <xf numFmtId="0" fontId="25" fillId="0" borderId="0" xfId="0" applyFont="1" applyAlignment="1">
      <alignment horizontal="center" vertical="center"/>
    </xf>
    <xf numFmtId="0" fontId="28" fillId="6" borderId="16" xfId="0" applyFont="1" applyFill="1" applyBorder="1" applyAlignment="1">
      <alignment horizontal="center" vertical="top" wrapText="1"/>
    </xf>
    <xf numFmtId="0" fontId="23" fillId="6" borderId="18" xfId="0" applyFont="1" applyFill="1" applyBorder="1" applyAlignment="1">
      <alignment vertical="top" wrapText="1"/>
    </xf>
    <xf numFmtId="0" fontId="25" fillId="6" borderId="18" xfId="0" applyFont="1" applyFill="1" applyBorder="1" applyAlignment="1">
      <alignment horizontal="center"/>
    </xf>
    <xf numFmtId="4" fontId="23" fillId="6" borderId="18" xfId="0" applyNumberFormat="1" applyFont="1" applyFill="1" applyBorder="1" applyAlignment="1">
      <alignment horizontal="center" vertical="center"/>
    </xf>
    <xf numFmtId="4" fontId="23" fillId="6" borderId="1" xfId="0" applyNumberFormat="1" applyFont="1" applyFill="1" applyBorder="1" applyAlignment="1">
      <alignment horizontal="center" vertical="center"/>
    </xf>
    <xf numFmtId="0" fontId="28" fillId="6" borderId="3" xfId="0" applyFont="1" applyFill="1" applyBorder="1" applyAlignment="1">
      <alignment horizontal="center" vertical="top" wrapText="1"/>
    </xf>
    <xf numFmtId="0" fontId="23" fillId="6" borderId="26" xfId="0" applyFont="1" applyFill="1" applyBorder="1" applyAlignment="1">
      <alignment horizontal="center" vertical="top" wrapText="1"/>
    </xf>
    <xf numFmtId="0" fontId="27" fillId="6" borderId="18" xfId="0" applyFont="1" applyFill="1" applyBorder="1" applyAlignment="1">
      <alignment horizontal="center"/>
    </xf>
    <xf numFmtId="0" fontId="28" fillId="6" borderId="2" xfId="0" applyFont="1" applyFill="1" applyBorder="1" applyAlignment="1">
      <alignment horizontal="center" vertical="top" wrapText="1"/>
    </xf>
    <xf numFmtId="0" fontId="23" fillId="6" borderId="18" xfId="0" applyFont="1" applyFill="1" applyBorder="1" applyAlignment="1">
      <alignment horizontal="center" vertical="center"/>
    </xf>
    <xf numFmtId="0" fontId="28" fillId="6" borderId="3" xfId="0" applyFont="1" applyFill="1" applyBorder="1" applyAlignment="1">
      <alignment vertical="top" wrapText="1"/>
    </xf>
    <xf numFmtId="0" fontId="28" fillId="6" borderId="2" xfId="0" applyFont="1" applyFill="1" applyBorder="1" applyAlignment="1">
      <alignment vertical="top" wrapText="1"/>
    </xf>
    <xf numFmtId="0" fontId="23" fillId="6" borderId="26" xfId="0" applyFont="1" applyFill="1" applyBorder="1" applyAlignment="1">
      <alignment horizontal="center" vertical="center" wrapText="1"/>
    </xf>
    <xf numFmtId="0" fontId="27" fillId="6" borderId="18" xfId="0" applyFont="1" applyFill="1" applyBorder="1" applyAlignment="1">
      <alignment horizontal="center" vertical="center"/>
    </xf>
    <xf numFmtId="0" fontId="28" fillId="0" borderId="24" xfId="0" applyFont="1" applyBorder="1" applyAlignment="1">
      <alignment horizontal="center" vertical="center" wrapText="1"/>
    </xf>
    <xf numFmtId="0" fontId="23" fillId="0" borderId="16" xfId="0" applyFont="1" applyBorder="1" applyAlignment="1">
      <alignment vertical="top" wrapText="1"/>
    </xf>
    <xf numFmtId="0" fontId="28" fillId="0" borderId="3" xfId="0" applyFont="1" applyBorder="1" applyAlignment="1">
      <alignment vertical="top" wrapText="1"/>
    </xf>
    <xf numFmtId="0" fontId="25" fillId="0" borderId="9" xfId="0" applyFont="1" applyBorder="1" applyAlignment="1">
      <alignment horizontal="center" vertical="top"/>
    </xf>
    <xf numFmtId="0" fontId="23" fillId="0" borderId="26" xfId="0" applyFont="1" applyBorder="1" applyAlignment="1">
      <alignment horizontal="center" vertical="center"/>
    </xf>
    <xf numFmtId="0" fontId="28" fillId="0" borderId="5" xfId="0" applyFont="1" applyBorder="1" applyAlignment="1">
      <alignment vertical="top" wrapText="1"/>
    </xf>
    <xf numFmtId="0" fontId="23" fillId="0" borderId="9" xfId="0" applyFont="1" applyBorder="1" applyAlignment="1">
      <alignment horizontal="center" vertical="top" wrapText="1"/>
    </xf>
    <xf numFmtId="0" fontId="25" fillId="0" borderId="9" xfId="0" applyFont="1" applyBorder="1" applyAlignment="1">
      <alignment horizontal="center" vertical="top" wrapText="1"/>
    </xf>
    <xf numFmtId="0" fontId="28" fillId="0" borderId="2" xfId="0" applyFont="1" applyBorder="1" applyAlignment="1">
      <alignment vertical="top" wrapText="1"/>
    </xf>
    <xf numFmtId="0" fontId="28" fillId="6" borderId="24" xfId="0" applyFont="1" applyFill="1" applyBorder="1" applyAlignment="1">
      <alignment horizontal="center" vertical="top" wrapText="1"/>
    </xf>
    <xf numFmtId="0" fontId="23" fillId="6" borderId="21" xfId="0" applyFont="1" applyFill="1" applyBorder="1" applyAlignment="1">
      <alignment horizontal="center" vertical="top" wrapText="1"/>
    </xf>
    <xf numFmtId="0" fontId="28" fillId="6" borderId="5" xfId="0" applyFont="1" applyFill="1" applyBorder="1" applyAlignment="1">
      <alignment vertical="top" wrapText="1"/>
    </xf>
    <xf numFmtId="0" fontId="27" fillId="0" borderId="18" xfId="0" applyFont="1" applyBorder="1" applyAlignment="1">
      <alignment horizontal="center" vertical="center"/>
    </xf>
    <xf numFmtId="4" fontId="23" fillId="0" borderId="18"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5" fillId="0" borderId="0" xfId="0" applyFont="1" applyAlignment="1">
      <alignment horizontal="center" vertical="center" wrapText="1"/>
    </xf>
    <xf numFmtId="0" fontId="28" fillId="0" borderId="5" xfId="0" applyFont="1" applyBorder="1" applyAlignment="1">
      <alignment horizontal="center" vertical="center" wrapText="1"/>
    </xf>
    <xf numFmtId="0" fontId="23" fillId="0" borderId="2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4" xfId="0" applyFont="1" applyBorder="1" applyAlignment="1">
      <alignment horizontal="center" vertical="top" wrapText="1"/>
    </xf>
    <xf numFmtId="0" fontId="23" fillId="0" borderId="26" xfId="0" applyFont="1" applyBorder="1" applyAlignment="1">
      <alignment horizontal="center" vertical="top" wrapText="1"/>
    </xf>
    <xf numFmtId="0" fontId="28" fillId="0" borderId="24" xfId="0" applyFont="1" applyBorder="1" applyAlignment="1">
      <alignment vertical="top" wrapText="1"/>
    </xf>
    <xf numFmtId="0" fontId="28" fillId="6" borderId="21" xfId="0" applyFont="1" applyFill="1" applyBorder="1" applyAlignment="1">
      <alignment horizontal="center" vertical="top" wrapText="1"/>
    </xf>
    <xf numFmtId="0" fontId="28" fillId="6" borderId="18"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7" fillId="0" borderId="18" xfId="0" applyFont="1" applyBorder="1" applyAlignment="1">
      <alignment horizontal="left" vertical="center"/>
    </xf>
    <xf numFmtId="0" fontId="28" fillId="0" borderId="16" xfId="0" applyFont="1" applyBorder="1" applyAlignment="1">
      <alignment horizontal="center" vertical="top" wrapText="1"/>
    </xf>
    <xf numFmtId="0" fontId="28" fillId="0" borderId="3" xfId="0" applyFont="1" applyBorder="1" applyAlignment="1">
      <alignment horizontal="center" vertical="top" wrapText="1"/>
    </xf>
    <xf numFmtId="0" fontId="28" fillId="0" borderId="5" xfId="0" applyFont="1" applyBorder="1" applyAlignment="1">
      <alignment horizontal="center" vertical="top" wrapText="1"/>
    </xf>
    <xf numFmtId="0" fontId="28" fillId="0" borderId="2" xfId="0" applyFont="1" applyBorder="1" applyAlignment="1">
      <alignment horizontal="center" vertical="top" wrapText="1"/>
    </xf>
    <xf numFmtId="0" fontId="25" fillId="0" borderId="1" xfId="0" applyFont="1" applyBorder="1" applyAlignment="1">
      <alignment horizontal="center" vertical="center"/>
    </xf>
    <xf numFmtId="0" fontId="28" fillId="6" borderId="18"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8" fillId="0" borderId="21" xfId="0" applyFont="1" applyBorder="1" applyAlignment="1">
      <alignment horizontal="center" vertical="top" wrapText="1"/>
    </xf>
    <xf numFmtId="0" fontId="25" fillId="0" borderId="18" xfId="0" applyFont="1" applyBorder="1" applyAlignment="1">
      <alignment horizontal="center" vertical="top"/>
    </xf>
    <xf numFmtId="4" fontId="23" fillId="0" borderId="18" xfId="0" applyNumberFormat="1" applyFont="1" applyBorder="1" applyAlignment="1">
      <alignment horizontal="center"/>
    </xf>
    <xf numFmtId="0" fontId="28" fillId="0" borderId="21" xfId="0" applyFont="1" applyBorder="1" applyAlignment="1">
      <alignment horizontal="center" vertical="center" wrapText="1"/>
    </xf>
    <xf numFmtId="4" fontId="23" fillId="0" borderId="0" xfId="0" applyNumberFormat="1" applyFont="1" applyAlignment="1">
      <alignment horizontal="center" vertical="center"/>
    </xf>
    <xf numFmtId="0" fontId="28" fillId="0" borderId="18" xfId="0" applyFont="1" applyBorder="1" applyAlignment="1">
      <alignment horizontal="center" vertical="center" wrapText="1"/>
    </xf>
    <xf numFmtId="0" fontId="23" fillId="0" borderId="18" xfId="0" applyFont="1" applyBorder="1" applyAlignment="1">
      <alignment horizontal="center" vertical="top"/>
    </xf>
    <xf numFmtId="0" fontId="28" fillId="6" borderId="18" xfId="0" applyFont="1" applyFill="1" applyBorder="1" applyAlignment="1">
      <alignment vertical="top" wrapText="1"/>
    </xf>
    <xf numFmtId="0" fontId="25" fillId="0" borderId="18" xfId="0" applyFont="1" applyBorder="1" applyAlignment="1">
      <alignment horizontal="center"/>
    </xf>
    <xf numFmtId="0" fontId="25" fillId="0" borderId="18" xfId="0" applyFont="1" applyBorder="1" applyAlignment="1">
      <alignment horizontal="center" vertical="center"/>
    </xf>
    <xf numFmtId="0" fontId="27" fillId="0" borderId="18" xfId="0" applyFont="1" applyBorder="1" applyAlignment="1">
      <alignment horizontal="center" vertical="top" wrapText="1"/>
    </xf>
    <xf numFmtId="0" fontId="28" fillId="6" borderId="21"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0" borderId="16" xfId="0" applyFont="1" applyBorder="1" applyAlignment="1">
      <alignment horizontal="center" vertical="center" wrapText="1"/>
    </xf>
    <xf numFmtId="4" fontId="25" fillId="0" borderId="18" xfId="0" applyNumberFormat="1" applyFont="1" applyBorder="1" applyAlignment="1">
      <alignment horizontal="center" vertical="center"/>
    </xf>
    <xf numFmtId="4" fontId="25" fillId="0" borderId="18" xfId="0" applyNumberFormat="1" applyFont="1" applyBorder="1" applyAlignment="1">
      <alignment horizontal="center"/>
    </xf>
    <xf numFmtId="0" fontId="2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top" wrapText="1"/>
    </xf>
    <xf numFmtId="0" fontId="29" fillId="0" borderId="0" xfId="0" applyFont="1"/>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4" fontId="25" fillId="6" borderId="18" xfId="0" applyNumberFormat="1"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7" fillId="6" borderId="16" xfId="0" applyFont="1" applyFill="1" applyBorder="1" applyAlignment="1">
      <alignment horizontal="center" vertical="center"/>
    </xf>
    <xf numFmtId="0" fontId="23" fillId="6" borderId="9" xfId="0" applyFont="1" applyFill="1" applyBorder="1" applyAlignment="1">
      <alignment horizontal="center" vertical="center" wrapText="1"/>
    </xf>
    <xf numFmtId="0" fontId="27" fillId="6" borderId="1" xfId="0" applyFont="1" applyFill="1" applyBorder="1" applyAlignment="1">
      <alignment horizontal="center" vertical="center"/>
    </xf>
    <xf numFmtId="0" fontId="23" fillId="0" borderId="9" xfId="0" applyFont="1" applyBorder="1" applyAlignment="1">
      <alignment horizontal="center" vertical="center" wrapText="1"/>
    </xf>
    <xf numFmtId="0" fontId="23" fillId="0" borderId="2" xfId="0" applyFont="1" applyBorder="1" applyAlignment="1">
      <alignment vertical="top" wrapText="1"/>
    </xf>
    <xf numFmtId="0" fontId="23" fillId="0" borderId="23" xfId="0" applyFont="1" applyBorder="1" applyAlignment="1">
      <alignment horizontal="center" vertical="center"/>
    </xf>
    <xf numFmtId="4" fontId="23" fillId="5" borderId="18" xfId="0" applyNumberFormat="1" applyFont="1" applyFill="1" applyBorder="1" applyAlignment="1">
      <alignment horizontal="center" vertical="center" wrapText="1"/>
    </xf>
    <xf numFmtId="4" fontId="28" fillId="0" borderId="16" xfId="0" applyNumberFormat="1" applyFont="1" applyBorder="1" applyAlignment="1">
      <alignment horizontal="center" vertical="center"/>
    </xf>
    <xf numFmtId="0" fontId="28" fillId="0" borderId="1" xfId="0" applyFont="1" applyBorder="1" applyAlignment="1">
      <alignment vertical="top" wrapText="1"/>
    </xf>
    <xf numFmtId="0" fontId="22" fillId="0" borderId="24" xfId="0" applyFont="1" applyBorder="1"/>
    <xf numFmtId="4" fontId="22" fillId="0" borderId="24" xfId="0" applyNumberFormat="1" applyFont="1" applyBorder="1"/>
    <xf numFmtId="0" fontId="23" fillId="0" borderId="16" xfId="0" applyFont="1" applyBorder="1" applyAlignment="1">
      <alignment horizontal="center" vertical="center" wrapText="1"/>
    </xf>
    <xf numFmtId="0" fontId="23" fillId="6" borderId="19" xfId="0" applyFont="1" applyFill="1" applyBorder="1" applyAlignment="1">
      <alignment horizontal="center" vertical="center"/>
    </xf>
    <xf numFmtId="0" fontId="28" fillId="6" borderId="1" xfId="0" applyFont="1" applyFill="1" applyBorder="1" applyAlignment="1">
      <alignment horizontal="center" vertical="top" wrapText="1"/>
    </xf>
    <xf numFmtId="0" fontId="23" fillId="6" borderId="26" xfId="0" applyFont="1" applyFill="1" applyBorder="1" applyAlignment="1">
      <alignment vertical="top" wrapText="1"/>
    </xf>
    <xf numFmtId="0" fontId="23" fillId="0" borderId="24" xfId="0" applyFont="1" applyBorder="1" applyAlignment="1">
      <alignment horizontal="center" vertical="center" wrapText="1"/>
    </xf>
    <xf numFmtId="0" fontId="25" fillId="0" borderId="21" xfId="0" applyFont="1" applyBorder="1"/>
    <xf numFmtId="0" fontId="27" fillId="6" borderId="18" xfId="0" applyFont="1" applyFill="1" applyBorder="1" applyAlignment="1">
      <alignment horizontal="left" vertical="center"/>
    </xf>
    <xf numFmtId="0" fontId="28" fillId="0" borderId="2" xfId="0" applyFont="1" applyBorder="1" applyAlignment="1">
      <alignment horizontal="center" vertical="center"/>
    </xf>
    <xf numFmtId="0" fontId="23" fillId="0" borderId="20" xfId="0" applyFont="1" applyBorder="1" applyAlignment="1">
      <alignment horizontal="center" vertical="top" wrapText="1"/>
    </xf>
    <xf numFmtId="0" fontId="23" fillId="0" borderId="16" xfId="0" applyFont="1" applyBorder="1" applyAlignment="1">
      <alignment horizontal="center" vertical="center"/>
    </xf>
    <xf numFmtId="4" fontId="23" fillId="0" borderId="16" xfId="0" applyNumberFormat="1" applyFont="1" applyBorder="1" applyAlignment="1">
      <alignment horizontal="center" vertical="center"/>
    </xf>
    <xf numFmtId="0" fontId="28" fillId="0" borderId="1" xfId="0" applyFont="1" applyBorder="1" applyAlignment="1">
      <alignment horizontal="center" vertical="top" wrapText="1"/>
    </xf>
    <xf numFmtId="0" fontId="30" fillId="0" borderId="0" xfId="0" applyFont="1"/>
    <xf numFmtId="0" fontId="23" fillId="0" borderId="32" xfId="0" applyFont="1" applyBorder="1" applyAlignment="1">
      <alignment horizontal="center" vertical="center"/>
    </xf>
    <xf numFmtId="4" fontId="23" fillId="0" borderId="33" xfId="0" applyNumberFormat="1" applyFont="1" applyBorder="1" applyAlignment="1">
      <alignment horizontal="center" vertical="center"/>
    </xf>
    <xf numFmtId="4" fontId="23" fillId="0" borderId="26" xfId="0" applyNumberFormat="1" applyFont="1" applyBorder="1" applyAlignment="1">
      <alignment horizontal="center" vertical="center"/>
    </xf>
    <xf numFmtId="0" fontId="23" fillId="0" borderId="16" xfId="0" applyFont="1" applyBorder="1" applyAlignment="1">
      <alignment horizontal="center" vertical="top" wrapText="1"/>
    </xf>
    <xf numFmtId="0" fontId="23" fillId="0" borderId="19" xfId="0" applyFont="1" applyBorder="1" applyAlignment="1">
      <alignment horizontal="center" vertical="center"/>
    </xf>
    <xf numFmtId="4" fontId="23" fillId="0" borderId="35" xfId="0" applyNumberFormat="1" applyFont="1" applyBorder="1" applyAlignment="1">
      <alignment horizontal="center" vertical="center"/>
    </xf>
    <xf numFmtId="4" fontId="23" fillId="0" borderId="20" xfId="0" applyNumberFormat="1" applyFont="1" applyBorder="1" applyAlignment="1">
      <alignment horizontal="center" vertical="center"/>
    </xf>
    <xf numFmtId="4" fontId="30" fillId="0" borderId="0" xfId="0" applyNumberFormat="1" applyFont="1" applyAlignment="1">
      <alignment vertical="center"/>
    </xf>
    <xf numFmtId="0" fontId="23" fillId="0" borderId="18" xfId="0" applyFont="1" applyBorder="1" applyAlignment="1">
      <alignment vertical="center" wrapText="1"/>
    </xf>
    <xf numFmtId="0" fontId="23" fillId="0" borderId="0" xfId="0" applyFont="1" applyAlignment="1">
      <alignment horizontal="center" vertical="center" wrapText="1"/>
    </xf>
    <xf numFmtId="0" fontId="23" fillId="5" borderId="3"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8" fillId="0" borderId="0" xfId="0" applyFont="1" applyAlignment="1">
      <alignment vertical="center" wrapText="1"/>
    </xf>
    <xf numFmtId="0" fontId="23" fillId="7" borderId="1" xfId="0" applyFont="1" applyFill="1" applyBorder="1" applyAlignment="1">
      <alignment horizontal="center" vertical="center"/>
    </xf>
    <xf numFmtId="4" fontId="23" fillId="7" borderId="1" xfId="0" applyNumberFormat="1" applyFont="1" applyFill="1" applyBorder="1" applyAlignment="1">
      <alignment horizontal="center" vertical="center"/>
    </xf>
    <xf numFmtId="0" fontId="23" fillId="5" borderId="3" xfId="0" applyFont="1" applyFill="1" applyBorder="1" applyAlignment="1">
      <alignment vertical="center" wrapText="1"/>
    </xf>
    <xf numFmtId="0" fontId="23" fillId="5" borderId="3" xfId="0" applyFont="1" applyFill="1" applyBorder="1" applyAlignment="1">
      <alignment vertical="center"/>
    </xf>
    <xf numFmtId="4" fontId="8" fillId="0" borderId="0" xfId="0" applyNumberFormat="1" applyFont="1"/>
    <xf numFmtId="0" fontId="23" fillId="5" borderId="1" xfId="0" applyFont="1" applyFill="1" applyBorder="1" applyAlignment="1">
      <alignment horizontal="center" vertical="center" wrapText="1"/>
    </xf>
    <xf numFmtId="0" fontId="23" fillId="5" borderId="5" xfId="0" applyFont="1" applyFill="1" applyBorder="1" applyAlignment="1">
      <alignment vertical="center"/>
    </xf>
    <xf numFmtId="0" fontId="23" fillId="5" borderId="2" xfId="0" applyFont="1" applyFill="1" applyBorder="1" applyAlignment="1">
      <alignment vertical="center"/>
    </xf>
    <xf numFmtId="0" fontId="28" fillId="5" borderId="3" xfId="0" applyFont="1" applyFill="1" applyBorder="1" applyAlignment="1">
      <alignment horizontal="center" vertical="top" wrapText="1"/>
    </xf>
    <xf numFmtId="0" fontId="28" fillId="5" borderId="1" xfId="0" applyFont="1" applyFill="1" applyBorder="1" applyAlignment="1">
      <alignment horizontal="center" wrapText="1"/>
    </xf>
    <xf numFmtId="0" fontId="28" fillId="5"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3" fillId="0" borderId="0" xfId="0" applyFont="1" applyAlignment="1">
      <alignment horizontal="center" vertical="center"/>
    </xf>
    <xf numFmtId="4" fontId="30" fillId="0" borderId="0" xfId="0" applyNumberFormat="1" applyFont="1" applyAlignment="1">
      <alignment vertical="center" wrapText="1"/>
    </xf>
    <xf numFmtId="0" fontId="19" fillId="0" borderId="0" xfId="0" applyFont="1"/>
    <xf numFmtId="0" fontId="21" fillId="8" borderId="1" xfId="0" applyFont="1" applyFill="1" applyBorder="1" applyAlignment="1">
      <alignment vertical="top" wrapText="1"/>
    </xf>
    <xf numFmtId="0" fontId="18" fillId="0" borderId="1" xfId="0" applyFont="1" applyBorder="1"/>
    <xf numFmtId="164" fontId="18" fillId="0" borderId="1" xfId="6" applyFont="1" applyBorder="1"/>
    <xf numFmtId="164" fontId="33" fillId="0" borderId="0" xfId="0" applyNumberFormat="1" applyFont="1"/>
    <xf numFmtId="0" fontId="33" fillId="0" borderId="0" xfId="0" applyFont="1"/>
    <xf numFmtId="4" fontId="23" fillId="7" borderId="3" xfId="0" applyNumberFormat="1" applyFont="1" applyFill="1" applyBorder="1" applyAlignment="1">
      <alignment horizontal="center" vertical="center"/>
    </xf>
    <xf numFmtId="0" fontId="28" fillId="5" borderId="1" xfId="0" applyFont="1" applyFill="1" applyBorder="1" applyAlignment="1">
      <alignment horizontal="center" vertical="center"/>
    </xf>
    <xf numFmtId="0" fontId="27" fillId="0" borderId="1" xfId="0" applyFont="1" applyBorder="1" applyAlignment="1">
      <alignment horizontal="center" vertical="center" wrapText="1"/>
    </xf>
    <xf numFmtId="0" fontId="23" fillId="7" borderId="3" xfId="0" applyFont="1" applyFill="1" applyBorder="1" applyAlignment="1">
      <alignment horizontal="center" vertical="center"/>
    </xf>
    <xf numFmtId="0" fontId="28" fillId="0" borderId="20" xfId="0" applyFont="1" applyBorder="1" applyAlignment="1">
      <alignment horizontal="center" vertical="center" wrapText="1"/>
    </xf>
    <xf numFmtId="4" fontId="23" fillId="0" borderId="32" xfId="0" applyNumberFormat="1" applyFont="1" applyBorder="1" applyAlignment="1">
      <alignment horizontal="center" vertical="center"/>
    </xf>
    <xf numFmtId="0" fontId="28" fillId="0" borderId="15" xfId="0" applyFont="1" applyBorder="1" applyAlignment="1">
      <alignment horizontal="center" vertical="top" wrapText="1"/>
    </xf>
    <xf numFmtId="0" fontId="28" fillId="0" borderId="38" xfId="0" applyFont="1" applyBorder="1" applyAlignment="1">
      <alignment horizontal="center" vertical="top" wrapText="1"/>
    </xf>
    <xf numFmtId="0" fontId="28" fillId="0" borderId="37" xfId="0" applyFont="1" applyBorder="1" applyAlignment="1">
      <alignment horizontal="center" vertical="top" wrapText="1"/>
    </xf>
    <xf numFmtId="2" fontId="1" fillId="2" borderId="1" xfId="0" applyNumberFormat="1" applyFont="1" applyFill="1" applyBorder="1" applyAlignment="1">
      <alignment horizontal="center" vertical="center"/>
    </xf>
    <xf numFmtId="49" fontId="35" fillId="0" borderId="1"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14"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14" fontId="0" fillId="0" borderId="1" xfId="0" applyNumberFormat="1" applyBorder="1" applyAlignment="1">
      <alignment horizontal="center" vertical="center"/>
    </xf>
    <xf numFmtId="0" fontId="23" fillId="0" borderId="3" xfId="0" applyFont="1" applyBorder="1" applyAlignment="1">
      <alignment horizontal="center" vertical="center"/>
    </xf>
    <xf numFmtId="0" fontId="23" fillId="0" borderId="15" xfId="0" applyFont="1" applyBorder="1" applyAlignment="1">
      <alignment horizontal="center" vertical="top" wrapText="1"/>
    </xf>
    <xf numFmtId="4" fontId="23" fillId="0" borderId="3" xfId="0" applyNumberFormat="1" applyFont="1" applyBorder="1" applyAlignment="1">
      <alignment horizontal="center" vertical="center"/>
    </xf>
    <xf numFmtId="0" fontId="0" fillId="0" borderId="9" xfId="0" applyBorder="1" applyAlignment="1">
      <alignment horizontal="center" vertical="center" wrapText="1"/>
    </xf>
    <xf numFmtId="0" fontId="35" fillId="5" borderId="1" xfId="0" applyFont="1" applyFill="1" applyBorder="1" applyAlignment="1">
      <alignment horizontal="center" vertical="center" wrapText="1"/>
    </xf>
    <xf numFmtId="49" fontId="35" fillId="5" borderId="1" xfId="0" applyNumberFormat="1" applyFont="1" applyFill="1" applyBorder="1" applyAlignment="1">
      <alignment horizontal="center" vertical="center" wrapText="1"/>
    </xf>
    <xf numFmtId="4" fontId="35" fillId="5" borderId="1" xfId="0" applyNumberFormat="1"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14" fontId="0" fillId="0" borderId="1" xfId="7" applyNumberFormat="1" applyFont="1" applyBorder="1" applyAlignment="1">
      <alignment horizontal="center" vertical="center" wrapText="1"/>
    </xf>
    <xf numFmtId="0" fontId="36" fillId="0" borderId="1" xfId="0" applyFont="1" applyBorder="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top" wrapText="1"/>
    </xf>
    <xf numFmtId="0" fontId="37" fillId="0" borderId="1" xfId="0" applyFont="1" applyBorder="1" applyAlignment="1">
      <alignment horizontal="center" vertical="center"/>
    </xf>
    <xf numFmtId="4" fontId="37" fillId="0" borderId="1" xfId="0" applyNumberFormat="1" applyFont="1" applyBorder="1" applyAlignment="1">
      <alignment horizontal="right" vertical="center"/>
    </xf>
    <xf numFmtId="0" fontId="38" fillId="0" borderId="1" xfId="0" applyFont="1" applyBorder="1" applyAlignment="1">
      <alignment horizontal="center" vertical="center" wrapText="1"/>
    </xf>
    <xf numFmtId="4" fontId="38" fillId="0" borderId="1" xfId="0" applyNumberFormat="1" applyFont="1" applyBorder="1" applyAlignment="1">
      <alignment horizontal="right" vertical="center"/>
    </xf>
    <xf numFmtId="0" fontId="18" fillId="0" borderId="3" xfId="0" applyFont="1" applyBorder="1"/>
    <xf numFmtId="0" fontId="36" fillId="0" borderId="1" xfId="0" applyFont="1" applyBorder="1" applyAlignment="1">
      <alignment horizontal="center" vertical="center" wrapText="1"/>
    </xf>
    <xf numFmtId="0" fontId="37" fillId="0" borderId="3" xfId="0" applyFont="1" applyBorder="1" applyAlignment="1">
      <alignment horizontal="center" vertical="top"/>
    </xf>
    <xf numFmtId="0" fontId="37" fillId="0" borderId="3" xfId="0" applyFont="1" applyBorder="1" applyAlignment="1">
      <alignment horizontal="center" vertical="center"/>
    </xf>
    <xf numFmtId="4" fontId="37" fillId="0" borderId="3" xfId="0" applyNumberFormat="1" applyFont="1" applyBorder="1" applyAlignment="1">
      <alignment horizontal="right" vertical="center"/>
    </xf>
    <xf numFmtId="0" fontId="37" fillId="0" borderId="9" xfId="0" applyFont="1" applyBorder="1" applyAlignment="1">
      <alignment horizontal="center" vertical="center" wrapText="1"/>
    </xf>
    <xf numFmtId="0" fontId="37" fillId="0" borderId="9" xfId="0" applyFont="1" applyBorder="1" applyAlignment="1">
      <alignment horizontal="center" vertical="top" wrapText="1"/>
    </xf>
    <xf numFmtId="0" fontId="0" fillId="0" borderId="1" xfId="0" applyBorder="1" applyAlignment="1">
      <alignment vertical="center"/>
    </xf>
    <xf numFmtId="0" fontId="42" fillId="0" borderId="1" xfId="0" applyFont="1" applyBorder="1" applyAlignment="1">
      <alignment vertical="center" wrapText="1"/>
    </xf>
    <xf numFmtId="0" fontId="43" fillId="0" borderId="1" xfId="0" applyFont="1" applyBorder="1" applyAlignment="1">
      <alignment horizontal="center" vertical="center" wrapText="1"/>
    </xf>
    <xf numFmtId="0" fontId="18" fillId="0" borderId="12" xfId="0" applyFont="1" applyBorder="1"/>
    <xf numFmtId="4" fontId="38" fillId="0" borderId="0" xfId="0" applyNumberFormat="1" applyFont="1" applyAlignment="1">
      <alignment horizontal="center" vertical="center" wrapText="1"/>
    </xf>
    <xf numFmtId="0" fontId="18" fillId="0" borderId="0" xfId="0" applyFont="1" applyAlignment="1">
      <alignment wrapText="1"/>
    </xf>
    <xf numFmtId="0" fontId="18" fillId="0" borderId="5" xfId="0" applyFont="1" applyBorder="1"/>
    <xf numFmtId="0" fontId="18" fillId="0" borderId="2" xfId="0" applyFont="1" applyBorder="1"/>
    <xf numFmtId="0" fontId="18" fillId="0" borderId="37" xfId="0" applyFont="1" applyBorder="1"/>
    <xf numFmtId="0" fontId="18" fillId="0" borderId="11" xfId="0" applyFont="1" applyBorder="1"/>
    <xf numFmtId="3" fontId="18" fillId="0" borderId="2" xfId="0" applyNumberFormat="1" applyFont="1" applyBorder="1"/>
    <xf numFmtId="0" fontId="20" fillId="0" borderId="1" xfId="0" applyFont="1" applyBorder="1" applyAlignment="1">
      <alignment wrapText="1"/>
    </xf>
    <xf numFmtId="0" fontId="36" fillId="0" borderId="1" xfId="0" applyFont="1" applyBorder="1" applyAlignment="1">
      <alignment horizontal="center" vertical="top" wrapText="1"/>
    </xf>
    <xf numFmtId="0" fontId="20" fillId="0" borderId="2" xfId="0" applyFont="1" applyBorder="1" applyAlignment="1">
      <alignment wrapText="1"/>
    </xf>
    <xf numFmtId="4" fontId="0" fillId="0" borderId="1" xfId="0" applyNumberFormat="1" applyBorder="1" applyAlignment="1">
      <alignment horizontal="center"/>
    </xf>
    <xf numFmtId="0" fontId="18" fillId="0" borderId="1" xfId="0" applyFont="1" applyBorder="1" applyAlignment="1">
      <alignment wrapText="1"/>
    </xf>
    <xf numFmtId="3" fontId="18" fillId="0" borderId="1" xfId="0" applyNumberFormat="1" applyFont="1" applyBorder="1"/>
    <xf numFmtId="3" fontId="18" fillId="0" borderId="1" xfId="0" applyNumberFormat="1" applyFont="1" applyBorder="1" applyAlignment="1">
      <alignment horizontal="center" vertical="center"/>
    </xf>
    <xf numFmtId="3" fontId="18" fillId="0" borderId="1" xfId="0" applyNumberFormat="1" applyFont="1" applyBorder="1" applyAlignment="1">
      <alignment horizontal="center"/>
    </xf>
    <xf numFmtId="0" fontId="18" fillId="0" borderId="5" xfId="0" applyFont="1" applyBorder="1" applyAlignment="1">
      <alignment wrapText="1"/>
    </xf>
    <xf numFmtId="0" fontId="18" fillId="0" borderId="39" xfId="0" applyFont="1" applyBorder="1" applyAlignment="1">
      <alignment wrapText="1"/>
    </xf>
    <xf numFmtId="0" fontId="18" fillId="0" borderId="39" xfId="0" applyFont="1" applyBorder="1"/>
    <xf numFmtId="0" fontId="18" fillId="0" borderId="2" xfId="0" applyFont="1" applyBorder="1" applyAlignment="1">
      <alignment wrapText="1"/>
    </xf>
    <xf numFmtId="0" fontId="20" fillId="0" borderId="3" xfId="0" applyFont="1" applyBorder="1" applyAlignment="1">
      <alignment wrapText="1"/>
    </xf>
    <xf numFmtId="0" fontId="20" fillId="0" borderId="0" xfId="0" applyFont="1" applyAlignment="1">
      <alignment wrapText="1"/>
    </xf>
    <xf numFmtId="0" fontId="20" fillId="0" borderId="12" xfId="0" applyFont="1" applyBorder="1" applyAlignment="1">
      <alignment wrapText="1"/>
    </xf>
    <xf numFmtId="0" fontId="20" fillId="0" borderId="1" xfId="0" applyFont="1" applyBorder="1"/>
    <xf numFmtId="0" fontId="13" fillId="0" borderId="0" xfId="5" applyFont="1" applyAlignment="1">
      <alignment wrapText="1"/>
    </xf>
    <xf numFmtId="0" fontId="65" fillId="0" borderId="0" xfId="5" applyFont="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2" borderId="1" xfId="5" applyFont="1" applyFill="1" applyBorder="1" applyAlignment="1">
      <alignment horizontal="center" vertical="center" wrapText="1"/>
    </xf>
    <xf numFmtId="0" fontId="13" fillId="0" borderId="1" xfId="5" applyFont="1" applyBorder="1" applyAlignment="1">
      <alignment horizontal="center" vertical="center" wrapText="1"/>
    </xf>
    <xf numFmtId="0" fontId="13" fillId="0" borderId="1" xfId="5" applyFont="1" applyBorder="1" applyAlignment="1">
      <alignment vertical="center" wrapText="1"/>
    </xf>
    <xf numFmtId="4" fontId="13" fillId="0" borderId="1" xfId="5" applyNumberFormat="1" applyFont="1" applyBorder="1" applyAlignment="1">
      <alignment horizontal="right" vertical="center" wrapText="1"/>
    </xf>
    <xf numFmtId="165" fontId="13" fillId="0" borderId="1" xfId="5" applyNumberFormat="1" applyFont="1" applyBorder="1" applyAlignment="1">
      <alignment horizontal="right" vertical="center" wrapText="1"/>
    </xf>
    <xf numFmtId="0" fontId="13" fillId="0" borderId="10" xfId="5" applyFont="1" applyBorder="1" applyAlignment="1">
      <alignment horizontal="left" vertical="center" wrapText="1"/>
    </xf>
    <xf numFmtId="4" fontId="13" fillId="0" borderId="1" xfId="5" applyNumberFormat="1" applyFont="1" applyBorder="1" applyAlignment="1">
      <alignment vertical="center" wrapText="1"/>
    </xf>
    <xf numFmtId="0" fontId="13" fillId="0" borderId="1" xfId="5" applyFont="1" applyBorder="1" applyAlignment="1">
      <alignment horizontal="left" vertical="center" wrapText="1"/>
    </xf>
    <xf numFmtId="165" fontId="13" fillId="0" borderId="1" xfId="5" applyNumberFormat="1" applyFont="1" applyBorder="1" applyAlignment="1">
      <alignment vertical="center" wrapText="1"/>
    </xf>
    <xf numFmtId="0" fontId="63" fillId="0" borderId="1" xfId="5" applyFont="1" applyBorder="1" applyAlignment="1">
      <alignment vertical="center" wrapText="1"/>
    </xf>
    <xf numFmtId="0" fontId="13" fillId="0" borderId="1" xfId="5" applyFont="1" applyBorder="1" applyAlignment="1">
      <alignment wrapText="1"/>
    </xf>
    <xf numFmtId="4" fontId="66" fillId="0" borderId="1" xfId="5" applyNumberFormat="1" applyFont="1" applyBorder="1" applyAlignment="1">
      <alignment horizontal="right" vertical="center"/>
    </xf>
    <xf numFmtId="0" fontId="13" fillId="0" borderId="11" xfId="5" applyFont="1" applyBorder="1" applyAlignment="1">
      <alignment horizontal="left" vertical="center" wrapText="1"/>
    </xf>
    <xf numFmtId="0" fontId="69" fillId="5" borderId="1" xfId="0" applyFont="1" applyFill="1" applyBorder="1" applyAlignment="1">
      <alignment horizontal="center" vertical="center" wrapText="1"/>
    </xf>
    <xf numFmtId="0" fontId="35" fillId="5" borderId="1" xfId="0" applyFont="1" applyFill="1" applyBorder="1" applyAlignment="1">
      <alignment horizontal="left" vertical="center" wrapText="1"/>
    </xf>
    <xf numFmtId="0" fontId="35" fillId="0" borderId="1" xfId="0" applyFont="1" applyBorder="1" applyAlignment="1">
      <alignment horizontal="left" vertical="center" wrapText="1"/>
    </xf>
    <xf numFmtId="0" fontId="68" fillId="5" borderId="1" xfId="0" applyFont="1" applyFill="1" applyBorder="1" applyAlignment="1">
      <alignment horizontal="left" vertical="center" wrapText="1"/>
    </xf>
    <xf numFmtId="0" fontId="35" fillId="0" borderId="1" xfId="0" applyFont="1" applyBorder="1" applyAlignment="1">
      <alignment horizontal="center" vertical="center"/>
    </xf>
    <xf numFmtId="0" fontId="0" fillId="0" borderId="1" xfId="5" applyFont="1" applyBorder="1" applyAlignment="1">
      <alignment horizontal="center" vertical="center" wrapText="1"/>
    </xf>
    <xf numFmtId="4" fontId="0" fillId="0" borderId="1" xfId="5"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68" fillId="0" borderId="1" xfId="0" applyFont="1" applyBorder="1" applyAlignment="1">
      <alignment horizontal="left" vertical="center" wrapText="1"/>
    </xf>
    <xf numFmtId="0" fontId="0" fillId="40" borderId="1" xfId="0" applyFill="1" applyBorder="1" applyAlignment="1">
      <alignment horizontal="center" vertical="center"/>
    </xf>
    <xf numFmtId="0" fontId="35" fillId="40" borderId="1" xfId="0" applyFont="1" applyFill="1" applyBorder="1" applyAlignment="1">
      <alignment horizontal="left" vertical="center" wrapText="1"/>
    </xf>
    <xf numFmtId="0" fontId="35" fillId="40" borderId="1" xfId="0" applyFont="1" applyFill="1" applyBorder="1" applyAlignment="1">
      <alignment horizontal="left" vertical="center"/>
    </xf>
    <xf numFmtId="0" fontId="13" fillId="41" borderId="1" xfId="5" applyFont="1" applyFill="1" applyBorder="1" applyAlignment="1">
      <alignment horizontal="center" vertical="center" wrapText="1"/>
    </xf>
    <xf numFmtId="4" fontId="13" fillId="0" borderId="0" xfId="5" applyNumberFormat="1" applyFont="1" applyAlignment="1">
      <alignment wrapText="1"/>
    </xf>
    <xf numFmtId="4" fontId="12" fillId="0" borderId="0" xfId="5" applyNumberFormat="1" applyFont="1" applyAlignment="1">
      <alignment wrapText="1"/>
    </xf>
    <xf numFmtId="49" fontId="0" fillId="0" borderId="0" xfId="0" applyNumberFormat="1" applyAlignment="1">
      <alignment horizontal="center" vertical="center" wrapText="1"/>
    </xf>
    <xf numFmtId="4" fontId="0" fillId="0" borderId="0" xfId="0" applyNumberFormat="1" applyAlignment="1">
      <alignment horizontal="center" vertical="center" wrapText="1"/>
    </xf>
    <xf numFmtId="14" fontId="0" fillId="0" borderId="0" xfId="0" applyNumberFormat="1" applyAlignment="1">
      <alignment horizontal="center" vertical="center" wrapText="1"/>
    </xf>
    <xf numFmtId="0" fontId="1" fillId="2" borderId="49" xfId="0" applyFont="1" applyFill="1" applyBorder="1"/>
    <xf numFmtId="0" fontId="1" fillId="2" borderId="50" xfId="0" applyFont="1" applyFill="1" applyBorder="1"/>
    <xf numFmtId="0" fontId="1" fillId="2" borderId="51" xfId="0" applyFont="1" applyFill="1" applyBorder="1"/>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0" fillId="0" borderId="55" xfId="0" applyBorder="1" applyAlignment="1">
      <alignment horizontal="center" vertical="center"/>
    </xf>
    <xf numFmtId="0" fontId="13" fillId="0" borderId="0" xfId="0" applyFont="1" applyAlignment="1">
      <alignment wrapText="1"/>
    </xf>
    <xf numFmtId="0" fontId="13" fillId="0" borderId="0" xfId="0" applyFont="1" applyAlignment="1">
      <alignment vertical="top" wrapText="1"/>
    </xf>
    <xf numFmtId="14"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7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4" fontId="16" fillId="0" borderId="1" xfId="0" applyNumberFormat="1" applyFont="1" applyBorder="1" applyAlignment="1">
      <alignment horizontal="center" vertical="center" wrapText="1"/>
    </xf>
    <xf numFmtId="0" fontId="16" fillId="0" borderId="0" xfId="0" applyFont="1" applyAlignment="1">
      <alignment wrapText="1"/>
    </xf>
    <xf numFmtId="4" fontId="13" fillId="5" borderId="1" xfId="0" applyNumberFormat="1" applyFont="1" applyFill="1" applyBorder="1" applyAlignment="1">
      <alignment horizontal="center" vertical="center" wrapText="1"/>
    </xf>
    <xf numFmtId="49" fontId="74"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wrapText="1"/>
    </xf>
    <xf numFmtId="49" fontId="13" fillId="0" borderId="0" xfId="0" applyNumberFormat="1" applyFont="1" applyAlignment="1">
      <alignment wrapText="1"/>
    </xf>
    <xf numFmtId="0" fontId="0" fillId="2" borderId="50" xfId="0" applyFill="1" applyBorder="1"/>
    <xf numFmtId="0" fontId="0" fillId="2" borderId="51" xfId="0" applyFill="1" applyBorder="1"/>
    <xf numFmtId="168" fontId="0" fillId="0" borderId="56" xfId="0" applyNumberFormat="1" applyBorder="1" applyAlignment="1">
      <alignment horizontal="center" vertical="center"/>
    </xf>
    <xf numFmtId="2" fontId="0" fillId="0" borderId="56" xfId="0" applyNumberFormat="1" applyBorder="1" applyAlignment="1">
      <alignment horizontal="center" vertical="center"/>
    </xf>
    <xf numFmtId="0" fontId="0" fillId="0" borderId="1" xfId="58" applyFont="1" applyBorder="1" applyAlignment="1">
      <alignment horizontal="center" vertical="center" wrapText="1"/>
    </xf>
    <xf numFmtId="4" fontId="0" fillId="0" borderId="1" xfId="58" applyNumberFormat="1" applyFont="1" applyBorder="1" applyAlignment="1">
      <alignment horizontal="center" vertical="center" wrapText="1"/>
    </xf>
    <xf numFmtId="49" fontId="0" fillId="0" borderId="2" xfId="0" applyNumberFormat="1" applyBorder="1" applyAlignment="1">
      <alignment vertical="center" wrapText="1"/>
    </xf>
    <xf numFmtId="49" fontId="0" fillId="0" borderId="1" xfId="0" applyNumberFormat="1" applyBorder="1" applyAlignment="1">
      <alignment vertical="center" wrapText="1"/>
    </xf>
    <xf numFmtId="4" fontId="0" fillId="0" borderId="0" xfId="0" applyNumberFormat="1"/>
    <xf numFmtId="0" fontId="0" fillId="0" borderId="1" xfId="0" applyBorder="1" applyAlignment="1">
      <alignment horizontal="left" vertical="center" wrapText="1"/>
    </xf>
    <xf numFmtId="14" fontId="35" fillId="0" borderId="1" xfId="0" applyNumberFormat="1" applyFont="1" applyBorder="1" applyAlignment="1">
      <alignment horizontal="center" vertical="center"/>
    </xf>
    <xf numFmtId="0" fontId="35" fillId="0" borderId="55" xfId="0" applyFont="1" applyBorder="1" applyAlignment="1">
      <alignment horizontal="center" vertical="center"/>
    </xf>
    <xf numFmtId="4" fontId="35" fillId="0" borderId="1" xfId="0" applyNumberFormat="1" applyFont="1" applyBorder="1" applyAlignment="1">
      <alignment horizontal="center" vertical="center"/>
    </xf>
    <xf numFmtId="4" fontId="0" fillId="0" borderId="12" xfId="0" applyNumberFormat="1" applyBorder="1" applyAlignment="1">
      <alignment horizontal="center" vertical="center"/>
    </xf>
    <xf numFmtId="0" fontId="35" fillId="0" borderId="1" xfId="0" applyFont="1" applyBorder="1" applyAlignment="1">
      <alignment horizontal="left" vertical="top" wrapText="1"/>
    </xf>
    <xf numFmtId="0" fontId="35" fillId="0" borderId="1" xfId="0" applyFont="1" applyBorder="1" applyAlignment="1">
      <alignment horizontal="left" vertical="center"/>
    </xf>
    <xf numFmtId="0" fontId="0" fillId="0" borderId="1" xfId="0" applyBorder="1" applyAlignment="1">
      <alignment horizontal="center"/>
    </xf>
    <xf numFmtId="0" fontId="0" fillId="0" borderId="1" xfId="0" applyBorder="1" applyAlignment="1">
      <alignment horizontal="center" wrapText="1"/>
    </xf>
    <xf numFmtId="0" fontId="0" fillId="0" borderId="9" xfId="0" applyBorder="1" applyAlignment="1">
      <alignment horizontal="center" vertical="center"/>
    </xf>
    <xf numFmtId="2" fontId="0" fillId="0" borderId="1" xfId="0" applyNumberFormat="1" applyBorder="1" applyAlignment="1">
      <alignment horizontal="center" vertical="center"/>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12" fillId="2" borderId="57" xfId="0" applyFont="1" applyFill="1" applyBorder="1" applyAlignment="1">
      <alignment horizontal="center" vertical="center" wrapText="1"/>
    </xf>
    <xf numFmtId="0" fontId="0" fillId="0" borderId="58" xfId="0" applyBorder="1" applyAlignment="1">
      <alignment horizontal="center" vertical="center"/>
    </xf>
    <xf numFmtId="0" fontId="12" fillId="2" borderId="52" xfId="0" applyFont="1" applyFill="1" applyBorder="1" applyAlignment="1">
      <alignment vertical="center" wrapText="1"/>
    </xf>
    <xf numFmtId="0" fontId="0" fillId="0" borderId="55" xfId="0" applyBorder="1" applyAlignment="1">
      <alignment vertical="center" wrapText="1"/>
    </xf>
    <xf numFmtId="0" fontId="0" fillId="0" borderId="55" xfId="0" applyBorder="1" applyAlignment="1">
      <alignment horizontal="center" vertical="center" wrapText="1"/>
    </xf>
    <xf numFmtId="0" fontId="35" fillId="0" borderId="55" xfId="0" applyFont="1" applyBorder="1" applyAlignment="1">
      <alignment horizontal="center" vertical="center" wrapText="1"/>
    </xf>
    <xf numFmtId="0" fontId="35" fillId="5" borderId="55" xfId="0" applyFont="1" applyFill="1" applyBorder="1" applyAlignment="1">
      <alignment horizontal="center" vertical="center"/>
    </xf>
    <xf numFmtId="0" fontId="35" fillId="5" borderId="59" xfId="0" applyFont="1" applyFill="1" applyBorder="1" applyAlignment="1">
      <alignment horizontal="center" vertical="center"/>
    </xf>
    <xf numFmtId="0" fontId="0" fillId="5" borderId="3" xfId="0" applyFill="1" applyBorder="1" applyAlignment="1">
      <alignment horizontal="left" vertical="center" wrapText="1"/>
    </xf>
    <xf numFmtId="0" fontId="0" fillId="5" borderId="3" xfId="0" applyFill="1" applyBorder="1" applyAlignment="1">
      <alignment horizontal="center" vertical="center" wrapText="1"/>
    </xf>
    <xf numFmtId="0" fontId="0" fillId="5" borderId="3" xfId="0" applyFill="1" applyBorder="1" applyAlignment="1">
      <alignment horizontal="center" vertical="center"/>
    </xf>
    <xf numFmtId="4" fontId="0" fillId="5" borderId="3" xfId="0" applyNumberFormat="1" applyFill="1" applyBorder="1" applyAlignment="1">
      <alignment horizontal="center" vertical="center"/>
    </xf>
    <xf numFmtId="49" fontId="75" fillId="0" borderId="1" xfId="0" applyNumberFormat="1" applyFont="1" applyBorder="1" applyAlignment="1">
      <alignment horizontal="center" vertical="center"/>
    </xf>
    <xf numFmtId="0" fontId="79" fillId="0" borderId="18" xfId="0" applyFont="1" applyBorder="1" applyAlignment="1">
      <alignment vertical="center" wrapText="1"/>
    </xf>
    <xf numFmtId="0" fontId="79" fillId="0" borderId="16" xfId="0" applyFont="1" applyBorder="1" applyAlignment="1">
      <alignment vertical="center" wrapText="1"/>
    </xf>
    <xf numFmtId="0" fontId="0" fillId="0" borderId="3" xfId="0" applyBorder="1" applyAlignment="1">
      <alignment vertical="center" wrapText="1"/>
    </xf>
    <xf numFmtId="0" fontId="79" fillId="0" borderId="1" xfId="0" applyFont="1" applyBorder="1" applyAlignment="1">
      <alignment vertical="center" wrapText="1"/>
    </xf>
    <xf numFmtId="4" fontId="75" fillId="0" borderId="1" xfId="0" applyNumberFormat="1" applyFont="1" applyBorder="1" applyAlignment="1">
      <alignment horizontal="center" vertical="center" wrapText="1"/>
    </xf>
    <xf numFmtId="0" fontId="5" fillId="0" borderId="0" xfId="0" applyFont="1" applyAlignment="1">
      <alignment horizontal="justify" vertical="center"/>
    </xf>
    <xf numFmtId="0" fontId="35" fillId="0" borderId="3" xfId="0" applyFont="1" applyBorder="1" applyAlignment="1">
      <alignment horizontal="center" vertical="center"/>
    </xf>
    <xf numFmtId="0" fontId="35" fillId="5" borderId="1" xfId="0" applyFont="1" applyFill="1" applyBorder="1" applyAlignment="1">
      <alignment horizontal="center" vertical="center"/>
    </xf>
    <xf numFmtId="49" fontId="8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6" fillId="0" borderId="1" xfId="90" applyFill="1" applyBorder="1" applyAlignment="1">
      <alignment horizontal="center" vertical="center" wrapText="1"/>
    </xf>
    <xf numFmtId="0" fontId="0" fillId="0" borderId="1" xfId="0" applyBorder="1" applyAlignment="1">
      <alignment vertical="top"/>
    </xf>
    <xf numFmtId="0" fontId="80" fillId="0" borderId="1" xfId="0" applyFont="1" applyBorder="1" applyAlignment="1">
      <alignment vertical="center" wrapText="1"/>
    </xf>
    <xf numFmtId="0" fontId="80" fillId="0" borderId="1" xfId="0" applyFont="1" applyBorder="1" applyAlignment="1">
      <alignment horizontal="center" vertical="center" wrapText="1"/>
    </xf>
    <xf numFmtId="0" fontId="35" fillId="0" borderId="0" xfId="0" applyFont="1" applyAlignment="1">
      <alignment vertical="center"/>
    </xf>
    <xf numFmtId="0" fontId="79" fillId="0" borderId="1" xfId="0" applyFont="1" applyBorder="1" applyAlignment="1">
      <alignment horizontal="center" vertical="center" wrapText="1"/>
    </xf>
    <xf numFmtId="0" fontId="0" fillId="0" borderId="0" xfId="0" applyAlignment="1">
      <alignment horizontal="center"/>
    </xf>
    <xf numFmtId="0" fontId="44" fillId="5" borderId="1" xfId="0" applyFont="1" applyFill="1" applyBorder="1" applyAlignment="1">
      <alignment horizontal="center" vertical="center" wrapText="1"/>
    </xf>
    <xf numFmtId="0" fontId="0" fillId="5" borderId="0" xfId="0" applyFill="1" applyAlignment="1">
      <alignment horizontal="center" vertical="center" wrapText="1"/>
    </xf>
    <xf numFmtId="0" fontId="35" fillId="0" borderId="1" xfId="0" applyFont="1" applyBorder="1" applyAlignment="1">
      <alignment vertical="center"/>
    </xf>
    <xf numFmtId="0" fontId="0" fillId="41" borderId="1" xfId="0" applyFill="1" applyBorder="1" applyAlignment="1">
      <alignment horizontal="center" vertical="center" wrapText="1"/>
    </xf>
    <xf numFmtId="4" fontId="0" fillId="41" borderId="1" xfId="0" applyNumberForma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top" wrapText="1"/>
    </xf>
    <xf numFmtId="49" fontId="0" fillId="0" borderId="2" xfId="0" applyNumberFormat="1" applyBorder="1" applyAlignment="1">
      <alignment horizontal="center" vertical="center"/>
    </xf>
    <xf numFmtId="4" fontId="0" fillId="41" borderId="3" xfId="0" applyNumberFormat="1" applyFill="1" applyBorder="1" applyAlignment="1">
      <alignment horizontal="center" vertical="center" wrapText="1"/>
    </xf>
    <xf numFmtId="4" fontId="0" fillId="0" borderId="2" xfId="0" applyNumberFormat="1" applyBorder="1" applyAlignment="1">
      <alignment horizontal="center" vertical="center"/>
    </xf>
    <xf numFmtId="0" fontId="0" fillId="41" borderId="1" xfId="0" applyFill="1" applyBorder="1" applyAlignment="1">
      <alignment horizontal="center" vertical="center"/>
    </xf>
    <xf numFmtId="0" fontId="0" fillId="41" borderId="1" xfId="0" applyFill="1" applyBorder="1" applyAlignment="1">
      <alignment vertical="center"/>
    </xf>
    <xf numFmtId="0" fontId="79" fillId="41" borderId="18" xfId="0" applyFont="1" applyFill="1" applyBorder="1" applyAlignment="1">
      <alignment vertical="center" wrapText="1"/>
    </xf>
    <xf numFmtId="0" fontId="0" fillId="41" borderId="1" xfId="0" applyFill="1" applyBorder="1" applyAlignment="1">
      <alignment vertical="center" wrapText="1"/>
    </xf>
    <xf numFmtId="0" fontId="0" fillId="41" borderId="3" xfId="0" applyFill="1" applyBorder="1" applyAlignment="1">
      <alignment vertical="center"/>
    </xf>
    <xf numFmtId="0" fontId="79" fillId="41" borderId="16" xfId="0" applyFont="1" applyFill="1" applyBorder="1" applyAlignment="1">
      <alignment vertical="center" wrapText="1"/>
    </xf>
    <xf numFmtId="0" fontId="0" fillId="41" borderId="3" xfId="0" applyFill="1" applyBorder="1" applyAlignment="1">
      <alignment vertical="center" wrapText="1"/>
    </xf>
    <xf numFmtId="0" fontId="0" fillId="41" borderId="3" xfId="0" applyFill="1" applyBorder="1" applyAlignment="1">
      <alignment horizontal="center" vertical="center" wrapText="1"/>
    </xf>
    <xf numFmtId="49" fontId="17" fillId="0" borderId="1" xfId="90" applyNumberFormat="1" applyFont="1" applyFill="1" applyBorder="1" applyAlignment="1">
      <alignment horizontal="center" vertical="center"/>
    </xf>
    <xf numFmtId="49" fontId="35" fillId="0" borderId="1" xfId="0" applyNumberFormat="1" applyFont="1" applyBorder="1" applyAlignment="1">
      <alignment horizontal="center" vertical="center"/>
    </xf>
    <xf numFmtId="0" fontId="80" fillId="0" borderId="1" xfId="0" applyFont="1" applyBorder="1" applyAlignment="1">
      <alignment horizontal="center" vertical="center"/>
    </xf>
    <xf numFmtId="14" fontId="0" fillId="5" borderId="1" xfId="0" applyNumberFormat="1" applyFill="1" applyBorder="1" applyAlignment="1">
      <alignment horizontal="center" vertical="center"/>
    </xf>
    <xf numFmtId="0" fontId="76" fillId="42" borderId="1" xfId="103" applyFill="1" applyBorder="1" applyAlignment="1">
      <alignment vertical="center"/>
    </xf>
    <xf numFmtId="0" fontId="76" fillId="42" borderId="1" xfId="104" applyFill="1" applyBorder="1" applyAlignment="1">
      <alignment vertical="center"/>
    </xf>
    <xf numFmtId="0" fontId="76" fillId="42" borderId="1" xfId="104" applyFill="1" applyBorder="1" applyAlignment="1">
      <alignment vertical="center" wrapText="1"/>
    </xf>
    <xf numFmtId="4" fontId="0" fillId="0" borderId="1" xfId="0" applyNumberFormat="1" applyBorder="1" applyAlignment="1">
      <alignment vertical="center"/>
    </xf>
    <xf numFmtId="49" fontId="17" fillId="5" borderId="1" xfId="90" applyNumberFormat="1" applyFont="1" applyFill="1" applyBorder="1" applyAlignment="1">
      <alignment vertical="center"/>
    </xf>
    <xf numFmtId="49" fontId="0" fillId="5" borderId="1" xfId="0" applyNumberFormat="1" applyFill="1" applyBorder="1" applyAlignment="1">
      <alignment vertical="center"/>
    </xf>
    <xf numFmtId="49" fontId="17" fillId="5" borderId="1" xfId="90" applyNumberFormat="1" applyFont="1" applyFill="1" applyBorder="1" applyAlignment="1">
      <alignment horizontal="center" vertical="center"/>
    </xf>
    <xf numFmtId="2" fontId="0" fillId="0" borderId="1" xfId="0" applyNumberFormat="1" applyBorder="1" applyAlignment="1">
      <alignment horizontal="center" vertical="center" wrapText="1"/>
    </xf>
    <xf numFmtId="49" fontId="6" fillId="5" borderId="1" xfId="90" applyNumberFormat="1" applyFill="1" applyBorder="1" applyAlignment="1">
      <alignment horizontal="center" vertical="center"/>
    </xf>
    <xf numFmtId="49" fontId="0" fillId="5" borderId="1" xfId="0"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43" borderId="1" xfId="0" applyFill="1" applyBorder="1" applyAlignment="1">
      <alignment horizontal="center" vertical="center" wrapText="1"/>
    </xf>
    <xf numFmtId="49" fontId="0" fillId="43" borderId="1" xfId="0" applyNumberFormat="1" applyFill="1" applyBorder="1" applyAlignment="1">
      <alignment horizontal="center" vertical="center" wrapText="1"/>
    </xf>
    <xf numFmtId="14" fontId="0" fillId="43" borderId="1" xfId="0" applyNumberFormat="1" applyFill="1" applyBorder="1" applyAlignment="1">
      <alignment horizontal="center" vertical="center" wrapText="1"/>
    </xf>
    <xf numFmtId="49" fontId="81" fillId="44" borderId="1" xfId="90" applyNumberFormat="1" applyFont="1" applyFill="1" applyBorder="1" applyAlignment="1">
      <alignment horizontal="center" vertical="center" wrapText="1"/>
    </xf>
    <xf numFmtId="0" fontId="0" fillId="0" borderId="1" xfId="0" applyBorder="1" applyAlignment="1">
      <alignment horizontal="left" wrapText="1"/>
    </xf>
    <xf numFmtId="49" fontId="75" fillId="0" borderId="1" xfId="0" applyNumberFormat="1" applyFont="1" applyBorder="1" applyAlignment="1">
      <alignment horizontal="center" vertical="center" wrapText="1"/>
    </xf>
    <xf numFmtId="0" fontId="0" fillId="5" borderId="1" xfId="0" applyFill="1" applyBorder="1" applyAlignment="1" applyProtection="1">
      <alignment horizontal="left" vertical="center" wrapText="1"/>
      <protection locked="0"/>
    </xf>
    <xf numFmtId="0" fontId="35" fillId="5" borderId="1" xfId="0" applyFont="1"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4" fontId="0" fillId="5" borderId="1" xfId="0" applyNumberForma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vertical="center" wrapText="1"/>
      <protection locked="0"/>
    </xf>
    <xf numFmtId="4" fontId="0" fillId="5" borderId="1" xfId="0" applyNumberFormat="1" applyFill="1" applyBorder="1" applyAlignment="1" applyProtection="1">
      <alignment horizontal="center" vertical="center"/>
      <protection locked="0"/>
    </xf>
    <xf numFmtId="14" fontId="0" fillId="5" borderId="1" xfId="0" applyNumberFormat="1" applyFill="1" applyBorder="1" applyAlignment="1" applyProtection="1">
      <alignment horizontal="center" vertical="center"/>
      <protection locked="0"/>
    </xf>
    <xf numFmtId="4" fontId="35" fillId="5" borderId="1" xfId="0" applyNumberFormat="1" applyFont="1" applyFill="1" applyBorder="1" applyAlignment="1" applyProtection="1">
      <alignment horizontal="center" vertical="center"/>
      <protection locked="0"/>
    </xf>
    <xf numFmtId="0" fontId="35" fillId="5" borderId="1" xfId="0" applyFont="1" applyFill="1" applyBorder="1" applyAlignment="1" applyProtection="1">
      <alignment horizontal="center" vertical="center" wrapText="1"/>
      <protection locked="0"/>
    </xf>
    <xf numFmtId="0" fontId="0" fillId="0" borderId="13" xfId="0" applyBorder="1"/>
    <xf numFmtId="0" fontId="0" fillId="0" borderId="11" xfId="0" applyBorder="1" applyAlignment="1">
      <alignment wrapText="1"/>
    </xf>
    <xf numFmtId="4" fontId="0" fillId="0" borderId="11" xfId="0" applyNumberFormat="1" applyBorder="1" applyAlignment="1">
      <alignment horizontal="center" vertical="center"/>
    </xf>
    <xf numFmtId="0" fontId="35" fillId="0" borderId="1" xfId="0" applyFont="1" applyBorder="1" applyAlignment="1" applyProtection="1">
      <alignment horizontal="left" vertical="center" wrapText="1"/>
      <protection locked="0"/>
    </xf>
    <xf numFmtId="4" fontId="35" fillId="0" borderId="1" xfId="0" applyNumberFormat="1" applyFont="1" applyBorder="1" applyAlignment="1" applyProtection="1">
      <alignment horizontal="center" vertical="center"/>
      <protection locked="0"/>
    </xf>
    <xf numFmtId="15" fontId="0" fillId="0" borderId="1" xfId="0" applyNumberFormat="1" applyBorder="1" applyAlignment="1">
      <alignment horizontal="center" vertical="center"/>
    </xf>
    <xf numFmtId="14" fontId="35" fillId="5" borderId="1"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4" fontId="0" fillId="0" borderId="1" xfId="0" applyNumberFormat="1" applyBorder="1" applyAlignment="1" applyProtection="1">
      <alignment horizontal="center" vertical="center" wrapText="1"/>
      <protection locked="0"/>
    </xf>
    <xf numFmtId="14" fontId="35" fillId="0" borderId="1" xfId="0" applyNumberFormat="1"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35" fillId="0" borderId="1" xfId="0" applyFont="1" applyBorder="1" applyAlignment="1" applyProtection="1">
      <alignment horizontal="center" vertical="center" wrapText="1"/>
      <protection locked="0"/>
    </xf>
    <xf numFmtId="0" fontId="0" fillId="0" borderId="1" xfId="0" applyBorder="1" applyAlignment="1">
      <alignment horizontal="left" vertical="center"/>
    </xf>
    <xf numFmtId="0" fontId="0" fillId="0" borderId="0" xfId="0" applyFont="1" applyAlignment="1">
      <alignment wrapText="1"/>
    </xf>
    <xf numFmtId="4" fontId="0" fillId="0" borderId="1" xfId="0" applyNumberFormat="1" applyFont="1" applyBorder="1" applyAlignment="1">
      <alignment horizontal="center" vertical="center" wrapText="1"/>
    </xf>
    <xf numFmtId="4" fontId="0" fillId="5" borderId="1" xfId="0" applyNumberFormat="1" applyFont="1" applyFill="1" applyBorder="1" applyAlignment="1">
      <alignment horizontal="center" vertical="center" wrapText="1"/>
    </xf>
    <xf numFmtId="4" fontId="0" fillId="43" borderId="1" xfId="0" applyNumberFormat="1" applyFont="1" applyFill="1" applyBorder="1" applyAlignment="1">
      <alignment horizontal="center" vertical="center" wrapText="1"/>
    </xf>
    <xf numFmtId="4" fontId="74" fillId="0" borderId="1" xfId="0" applyNumberFormat="1" applyFont="1" applyBorder="1" applyAlignment="1">
      <alignment horizontal="center" vertical="center"/>
    </xf>
    <xf numFmtId="4" fontId="0" fillId="0" borderId="0" xfId="0" applyNumberFormat="1" applyFont="1" applyAlignment="1">
      <alignment horizontal="center" vertical="center" wrapText="1"/>
    </xf>
    <xf numFmtId="4" fontId="0" fillId="0" borderId="0" xfId="0" applyNumberFormat="1" applyFont="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pplyProtection="1">
      <alignment horizontal="left" vertical="center" wrapText="1"/>
      <protection locked="0"/>
    </xf>
    <xf numFmtId="4" fontId="35" fillId="0" borderId="1" xfId="0" applyNumberFormat="1" applyFont="1" applyFill="1" applyBorder="1" applyAlignment="1" applyProtection="1">
      <alignment horizontal="center" vertical="center"/>
      <protection locked="0"/>
    </xf>
    <xf numFmtId="14" fontId="35" fillId="0" borderId="1" xfId="0" applyNumberFormat="1" applyFont="1" applyFill="1" applyBorder="1" applyAlignment="1" applyProtection="1">
      <alignment horizontal="center" vertical="center"/>
      <protection locked="0"/>
    </xf>
    <xf numFmtId="14" fontId="0" fillId="0" borderId="1" xfId="0" applyNumberFormat="1" applyFill="1" applyBorder="1" applyAlignment="1" applyProtection="1">
      <alignment horizontal="center" vertical="center"/>
      <protection locked="0"/>
    </xf>
    <xf numFmtId="0" fontId="0" fillId="0" borderId="1" xfId="0" applyFill="1" applyBorder="1"/>
    <xf numFmtId="0" fontId="0" fillId="0" borderId="1" xfId="0" applyFill="1" applyBorder="1" applyAlignment="1">
      <alignment horizontal="center" vertical="center" wrapText="1"/>
    </xf>
    <xf numFmtId="0" fontId="35"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35" fillId="0" borderId="0"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wrapText="1"/>
    </xf>
    <xf numFmtId="4" fontId="0" fillId="0" borderId="0"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pplyProtection="1">
      <alignment horizontal="center" vertical="center"/>
      <protection locked="0"/>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8"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 fontId="23" fillId="0" borderId="1" xfId="0" applyNumberFormat="1" applyFont="1" applyBorder="1" applyAlignment="1">
      <alignment horizontal="center" vertical="center"/>
    </xf>
    <xf numFmtId="0" fontId="25"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4" fontId="28" fillId="0" borderId="5" xfId="0" applyNumberFormat="1" applyFont="1" applyBorder="1" applyAlignment="1">
      <alignment horizontal="center" vertical="center"/>
    </xf>
    <xf numFmtId="0" fontId="23" fillId="0" borderId="5" xfId="0" applyFont="1" applyBorder="1" applyAlignment="1">
      <alignment horizontal="center" vertical="center"/>
    </xf>
    <xf numFmtId="4" fontId="28" fillId="0" borderId="3" xfId="0" applyNumberFormat="1" applyFont="1" applyBorder="1" applyAlignment="1">
      <alignment horizontal="center" vertical="center"/>
    </xf>
    <xf numFmtId="4" fontId="23" fillId="0" borderId="5" xfId="0" applyNumberFormat="1" applyFont="1" applyBorder="1" applyAlignment="1">
      <alignment horizontal="center" vertical="center"/>
    </xf>
    <xf numFmtId="0" fontId="18" fillId="0" borderId="3" xfId="0" applyFont="1" applyBorder="1" applyAlignment="1">
      <alignment horizontal="center" vertical="center"/>
    </xf>
    <xf numFmtId="0" fontId="23" fillId="0" borderId="0" xfId="0" applyFont="1" applyAlignment="1">
      <alignment horizontal="center"/>
    </xf>
    <xf numFmtId="0" fontId="18"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4" fontId="28" fillId="7" borderId="3" xfId="0" applyNumberFormat="1" applyFont="1" applyFill="1" applyBorder="1" applyAlignment="1">
      <alignment horizontal="center" vertical="center"/>
    </xf>
    <xf numFmtId="4" fontId="28" fillId="7" borderId="5"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3"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5" fillId="0" borderId="1" xfId="0" applyFont="1" applyBorder="1" applyAlignment="1">
      <alignment horizontal="center" vertical="center"/>
    </xf>
    <xf numFmtId="0" fontId="28" fillId="0" borderId="1" xfId="0" applyFont="1" applyBorder="1" applyAlignment="1">
      <alignment horizontal="center" vertical="center" wrapText="1"/>
    </xf>
    <xf numFmtId="0" fontId="25" fillId="0" borderId="1" xfId="0" applyFont="1" applyBorder="1" applyAlignment="1">
      <alignment horizontal="center" vertical="center" wrapText="1"/>
    </xf>
    <xf numFmtId="4" fontId="28"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4" fontId="28" fillId="7" borderId="1" xfId="0" applyNumberFormat="1" applyFont="1" applyFill="1" applyBorder="1" applyAlignment="1">
      <alignment horizontal="center" vertical="center"/>
    </xf>
    <xf numFmtId="0" fontId="23" fillId="5" borderId="1" xfId="0" applyFont="1" applyFill="1" applyBorder="1" applyAlignment="1">
      <alignment horizontal="center" vertical="center" wrapText="1"/>
    </xf>
    <xf numFmtId="0" fontId="28" fillId="0" borderId="1" xfId="0" applyFont="1" applyBorder="1" applyAlignment="1">
      <alignment horizontal="center" vertical="center"/>
    </xf>
    <xf numFmtId="0" fontId="23" fillId="5" borderId="2" xfId="0" applyFont="1" applyFill="1" applyBorder="1" applyAlignment="1">
      <alignment horizontal="center" vertical="center"/>
    </xf>
    <xf numFmtId="4" fontId="28" fillId="7" borderId="15" xfId="0" applyNumberFormat="1" applyFont="1" applyFill="1" applyBorder="1" applyAlignment="1">
      <alignment horizontal="center" vertical="center"/>
    </xf>
    <xf numFmtId="4" fontId="28" fillId="7" borderId="37" xfId="0" applyNumberFormat="1" applyFont="1" applyFill="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center" vertical="center"/>
    </xf>
    <xf numFmtId="0" fontId="28" fillId="0" borderId="29" xfId="0" applyFont="1" applyBorder="1" applyAlignment="1">
      <alignment horizontal="center" vertical="center"/>
    </xf>
    <xf numFmtId="0" fontId="28" fillId="0" borderId="36" xfId="0" applyFont="1" applyBorder="1" applyAlignment="1">
      <alignment horizontal="center" vertical="center"/>
    </xf>
    <xf numFmtId="4" fontId="28" fillId="0" borderId="1" xfId="0" applyNumberFormat="1" applyFont="1" applyBorder="1" applyAlignment="1">
      <alignment horizontal="center" vertical="center"/>
    </xf>
    <xf numFmtId="0" fontId="23" fillId="0" borderId="0" xfId="0" applyFont="1" applyAlignment="1">
      <alignment horizontal="center" vertical="center"/>
    </xf>
    <xf numFmtId="0" fontId="28" fillId="0" borderId="0" xfId="0" applyFont="1" applyAlignment="1">
      <alignment horizontal="center" vertical="center" wrapText="1"/>
    </xf>
    <xf numFmtId="4" fontId="28" fillId="7" borderId="2" xfId="0" applyNumberFormat="1" applyFont="1" applyFill="1" applyBorder="1" applyAlignment="1">
      <alignment horizontal="center" vertical="center"/>
    </xf>
    <xf numFmtId="0" fontId="23" fillId="5" borderId="2"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4" fontId="28" fillId="0" borderId="16" xfId="0" applyNumberFormat="1" applyFont="1" applyBorder="1" applyAlignment="1">
      <alignment horizontal="center" vertical="center"/>
    </xf>
    <xf numFmtId="0" fontId="22" fillId="0" borderId="24" xfId="0" applyFont="1" applyBorder="1"/>
    <xf numFmtId="0" fontId="23" fillId="0" borderId="16" xfId="0" applyFont="1" applyBorder="1" applyAlignment="1">
      <alignment horizontal="center" vertical="center"/>
    </xf>
    <xf numFmtId="0" fontId="25" fillId="0" borderId="24" xfId="0" applyFont="1" applyBorder="1"/>
    <xf numFmtId="0" fontId="25" fillId="0" borderId="21" xfId="0" applyFont="1" applyBorder="1"/>
    <xf numFmtId="0" fontId="23" fillId="0" borderId="1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8" fillId="0" borderId="16" xfId="0" applyFont="1" applyBorder="1" applyAlignment="1">
      <alignment horizontal="center" vertical="center"/>
    </xf>
    <xf numFmtId="0" fontId="28" fillId="0" borderId="24" xfId="0" applyFont="1" applyBorder="1" applyAlignment="1">
      <alignment horizontal="center" vertical="center"/>
    </xf>
    <xf numFmtId="0" fontId="28" fillId="0" borderId="21" xfId="0" applyFont="1" applyBorder="1" applyAlignment="1">
      <alignment horizontal="center" vertical="center"/>
    </xf>
    <xf numFmtId="0" fontId="18" fillId="0" borderId="2" xfId="0" applyFont="1" applyBorder="1" applyAlignment="1">
      <alignment horizontal="center" vertical="center"/>
    </xf>
    <xf numFmtId="0" fontId="28" fillId="0" borderId="5" xfId="0" applyFont="1" applyBorder="1" applyAlignment="1">
      <alignment horizontal="center" vertical="center"/>
    </xf>
    <xf numFmtId="0" fontId="25" fillId="5" borderId="3" xfId="0" applyFont="1" applyFill="1" applyBorder="1" applyAlignment="1">
      <alignment horizontal="center" vertical="center"/>
    </xf>
    <xf numFmtId="0" fontId="25" fillId="5" borderId="2" xfId="0" applyFont="1" applyFill="1" applyBorder="1" applyAlignment="1">
      <alignment horizontal="center" vertical="center"/>
    </xf>
    <xf numFmtId="4" fontId="28" fillId="0" borderId="24" xfId="0" applyNumberFormat="1" applyFont="1" applyBorder="1" applyAlignment="1">
      <alignment horizontal="center" vertical="center"/>
    </xf>
    <xf numFmtId="0" fontId="22" fillId="0" borderId="21" xfId="0" applyFont="1" applyBorder="1"/>
    <xf numFmtId="0" fontId="23" fillId="6" borderId="16"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5" fillId="0" borderId="21" xfId="0" applyFont="1" applyBorder="1" applyAlignment="1">
      <alignment wrapText="1"/>
    </xf>
    <xf numFmtId="0" fontId="22" fillId="0" borderId="3" xfId="0" applyFont="1" applyBorder="1" applyAlignment="1">
      <alignment horizontal="center" vertical="center"/>
    </xf>
    <xf numFmtId="0" fontId="25" fillId="0" borderId="2" xfId="0" applyFont="1" applyBorder="1" applyAlignment="1">
      <alignment horizontal="center" vertical="center"/>
    </xf>
    <xf numFmtId="0" fontId="18" fillId="0" borderId="5" xfId="0" applyFont="1" applyBorder="1" applyAlignment="1">
      <alignment horizontal="center" vertical="center"/>
    </xf>
    <xf numFmtId="0" fontId="23" fillId="6" borderId="16" xfId="0" applyFont="1" applyFill="1" applyBorder="1" applyAlignment="1">
      <alignment horizontal="center" vertical="center"/>
    </xf>
    <xf numFmtId="0" fontId="23" fillId="0" borderId="3" xfId="0" applyFont="1" applyBorder="1" applyAlignment="1">
      <alignment horizontal="center" vertical="center"/>
    </xf>
    <xf numFmtId="4" fontId="28" fillId="6" borderId="16" xfId="0" applyNumberFormat="1" applyFont="1" applyFill="1" applyBorder="1" applyAlignment="1">
      <alignment horizontal="center" vertical="center"/>
    </xf>
    <xf numFmtId="4" fontId="28" fillId="0" borderId="2" xfId="0" applyNumberFormat="1" applyFont="1" applyBorder="1" applyAlignment="1">
      <alignment horizontal="center" vertical="center"/>
    </xf>
    <xf numFmtId="0" fontId="23" fillId="0" borderId="1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8" xfId="0" applyFont="1" applyBorder="1" applyAlignment="1">
      <alignment horizontal="center" vertical="center"/>
    </xf>
    <xf numFmtId="0" fontId="23" fillId="0" borderId="17" xfId="0" applyFont="1" applyBorder="1" applyAlignment="1">
      <alignment horizontal="center" vertical="center"/>
    </xf>
    <xf numFmtId="0" fontId="28" fillId="0" borderId="3" xfId="0" applyFont="1" applyBorder="1" applyAlignment="1">
      <alignment horizontal="center" vertical="center" wrapText="1"/>
    </xf>
    <xf numFmtId="0" fontId="28" fillId="0" borderId="36" xfId="0" applyFont="1" applyBorder="1" applyAlignment="1">
      <alignment horizontal="center" vertic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5" fillId="0" borderId="24" xfId="0" applyFont="1" applyBorder="1" applyAlignment="1">
      <alignment horizontal="center" vertical="center"/>
    </xf>
    <xf numFmtId="0" fontId="25" fillId="0" borderId="21" xfId="0" applyFont="1" applyBorder="1" applyAlignment="1">
      <alignment horizontal="center" vertical="center"/>
    </xf>
    <xf numFmtId="0" fontId="28" fillId="0" borderId="5" xfId="0" applyFont="1" applyBorder="1" applyAlignment="1">
      <alignment horizontal="center" vertical="center" wrapText="1"/>
    </xf>
    <xf numFmtId="0" fontId="28" fillId="0" borderId="2" xfId="0" applyFont="1" applyBorder="1" applyAlignment="1">
      <alignment horizontal="center" vertical="center" wrapText="1"/>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7" fillId="0" borderId="3" xfId="0" applyFont="1" applyBorder="1" applyAlignment="1">
      <alignment horizontal="center" vertical="top" wrapText="1"/>
    </xf>
    <xf numFmtId="0" fontId="27" fillId="0" borderId="5" xfId="0" applyFont="1" applyBorder="1" applyAlignment="1">
      <alignment horizontal="center" vertical="top" wrapText="1"/>
    </xf>
    <xf numFmtId="0" fontId="27" fillId="0" borderId="2" xfId="0" applyFont="1" applyBorder="1" applyAlignment="1">
      <alignment horizontal="center" vertical="top" wrapText="1"/>
    </xf>
    <xf numFmtId="0" fontId="23" fillId="0" borderId="31" xfId="0" applyFont="1" applyBorder="1" applyAlignment="1">
      <alignment horizontal="center" vertical="center"/>
    </xf>
    <xf numFmtId="0" fontId="23" fillId="0" borderId="34" xfId="0" applyFont="1" applyBorder="1" applyAlignment="1">
      <alignment horizontal="center" vertical="center"/>
    </xf>
    <xf numFmtId="14" fontId="23" fillId="0" borderId="1"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4" xfId="0" applyFont="1" applyBorder="1" applyAlignment="1">
      <alignment horizontal="center" vertical="center" wrapText="1"/>
    </xf>
    <xf numFmtId="0" fontId="23" fillId="6" borderId="21" xfId="0" applyFont="1" applyFill="1" applyBorder="1" applyAlignment="1">
      <alignment horizontal="center" vertical="center" wrapText="1"/>
    </xf>
    <xf numFmtId="4" fontId="28" fillId="0" borderId="3" xfId="0" applyNumberFormat="1" applyFont="1" applyBorder="1" applyAlignment="1">
      <alignment horizontal="center" vertical="center" wrapText="1"/>
    </xf>
    <xf numFmtId="4" fontId="28" fillId="0" borderId="2" xfId="0" applyNumberFormat="1" applyFont="1" applyBorder="1" applyAlignment="1">
      <alignment horizontal="center" vertical="center" wrapText="1"/>
    </xf>
    <xf numFmtId="0" fontId="23" fillId="6" borderId="21" xfId="0" applyFont="1" applyFill="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 fontId="28" fillId="0" borderId="21" xfId="0" applyNumberFormat="1" applyFont="1" applyBorder="1" applyAlignment="1">
      <alignment horizontal="center" vertical="center"/>
    </xf>
    <xf numFmtId="4" fontId="28" fillId="6" borderId="21" xfId="0" applyNumberFormat="1" applyFont="1" applyFill="1" applyBorder="1" applyAlignment="1">
      <alignment horizontal="center" vertical="center"/>
    </xf>
    <xf numFmtId="4" fontId="22" fillId="0" borderId="24" xfId="0" applyNumberFormat="1" applyFont="1" applyBorder="1"/>
    <xf numFmtId="4" fontId="22" fillId="0" borderId="21" xfId="0" applyNumberFormat="1" applyFont="1" applyBorder="1"/>
    <xf numFmtId="0" fontId="25" fillId="0" borderId="24" xfId="0" applyFont="1" applyBorder="1" applyAlignment="1">
      <alignment horizontal="center"/>
    </xf>
    <xf numFmtId="0" fontId="25" fillId="0" borderId="21" xfId="0" applyFont="1" applyBorder="1" applyAlignment="1">
      <alignment horizontal="center"/>
    </xf>
    <xf numFmtId="0" fontId="25" fillId="0" borderId="25" xfId="0" applyFont="1" applyBorder="1"/>
    <xf numFmtId="0" fontId="25" fillId="0" borderId="22" xfId="0" applyFont="1" applyBorder="1"/>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wrapText="1"/>
    </xf>
    <xf numFmtId="4" fontId="28" fillId="0" borderId="24" xfId="0" applyNumberFormat="1" applyFont="1" applyBorder="1" applyAlignment="1">
      <alignment horizontal="center" vertical="center" wrapText="1"/>
    </xf>
    <xf numFmtId="4" fontId="28" fillId="0" borderId="21" xfId="0" applyNumberFormat="1" applyFont="1" applyBorder="1" applyAlignment="1">
      <alignment horizontal="center" vertical="center" wrapText="1"/>
    </xf>
    <xf numFmtId="0" fontId="25" fillId="0" borderId="21" xfId="0" applyFont="1" applyBorder="1" applyAlignment="1">
      <alignment horizontal="center" wrapText="1"/>
    </xf>
    <xf numFmtId="0" fontId="23" fillId="0" borderId="25" xfId="0" applyFont="1" applyBorder="1" applyAlignment="1">
      <alignment horizontal="center" vertical="center"/>
    </xf>
    <xf numFmtId="4" fontId="28" fillId="5" borderId="16" xfId="0" applyNumberFormat="1" applyFont="1" applyFill="1" applyBorder="1" applyAlignment="1">
      <alignment horizontal="center" vertical="center" wrapText="1"/>
    </xf>
    <xf numFmtId="4" fontId="28" fillId="5" borderId="24" xfId="0" applyNumberFormat="1" applyFont="1" applyFill="1" applyBorder="1" applyAlignment="1">
      <alignment horizontal="center" vertical="center" wrapText="1"/>
    </xf>
    <xf numFmtId="4" fontId="28" fillId="5" borderId="21" xfId="0" applyNumberFormat="1" applyFont="1" applyFill="1" applyBorder="1" applyAlignment="1">
      <alignment horizontal="center" vertical="center" wrapText="1"/>
    </xf>
    <xf numFmtId="0" fontId="23" fillId="6" borderId="24" xfId="0" applyFont="1" applyFill="1" applyBorder="1" applyAlignment="1">
      <alignment horizontal="center" vertical="center"/>
    </xf>
    <xf numFmtId="0" fontId="22" fillId="0" borderId="27" xfId="0" applyFont="1" applyBorder="1"/>
    <xf numFmtId="0" fontId="22" fillId="0" borderId="23" xfId="0" applyFont="1" applyBorder="1"/>
    <xf numFmtId="0" fontId="28" fillId="0" borderId="17"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5" fillId="0" borderId="22" xfId="0" applyFont="1" applyBorder="1" applyAlignment="1">
      <alignment vertical="center"/>
    </xf>
    <xf numFmtId="0" fontId="34" fillId="0" borderId="16"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xf numFmtId="4" fontId="22" fillId="0" borderId="16" xfId="0" applyNumberFormat="1" applyFont="1" applyBorder="1" applyAlignment="1">
      <alignment horizontal="center" vertical="center"/>
    </xf>
    <xf numFmtId="0" fontId="20" fillId="0" borderId="24" xfId="0" applyFont="1" applyBorder="1"/>
    <xf numFmtId="0" fontId="20" fillId="0" borderId="28" xfId="0" applyFont="1" applyBorder="1"/>
    <xf numFmtId="0" fontId="28" fillId="0" borderId="24" xfId="0" applyFont="1" applyBorder="1"/>
    <xf numFmtId="0" fontId="28" fillId="0" borderId="28" xfId="0" applyFont="1" applyBorder="1"/>
    <xf numFmtId="0" fontId="25" fillId="0" borderId="24" xfId="0" applyFont="1" applyBorder="1" applyAlignment="1">
      <alignment horizontal="center" wrapText="1"/>
    </xf>
    <xf numFmtId="4" fontId="22" fillId="0" borderId="1" xfId="0" applyNumberFormat="1" applyFont="1" applyBorder="1" applyAlignment="1">
      <alignment horizontal="center" vertical="center"/>
    </xf>
    <xf numFmtId="0" fontId="25" fillId="6" borderId="16" xfId="0" applyFont="1" applyFill="1" applyBorder="1" applyAlignment="1">
      <alignment horizontal="center" vertical="center"/>
    </xf>
    <xf numFmtId="0" fontId="25" fillId="6" borderId="21" xfId="0" applyFont="1" applyFill="1" applyBorder="1" applyAlignment="1">
      <alignment horizontal="center" vertical="center"/>
    </xf>
    <xf numFmtId="0" fontId="28" fillId="0" borderId="28" xfId="0" applyFont="1" applyBorder="1" applyAlignment="1">
      <alignment horizontal="center" vertical="center"/>
    </xf>
    <xf numFmtId="0" fontId="23" fillId="0" borderId="16" xfId="0" applyFont="1" applyBorder="1" applyAlignment="1">
      <alignment horizontal="center" vertical="top" wrapText="1"/>
    </xf>
    <xf numFmtId="0" fontId="25" fillId="0" borderId="24" xfId="0" applyFont="1" applyBorder="1" applyAlignment="1">
      <alignment horizontal="center" vertical="top"/>
    </xf>
    <xf numFmtId="0" fontId="25" fillId="0" borderId="21" xfId="0" applyFont="1" applyBorder="1" applyAlignment="1">
      <alignment horizontal="center" vertical="top"/>
    </xf>
    <xf numFmtId="0" fontId="25" fillId="0" borderId="16" xfId="0" applyFont="1" applyBorder="1" applyAlignment="1">
      <alignment horizontal="center" vertical="center"/>
    </xf>
    <xf numFmtId="0" fontId="23" fillId="6" borderId="16" xfId="0" applyFont="1" applyFill="1" applyBorder="1" applyAlignment="1">
      <alignment horizontal="center" vertical="top" wrapText="1"/>
    </xf>
    <xf numFmtId="0" fontId="25" fillId="6" borderId="16" xfId="0" applyFont="1" applyFill="1" applyBorder="1" applyAlignment="1">
      <alignment horizontal="center" vertical="top" wrapText="1"/>
    </xf>
    <xf numFmtId="0" fontId="25" fillId="6" borderId="16" xfId="0" applyFont="1" applyFill="1" applyBorder="1" applyAlignment="1">
      <alignment horizontal="center" vertical="center" wrapText="1"/>
    </xf>
    <xf numFmtId="0" fontId="23" fillId="0" borderId="21" xfId="0" applyFont="1" applyBorder="1" applyAlignment="1">
      <alignment horizontal="center" vertical="top" wrapText="1"/>
    </xf>
    <xf numFmtId="0" fontId="25" fillId="0" borderId="21" xfId="0" applyFont="1" applyBorder="1" applyAlignment="1">
      <alignment vertical="center"/>
    </xf>
    <xf numFmtId="0" fontId="18" fillId="0" borderId="21" xfId="0" applyFont="1" applyBorder="1" applyAlignment="1">
      <alignment horizontal="center" vertical="center"/>
    </xf>
    <xf numFmtId="0" fontId="18" fillId="0" borderId="21" xfId="0" applyFont="1" applyBorder="1" applyAlignment="1">
      <alignment horizontal="center" vertical="center" wrapText="1"/>
    </xf>
    <xf numFmtId="0" fontId="25" fillId="0" borderId="3" xfId="0" applyFont="1" applyBorder="1" applyAlignment="1">
      <alignment horizontal="center" vertical="center"/>
    </xf>
    <xf numFmtId="0" fontId="28" fillId="0" borderId="17"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5" fillId="0" borderId="2" xfId="0" applyFont="1" applyBorder="1" applyAlignment="1">
      <alignment horizontal="center" vertical="center" wrapText="1"/>
    </xf>
    <xf numFmtId="4" fontId="22" fillId="0" borderId="3"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0" fontId="25" fillId="0" borderId="19" xfId="0" applyFont="1" applyBorder="1" applyAlignment="1">
      <alignment horizontal="center" vertical="center"/>
    </xf>
    <xf numFmtId="0" fontId="25" fillId="0" borderId="25" xfId="0" applyFont="1" applyBorder="1" applyAlignment="1">
      <alignment horizontal="center" vertical="center"/>
    </xf>
    <xf numFmtId="0" fontId="25" fillId="0" borderId="22" xfId="0" applyFont="1" applyBorder="1" applyAlignment="1">
      <alignment horizontal="center" vertical="center"/>
    </xf>
    <xf numFmtId="0" fontId="23" fillId="0" borderId="16" xfId="0" applyFont="1" applyBorder="1" applyAlignment="1">
      <alignment vertical="center"/>
    </xf>
    <xf numFmtId="0" fontId="25" fillId="6" borderId="24" xfId="0" applyFont="1" applyFill="1" applyBorder="1" applyAlignment="1">
      <alignment horizontal="center" vertical="center"/>
    </xf>
    <xf numFmtId="4" fontId="22" fillId="0" borderId="19" xfId="0" applyNumberFormat="1" applyFont="1" applyBorder="1" applyAlignment="1">
      <alignment horizontal="center" vertical="center"/>
    </xf>
    <xf numFmtId="0" fontId="22" fillId="0" borderId="22" xfId="0" applyFont="1" applyBorder="1"/>
    <xf numFmtId="0" fontId="23" fillId="0" borderId="20" xfId="0" applyFont="1" applyBorder="1" applyAlignment="1">
      <alignment horizontal="center" vertical="center"/>
    </xf>
    <xf numFmtId="0" fontId="25" fillId="0" borderId="23" xfId="0" applyFont="1" applyBorder="1"/>
    <xf numFmtId="4" fontId="28" fillId="6" borderId="19" xfId="0" applyNumberFormat="1" applyFont="1" applyFill="1" applyBorder="1" applyAlignment="1">
      <alignment horizontal="center" vertical="center"/>
    </xf>
    <xf numFmtId="0" fontId="22" fillId="0" borderId="25" xfId="0" applyFont="1" applyBorder="1"/>
    <xf numFmtId="0" fontId="23" fillId="6" borderId="20" xfId="0" applyFont="1" applyFill="1" applyBorder="1" applyAlignment="1">
      <alignment horizontal="center" vertical="center"/>
    </xf>
    <xf numFmtId="0" fontId="25" fillId="0" borderId="27" xfId="0" applyFont="1" applyBorder="1"/>
    <xf numFmtId="4" fontId="22" fillId="0" borderId="1" xfId="0" applyNumberFormat="1" applyFont="1" applyBorder="1" applyAlignment="1">
      <alignment horizontal="center" vertical="center" wrapText="1"/>
    </xf>
    <xf numFmtId="4" fontId="28" fillId="0" borderId="19"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4" fontId="28" fillId="0" borderId="19" xfId="0" applyNumberFormat="1" applyFont="1" applyBorder="1" applyAlignment="1">
      <alignment horizontal="center" vertical="center"/>
    </xf>
    <xf numFmtId="4" fontId="22" fillId="0" borderId="1" xfId="2" applyNumberFormat="1" applyFont="1" applyBorder="1" applyAlignment="1">
      <alignment horizontal="center" vertical="center" wrapText="1"/>
    </xf>
    <xf numFmtId="0" fontId="18" fillId="0" borderId="3" xfId="0" applyFont="1" applyBorder="1" applyAlignment="1">
      <alignment horizontal="center" vertical="center" wrapText="1"/>
    </xf>
    <xf numFmtId="4" fontId="25" fillId="0" borderId="1" xfId="2" applyNumberFormat="1" applyFont="1" applyBorder="1" applyAlignment="1">
      <alignment horizontal="center" vertical="center" wrapText="1"/>
    </xf>
    <xf numFmtId="0" fontId="25" fillId="0" borderId="1" xfId="2" applyFont="1" applyBorder="1" applyAlignment="1">
      <alignment horizontal="center" vertical="center" wrapText="1"/>
    </xf>
    <xf numFmtId="4" fontId="20"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14" fontId="18" fillId="5" borderId="1"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0" fillId="0" borderId="2" xfId="0" applyFont="1" applyBorder="1" applyAlignment="1">
      <alignment horizontal="center" vertical="center" wrapText="1"/>
    </xf>
    <xf numFmtId="4" fontId="20" fillId="0" borderId="1"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20" fillId="0" borderId="2" xfId="0" applyFont="1" applyBorder="1" applyAlignment="1">
      <alignment horizontal="center" vertical="center"/>
    </xf>
    <xf numFmtId="4" fontId="20" fillId="0" borderId="3" xfId="0" applyNumberFormat="1" applyFont="1" applyBorder="1" applyAlignment="1">
      <alignment horizontal="center" vertical="center"/>
    </xf>
    <xf numFmtId="4" fontId="20" fillId="0" borderId="2" xfId="0" applyNumberFormat="1" applyFont="1" applyBorder="1" applyAlignment="1">
      <alignment horizontal="center" vertical="center"/>
    </xf>
    <xf numFmtId="4" fontId="20" fillId="0" borderId="5" xfId="0" applyNumberFormat="1"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19" fillId="0" borderId="0" xfId="0" applyFont="1" applyAlignment="1">
      <alignment horizontal="center"/>
    </xf>
    <xf numFmtId="0" fontId="21"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2"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0" fillId="0" borderId="15" xfId="0" applyFont="1" applyBorder="1" applyAlignment="1">
      <alignment horizontal="center" vertical="center"/>
    </xf>
    <xf numFmtId="0" fontId="40" fillId="0" borderId="38" xfId="0" applyFont="1" applyBorder="1" applyAlignment="1">
      <alignment horizontal="center" vertical="center"/>
    </xf>
    <xf numFmtId="0" fontId="40" fillId="0" borderId="37" xfId="0" applyFont="1" applyBorder="1" applyAlignment="1">
      <alignment horizontal="center" vertical="center"/>
    </xf>
    <xf numFmtId="0" fontId="0" fillId="0" borderId="3" xfId="0" applyBorder="1" applyAlignment="1">
      <alignment horizontal="center" vertical="center" wrapText="1"/>
    </xf>
    <xf numFmtId="4" fontId="38" fillId="0" borderId="1" xfId="0" applyNumberFormat="1" applyFont="1" applyBorder="1" applyAlignment="1">
      <alignment horizontal="right" vertical="center" wrapText="1"/>
    </xf>
    <xf numFmtId="4" fontId="38" fillId="0" borderId="3" xfId="0" applyNumberFormat="1" applyFont="1" applyBorder="1" applyAlignment="1">
      <alignment horizontal="right" vertical="center" wrapText="1"/>
    </xf>
    <xf numFmtId="4" fontId="18" fillId="0" borderId="3" xfId="0" applyNumberFormat="1" applyFont="1" applyBorder="1" applyAlignment="1">
      <alignment horizontal="center" vertical="center"/>
    </xf>
    <xf numFmtId="4" fontId="18" fillId="0" borderId="5"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38" fillId="0" borderId="3" xfId="0" applyNumberFormat="1" applyFont="1" applyBorder="1" applyAlignment="1">
      <alignment horizontal="center" vertical="center" wrapText="1"/>
    </xf>
    <xf numFmtId="4" fontId="38" fillId="0" borderId="5"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4" fontId="23" fillId="0" borderId="3" xfId="0" applyNumberFormat="1" applyFont="1" applyBorder="1" applyAlignment="1">
      <alignment horizontal="center" vertical="center"/>
    </xf>
    <xf numFmtId="4" fontId="23" fillId="0" borderId="2" xfId="0" applyNumberFormat="1" applyFont="1" applyBorder="1" applyAlignment="1">
      <alignment horizontal="center" vertical="center"/>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4" fontId="38" fillId="0" borderId="39" xfId="0" applyNumberFormat="1" applyFont="1" applyBorder="1" applyAlignment="1">
      <alignment horizontal="center" vertical="center" wrapText="1"/>
    </xf>
    <xf numFmtId="4" fontId="38" fillId="0" borderId="0" xfId="0" applyNumberFormat="1" applyFont="1" applyAlignment="1">
      <alignment horizontal="center" vertical="center" wrapText="1"/>
    </xf>
    <xf numFmtId="4" fontId="38" fillId="0" borderId="12" xfId="0" applyNumberFormat="1" applyFont="1" applyBorder="1" applyAlignment="1">
      <alignment horizontal="center" vertical="center" wrapText="1"/>
    </xf>
    <xf numFmtId="4" fontId="23" fillId="0" borderId="39"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20" fillId="0" borderId="15" xfId="0" applyFont="1" applyBorder="1" applyAlignment="1">
      <alignment horizontal="center" vertical="center"/>
    </xf>
    <xf numFmtId="0" fontId="20" fillId="0" borderId="38" xfId="0" applyFont="1" applyBorder="1" applyAlignment="1">
      <alignment horizontal="center" vertical="center"/>
    </xf>
    <xf numFmtId="0" fontId="20" fillId="0" borderId="37" xfId="0" applyFont="1" applyBorder="1" applyAlignment="1">
      <alignment horizontal="center" vertical="center"/>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2" xfId="0" applyFont="1" applyBorder="1" applyAlignment="1">
      <alignment horizontal="center" vertical="center" wrapText="1"/>
    </xf>
    <xf numFmtId="0" fontId="24"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0" fillId="0" borderId="39" xfId="0" applyBorder="1" applyAlignment="1">
      <alignment horizontal="center" vertical="center" wrapText="1"/>
    </xf>
    <xf numFmtId="0" fontId="0" fillId="0" borderId="12" xfId="0" applyBorder="1" applyAlignment="1">
      <alignment horizontal="center" vertical="center" wrapText="1"/>
    </xf>
    <xf numFmtId="0" fontId="0" fillId="0" borderId="39" xfId="0" applyBorder="1" applyAlignment="1">
      <alignment horizontal="center" vertical="center"/>
    </xf>
    <xf numFmtId="0" fontId="0" fillId="0" borderId="12" xfId="0" applyBorder="1" applyAlignment="1">
      <alignment horizontal="center" vertical="center"/>
    </xf>
    <xf numFmtId="4" fontId="0" fillId="0" borderId="3" xfId="0" applyNumberFormat="1" applyBorder="1" applyAlignment="1">
      <alignment horizontal="center" vertical="center"/>
    </xf>
    <xf numFmtId="4"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4" fontId="0" fillId="0" borderId="1" xfId="0" applyNumberFormat="1" applyBorder="1" applyAlignment="1">
      <alignment horizontal="center" vertical="center"/>
    </xf>
    <xf numFmtId="0" fontId="1" fillId="0" borderId="1" xfId="0" applyFont="1" applyBorder="1" applyAlignment="1">
      <alignment horizontal="center" vertical="center"/>
    </xf>
    <xf numFmtId="0" fontId="11" fillId="0" borderId="0" xfId="0" applyFont="1" applyAlignment="1">
      <alignment horizontal="center"/>
    </xf>
    <xf numFmtId="0" fontId="1" fillId="0" borderId="0" xfId="0" applyFont="1" applyAlignment="1">
      <alignment horizontal="center"/>
    </xf>
    <xf numFmtId="0" fontId="0" fillId="0" borderId="1" xfId="0" applyBorder="1" applyAlignment="1">
      <alignment horizontal="center" vertical="top" wrapText="1"/>
    </xf>
    <xf numFmtId="0" fontId="1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2" fontId="0" fillId="0" borderId="3" xfId="0" applyNumberFormat="1" applyBorder="1" applyAlignment="1">
      <alignment horizontal="center" vertical="center" wrapText="1"/>
    </xf>
    <xf numFmtId="2" fontId="0" fillId="0" borderId="2" xfId="0" applyNumberFormat="1" applyBorder="1" applyAlignment="1">
      <alignment horizontal="center" vertical="center" wrapText="1"/>
    </xf>
    <xf numFmtId="0" fontId="70" fillId="39" borderId="4" xfId="0" applyFont="1" applyFill="1" applyBorder="1" applyAlignment="1">
      <alignment horizontal="center" vertical="center"/>
    </xf>
    <xf numFmtId="0" fontId="67" fillId="39" borderId="39" xfId="0" applyFont="1" applyFill="1" applyBorder="1" applyAlignment="1">
      <alignment horizontal="center" vertical="center"/>
    </xf>
    <xf numFmtId="2" fontId="0" fillId="0" borderId="0" xfId="0" applyNumberFormat="1" applyAlignment="1">
      <alignment horizontal="center" vertical="center"/>
    </xf>
    <xf numFmtId="2" fontId="0" fillId="0" borderId="3" xfId="0" applyNumberFormat="1" applyBorder="1" applyAlignment="1">
      <alignment horizontal="center" vertical="center"/>
    </xf>
    <xf numFmtId="2" fontId="0" fillId="0" borderId="2" xfId="0" applyNumberFormat="1" applyBorder="1" applyAlignment="1">
      <alignment horizontal="center" vertical="center"/>
    </xf>
    <xf numFmtId="4" fontId="0" fillId="0" borderId="3" xfId="0" applyNumberFormat="1" applyBorder="1" applyAlignment="1">
      <alignment horizontal="center" vertical="center" wrapText="1"/>
    </xf>
    <xf numFmtId="0" fontId="0" fillId="40" borderId="0" xfId="0" applyFill="1" applyAlignment="1">
      <alignment horizontal="center" vertical="center"/>
    </xf>
    <xf numFmtId="0" fontId="0" fillId="41" borderId="12" xfId="0" applyFill="1" applyBorder="1" applyAlignment="1">
      <alignment horizontal="center" vertical="center"/>
    </xf>
    <xf numFmtId="0" fontId="64" fillId="39" borderId="4" xfId="0" applyFont="1" applyFill="1" applyBorder="1" applyAlignment="1">
      <alignment horizontal="center" vertical="center"/>
    </xf>
    <xf numFmtId="0" fontId="64" fillId="39" borderId="39" xfId="0" applyFont="1" applyFill="1" applyBorder="1" applyAlignment="1">
      <alignment horizontal="center" vertical="center"/>
    </xf>
    <xf numFmtId="0" fontId="64" fillId="39" borderId="13" xfId="0" applyFont="1" applyFill="1" applyBorder="1" applyAlignment="1">
      <alignment horizontal="center" vertical="center"/>
    </xf>
    <xf numFmtId="0" fontId="64" fillId="39" borderId="0" xfId="0" applyFont="1" applyFill="1" applyAlignment="1">
      <alignment horizontal="center" vertical="center"/>
    </xf>
    <xf numFmtId="0" fontId="70" fillId="39" borderId="13" xfId="0" applyFont="1" applyFill="1" applyBorder="1" applyAlignment="1">
      <alignment horizontal="center" vertical="center"/>
    </xf>
    <xf numFmtId="0" fontId="70" fillId="39" borderId="0" xfId="0" applyFont="1" applyFill="1" applyAlignment="1">
      <alignment horizontal="center" vertical="center"/>
    </xf>
    <xf numFmtId="0" fontId="68" fillId="45" borderId="61" xfId="0" applyFont="1" applyFill="1" applyBorder="1" applyAlignment="1">
      <alignment horizontal="center" vertical="center"/>
    </xf>
    <xf numFmtId="0" fontId="68" fillId="45" borderId="39" xfId="0" applyFont="1" applyFill="1" applyBorder="1" applyAlignment="1">
      <alignment horizontal="center" vertical="center"/>
    </xf>
    <xf numFmtId="0" fontId="68" fillId="45" borderId="62" xfId="0" applyFont="1" applyFill="1" applyBorder="1" applyAlignment="1">
      <alignment horizontal="center" vertical="center"/>
    </xf>
    <xf numFmtId="0" fontId="1" fillId="45" borderId="58" xfId="0" applyFont="1" applyFill="1" applyBorder="1" applyAlignment="1">
      <alignment horizontal="center" vertical="center"/>
    </xf>
    <xf numFmtId="0" fontId="1" fillId="45" borderId="11" xfId="0" applyFont="1" applyFill="1" applyBorder="1" applyAlignment="1">
      <alignment horizontal="center" vertical="center"/>
    </xf>
    <xf numFmtId="0" fontId="1" fillId="45" borderId="60" xfId="0" applyFont="1" applyFill="1" applyBorder="1" applyAlignment="1">
      <alignment horizontal="center" vertical="center"/>
    </xf>
  </cellXfs>
  <cellStyles count="105">
    <cellStyle name="20% - Accent1" xfId="74" builtinId="30" customBuiltin="1"/>
    <cellStyle name="20% - Accent1 2" xfId="10" xr:uid="{00000000-0005-0000-0000-000001000000}"/>
    <cellStyle name="20% - Accent2" xfId="77" builtinId="34" customBuiltin="1"/>
    <cellStyle name="20% - Accent2 2" xfId="11" xr:uid="{00000000-0005-0000-0000-000003000000}"/>
    <cellStyle name="20% - Accent3" xfId="80" builtinId="38" customBuiltin="1"/>
    <cellStyle name="20% - Accent3 2" xfId="12" xr:uid="{00000000-0005-0000-0000-000005000000}"/>
    <cellStyle name="20% - Accent4" xfId="83" builtinId="42" customBuiltin="1"/>
    <cellStyle name="20% - Accent4 2" xfId="13" xr:uid="{00000000-0005-0000-0000-000007000000}"/>
    <cellStyle name="20% - Accent5" xfId="86" builtinId="46" customBuiltin="1"/>
    <cellStyle name="20% - Accent5 2" xfId="14" xr:uid="{00000000-0005-0000-0000-000009000000}"/>
    <cellStyle name="20% - Accent6" xfId="89" builtinId="50" customBuiltin="1"/>
    <cellStyle name="20% - Accent6 2" xfId="15" xr:uid="{00000000-0005-0000-0000-00000B000000}"/>
    <cellStyle name="40% - Accent1" xfId="75" builtinId="31" customBuiltin="1"/>
    <cellStyle name="40% - Accent1 2" xfId="16" xr:uid="{00000000-0005-0000-0000-00000D000000}"/>
    <cellStyle name="40% - Accent2" xfId="78" builtinId="35" customBuiltin="1"/>
    <cellStyle name="40% - Accent2 2" xfId="17" xr:uid="{00000000-0005-0000-0000-00000F000000}"/>
    <cellStyle name="40% - Accent3" xfId="81" builtinId="39" customBuiltin="1"/>
    <cellStyle name="40% - Accent3 2" xfId="18" xr:uid="{00000000-0005-0000-0000-000011000000}"/>
    <cellStyle name="40% - Accent4" xfId="84" builtinId="43" customBuiltin="1"/>
    <cellStyle name="40% - Accent4 2" xfId="19" xr:uid="{00000000-0005-0000-0000-000013000000}"/>
    <cellStyle name="40% - Accent5" xfId="87" builtinId="47" customBuiltin="1"/>
    <cellStyle name="40% - Accent5 2" xfId="20" xr:uid="{00000000-0005-0000-0000-000015000000}"/>
    <cellStyle name="40% - Accent6" xfId="90" builtinId="51" customBuiltin="1"/>
    <cellStyle name="40% - Accent6 2" xfId="21" xr:uid="{00000000-0005-0000-0000-000017000000}"/>
    <cellStyle name="60% - Accent1 2" xfId="22" xr:uid="{00000000-0005-0000-0000-000018000000}"/>
    <cellStyle name="60% - Accent1 3" xfId="96" xr:uid="{00000000-0005-0000-0000-000019000000}"/>
    <cellStyle name="60% - Accent2 2" xfId="23" xr:uid="{00000000-0005-0000-0000-00001A000000}"/>
    <cellStyle name="60% - Accent2 3" xfId="97" xr:uid="{00000000-0005-0000-0000-00001B000000}"/>
    <cellStyle name="60% - Accent3 2" xfId="24" xr:uid="{00000000-0005-0000-0000-00001C000000}"/>
    <cellStyle name="60% - Accent3 3" xfId="98" xr:uid="{00000000-0005-0000-0000-00001D000000}"/>
    <cellStyle name="60% - Accent4 2" xfId="25" xr:uid="{00000000-0005-0000-0000-00001E000000}"/>
    <cellStyle name="60% - Accent4 3" xfId="99" xr:uid="{00000000-0005-0000-0000-00001F000000}"/>
    <cellStyle name="60% - Accent5 2" xfId="26" xr:uid="{00000000-0005-0000-0000-000020000000}"/>
    <cellStyle name="60% - Accent5 3" xfId="100" xr:uid="{00000000-0005-0000-0000-000021000000}"/>
    <cellStyle name="60% - Accent6 2" xfId="27" xr:uid="{00000000-0005-0000-0000-000022000000}"/>
    <cellStyle name="60% - Accent6 3" xfId="101" xr:uid="{00000000-0005-0000-0000-000023000000}"/>
    <cellStyle name="Accent1" xfId="73" builtinId="29" customBuiltin="1"/>
    <cellStyle name="Accent1 2" xfId="28" xr:uid="{00000000-0005-0000-0000-000025000000}"/>
    <cellStyle name="Accent2" xfId="76" builtinId="33" customBuiltin="1"/>
    <cellStyle name="Accent2 2" xfId="29" xr:uid="{00000000-0005-0000-0000-000027000000}"/>
    <cellStyle name="Accent3" xfId="79" builtinId="37" customBuiltin="1"/>
    <cellStyle name="Accent3 2" xfId="30" xr:uid="{00000000-0005-0000-0000-000029000000}"/>
    <cellStyle name="Accent4" xfId="82" builtinId="41" customBuiltin="1"/>
    <cellStyle name="Accent4 2" xfId="31" xr:uid="{00000000-0005-0000-0000-00002B000000}"/>
    <cellStyle name="Accent5" xfId="85" builtinId="45" customBuiltin="1"/>
    <cellStyle name="Accent5 2" xfId="32" xr:uid="{00000000-0005-0000-0000-00002D000000}"/>
    <cellStyle name="Accent6" xfId="88" builtinId="49" customBuiltin="1"/>
    <cellStyle name="Accent6 2" xfId="33" xr:uid="{00000000-0005-0000-0000-00002F000000}"/>
    <cellStyle name="Bad" xfId="63" builtinId="27" customBuiltin="1"/>
    <cellStyle name="Bad 2" xfId="34" xr:uid="{00000000-0005-0000-0000-000031000000}"/>
    <cellStyle name="Calculation" xfId="66" builtinId="22" customBuiltin="1"/>
    <cellStyle name="Calculation 2" xfId="35" xr:uid="{00000000-0005-0000-0000-000033000000}"/>
    <cellStyle name="Check Cell" xfId="68" builtinId="23" customBuiltin="1"/>
    <cellStyle name="Check Cell 2" xfId="36" xr:uid="{00000000-0005-0000-0000-000035000000}"/>
    <cellStyle name="Comma" xfId="6" builtinId="3"/>
    <cellStyle name="Comma 2" xfId="38" xr:uid="{00000000-0005-0000-0000-000037000000}"/>
    <cellStyle name="Comma 2 2" xfId="57" xr:uid="{00000000-0005-0000-0000-000038000000}"/>
    <cellStyle name="Comma 3" xfId="37" xr:uid="{00000000-0005-0000-0000-000039000000}"/>
    <cellStyle name="Comma 4" xfId="92" xr:uid="{00000000-0005-0000-0000-00003A000000}"/>
    <cellStyle name="Excel Built-in Normal" xfId="39" xr:uid="{00000000-0005-0000-0000-00003B000000}"/>
    <cellStyle name="Explanatory Text" xfId="71" builtinId="53" customBuiltin="1"/>
    <cellStyle name="Explanatory Text 2" xfId="40" xr:uid="{00000000-0005-0000-0000-00003D000000}"/>
    <cellStyle name="Good" xfId="3" builtinId="26" customBuiltin="1"/>
    <cellStyle name="Good 2" xfId="8" xr:uid="{00000000-0005-0000-0000-00003F000000}"/>
    <cellStyle name="Heading 1" xfId="59" builtinId="16" customBuiltin="1"/>
    <cellStyle name="Heading 1 2" xfId="41" xr:uid="{00000000-0005-0000-0000-000041000000}"/>
    <cellStyle name="Heading 2" xfId="60" builtinId="17" customBuiltin="1"/>
    <cellStyle name="Heading 2 2" xfId="42" xr:uid="{00000000-0005-0000-0000-000043000000}"/>
    <cellStyle name="Heading 3" xfId="61" builtinId="18" customBuiltin="1"/>
    <cellStyle name="Heading 3 2" xfId="43" xr:uid="{00000000-0005-0000-0000-000045000000}"/>
    <cellStyle name="Heading 4" xfId="62" builtinId="19" customBuiltin="1"/>
    <cellStyle name="Heading 4 2" xfId="44" xr:uid="{00000000-0005-0000-0000-000047000000}"/>
    <cellStyle name="Hyperlink 2" xfId="45" xr:uid="{00000000-0005-0000-0000-000048000000}"/>
    <cellStyle name="Input" xfId="64" builtinId="20" customBuiltin="1"/>
    <cellStyle name="Input 2" xfId="46" xr:uid="{00000000-0005-0000-0000-00004A000000}"/>
    <cellStyle name="Linked Cell" xfId="67" builtinId="24" customBuiltin="1"/>
    <cellStyle name="Linked Cell 2" xfId="47" xr:uid="{00000000-0005-0000-0000-00004C000000}"/>
    <cellStyle name="Neutral 2" xfId="48" xr:uid="{00000000-0005-0000-0000-00004D000000}"/>
    <cellStyle name="Neutral 3" xfId="95" xr:uid="{00000000-0005-0000-0000-00004E000000}"/>
    <cellStyle name="Normal" xfId="0" builtinId="0"/>
    <cellStyle name="Normal 10" xfId="104" xr:uid="{00000000-0005-0000-0000-000050000000}"/>
    <cellStyle name="Normal 2" xfId="2" xr:uid="{00000000-0005-0000-0000-000051000000}"/>
    <cellStyle name="Normal 2 2" xfId="49" xr:uid="{00000000-0005-0000-0000-000052000000}"/>
    <cellStyle name="Normal 3" xfId="1" xr:uid="{00000000-0005-0000-0000-000053000000}"/>
    <cellStyle name="Normal 3 2" xfId="50" xr:uid="{00000000-0005-0000-0000-000054000000}"/>
    <cellStyle name="Normal 4" xfId="5" xr:uid="{00000000-0005-0000-0000-000055000000}"/>
    <cellStyle name="Normal 4 2" xfId="51" xr:uid="{00000000-0005-0000-0000-000056000000}"/>
    <cellStyle name="Normal 4 2 2" xfId="58" xr:uid="{00000000-0005-0000-0000-000057000000}"/>
    <cellStyle name="Normal 4 2_RO-MD 21-27" xfId="102" xr:uid="{00000000-0005-0000-0000-000058000000}"/>
    <cellStyle name="Normal 5" xfId="7" xr:uid="{00000000-0005-0000-0000-000059000000}"/>
    <cellStyle name="Normal 6" xfId="9" xr:uid="{00000000-0005-0000-0000-00005A000000}"/>
    <cellStyle name="Normal 7" xfId="91" xr:uid="{00000000-0005-0000-0000-00005B000000}"/>
    <cellStyle name="Normal 8" xfId="103" xr:uid="{00000000-0005-0000-0000-00005C000000}"/>
    <cellStyle name="Normal 9" xfId="4" xr:uid="{00000000-0005-0000-0000-00005D000000}"/>
    <cellStyle name="Note" xfId="70" builtinId="10" customBuiltin="1"/>
    <cellStyle name="Note 2" xfId="52" xr:uid="{00000000-0005-0000-0000-00005F000000}"/>
    <cellStyle name="Output" xfId="65" builtinId="21" customBuiltin="1"/>
    <cellStyle name="Output 2" xfId="53" xr:uid="{00000000-0005-0000-0000-000061000000}"/>
    <cellStyle name="Percent 2" xfId="93" xr:uid="{00000000-0005-0000-0000-000062000000}"/>
    <cellStyle name="Title 2" xfId="54" xr:uid="{00000000-0005-0000-0000-000063000000}"/>
    <cellStyle name="Title 3" xfId="94" xr:uid="{00000000-0005-0000-0000-000064000000}"/>
    <cellStyle name="Total" xfId="72" builtinId="25" customBuiltin="1"/>
    <cellStyle name="Total 2" xfId="55" xr:uid="{00000000-0005-0000-0000-000066000000}"/>
    <cellStyle name="Warning Text" xfId="69" builtinId="11" customBuiltin="1"/>
    <cellStyle name="Warning Text 2" xfId="56" xr:uid="{00000000-0005-0000-0000-00006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pascud\Documents\ROMD%2021-27\CONTRACTARE\Distributie%20contracte\Copy%20of%20Distributie%20contracte_01%20august%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MD (2)"/>
      <sheetName val="ROMD"/>
      <sheetName val="ROUA"/>
      <sheetName val="Sheet4"/>
      <sheetName val="Sheet1"/>
      <sheetName val="Sheet2"/>
      <sheetName val="Sheet3"/>
    </sheetNames>
    <sheetDataSet>
      <sheetData sheetId="0"/>
      <sheetData sheetId="1">
        <row r="25">
          <cell r="I25" t="str">
            <v>ROMD00430</v>
          </cell>
        </row>
        <row r="76">
          <cell r="I76" t="str">
            <v>ROMD00248</v>
          </cell>
        </row>
        <row r="77">
          <cell r="I77" t="str">
            <v>ROMD00075</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362"/>
  <sheetViews>
    <sheetView topLeftCell="F6" zoomScale="90" zoomScaleNormal="90" workbookViewId="0">
      <pane ySplit="2085" activePane="bottomLeft"/>
      <selection activeCell="M8" sqref="M8"/>
      <selection pane="bottomLeft" activeCell="M8" sqref="M8"/>
    </sheetView>
  </sheetViews>
  <sheetFormatPr defaultColWidth="8.85546875" defaultRowHeight="12" x14ac:dyDescent="0.2"/>
  <cols>
    <col min="1" max="1" width="6.140625" style="67" customWidth="1"/>
    <col min="2" max="2" width="12" style="67" customWidth="1"/>
    <col min="3" max="3" width="10.140625" style="67" customWidth="1"/>
    <col min="4" max="4" width="18" style="67" customWidth="1"/>
    <col min="5" max="5" width="15.85546875" style="67" customWidth="1"/>
    <col min="6" max="6" width="18.140625" style="67" customWidth="1"/>
    <col min="7" max="7" width="24.140625" style="67" customWidth="1"/>
    <col min="8" max="8" width="10.140625" style="67" customWidth="1"/>
    <col min="9" max="9" width="16.140625" style="68" customWidth="1"/>
    <col min="10" max="10" width="12.140625" style="67" customWidth="1"/>
    <col min="11" max="11" width="16.85546875" style="68" customWidth="1"/>
    <col min="12" max="12" width="14.85546875" style="67" customWidth="1"/>
    <col min="13" max="13" width="13.85546875" style="67" hidden="1" customWidth="1"/>
    <col min="14" max="14" width="13.140625" style="67" hidden="1" customWidth="1"/>
    <col min="15" max="17" width="10.140625" style="67" hidden="1" customWidth="1"/>
    <col min="18" max="18" width="0.140625" style="67" hidden="1" customWidth="1"/>
    <col min="19" max="19" width="19.140625" style="67" customWidth="1"/>
    <col min="20" max="21" width="12.140625" style="67" customWidth="1"/>
    <col min="22" max="22" width="18.85546875" style="67" customWidth="1"/>
    <col min="23" max="254" width="8.85546875" style="67"/>
    <col min="255" max="255" width="3.140625" style="67" customWidth="1"/>
    <col min="256" max="256" width="9.140625" style="67" customWidth="1"/>
    <col min="257" max="257" width="10.140625" style="67" customWidth="1"/>
    <col min="258" max="258" width="18" style="67" customWidth="1"/>
    <col min="259" max="259" width="11" style="67" customWidth="1"/>
    <col min="260" max="260" width="18.140625" style="67" customWidth="1"/>
    <col min="261" max="261" width="24.140625" style="67" customWidth="1"/>
    <col min="262" max="262" width="10.140625" style="67" customWidth="1"/>
    <col min="263" max="263" width="16.140625" style="67" customWidth="1"/>
    <col min="264" max="264" width="12.140625" style="67" customWidth="1"/>
    <col min="265" max="265" width="16.85546875" style="67" customWidth="1"/>
    <col min="266" max="266" width="12.140625" style="67" customWidth="1"/>
    <col min="267" max="272" width="0" style="67" hidden="1" customWidth="1"/>
    <col min="273" max="273" width="10.140625" style="67" customWidth="1"/>
    <col min="274" max="274" width="8.85546875" style="67"/>
    <col min="275" max="275" width="12.140625" style="67" customWidth="1"/>
    <col min="276" max="276" width="18.140625" style="67" customWidth="1"/>
    <col min="277" max="510" width="8.85546875" style="67"/>
    <col min="511" max="511" width="3.140625" style="67" customWidth="1"/>
    <col min="512" max="512" width="9.140625" style="67" customWidth="1"/>
    <col min="513" max="513" width="10.140625" style="67" customWidth="1"/>
    <col min="514" max="514" width="18" style="67" customWidth="1"/>
    <col min="515" max="515" width="11" style="67" customWidth="1"/>
    <col min="516" max="516" width="18.140625" style="67" customWidth="1"/>
    <col min="517" max="517" width="24.140625" style="67" customWidth="1"/>
    <col min="518" max="518" width="10.140625" style="67" customWidth="1"/>
    <col min="519" max="519" width="16.140625" style="67" customWidth="1"/>
    <col min="520" max="520" width="12.140625" style="67" customWidth="1"/>
    <col min="521" max="521" width="16.85546875" style="67" customWidth="1"/>
    <col min="522" max="522" width="12.140625" style="67" customWidth="1"/>
    <col min="523" max="528" width="0" style="67" hidden="1" customWidth="1"/>
    <col min="529" max="529" width="10.140625" style="67" customWidth="1"/>
    <col min="530" max="530" width="8.85546875" style="67"/>
    <col min="531" max="531" width="12.140625" style="67" customWidth="1"/>
    <col min="532" max="532" width="18.140625" style="67" customWidth="1"/>
    <col min="533" max="766" width="8.85546875" style="67"/>
    <col min="767" max="767" width="3.140625" style="67" customWidth="1"/>
    <col min="768" max="768" width="9.140625" style="67" customWidth="1"/>
    <col min="769" max="769" width="10.140625" style="67" customWidth="1"/>
    <col min="770" max="770" width="18" style="67" customWidth="1"/>
    <col min="771" max="771" width="11" style="67" customWidth="1"/>
    <col min="772" max="772" width="18.140625" style="67" customWidth="1"/>
    <col min="773" max="773" width="24.140625" style="67" customWidth="1"/>
    <col min="774" max="774" width="10.140625" style="67" customWidth="1"/>
    <col min="775" max="775" width="16.140625" style="67" customWidth="1"/>
    <col min="776" max="776" width="12.140625" style="67" customWidth="1"/>
    <col min="777" max="777" width="16.85546875" style="67" customWidth="1"/>
    <col min="778" max="778" width="12.140625" style="67" customWidth="1"/>
    <col min="779" max="784" width="0" style="67" hidden="1" customWidth="1"/>
    <col min="785" max="785" width="10.140625" style="67" customWidth="1"/>
    <col min="786" max="786" width="8.85546875" style="67"/>
    <col min="787" max="787" width="12.140625" style="67" customWidth="1"/>
    <col min="788" max="788" width="18.140625" style="67" customWidth="1"/>
    <col min="789" max="1022" width="8.85546875" style="67"/>
    <col min="1023" max="1023" width="3.140625" style="67" customWidth="1"/>
    <col min="1024" max="1024" width="9.140625" style="67" customWidth="1"/>
    <col min="1025" max="1025" width="10.140625" style="67" customWidth="1"/>
    <col min="1026" max="1026" width="18" style="67" customWidth="1"/>
    <col min="1027" max="1027" width="11" style="67" customWidth="1"/>
    <col min="1028" max="1028" width="18.140625" style="67" customWidth="1"/>
    <col min="1029" max="1029" width="24.140625" style="67" customWidth="1"/>
    <col min="1030" max="1030" width="10.140625" style="67" customWidth="1"/>
    <col min="1031" max="1031" width="16.140625" style="67" customWidth="1"/>
    <col min="1032" max="1032" width="12.140625" style="67" customWidth="1"/>
    <col min="1033" max="1033" width="16.85546875" style="67" customWidth="1"/>
    <col min="1034" max="1034" width="12.140625" style="67" customWidth="1"/>
    <col min="1035" max="1040" width="0" style="67" hidden="1" customWidth="1"/>
    <col min="1041" max="1041" width="10.140625" style="67" customWidth="1"/>
    <col min="1042" max="1042" width="8.85546875" style="67"/>
    <col min="1043" max="1043" width="12.140625" style="67" customWidth="1"/>
    <col min="1044" max="1044" width="18.140625" style="67" customWidth="1"/>
    <col min="1045" max="1278" width="8.85546875" style="67"/>
    <col min="1279" max="1279" width="3.140625" style="67" customWidth="1"/>
    <col min="1280" max="1280" width="9.140625" style="67" customWidth="1"/>
    <col min="1281" max="1281" width="10.140625" style="67" customWidth="1"/>
    <col min="1282" max="1282" width="18" style="67" customWidth="1"/>
    <col min="1283" max="1283" width="11" style="67" customWidth="1"/>
    <col min="1284" max="1284" width="18.140625" style="67" customWidth="1"/>
    <col min="1285" max="1285" width="24.140625" style="67" customWidth="1"/>
    <col min="1286" max="1286" width="10.140625" style="67" customWidth="1"/>
    <col min="1287" max="1287" width="16.140625" style="67" customWidth="1"/>
    <col min="1288" max="1288" width="12.140625" style="67" customWidth="1"/>
    <col min="1289" max="1289" width="16.85546875" style="67" customWidth="1"/>
    <col min="1290" max="1290" width="12.140625" style="67" customWidth="1"/>
    <col min="1291" max="1296" width="0" style="67" hidden="1" customWidth="1"/>
    <col min="1297" max="1297" width="10.140625" style="67" customWidth="1"/>
    <col min="1298" max="1298" width="8.85546875" style="67"/>
    <col min="1299" max="1299" width="12.140625" style="67" customWidth="1"/>
    <col min="1300" max="1300" width="18.140625" style="67" customWidth="1"/>
    <col min="1301" max="1534" width="8.85546875" style="67"/>
    <col min="1535" max="1535" width="3.140625" style="67" customWidth="1"/>
    <col min="1536" max="1536" width="9.140625" style="67" customWidth="1"/>
    <col min="1537" max="1537" width="10.140625" style="67" customWidth="1"/>
    <col min="1538" max="1538" width="18" style="67" customWidth="1"/>
    <col min="1539" max="1539" width="11" style="67" customWidth="1"/>
    <col min="1540" max="1540" width="18.140625" style="67" customWidth="1"/>
    <col min="1541" max="1541" width="24.140625" style="67" customWidth="1"/>
    <col min="1542" max="1542" width="10.140625" style="67" customWidth="1"/>
    <col min="1543" max="1543" width="16.140625" style="67" customWidth="1"/>
    <col min="1544" max="1544" width="12.140625" style="67" customWidth="1"/>
    <col min="1545" max="1545" width="16.85546875" style="67" customWidth="1"/>
    <col min="1546" max="1546" width="12.140625" style="67" customWidth="1"/>
    <col min="1547" max="1552" width="0" style="67" hidden="1" customWidth="1"/>
    <col min="1553" max="1553" width="10.140625" style="67" customWidth="1"/>
    <col min="1554" max="1554" width="8.85546875" style="67"/>
    <col min="1555" max="1555" width="12.140625" style="67" customWidth="1"/>
    <col min="1556" max="1556" width="18.140625" style="67" customWidth="1"/>
    <col min="1557" max="1790" width="8.85546875" style="67"/>
    <col min="1791" max="1791" width="3.140625" style="67" customWidth="1"/>
    <col min="1792" max="1792" width="9.140625" style="67" customWidth="1"/>
    <col min="1793" max="1793" width="10.140625" style="67" customWidth="1"/>
    <col min="1794" max="1794" width="18" style="67" customWidth="1"/>
    <col min="1795" max="1795" width="11" style="67" customWidth="1"/>
    <col min="1796" max="1796" width="18.140625" style="67" customWidth="1"/>
    <col min="1797" max="1797" width="24.140625" style="67" customWidth="1"/>
    <col min="1798" max="1798" width="10.140625" style="67" customWidth="1"/>
    <col min="1799" max="1799" width="16.140625" style="67" customWidth="1"/>
    <col min="1800" max="1800" width="12.140625" style="67" customWidth="1"/>
    <col min="1801" max="1801" width="16.85546875" style="67" customWidth="1"/>
    <col min="1802" max="1802" width="12.140625" style="67" customWidth="1"/>
    <col min="1803" max="1808" width="0" style="67" hidden="1" customWidth="1"/>
    <col min="1809" max="1809" width="10.140625" style="67" customWidth="1"/>
    <col min="1810" max="1810" width="8.85546875" style="67"/>
    <col min="1811" max="1811" width="12.140625" style="67" customWidth="1"/>
    <col min="1812" max="1812" width="18.140625" style="67" customWidth="1"/>
    <col min="1813" max="2046" width="8.85546875" style="67"/>
    <col min="2047" max="2047" width="3.140625" style="67" customWidth="1"/>
    <col min="2048" max="2048" width="9.140625" style="67" customWidth="1"/>
    <col min="2049" max="2049" width="10.140625" style="67" customWidth="1"/>
    <col min="2050" max="2050" width="18" style="67" customWidth="1"/>
    <col min="2051" max="2051" width="11" style="67" customWidth="1"/>
    <col min="2052" max="2052" width="18.140625" style="67" customWidth="1"/>
    <col min="2053" max="2053" width="24.140625" style="67" customWidth="1"/>
    <col min="2054" max="2054" width="10.140625" style="67" customWidth="1"/>
    <col min="2055" max="2055" width="16.140625" style="67" customWidth="1"/>
    <col min="2056" max="2056" width="12.140625" style="67" customWidth="1"/>
    <col min="2057" max="2057" width="16.85546875" style="67" customWidth="1"/>
    <col min="2058" max="2058" width="12.140625" style="67" customWidth="1"/>
    <col min="2059" max="2064" width="0" style="67" hidden="1" customWidth="1"/>
    <col min="2065" max="2065" width="10.140625" style="67" customWidth="1"/>
    <col min="2066" max="2066" width="8.85546875" style="67"/>
    <col min="2067" max="2067" width="12.140625" style="67" customWidth="1"/>
    <col min="2068" max="2068" width="18.140625" style="67" customWidth="1"/>
    <col min="2069" max="2302" width="8.85546875" style="67"/>
    <col min="2303" max="2303" width="3.140625" style="67" customWidth="1"/>
    <col min="2304" max="2304" width="9.140625" style="67" customWidth="1"/>
    <col min="2305" max="2305" width="10.140625" style="67" customWidth="1"/>
    <col min="2306" max="2306" width="18" style="67" customWidth="1"/>
    <col min="2307" max="2307" width="11" style="67" customWidth="1"/>
    <col min="2308" max="2308" width="18.140625" style="67" customWidth="1"/>
    <col min="2309" max="2309" width="24.140625" style="67" customWidth="1"/>
    <col min="2310" max="2310" width="10.140625" style="67" customWidth="1"/>
    <col min="2311" max="2311" width="16.140625" style="67" customWidth="1"/>
    <col min="2312" max="2312" width="12.140625" style="67" customWidth="1"/>
    <col min="2313" max="2313" width="16.85546875" style="67" customWidth="1"/>
    <col min="2314" max="2314" width="12.140625" style="67" customWidth="1"/>
    <col min="2315" max="2320" width="0" style="67" hidden="1" customWidth="1"/>
    <col min="2321" max="2321" width="10.140625" style="67" customWidth="1"/>
    <col min="2322" max="2322" width="8.85546875" style="67"/>
    <col min="2323" max="2323" width="12.140625" style="67" customWidth="1"/>
    <col min="2324" max="2324" width="18.140625" style="67" customWidth="1"/>
    <col min="2325" max="2558" width="8.85546875" style="67"/>
    <col min="2559" max="2559" width="3.140625" style="67" customWidth="1"/>
    <col min="2560" max="2560" width="9.140625" style="67" customWidth="1"/>
    <col min="2561" max="2561" width="10.140625" style="67" customWidth="1"/>
    <col min="2562" max="2562" width="18" style="67" customWidth="1"/>
    <col min="2563" max="2563" width="11" style="67" customWidth="1"/>
    <col min="2564" max="2564" width="18.140625" style="67" customWidth="1"/>
    <col min="2565" max="2565" width="24.140625" style="67" customWidth="1"/>
    <col min="2566" max="2566" width="10.140625" style="67" customWidth="1"/>
    <col min="2567" max="2567" width="16.140625" style="67" customWidth="1"/>
    <col min="2568" max="2568" width="12.140625" style="67" customWidth="1"/>
    <col min="2569" max="2569" width="16.85546875" style="67" customWidth="1"/>
    <col min="2570" max="2570" width="12.140625" style="67" customWidth="1"/>
    <col min="2571" max="2576" width="0" style="67" hidden="1" customWidth="1"/>
    <col min="2577" max="2577" width="10.140625" style="67" customWidth="1"/>
    <col min="2578" max="2578" width="8.85546875" style="67"/>
    <col min="2579" max="2579" width="12.140625" style="67" customWidth="1"/>
    <col min="2580" max="2580" width="18.140625" style="67" customWidth="1"/>
    <col min="2581" max="2814" width="8.85546875" style="67"/>
    <col min="2815" max="2815" width="3.140625" style="67" customWidth="1"/>
    <col min="2816" max="2816" width="9.140625" style="67" customWidth="1"/>
    <col min="2817" max="2817" width="10.140625" style="67" customWidth="1"/>
    <col min="2818" max="2818" width="18" style="67" customWidth="1"/>
    <col min="2819" max="2819" width="11" style="67" customWidth="1"/>
    <col min="2820" max="2820" width="18.140625" style="67" customWidth="1"/>
    <col min="2821" max="2821" width="24.140625" style="67" customWidth="1"/>
    <col min="2822" max="2822" width="10.140625" style="67" customWidth="1"/>
    <col min="2823" max="2823" width="16.140625" style="67" customWidth="1"/>
    <col min="2824" max="2824" width="12.140625" style="67" customWidth="1"/>
    <col min="2825" max="2825" width="16.85546875" style="67" customWidth="1"/>
    <col min="2826" max="2826" width="12.140625" style="67" customWidth="1"/>
    <col min="2827" max="2832" width="0" style="67" hidden="1" customWidth="1"/>
    <col min="2833" max="2833" width="10.140625" style="67" customWidth="1"/>
    <col min="2834" max="2834" width="8.85546875" style="67"/>
    <col min="2835" max="2835" width="12.140625" style="67" customWidth="1"/>
    <col min="2836" max="2836" width="18.140625" style="67" customWidth="1"/>
    <col min="2837" max="3070" width="8.85546875" style="67"/>
    <col min="3071" max="3071" width="3.140625" style="67" customWidth="1"/>
    <col min="3072" max="3072" width="9.140625" style="67" customWidth="1"/>
    <col min="3073" max="3073" width="10.140625" style="67" customWidth="1"/>
    <col min="3074" max="3074" width="18" style="67" customWidth="1"/>
    <col min="3075" max="3075" width="11" style="67" customWidth="1"/>
    <col min="3076" max="3076" width="18.140625" style="67" customWidth="1"/>
    <col min="3077" max="3077" width="24.140625" style="67" customWidth="1"/>
    <col min="3078" max="3078" width="10.140625" style="67" customWidth="1"/>
    <col min="3079" max="3079" width="16.140625" style="67" customWidth="1"/>
    <col min="3080" max="3080" width="12.140625" style="67" customWidth="1"/>
    <col min="3081" max="3081" width="16.85546875" style="67" customWidth="1"/>
    <col min="3082" max="3082" width="12.140625" style="67" customWidth="1"/>
    <col min="3083" max="3088" width="0" style="67" hidden="1" customWidth="1"/>
    <col min="3089" max="3089" width="10.140625" style="67" customWidth="1"/>
    <col min="3090" max="3090" width="8.85546875" style="67"/>
    <col min="3091" max="3091" width="12.140625" style="67" customWidth="1"/>
    <col min="3092" max="3092" width="18.140625" style="67" customWidth="1"/>
    <col min="3093" max="3326" width="8.85546875" style="67"/>
    <col min="3327" max="3327" width="3.140625" style="67" customWidth="1"/>
    <col min="3328" max="3328" width="9.140625" style="67" customWidth="1"/>
    <col min="3329" max="3329" width="10.140625" style="67" customWidth="1"/>
    <col min="3330" max="3330" width="18" style="67" customWidth="1"/>
    <col min="3331" max="3331" width="11" style="67" customWidth="1"/>
    <col min="3332" max="3332" width="18.140625" style="67" customWidth="1"/>
    <col min="3333" max="3333" width="24.140625" style="67" customWidth="1"/>
    <col min="3334" max="3334" width="10.140625" style="67" customWidth="1"/>
    <col min="3335" max="3335" width="16.140625" style="67" customWidth="1"/>
    <col min="3336" max="3336" width="12.140625" style="67" customWidth="1"/>
    <col min="3337" max="3337" width="16.85546875" style="67" customWidth="1"/>
    <col min="3338" max="3338" width="12.140625" style="67" customWidth="1"/>
    <col min="3339" max="3344" width="0" style="67" hidden="1" customWidth="1"/>
    <col min="3345" max="3345" width="10.140625" style="67" customWidth="1"/>
    <col min="3346" max="3346" width="8.85546875" style="67"/>
    <col min="3347" max="3347" width="12.140625" style="67" customWidth="1"/>
    <col min="3348" max="3348" width="18.140625" style="67" customWidth="1"/>
    <col min="3349" max="3582" width="8.85546875" style="67"/>
    <col min="3583" max="3583" width="3.140625" style="67" customWidth="1"/>
    <col min="3584" max="3584" width="9.140625" style="67" customWidth="1"/>
    <col min="3585" max="3585" width="10.140625" style="67" customWidth="1"/>
    <col min="3586" max="3586" width="18" style="67" customWidth="1"/>
    <col min="3587" max="3587" width="11" style="67" customWidth="1"/>
    <col min="3588" max="3588" width="18.140625" style="67" customWidth="1"/>
    <col min="3589" max="3589" width="24.140625" style="67" customWidth="1"/>
    <col min="3590" max="3590" width="10.140625" style="67" customWidth="1"/>
    <col min="3591" max="3591" width="16.140625" style="67" customWidth="1"/>
    <col min="3592" max="3592" width="12.140625" style="67" customWidth="1"/>
    <col min="3593" max="3593" width="16.85546875" style="67" customWidth="1"/>
    <col min="3594" max="3594" width="12.140625" style="67" customWidth="1"/>
    <col min="3595" max="3600" width="0" style="67" hidden="1" customWidth="1"/>
    <col min="3601" max="3601" width="10.140625" style="67" customWidth="1"/>
    <col min="3602" max="3602" width="8.85546875" style="67"/>
    <col min="3603" max="3603" width="12.140625" style="67" customWidth="1"/>
    <col min="3604" max="3604" width="18.140625" style="67" customWidth="1"/>
    <col min="3605" max="3838" width="8.85546875" style="67"/>
    <col min="3839" max="3839" width="3.140625" style="67" customWidth="1"/>
    <col min="3840" max="3840" width="9.140625" style="67" customWidth="1"/>
    <col min="3841" max="3841" width="10.140625" style="67" customWidth="1"/>
    <col min="3842" max="3842" width="18" style="67" customWidth="1"/>
    <col min="3843" max="3843" width="11" style="67" customWidth="1"/>
    <col min="3844" max="3844" width="18.140625" style="67" customWidth="1"/>
    <col min="3845" max="3845" width="24.140625" style="67" customWidth="1"/>
    <col min="3846" max="3846" width="10.140625" style="67" customWidth="1"/>
    <col min="3847" max="3847" width="16.140625" style="67" customWidth="1"/>
    <col min="3848" max="3848" width="12.140625" style="67" customWidth="1"/>
    <col min="3849" max="3849" width="16.85546875" style="67" customWidth="1"/>
    <col min="3850" max="3850" width="12.140625" style="67" customWidth="1"/>
    <col min="3851" max="3856" width="0" style="67" hidden="1" customWidth="1"/>
    <col min="3857" max="3857" width="10.140625" style="67" customWidth="1"/>
    <col min="3858" max="3858" width="8.85546875" style="67"/>
    <col min="3859" max="3859" width="12.140625" style="67" customWidth="1"/>
    <col min="3860" max="3860" width="18.140625" style="67" customWidth="1"/>
    <col min="3861" max="4094" width="8.85546875" style="67"/>
    <col min="4095" max="4095" width="3.140625" style="67" customWidth="1"/>
    <col min="4096" max="4096" width="9.140625" style="67" customWidth="1"/>
    <col min="4097" max="4097" width="10.140625" style="67" customWidth="1"/>
    <col min="4098" max="4098" width="18" style="67" customWidth="1"/>
    <col min="4099" max="4099" width="11" style="67" customWidth="1"/>
    <col min="4100" max="4100" width="18.140625" style="67" customWidth="1"/>
    <col min="4101" max="4101" width="24.140625" style="67" customWidth="1"/>
    <col min="4102" max="4102" width="10.140625" style="67" customWidth="1"/>
    <col min="4103" max="4103" width="16.140625" style="67" customWidth="1"/>
    <col min="4104" max="4104" width="12.140625" style="67" customWidth="1"/>
    <col min="4105" max="4105" width="16.85546875" style="67" customWidth="1"/>
    <col min="4106" max="4106" width="12.140625" style="67" customWidth="1"/>
    <col min="4107" max="4112" width="0" style="67" hidden="1" customWidth="1"/>
    <col min="4113" max="4113" width="10.140625" style="67" customWidth="1"/>
    <col min="4114" max="4114" width="8.85546875" style="67"/>
    <col min="4115" max="4115" width="12.140625" style="67" customWidth="1"/>
    <col min="4116" max="4116" width="18.140625" style="67" customWidth="1"/>
    <col min="4117" max="4350" width="8.85546875" style="67"/>
    <col min="4351" max="4351" width="3.140625" style="67" customWidth="1"/>
    <col min="4352" max="4352" width="9.140625" style="67" customWidth="1"/>
    <col min="4353" max="4353" width="10.140625" style="67" customWidth="1"/>
    <col min="4354" max="4354" width="18" style="67" customWidth="1"/>
    <col min="4355" max="4355" width="11" style="67" customWidth="1"/>
    <col min="4356" max="4356" width="18.140625" style="67" customWidth="1"/>
    <col min="4357" max="4357" width="24.140625" style="67" customWidth="1"/>
    <col min="4358" max="4358" width="10.140625" style="67" customWidth="1"/>
    <col min="4359" max="4359" width="16.140625" style="67" customWidth="1"/>
    <col min="4360" max="4360" width="12.140625" style="67" customWidth="1"/>
    <col min="4361" max="4361" width="16.85546875" style="67" customWidth="1"/>
    <col min="4362" max="4362" width="12.140625" style="67" customWidth="1"/>
    <col min="4363" max="4368" width="0" style="67" hidden="1" customWidth="1"/>
    <col min="4369" max="4369" width="10.140625" style="67" customWidth="1"/>
    <col min="4370" max="4370" width="8.85546875" style="67"/>
    <col min="4371" max="4371" width="12.140625" style="67" customWidth="1"/>
    <col min="4372" max="4372" width="18.140625" style="67" customWidth="1"/>
    <col min="4373" max="4606" width="8.85546875" style="67"/>
    <col min="4607" max="4607" width="3.140625" style="67" customWidth="1"/>
    <col min="4608" max="4608" width="9.140625" style="67" customWidth="1"/>
    <col min="4609" max="4609" width="10.140625" style="67" customWidth="1"/>
    <col min="4610" max="4610" width="18" style="67" customWidth="1"/>
    <col min="4611" max="4611" width="11" style="67" customWidth="1"/>
    <col min="4612" max="4612" width="18.140625" style="67" customWidth="1"/>
    <col min="4613" max="4613" width="24.140625" style="67" customWidth="1"/>
    <col min="4614" max="4614" width="10.140625" style="67" customWidth="1"/>
    <col min="4615" max="4615" width="16.140625" style="67" customWidth="1"/>
    <col min="4616" max="4616" width="12.140625" style="67" customWidth="1"/>
    <col min="4617" max="4617" width="16.85546875" style="67" customWidth="1"/>
    <col min="4618" max="4618" width="12.140625" style="67" customWidth="1"/>
    <col min="4619" max="4624" width="0" style="67" hidden="1" customWidth="1"/>
    <col min="4625" max="4625" width="10.140625" style="67" customWidth="1"/>
    <col min="4626" max="4626" width="8.85546875" style="67"/>
    <col min="4627" max="4627" width="12.140625" style="67" customWidth="1"/>
    <col min="4628" max="4628" width="18.140625" style="67" customWidth="1"/>
    <col min="4629" max="4862" width="8.85546875" style="67"/>
    <col min="4863" max="4863" width="3.140625" style="67" customWidth="1"/>
    <col min="4864" max="4864" width="9.140625" style="67" customWidth="1"/>
    <col min="4865" max="4865" width="10.140625" style="67" customWidth="1"/>
    <col min="4866" max="4866" width="18" style="67" customWidth="1"/>
    <col min="4867" max="4867" width="11" style="67" customWidth="1"/>
    <col min="4868" max="4868" width="18.140625" style="67" customWidth="1"/>
    <col min="4869" max="4869" width="24.140625" style="67" customWidth="1"/>
    <col min="4870" max="4870" width="10.140625" style="67" customWidth="1"/>
    <col min="4871" max="4871" width="16.140625" style="67" customWidth="1"/>
    <col min="4872" max="4872" width="12.140625" style="67" customWidth="1"/>
    <col min="4873" max="4873" width="16.85546875" style="67" customWidth="1"/>
    <col min="4874" max="4874" width="12.140625" style="67" customWidth="1"/>
    <col min="4875" max="4880" width="0" style="67" hidden="1" customWidth="1"/>
    <col min="4881" max="4881" width="10.140625" style="67" customWidth="1"/>
    <col min="4882" max="4882" width="8.85546875" style="67"/>
    <col min="4883" max="4883" width="12.140625" style="67" customWidth="1"/>
    <col min="4884" max="4884" width="18.140625" style="67" customWidth="1"/>
    <col min="4885" max="5118" width="8.85546875" style="67"/>
    <col min="5119" max="5119" width="3.140625" style="67" customWidth="1"/>
    <col min="5120" max="5120" width="9.140625" style="67" customWidth="1"/>
    <col min="5121" max="5121" width="10.140625" style="67" customWidth="1"/>
    <col min="5122" max="5122" width="18" style="67" customWidth="1"/>
    <col min="5123" max="5123" width="11" style="67" customWidth="1"/>
    <col min="5124" max="5124" width="18.140625" style="67" customWidth="1"/>
    <col min="5125" max="5125" width="24.140625" style="67" customWidth="1"/>
    <col min="5126" max="5126" width="10.140625" style="67" customWidth="1"/>
    <col min="5127" max="5127" width="16.140625" style="67" customWidth="1"/>
    <col min="5128" max="5128" width="12.140625" style="67" customWidth="1"/>
    <col min="5129" max="5129" width="16.85546875" style="67" customWidth="1"/>
    <col min="5130" max="5130" width="12.140625" style="67" customWidth="1"/>
    <col min="5131" max="5136" width="0" style="67" hidden="1" customWidth="1"/>
    <col min="5137" max="5137" width="10.140625" style="67" customWidth="1"/>
    <col min="5138" max="5138" width="8.85546875" style="67"/>
    <col min="5139" max="5139" width="12.140625" style="67" customWidth="1"/>
    <col min="5140" max="5140" width="18.140625" style="67" customWidth="1"/>
    <col min="5141" max="5374" width="8.85546875" style="67"/>
    <col min="5375" max="5375" width="3.140625" style="67" customWidth="1"/>
    <col min="5376" max="5376" width="9.140625" style="67" customWidth="1"/>
    <col min="5377" max="5377" width="10.140625" style="67" customWidth="1"/>
    <col min="5378" max="5378" width="18" style="67" customWidth="1"/>
    <col min="5379" max="5379" width="11" style="67" customWidth="1"/>
    <col min="5380" max="5380" width="18.140625" style="67" customWidth="1"/>
    <col min="5381" max="5381" width="24.140625" style="67" customWidth="1"/>
    <col min="5382" max="5382" width="10.140625" style="67" customWidth="1"/>
    <col min="5383" max="5383" width="16.140625" style="67" customWidth="1"/>
    <col min="5384" max="5384" width="12.140625" style="67" customWidth="1"/>
    <col min="5385" max="5385" width="16.85546875" style="67" customWidth="1"/>
    <col min="5386" max="5386" width="12.140625" style="67" customWidth="1"/>
    <col min="5387" max="5392" width="0" style="67" hidden="1" customWidth="1"/>
    <col min="5393" max="5393" width="10.140625" style="67" customWidth="1"/>
    <col min="5394" max="5394" width="8.85546875" style="67"/>
    <col min="5395" max="5395" width="12.140625" style="67" customWidth="1"/>
    <col min="5396" max="5396" width="18.140625" style="67" customWidth="1"/>
    <col min="5397" max="5630" width="8.85546875" style="67"/>
    <col min="5631" max="5631" width="3.140625" style="67" customWidth="1"/>
    <col min="5632" max="5632" width="9.140625" style="67" customWidth="1"/>
    <col min="5633" max="5633" width="10.140625" style="67" customWidth="1"/>
    <col min="5634" max="5634" width="18" style="67" customWidth="1"/>
    <col min="5635" max="5635" width="11" style="67" customWidth="1"/>
    <col min="5636" max="5636" width="18.140625" style="67" customWidth="1"/>
    <col min="5637" max="5637" width="24.140625" style="67" customWidth="1"/>
    <col min="5638" max="5638" width="10.140625" style="67" customWidth="1"/>
    <col min="5639" max="5639" width="16.140625" style="67" customWidth="1"/>
    <col min="5640" max="5640" width="12.140625" style="67" customWidth="1"/>
    <col min="5641" max="5641" width="16.85546875" style="67" customWidth="1"/>
    <col min="5642" max="5642" width="12.140625" style="67" customWidth="1"/>
    <col min="5643" max="5648" width="0" style="67" hidden="1" customWidth="1"/>
    <col min="5649" max="5649" width="10.140625" style="67" customWidth="1"/>
    <col min="5650" max="5650" width="8.85546875" style="67"/>
    <col min="5651" max="5651" width="12.140625" style="67" customWidth="1"/>
    <col min="5652" max="5652" width="18.140625" style="67" customWidth="1"/>
    <col min="5653" max="5886" width="8.85546875" style="67"/>
    <col min="5887" max="5887" width="3.140625" style="67" customWidth="1"/>
    <col min="5888" max="5888" width="9.140625" style="67" customWidth="1"/>
    <col min="5889" max="5889" width="10.140625" style="67" customWidth="1"/>
    <col min="5890" max="5890" width="18" style="67" customWidth="1"/>
    <col min="5891" max="5891" width="11" style="67" customWidth="1"/>
    <col min="5892" max="5892" width="18.140625" style="67" customWidth="1"/>
    <col min="5893" max="5893" width="24.140625" style="67" customWidth="1"/>
    <col min="5894" max="5894" width="10.140625" style="67" customWidth="1"/>
    <col min="5895" max="5895" width="16.140625" style="67" customWidth="1"/>
    <col min="5896" max="5896" width="12.140625" style="67" customWidth="1"/>
    <col min="5897" max="5897" width="16.85546875" style="67" customWidth="1"/>
    <col min="5898" max="5898" width="12.140625" style="67" customWidth="1"/>
    <col min="5899" max="5904" width="0" style="67" hidden="1" customWidth="1"/>
    <col min="5905" max="5905" width="10.140625" style="67" customWidth="1"/>
    <col min="5906" max="5906" width="8.85546875" style="67"/>
    <col min="5907" max="5907" width="12.140625" style="67" customWidth="1"/>
    <col min="5908" max="5908" width="18.140625" style="67" customWidth="1"/>
    <col min="5909" max="6142" width="8.85546875" style="67"/>
    <col min="6143" max="6143" width="3.140625" style="67" customWidth="1"/>
    <col min="6144" max="6144" width="9.140625" style="67" customWidth="1"/>
    <col min="6145" max="6145" width="10.140625" style="67" customWidth="1"/>
    <col min="6146" max="6146" width="18" style="67" customWidth="1"/>
    <col min="6147" max="6147" width="11" style="67" customWidth="1"/>
    <col min="6148" max="6148" width="18.140625" style="67" customWidth="1"/>
    <col min="6149" max="6149" width="24.140625" style="67" customWidth="1"/>
    <col min="6150" max="6150" width="10.140625" style="67" customWidth="1"/>
    <col min="6151" max="6151" width="16.140625" style="67" customWidth="1"/>
    <col min="6152" max="6152" width="12.140625" style="67" customWidth="1"/>
    <col min="6153" max="6153" width="16.85546875" style="67" customWidth="1"/>
    <col min="6154" max="6154" width="12.140625" style="67" customWidth="1"/>
    <col min="6155" max="6160" width="0" style="67" hidden="1" customWidth="1"/>
    <col min="6161" max="6161" width="10.140625" style="67" customWidth="1"/>
    <col min="6162" max="6162" width="8.85546875" style="67"/>
    <col min="6163" max="6163" width="12.140625" style="67" customWidth="1"/>
    <col min="6164" max="6164" width="18.140625" style="67" customWidth="1"/>
    <col min="6165" max="6398" width="8.85546875" style="67"/>
    <col min="6399" max="6399" width="3.140625" style="67" customWidth="1"/>
    <col min="6400" max="6400" width="9.140625" style="67" customWidth="1"/>
    <col min="6401" max="6401" width="10.140625" style="67" customWidth="1"/>
    <col min="6402" max="6402" width="18" style="67" customWidth="1"/>
    <col min="6403" max="6403" width="11" style="67" customWidth="1"/>
    <col min="6404" max="6404" width="18.140625" style="67" customWidth="1"/>
    <col min="6405" max="6405" width="24.140625" style="67" customWidth="1"/>
    <col min="6406" max="6406" width="10.140625" style="67" customWidth="1"/>
    <col min="6407" max="6407" width="16.140625" style="67" customWidth="1"/>
    <col min="6408" max="6408" width="12.140625" style="67" customWidth="1"/>
    <col min="6409" max="6409" width="16.85546875" style="67" customWidth="1"/>
    <col min="6410" max="6410" width="12.140625" style="67" customWidth="1"/>
    <col min="6411" max="6416" width="0" style="67" hidden="1" customWidth="1"/>
    <col min="6417" max="6417" width="10.140625" style="67" customWidth="1"/>
    <col min="6418" max="6418" width="8.85546875" style="67"/>
    <col min="6419" max="6419" width="12.140625" style="67" customWidth="1"/>
    <col min="6420" max="6420" width="18.140625" style="67" customWidth="1"/>
    <col min="6421" max="6654" width="8.85546875" style="67"/>
    <col min="6655" max="6655" width="3.140625" style="67" customWidth="1"/>
    <col min="6656" max="6656" width="9.140625" style="67" customWidth="1"/>
    <col min="6657" max="6657" width="10.140625" style="67" customWidth="1"/>
    <col min="6658" max="6658" width="18" style="67" customWidth="1"/>
    <col min="6659" max="6659" width="11" style="67" customWidth="1"/>
    <col min="6660" max="6660" width="18.140625" style="67" customWidth="1"/>
    <col min="6661" max="6661" width="24.140625" style="67" customWidth="1"/>
    <col min="6662" max="6662" width="10.140625" style="67" customWidth="1"/>
    <col min="6663" max="6663" width="16.140625" style="67" customWidth="1"/>
    <col min="6664" max="6664" width="12.140625" style="67" customWidth="1"/>
    <col min="6665" max="6665" width="16.85546875" style="67" customWidth="1"/>
    <col min="6666" max="6666" width="12.140625" style="67" customWidth="1"/>
    <col min="6667" max="6672" width="0" style="67" hidden="1" customWidth="1"/>
    <col min="6673" max="6673" width="10.140625" style="67" customWidth="1"/>
    <col min="6674" max="6674" width="8.85546875" style="67"/>
    <col min="6675" max="6675" width="12.140625" style="67" customWidth="1"/>
    <col min="6676" max="6676" width="18.140625" style="67" customWidth="1"/>
    <col min="6677" max="6910" width="8.85546875" style="67"/>
    <col min="6911" max="6911" width="3.140625" style="67" customWidth="1"/>
    <col min="6912" max="6912" width="9.140625" style="67" customWidth="1"/>
    <col min="6913" max="6913" width="10.140625" style="67" customWidth="1"/>
    <col min="6914" max="6914" width="18" style="67" customWidth="1"/>
    <col min="6915" max="6915" width="11" style="67" customWidth="1"/>
    <col min="6916" max="6916" width="18.140625" style="67" customWidth="1"/>
    <col min="6917" max="6917" width="24.140625" style="67" customWidth="1"/>
    <col min="6918" max="6918" width="10.140625" style="67" customWidth="1"/>
    <col min="6919" max="6919" width="16.140625" style="67" customWidth="1"/>
    <col min="6920" max="6920" width="12.140625" style="67" customWidth="1"/>
    <col min="6921" max="6921" width="16.85546875" style="67" customWidth="1"/>
    <col min="6922" max="6922" width="12.140625" style="67" customWidth="1"/>
    <col min="6923" max="6928" width="0" style="67" hidden="1" customWidth="1"/>
    <col min="6929" max="6929" width="10.140625" style="67" customWidth="1"/>
    <col min="6930" max="6930" width="8.85546875" style="67"/>
    <col min="6931" max="6931" width="12.140625" style="67" customWidth="1"/>
    <col min="6932" max="6932" width="18.140625" style="67" customWidth="1"/>
    <col min="6933" max="7166" width="8.85546875" style="67"/>
    <col min="7167" max="7167" width="3.140625" style="67" customWidth="1"/>
    <col min="7168" max="7168" width="9.140625" style="67" customWidth="1"/>
    <col min="7169" max="7169" width="10.140625" style="67" customWidth="1"/>
    <col min="7170" max="7170" width="18" style="67" customWidth="1"/>
    <col min="7171" max="7171" width="11" style="67" customWidth="1"/>
    <col min="7172" max="7172" width="18.140625" style="67" customWidth="1"/>
    <col min="7173" max="7173" width="24.140625" style="67" customWidth="1"/>
    <col min="7174" max="7174" width="10.140625" style="67" customWidth="1"/>
    <col min="7175" max="7175" width="16.140625" style="67" customWidth="1"/>
    <col min="7176" max="7176" width="12.140625" style="67" customWidth="1"/>
    <col min="7177" max="7177" width="16.85546875" style="67" customWidth="1"/>
    <col min="7178" max="7178" width="12.140625" style="67" customWidth="1"/>
    <col min="7179" max="7184" width="0" style="67" hidden="1" customWidth="1"/>
    <col min="7185" max="7185" width="10.140625" style="67" customWidth="1"/>
    <col min="7186" max="7186" width="8.85546875" style="67"/>
    <col min="7187" max="7187" width="12.140625" style="67" customWidth="1"/>
    <col min="7188" max="7188" width="18.140625" style="67" customWidth="1"/>
    <col min="7189" max="7422" width="8.85546875" style="67"/>
    <col min="7423" max="7423" width="3.140625" style="67" customWidth="1"/>
    <col min="7424" max="7424" width="9.140625" style="67" customWidth="1"/>
    <col min="7425" max="7425" width="10.140625" style="67" customWidth="1"/>
    <col min="7426" max="7426" width="18" style="67" customWidth="1"/>
    <col min="7427" max="7427" width="11" style="67" customWidth="1"/>
    <col min="7428" max="7428" width="18.140625" style="67" customWidth="1"/>
    <col min="7429" max="7429" width="24.140625" style="67" customWidth="1"/>
    <col min="7430" max="7430" width="10.140625" style="67" customWidth="1"/>
    <col min="7431" max="7431" width="16.140625" style="67" customWidth="1"/>
    <col min="7432" max="7432" width="12.140625" style="67" customWidth="1"/>
    <col min="7433" max="7433" width="16.85546875" style="67" customWidth="1"/>
    <col min="7434" max="7434" width="12.140625" style="67" customWidth="1"/>
    <col min="7435" max="7440" width="0" style="67" hidden="1" customWidth="1"/>
    <col min="7441" max="7441" width="10.140625" style="67" customWidth="1"/>
    <col min="7442" max="7442" width="8.85546875" style="67"/>
    <col min="7443" max="7443" width="12.140625" style="67" customWidth="1"/>
    <col min="7444" max="7444" width="18.140625" style="67" customWidth="1"/>
    <col min="7445" max="7678" width="8.85546875" style="67"/>
    <col min="7679" max="7679" width="3.140625" style="67" customWidth="1"/>
    <col min="7680" max="7680" width="9.140625" style="67" customWidth="1"/>
    <col min="7681" max="7681" width="10.140625" style="67" customWidth="1"/>
    <col min="7682" max="7682" width="18" style="67" customWidth="1"/>
    <col min="7683" max="7683" width="11" style="67" customWidth="1"/>
    <col min="7684" max="7684" width="18.140625" style="67" customWidth="1"/>
    <col min="7685" max="7685" width="24.140625" style="67" customWidth="1"/>
    <col min="7686" max="7686" width="10.140625" style="67" customWidth="1"/>
    <col min="7687" max="7687" width="16.140625" style="67" customWidth="1"/>
    <col min="7688" max="7688" width="12.140625" style="67" customWidth="1"/>
    <col min="7689" max="7689" width="16.85546875" style="67" customWidth="1"/>
    <col min="7690" max="7690" width="12.140625" style="67" customWidth="1"/>
    <col min="7691" max="7696" width="0" style="67" hidden="1" customWidth="1"/>
    <col min="7697" max="7697" width="10.140625" style="67" customWidth="1"/>
    <col min="7698" max="7698" width="8.85546875" style="67"/>
    <col min="7699" max="7699" width="12.140625" style="67" customWidth="1"/>
    <col min="7700" max="7700" width="18.140625" style="67" customWidth="1"/>
    <col min="7701" max="7934" width="8.85546875" style="67"/>
    <col min="7935" max="7935" width="3.140625" style="67" customWidth="1"/>
    <col min="7936" max="7936" width="9.140625" style="67" customWidth="1"/>
    <col min="7937" max="7937" width="10.140625" style="67" customWidth="1"/>
    <col min="7938" max="7938" width="18" style="67" customWidth="1"/>
    <col min="7939" max="7939" width="11" style="67" customWidth="1"/>
    <col min="7940" max="7940" width="18.140625" style="67" customWidth="1"/>
    <col min="7941" max="7941" width="24.140625" style="67" customWidth="1"/>
    <col min="7942" max="7942" width="10.140625" style="67" customWidth="1"/>
    <col min="7943" max="7943" width="16.140625" style="67" customWidth="1"/>
    <col min="7944" max="7944" width="12.140625" style="67" customWidth="1"/>
    <col min="7945" max="7945" width="16.85546875" style="67" customWidth="1"/>
    <col min="7946" max="7946" width="12.140625" style="67" customWidth="1"/>
    <col min="7947" max="7952" width="0" style="67" hidden="1" customWidth="1"/>
    <col min="7953" max="7953" width="10.140625" style="67" customWidth="1"/>
    <col min="7954" max="7954" width="8.85546875" style="67"/>
    <col min="7955" max="7955" width="12.140625" style="67" customWidth="1"/>
    <col min="7956" max="7956" width="18.140625" style="67" customWidth="1"/>
    <col min="7957" max="8190" width="8.85546875" style="67"/>
    <col min="8191" max="8191" width="3.140625" style="67" customWidth="1"/>
    <col min="8192" max="8192" width="9.140625" style="67" customWidth="1"/>
    <col min="8193" max="8193" width="10.140625" style="67" customWidth="1"/>
    <col min="8194" max="8194" width="18" style="67" customWidth="1"/>
    <col min="8195" max="8195" width="11" style="67" customWidth="1"/>
    <col min="8196" max="8196" width="18.140625" style="67" customWidth="1"/>
    <col min="8197" max="8197" width="24.140625" style="67" customWidth="1"/>
    <col min="8198" max="8198" width="10.140625" style="67" customWidth="1"/>
    <col min="8199" max="8199" width="16.140625" style="67" customWidth="1"/>
    <col min="8200" max="8200" width="12.140625" style="67" customWidth="1"/>
    <col min="8201" max="8201" width="16.85546875" style="67" customWidth="1"/>
    <col min="8202" max="8202" width="12.140625" style="67" customWidth="1"/>
    <col min="8203" max="8208" width="0" style="67" hidden="1" customWidth="1"/>
    <col min="8209" max="8209" width="10.140625" style="67" customWidth="1"/>
    <col min="8210" max="8210" width="8.85546875" style="67"/>
    <col min="8211" max="8211" width="12.140625" style="67" customWidth="1"/>
    <col min="8212" max="8212" width="18.140625" style="67" customWidth="1"/>
    <col min="8213" max="8446" width="8.85546875" style="67"/>
    <col min="8447" max="8447" width="3.140625" style="67" customWidth="1"/>
    <col min="8448" max="8448" width="9.140625" style="67" customWidth="1"/>
    <col min="8449" max="8449" width="10.140625" style="67" customWidth="1"/>
    <col min="8450" max="8450" width="18" style="67" customWidth="1"/>
    <col min="8451" max="8451" width="11" style="67" customWidth="1"/>
    <col min="8452" max="8452" width="18.140625" style="67" customWidth="1"/>
    <col min="8453" max="8453" width="24.140625" style="67" customWidth="1"/>
    <col min="8454" max="8454" width="10.140625" style="67" customWidth="1"/>
    <col min="8455" max="8455" width="16.140625" style="67" customWidth="1"/>
    <col min="8456" max="8456" width="12.140625" style="67" customWidth="1"/>
    <col min="8457" max="8457" width="16.85546875" style="67" customWidth="1"/>
    <col min="8458" max="8458" width="12.140625" style="67" customWidth="1"/>
    <col min="8459" max="8464" width="0" style="67" hidden="1" customWidth="1"/>
    <col min="8465" max="8465" width="10.140625" style="67" customWidth="1"/>
    <col min="8466" max="8466" width="8.85546875" style="67"/>
    <col min="8467" max="8467" width="12.140625" style="67" customWidth="1"/>
    <col min="8468" max="8468" width="18.140625" style="67" customWidth="1"/>
    <col min="8469" max="8702" width="8.85546875" style="67"/>
    <col min="8703" max="8703" width="3.140625" style="67" customWidth="1"/>
    <col min="8704" max="8704" width="9.140625" style="67" customWidth="1"/>
    <col min="8705" max="8705" width="10.140625" style="67" customWidth="1"/>
    <col min="8706" max="8706" width="18" style="67" customWidth="1"/>
    <col min="8707" max="8707" width="11" style="67" customWidth="1"/>
    <col min="8708" max="8708" width="18.140625" style="67" customWidth="1"/>
    <col min="8709" max="8709" width="24.140625" style="67" customWidth="1"/>
    <col min="8710" max="8710" width="10.140625" style="67" customWidth="1"/>
    <col min="8711" max="8711" width="16.140625" style="67" customWidth="1"/>
    <col min="8712" max="8712" width="12.140625" style="67" customWidth="1"/>
    <col min="8713" max="8713" width="16.85546875" style="67" customWidth="1"/>
    <col min="8714" max="8714" width="12.140625" style="67" customWidth="1"/>
    <col min="8715" max="8720" width="0" style="67" hidden="1" customWidth="1"/>
    <col min="8721" max="8721" width="10.140625" style="67" customWidth="1"/>
    <col min="8722" max="8722" width="8.85546875" style="67"/>
    <col min="8723" max="8723" width="12.140625" style="67" customWidth="1"/>
    <col min="8724" max="8724" width="18.140625" style="67" customWidth="1"/>
    <col min="8725" max="8958" width="8.85546875" style="67"/>
    <col min="8959" max="8959" width="3.140625" style="67" customWidth="1"/>
    <col min="8960" max="8960" width="9.140625" style="67" customWidth="1"/>
    <col min="8961" max="8961" width="10.140625" style="67" customWidth="1"/>
    <col min="8962" max="8962" width="18" style="67" customWidth="1"/>
    <col min="8963" max="8963" width="11" style="67" customWidth="1"/>
    <col min="8964" max="8964" width="18.140625" style="67" customWidth="1"/>
    <col min="8965" max="8965" width="24.140625" style="67" customWidth="1"/>
    <col min="8966" max="8966" width="10.140625" style="67" customWidth="1"/>
    <col min="8967" max="8967" width="16.140625" style="67" customWidth="1"/>
    <col min="8968" max="8968" width="12.140625" style="67" customWidth="1"/>
    <col min="8969" max="8969" width="16.85546875" style="67" customWidth="1"/>
    <col min="8970" max="8970" width="12.140625" style="67" customWidth="1"/>
    <col min="8971" max="8976" width="0" style="67" hidden="1" customWidth="1"/>
    <col min="8977" max="8977" width="10.140625" style="67" customWidth="1"/>
    <col min="8978" max="8978" width="8.85546875" style="67"/>
    <col min="8979" max="8979" width="12.140625" style="67" customWidth="1"/>
    <col min="8980" max="8980" width="18.140625" style="67" customWidth="1"/>
    <col min="8981" max="9214" width="8.85546875" style="67"/>
    <col min="9215" max="9215" width="3.140625" style="67" customWidth="1"/>
    <col min="9216" max="9216" width="9.140625" style="67" customWidth="1"/>
    <col min="9217" max="9217" width="10.140625" style="67" customWidth="1"/>
    <col min="9218" max="9218" width="18" style="67" customWidth="1"/>
    <col min="9219" max="9219" width="11" style="67" customWidth="1"/>
    <col min="9220" max="9220" width="18.140625" style="67" customWidth="1"/>
    <col min="9221" max="9221" width="24.140625" style="67" customWidth="1"/>
    <col min="9222" max="9222" width="10.140625" style="67" customWidth="1"/>
    <col min="9223" max="9223" width="16.140625" style="67" customWidth="1"/>
    <col min="9224" max="9224" width="12.140625" style="67" customWidth="1"/>
    <col min="9225" max="9225" width="16.85546875" style="67" customWidth="1"/>
    <col min="9226" max="9226" width="12.140625" style="67" customWidth="1"/>
    <col min="9227" max="9232" width="0" style="67" hidden="1" customWidth="1"/>
    <col min="9233" max="9233" width="10.140625" style="67" customWidth="1"/>
    <col min="9234" max="9234" width="8.85546875" style="67"/>
    <col min="9235" max="9235" width="12.140625" style="67" customWidth="1"/>
    <col min="9236" max="9236" width="18.140625" style="67" customWidth="1"/>
    <col min="9237" max="9470" width="8.85546875" style="67"/>
    <col min="9471" max="9471" width="3.140625" style="67" customWidth="1"/>
    <col min="9472" max="9472" width="9.140625" style="67" customWidth="1"/>
    <col min="9473" max="9473" width="10.140625" style="67" customWidth="1"/>
    <col min="9474" max="9474" width="18" style="67" customWidth="1"/>
    <col min="9475" max="9475" width="11" style="67" customWidth="1"/>
    <col min="9476" max="9476" width="18.140625" style="67" customWidth="1"/>
    <col min="9477" max="9477" width="24.140625" style="67" customWidth="1"/>
    <col min="9478" max="9478" width="10.140625" style="67" customWidth="1"/>
    <col min="9479" max="9479" width="16.140625" style="67" customWidth="1"/>
    <col min="9480" max="9480" width="12.140625" style="67" customWidth="1"/>
    <col min="9481" max="9481" width="16.85546875" style="67" customWidth="1"/>
    <col min="9482" max="9482" width="12.140625" style="67" customWidth="1"/>
    <col min="9483" max="9488" width="0" style="67" hidden="1" customWidth="1"/>
    <col min="9489" max="9489" width="10.140625" style="67" customWidth="1"/>
    <col min="9490" max="9490" width="8.85546875" style="67"/>
    <col min="9491" max="9491" width="12.140625" style="67" customWidth="1"/>
    <col min="9492" max="9492" width="18.140625" style="67" customWidth="1"/>
    <col min="9493" max="9726" width="8.85546875" style="67"/>
    <col min="9727" max="9727" width="3.140625" style="67" customWidth="1"/>
    <col min="9728" max="9728" width="9.140625" style="67" customWidth="1"/>
    <col min="9729" max="9729" width="10.140625" style="67" customWidth="1"/>
    <col min="9730" max="9730" width="18" style="67" customWidth="1"/>
    <col min="9731" max="9731" width="11" style="67" customWidth="1"/>
    <col min="9732" max="9732" width="18.140625" style="67" customWidth="1"/>
    <col min="9733" max="9733" width="24.140625" style="67" customWidth="1"/>
    <col min="9734" max="9734" width="10.140625" style="67" customWidth="1"/>
    <col min="9735" max="9735" width="16.140625" style="67" customWidth="1"/>
    <col min="9736" max="9736" width="12.140625" style="67" customWidth="1"/>
    <col min="9737" max="9737" width="16.85546875" style="67" customWidth="1"/>
    <col min="9738" max="9738" width="12.140625" style="67" customWidth="1"/>
    <col min="9739" max="9744" width="0" style="67" hidden="1" customWidth="1"/>
    <col min="9745" max="9745" width="10.140625" style="67" customWidth="1"/>
    <col min="9746" max="9746" width="8.85546875" style="67"/>
    <col min="9747" max="9747" width="12.140625" style="67" customWidth="1"/>
    <col min="9748" max="9748" width="18.140625" style="67" customWidth="1"/>
    <col min="9749" max="9982" width="8.85546875" style="67"/>
    <col min="9983" max="9983" width="3.140625" style="67" customWidth="1"/>
    <col min="9984" max="9984" width="9.140625" style="67" customWidth="1"/>
    <col min="9985" max="9985" width="10.140625" style="67" customWidth="1"/>
    <col min="9986" max="9986" width="18" style="67" customWidth="1"/>
    <col min="9987" max="9987" width="11" style="67" customWidth="1"/>
    <col min="9988" max="9988" width="18.140625" style="67" customWidth="1"/>
    <col min="9989" max="9989" width="24.140625" style="67" customWidth="1"/>
    <col min="9990" max="9990" width="10.140625" style="67" customWidth="1"/>
    <col min="9991" max="9991" width="16.140625" style="67" customWidth="1"/>
    <col min="9992" max="9992" width="12.140625" style="67" customWidth="1"/>
    <col min="9993" max="9993" width="16.85546875" style="67" customWidth="1"/>
    <col min="9994" max="9994" width="12.140625" style="67" customWidth="1"/>
    <col min="9995" max="10000" width="0" style="67" hidden="1" customWidth="1"/>
    <col min="10001" max="10001" width="10.140625" style="67" customWidth="1"/>
    <col min="10002" max="10002" width="8.85546875" style="67"/>
    <col min="10003" max="10003" width="12.140625" style="67" customWidth="1"/>
    <col min="10004" max="10004" width="18.140625" style="67" customWidth="1"/>
    <col min="10005" max="10238" width="8.85546875" style="67"/>
    <col min="10239" max="10239" width="3.140625" style="67" customWidth="1"/>
    <col min="10240" max="10240" width="9.140625" style="67" customWidth="1"/>
    <col min="10241" max="10241" width="10.140625" style="67" customWidth="1"/>
    <col min="10242" max="10242" width="18" style="67" customWidth="1"/>
    <col min="10243" max="10243" width="11" style="67" customWidth="1"/>
    <col min="10244" max="10244" width="18.140625" style="67" customWidth="1"/>
    <col min="10245" max="10245" width="24.140625" style="67" customWidth="1"/>
    <col min="10246" max="10246" width="10.140625" style="67" customWidth="1"/>
    <col min="10247" max="10247" width="16.140625" style="67" customWidth="1"/>
    <col min="10248" max="10248" width="12.140625" style="67" customWidth="1"/>
    <col min="10249" max="10249" width="16.85546875" style="67" customWidth="1"/>
    <col min="10250" max="10250" width="12.140625" style="67" customWidth="1"/>
    <col min="10251" max="10256" width="0" style="67" hidden="1" customWidth="1"/>
    <col min="10257" max="10257" width="10.140625" style="67" customWidth="1"/>
    <col min="10258" max="10258" width="8.85546875" style="67"/>
    <col min="10259" max="10259" width="12.140625" style="67" customWidth="1"/>
    <col min="10260" max="10260" width="18.140625" style="67" customWidth="1"/>
    <col min="10261" max="10494" width="8.85546875" style="67"/>
    <col min="10495" max="10495" width="3.140625" style="67" customWidth="1"/>
    <col min="10496" max="10496" width="9.140625" style="67" customWidth="1"/>
    <col min="10497" max="10497" width="10.140625" style="67" customWidth="1"/>
    <col min="10498" max="10498" width="18" style="67" customWidth="1"/>
    <col min="10499" max="10499" width="11" style="67" customWidth="1"/>
    <col min="10500" max="10500" width="18.140625" style="67" customWidth="1"/>
    <col min="10501" max="10501" width="24.140625" style="67" customWidth="1"/>
    <col min="10502" max="10502" width="10.140625" style="67" customWidth="1"/>
    <col min="10503" max="10503" width="16.140625" style="67" customWidth="1"/>
    <col min="10504" max="10504" width="12.140625" style="67" customWidth="1"/>
    <col min="10505" max="10505" width="16.85546875" style="67" customWidth="1"/>
    <col min="10506" max="10506" width="12.140625" style="67" customWidth="1"/>
    <col min="10507" max="10512" width="0" style="67" hidden="1" customWidth="1"/>
    <col min="10513" max="10513" width="10.140625" style="67" customWidth="1"/>
    <col min="10514" max="10514" width="8.85546875" style="67"/>
    <col min="10515" max="10515" width="12.140625" style="67" customWidth="1"/>
    <col min="10516" max="10516" width="18.140625" style="67" customWidth="1"/>
    <col min="10517" max="10750" width="8.85546875" style="67"/>
    <col min="10751" max="10751" width="3.140625" style="67" customWidth="1"/>
    <col min="10752" max="10752" width="9.140625" style="67" customWidth="1"/>
    <col min="10753" max="10753" width="10.140625" style="67" customWidth="1"/>
    <col min="10754" max="10754" width="18" style="67" customWidth="1"/>
    <col min="10755" max="10755" width="11" style="67" customWidth="1"/>
    <col min="10756" max="10756" width="18.140625" style="67" customWidth="1"/>
    <col min="10757" max="10757" width="24.140625" style="67" customWidth="1"/>
    <col min="10758" max="10758" width="10.140625" style="67" customWidth="1"/>
    <col min="10759" max="10759" width="16.140625" style="67" customWidth="1"/>
    <col min="10760" max="10760" width="12.140625" style="67" customWidth="1"/>
    <col min="10761" max="10761" width="16.85546875" style="67" customWidth="1"/>
    <col min="10762" max="10762" width="12.140625" style="67" customWidth="1"/>
    <col min="10763" max="10768" width="0" style="67" hidden="1" customWidth="1"/>
    <col min="10769" max="10769" width="10.140625" style="67" customWidth="1"/>
    <col min="10770" max="10770" width="8.85546875" style="67"/>
    <col min="10771" max="10771" width="12.140625" style="67" customWidth="1"/>
    <col min="10772" max="10772" width="18.140625" style="67" customWidth="1"/>
    <col min="10773" max="11006" width="8.85546875" style="67"/>
    <col min="11007" max="11007" width="3.140625" style="67" customWidth="1"/>
    <col min="11008" max="11008" width="9.140625" style="67" customWidth="1"/>
    <col min="11009" max="11009" width="10.140625" style="67" customWidth="1"/>
    <col min="11010" max="11010" width="18" style="67" customWidth="1"/>
    <col min="11011" max="11011" width="11" style="67" customWidth="1"/>
    <col min="11012" max="11012" width="18.140625" style="67" customWidth="1"/>
    <col min="11013" max="11013" width="24.140625" style="67" customWidth="1"/>
    <col min="11014" max="11014" width="10.140625" style="67" customWidth="1"/>
    <col min="11015" max="11015" width="16.140625" style="67" customWidth="1"/>
    <col min="11016" max="11016" width="12.140625" style="67" customWidth="1"/>
    <col min="11017" max="11017" width="16.85546875" style="67" customWidth="1"/>
    <col min="11018" max="11018" width="12.140625" style="67" customWidth="1"/>
    <col min="11019" max="11024" width="0" style="67" hidden="1" customWidth="1"/>
    <col min="11025" max="11025" width="10.140625" style="67" customWidth="1"/>
    <col min="11026" max="11026" width="8.85546875" style="67"/>
    <col min="11027" max="11027" width="12.140625" style="67" customWidth="1"/>
    <col min="11028" max="11028" width="18.140625" style="67" customWidth="1"/>
    <col min="11029" max="11262" width="8.85546875" style="67"/>
    <col min="11263" max="11263" width="3.140625" style="67" customWidth="1"/>
    <col min="11264" max="11264" width="9.140625" style="67" customWidth="1"/>
    <col min="11265" max="11265" width="10.140625" style="67" customWidth="1"/>
    <col min="11266" max="11266" width="18" style="67" customWidth="1"/>
    <col min="11267" max="11267" width="11" style="67" customWidth="1"/>
    <col min="11268" max="11268" width="18.140625" style="67" customWidth="1"/>
    <col min="11269" max="11269" width="24.140625" style="67" customWidth="1"/>
    <col min="11270" max="11270" width="10.140625" style="67" customWidth="1"/>
    <col min="11271" max="11271" width="16.140625" style="67" customWidth="1"/>
    <col min="11272" max="11272" width="12.140625" style="67" customWidth="1"/>
    <col min="11273" max="11273" width="16.85546875" style="67" customWidth="1"/>
    <col min="11274" max="11274" width="12.140625" style="67" customWidth="1"/>
    <col min="11275" max="11280" width="0" style="67" hidden="1" customWidth="1"/>
    <col min="11281" max="11281" width="10.140625" style="67" customWidth="1"/>
    <col min="11282" max="11282" width="8.85546875" style="67"/>
    <col min="11283" max="11283" width="12.140625" style="67" customWidth="1"/>
    <col min="11284" max="11284" width="18.140625" style="67" customWidth="1"/>
    <col min="11285" max="11518" width="8.85546875" style="67"/>
    <col min="11519" max="11519" width="3.140625" style="67" customWidth="1"/>
    <col min="11520" max="11520" width="9.140625" style="67" customWidth="1"/>
    <col min="11521" max="11521" width="10.140625" style="67" customWidth="1"/>
    <col min="11522" max="11522" width="18" style="67" customWidth="1"/>
    <col min="11523" max="11523" width="11" style="67" customWidth="1"/>
    <col min="11524" max="11524" width="18.140625" style="67" customWidth="1"/>
    <col min="11525" max="11525" width="24.140625" style="67" customWidth="1"/>
    <col min="11526" max="11526" width="10.140625" style="67" customWidth="1"/>
    <col min="11527" max="11527" width="16.140625" style="67" customWidth="1"/>
    <col min="11528" max="11528" width="12.140625" style="67" customWidth="1"/>
    <col min="11529" max="11529" width="16.85546875" style="67" customWidth="1"/>
    <col min="11530" max="11530" width="12.140625" style="67" customWidth="1"/>
    <col min="11531" max="11536" width="0" style="67" hidden="1" customWidth="1"/>
    <col min="11537" max="11537" width="10.140625" style="67" customWidth="1"/>
    <col min="11538" max="11538" width="8.85546875" style="67"/>
    <col min="11539" max="11539" width="12.140625" style="67" customWidth="1"/>
    <col min="11540" max="11540" width="18.140625" style="67" customWidth="1"/>
    <col min="11541" max="11774" width="8.85546875" style="67"/>
    <col min="11775" max="11775" width="3.140625" style="67" customWidth="1"/>
    <col min="11776" max="11776" width="9.140625" style="67" customWidth="1"/>
    <col min="11777" max="11777" width="10.140625" style="67" customWidth="1"/>
    <col min="11778" max="11778" width="18" style="67" customWidth="1"/>
    <col min="11779" max="11779" width="11" style="67" customWidth="1"/>
    <col min="11780" max="11780" width="18.140625" style="67" customWidth="1"/>
    <col min="11781" max="11781" width="24.140625" style="67" customWidth="1"/>
    <col min="11782" max="11782" width="10.140625" style="67" customWidth="1"/>
    <col min="11783" max="11783" width="16.140625" style="67" customWidth="1"/>
    <col min="11784" max="11784" width="12.140625" style="67" customWidth="1"/>
    <col min="11785" max="11785" width="16.85546875" style="67" customWidth="1"/>
    <col min="11786" max="11786" width="12.140625" style="67" customWidth="1"/>
    <col min="11787" max="11792" width="0" style="67" hidden="1" customWidth="1"/>
    <col min="11793" max="11793" width="10.140625" style="67" customWidth="1"/>
    <col min="11794" max="11794" width="8.85546875" style="67"/>
    <col min="11795" max="11795" width="12.140625" style="67" customWidth="1"/>
    <col min="11796" max="11796" width="18.140625" style="67" customWidth="1"/>
    <col min="11797" max="12030" width="8.85546875" style="67"/>
    <col min="12031" max="12031" width="3.140625" style="67" customWidth="1"/>
    <col min="12032" max="12032" width="9.140625" style="67" customWidth="1"/>
    <col min="12033" max="12033" width="10.140625" style="67" customWidth="1"/>
    <col min="12034" max="12034" width="18" style="67" customWidth="1"/>
    <col min="12035" max="12035" width="11" style="67" customWidth="1"/>
    <col min="12036" max="12036" width="18.140625" style="67" customWidth="1"/>
    <col min="12037" max="12037" width="24.140625" style="67" customWidth="1"/>
    <col min="12038" max="12038" width="10.140625" style="67" customWidth="1"/>
    <col min="12039" max="12039" width="16.140625" style="67" customWidth="1"/>
    <col min="12040" max="12040" width="12.140625" style="67" customWidth="1"/>
    <col min="12041" max="12041" width="16.85546875" style="67" customWidth="1"/>
    <col min="12042" max="12042" width="12.140625" style="67" customWidth="1"/>
    <col min="12043" max="12048" width="0" style="67" hidden="1" customWidth="1"/>
    <col min="12049" max="12049" width="10.140625" style="67" customWidth="1"/>
    <col min="12050" max="12050" width="8.85546875" style="67"/>
    <col min="12051" max="12051" width="12.140625" style="67" customWidth="1"/>
    <col min="12052" max="12052" width="18.140625" style="67" customWidth="1"/>
    <col min="12053" max="12286" width="8.85546875" style="67"/>
    <col min="12287" max="12287" width="3.140625" style="67" customWidth="1"/>
    <col min="12288" max="12288" width="9.140625" style="67" customWidth="1"/>
    <col min="12289" max="12289" width="10.140625" style="67" customWidth="1"/>
    <col min="12290" max="12290" width="18" style="67" customWidth="1"/>
    <col min="12291" max="12291" width="11" style="67" customWidth="1"/>
    <col min="12292" max="12292" width="18.140625" style="67" customWidth="1"/>
    <col min="12293" max="12293" width="24.140625" style="67" customWidth="1"/>
    <col min="12294" max="12294" width="10.140625" style="67" customWidth="1"/>
    <col min="12295" max="12295" width="16.140625" style="67" customWidth="1"/>
    <col min="12296" max="12296" width="12.140625" style="67" customWidth="1"/>
    <col min="12297" max="12297" width="16.85546875" style="67" customWidth="1"/>
    <col min="12298" max="12298" width="12.140625" style="67" customWidth="1"/>
    <col min="12299" max="12304" width="0" style="67" hidden="1" customWidth="1"/>
    <col min="12305" max="12305" width="10.140625" style="67" customWidth="1"/>
    <col min="12306" max="12306" width="8.85546875" style="67"/>
    <col min="12307" max="12307" width="12.140625" style="67" customWidth="1"/>
    <col min="12308" max="12308" width="18.140625" style="67" customWidth="1"/>
    <col min="12309" max="12542" width="8.85546875" style="67"/>
    <col min="12543" max="12543" width="3.140625" style="67" customWidth="1"/>
    <col min="12544" max="12544" width="9.140625" style="67" customWidth="1"/>
    <col min="12545" max="12545" width="10.140625" style="67" customWidth="1"/>
    <col min="12546" max="12546" width="18" style="67" customWidth="1"/>
    <col min="12547" max="12547" width="11" style="67" customWidth="1"/>
    <col min="12548" max="12548" width="18.140625" style="67" customWidth="1"/>
    <col min="12549" max="12549" width="24.140625" style="67" customWidth="1"/>
    <col min="12550" max="12550" width="10.140625" style="67" customWidth="1"/>
    <col min="12551" max="12551" width="16.140625" style="67" customWidth="1"/>
    <col min="12552" max="12552" width="12.140625" style="67" customWidth="1"/>
    <col min="12553" max="12553" width="16.85546875" style="67" customWidth="1"/>
    <col min="12554" max="12554" width="12.140625" style="67" customWidth="1"/>
    <col min="12555" max="12560" width="0" style="67" hidden="1" customWidth="1"/>
    <col min="12561" max="12561" width="10.140625" style="67" customWidth="1"/>
    <col min="12562" max="12562" width="8.85546875" style="67"/>
    <col min="12563" max="12563" width="12.140625" style="67" customWidth="1"/>
    <col min="12564" max="12564" width="18.140625" style="67" customWidth="1"/>
    <col min="12565" max="12798" width="8.85546875" style="67"/>
    <col min="12799" max="12799" width="3.140625" style="67" customWidth="1"/>
    <col min="12800" max="12800" width="9.140625" style="67" customWidth="1"/>
    <col min="12801" max="12801" width="10.140625" style="67" customWidth="1"/>
    <col min="12802" max="12802" width="18" style="67" customWidth="1"/>
    <col min="12803" max="12803" width="11" style="67" customWidth="1"/>
    <col min="12804" max="12804" width="18.140625" style="67" customWidth="1"/>
    <col min="12805" max="12805" width="24.140625" style="67" customWidth="1"/>
    <col min="12806" max="12806" width="10.140625" style="67" customWidth="1"/>
    <col min="12807" max="12807" width="16.140625" style="67" customWidth="1"/>
    <col min="12808" max="12808" width="12.140625" style="67" customWidth="1"/>
    <col min="12809" max="12809" width="16.85546875" style="67" customWidth="1"/>
    <col min="12810" max="12810" width="12.140625" style="67" customWidth="1"/>
    <col min="12811" max="12816" width="0" style="67" hidden="1" customWidth="1"/>
    <col min="12817" max="12817" width="10.140625" style="67" customWidth="1"/>
    <col min="12818" max="12818" width="8.85546875" style="67"/>
    <col min="12819" max="12819" width="12.140625" style="67" customWidth="1"/>
    <col min="12820" max="12820" width="18.140625" style="67" customWidth="1"/>
    <col min="12821" max="13054" width="8.85546875" style="67"/>
    <col min="13055" max="13055" width="3.140625" style="67" customWidth="1"/>
    <col min="13056" max="13056" width="9.140625" style="67" customWidth="1"/>
    <col min="13057" max="13057" width="10.140625" style="67" customWidth="1"/>
    <col min="13058" max="13058" width="18" style="67" customWidth="1"/>
    <col min="13059" max="13059" width="11" style="67" customWidth="1"/>
    <col min="13060" max="13060" width="18.140625" style="67" customWidth="1"/>
    <col min="13061" max="13061" width="24.140625" style="67" customWidth="1"/>
    <col min="13062" max="13062" width="10.140625" style="67" customWidth="1"/>
    <col min="13063" max="13063" width="16.140625" style="67" customWidth="1"/>
    <col min="13064" max="13064" width="12.140625" style="67" customWidth="1"/>
    <col min="13065" max="13065" width="16.85546875" style="67" customWidth="1"/>
    <col min="13066" max="13066" width="12.140625" style="67" customWidth="1"/>
    <col min="13067" max="13072" width="0" style="67" hidden="1" customWidth="1"/>
    <col min="13073" max="13073" width="10.140625" style="67" customWidth="1"/>
    <col min="13074" max="13074" width="8.85546875" style="67"/>
    <col min="13075" max="13075" width="12.140625" style="67" customWidth="1"/>
    <col min="13076" max="13076" width="18.140625" style="67" customWidth="1"/>
    <col min="13077" max="13310" width="8.85546875" style="67"/>
    <col min="13311" max="13311" width="3.140625" style="67" customWidth="1"/>
    <col min="13312" max="13312" width="9.140625" style="67" customWidth="1"/>
    <col min="13313" max="13313" width="10.140625" style="67" customWidth="1"/>
    <col min="13314" max="13314" width="18" style="67" customWidth="1"/>
    <col min="13315" max="13315" width="11" style="67" customWidth="1"/>
    <col min="13316" max="13316" width="18.140625" style="67" customWidth="1"/>
    <col min="13317" max="13317" width="24.140625" style="67" customWidth="1"/>
    <col min="13318" max="13318" width="10.140625" style="67" customWidth="1"/>
    <col min="13319" max="13319" width="16.140625" style="67" customWidth="1"/>
    <col min="13320" max="13320" width="12.140625" style="67" customWidth="1"/>
    <col min="13321" max="13321" width="16.85546875" style="67" customWidth="1"/>
    <col min="13322" max="13322" width="12.140625" style="67" customWidth="1"/>
    <col min="13323" max="13328" width="0" style="67" hidden="1" customWidth="1"/>
    <col min="13329" max="13329" width="10.140625" style="67" customWidth="1"/>
    <col min="13330" max="13330" width="8.85546875" style="67"/>
    <col min="13331" max="13331" width="12.140625" style="67" customWidth="1"/>
    <col min="13332" max="13332" width="18.140625" style="67" customWidth="1"/>
    <col min="13333" max="13566" width="8.85546875" style="67"/>
    <col min="13567" max="13567" width="3.140625" style="67" customWidth="1"/>
    <col min="13568" max="13568" width="9.140625" style="67" customWidth="1"/>
    <col min="13569" max="13569" width="10.140625" style="67" customWidth="1"/>
    <col min="13570" max="13570" width="18" style="67" customWidth="1"/>
    <col min="13571" max="13571" width="11" style="67" customWidth="1"/>
    <col min="13572" max="13572" width="18.140625" style="67" customWidth="1"/>
    <col min="13573" max="13573" width="24.140625" style="67" customWidth="1"/>
    <col min="13574" max="13574" width="10.140625" style="67" customWidth="1"/>
    <col min="13575" max="13575" width="16.140625" style="67" customWidth="1"/>
    <col min="13576" max="13576" width="12.140625" style="67" customWidth="1"/>
    <col min="13577" max="13577" width="16.85546875" style="67" customWidth="1"/>
    <col min="13578" max="13578" width="12.140625" style="67" customWidth="1"/>
    <col min="13579" max="13584" width="0" style="67" hidden="1" customWidth="1"/>
    <col min="13585" max="13585" width="10.140625" style="67" customWidth="1"/>
    <col min="13586" max="13586" width="8.85546875" style="67"/>
    <col min="13587" max="13587" width="12.140625" style="67" customWidth="1"/>
    <col min="13588" max="13588" width="18.140625" style="67" customWidth="1"/>
    <col min="13589" max="13822" width="8.85546875" style="67"/>
    <col min="13823" max="13823" width="3.140625" style="67" customWidth="1"/>
    <col min="13824" max="13824" width="9.140625" style="67" customWidth="1"/>
    <col min="13825" max="13825" width="10.140625" style="67" customWidth="1"/>
    <col min="13826" max="13826" width="18" style="67" customWidth="1"/>
    <col min="13827" max="13827" width="11" style="67" customWidth="1"/>
    <col min="13828" max="13828" width="18.140625" style="67" customWidth="1"/>
    <col min="13829" max="13829" width="24.140625" style="67" customWidth="1"/>
    <col min="13830" max="13830" width="10.140625" style="67" customWidth="1"/>
    <col min="13831" max="13831" width="16.140625" style="67" customWidth="1"/>
    <col min="13832" max="13832" width="12.140625" style="67" customWidth="1"/>
    <col min="13833" max="13833" width="16.85546875" style="67" customWidth="1"/>
    <col min="13834" max="13834" width="12.140625" style="67" customWidth="1"/>
    <col min="13835" max="13840" width="0" style="67" hidden="1" customWidth="1"/>
    <col min="13841" max="13841" width="10.140625" style="67" customWidth="1"/>
    <col min="13842" max="13842" width="8.85546875" style="67"/>
    <col min="13843" max="13843" width="12.140625" style="67" customWidth="1"/>
    <col min="13844" max="13844" width="18.140625" style="67" customWidth="1"/>
    <col min="13845" max="14078" width="8.85546875" style="67"/>
    <col min="14079" max="14079" width="3.140625" style="67" customWidth="1"/>
    <col min="14080" max="14080" width="9.140625" style="67" customWidth="1"/>
    <col min="14081" max="14081" width="10.140625" style="67" customWidth="1"/>
    <col min="14082" max="14082" width="18" style="67" customWidth="1"/>
    <col min="14083" max="14083" width="11" style="67" customWidth="1"/>
    <col min="14084" max="14084" width="18.140625" style="67" customWidth="1"/>
    <col min="14085" max="14085" width="24.140625" style="67" customWidth="1"/>
    <col min="14086" max="14086" width="10.140625" style="67" customWidth="1"/>
    <col min="14087" max="14087" width="16.140625" style="67" customWidth="1"/>
    <col min="14088" max="14088" width="12.140625" style="67" customWidth="1"/>
    <col min="14089" max="14089" width="16.85546875" style="67" customWidth="1"/>
    <col min="14090" max="14090" width="12.140625" style="67" customWidth="1"/>
    <col min="14091" max="14096" width="0" style="67" hidden="1" customWidth="1"/>
    <col min="14097" max="14097" width="10.140625" style="67" customWidth="1"/>
    <col min="14098" max="14098" width="8.85546875" style="67"/>
    <col min="14099" max="14099" width="12.140625" style="67" customWidth="1"/>
    <col min="14100" max="14100" width="18.140625" style="67" customWidth="1"/>
    <col min="14101" max="14334" width="8.85546875" style="67"/>
    <col min="14335" max="14335" width="3.140625" style="67" customWidth="1"/>
    <col min="14336" max="14336" width="9.140625" style="67" customWidth="1"/>
    <col min="14337" max="14337" width="10.140625" style="67" customWidth="1"/>
    <col min="14338" max="14338" width="18" style="67" customWidth="1"/>
    <col min="14339" max="14339" width="11" style="67" customWidth="1"/>
    <col min="14340" max="14340" width="18.140625" style="67" customWidth="1"/>
    <col min="14341" max="14341" width="24.140625" style="67" customWidth="1"/>
    <col min="14342" max="14342" width="10.140625" style="67" customWidth="1"/>
    <col min="14343" max="14343" width="16.140625" style="67" customWidth="1"/>
    <col min="14344" max="14344" width="12.140625" style="67" customWidth="1"/>
    <col min="14345" max="14345" width="16.85546875" style="67" customWidth="1"/>
    <col min="14346" max="14346" width="12.140625" style="67" customWidth="1"/>
    <col min="14347" max="14352" width="0" style="67" hidden="1" customWidth="1"/>
    <col min="14353" max="14353" width="10.140625" style="67" customWidth="1"/>
    <col min="14354" max="14354" width="8.85546875" style="67"/>
    <col min="14355" max="14355" width="12.140625" style="67" customWidth="1"/>
    <col min="14356" max="14356" width="18.140625" style="67" customWidth="1"/>
    <col min="14357" max="14590" width="8.85546875" style="67"/>
    <col min="14591" max="14591" width="3.140625" style="67" customWidth="1"/>
    <col min="14592" max="14592" width="9.140625" style="67" customWidth="1"/>
    <col min="14593" max="14593" width="10.140625" style="67" customWidth="1"/>
    <col min="14594" max="14594" width="18" style="67" customWidth="1"/>
    <col min="14595" max="14595" width="11" style="67" customWidth="1"/>
    <col min="14596" max="14596" width="18.140625" style="67" customWidth="1"/>
    <col min="14597" max="14597" width="24.140625" style="67" customWidth="1"/>
    <col min="14598" max="14598" width="10.140625" style="67" customWidth="1"/>
    <col min="14599" max="14599" width="16.140625" style="67" customWidth="1"/>
    <col min="14600" max="14600" width="12.140625" style="67" customWidth="1"/>
    <col min="14601" max="14601" width="16.85546875" style="67" customWidth="1"/>
    <col min="14602" max="14602" width="12.140625" style="67" customWidth="1"/>
    <col min="14603" max="14608" width="0" style="67" hidden="1" customWidth="1"/>
    <col min="14609" max="14609" width="10.140625" style="67" customWidth="1"/>
    <col min="14610" max="14610" width="8.85546875" style="67"/>
    <col min="14611" max="14611" width="12.140625" style="67" customWidth="1"/>
    <col min="14612" max="14612" width="18.140625" style="67" customWidth="1"/>
    <col min="14613" max="14846" width="8.85546875" style="67"/>
    <col min="14847" max="14847" width="3.140625" style="67" customWidth="1"/>
    <col min="14848" max="14848" width="9.140625" style="67" customWidth="1"/>
    <col min="14849" max="14849" width="10.140625" style="67" customWidth="1"/>
    <col min="14850" max="14850" width="18" style="67" customWidth="1"/>
    <col min="14851" max="14851" width="11" style="67" customWidth="1"/>
    <col min="14852" max="14852" width="18.140625" style="67" customWidth="1"/>
    <col min="14853" max="14853" width="24.140625" style="67" customWidth="1"/>
    <col min="14854" max="14854" width="10.140625" style="67" customWidth="1"/>
    <col min="14855" max="14855" width="16.140625" style="67" customWidth="1"/>
    <col min="14856" max="14856" width="12.140625" style="67" customWidth="1"/>
    <col min="14857" max="14857" width="16.85546875" style="67" customWidth="1"/>
    <col min="14858" max="14858" width="12.140625" style="67" customWidth="1"/>
    <col min="14859" max="14864" width="0" style="67" hidden="1" customWidth="1"/>
    <col min="14865" max="14865" width="10.140625" style="67" customWidth="1"/>
    <col min="14866" max="14866" width="8.85546875" style="67"/>
    <col min="14867" max="14867" width="12.140625" style="67" customWidth="1"/>
    <col min="14868" max="14868" width="18.140625" style="67" customWidth="1"/>
    <col min="14869" max="15102" width="8.85546875" style="67"/>
    <col min="15103" max="15103" width="3.140625" style="67" customWidth="1"/>
    <col min="15104" max="15104" width="9.140625" style="67" customWidth="1"/>
    <col min="15105" max="15105" width="10.140625" style="67" customWidth="1"/>
    <col min="15106" max="15106" width="18" style="67" customWidth="1"/>
    <col min="15107" max="15107" width="11" style="67" customWidth="1"/>
    <col min="15108" max="15108" width="18.140625" style="67" customWidth="1"/>
    <col min="15109" max="15109" width="24.140625" style="67" customWidth="1"/>
    <col min="15110" max="15110" width="10.140625" style="67" customWidth="1"/>
    <col min="15111" max="15111" width="16.140625" style="67" customWidth="1"/>
    <col min="15112" max="15112" width="12.140625" style="67" customWidth="1"/>
    <col min="15113" max="15113" width="16.85546875" style="67" customWidth="1"/>
    <col min="15114" max="15114" width="12.140625" style="67" customWidth="1"/>
    <col min="15115" max="15120" width="0" style="67" hidden="1" customWidth="1"/>
    <col min="15121" max="15121" width="10.140625" style="67" customWidth="1"/>
    <col min="15122" max="15122" width="8.85546875" style="67"/>
    <col min="15123" max="15123" width="12.140625" style="67" customWidth="1"/>
    <col min="15124" max="15124" width="18.140625" style="67" customWidth="1"/>
    <col min="15125" max="15358" width="8.85546875" style="67"/>
    <col min="15359" max="15359" width="3.140625" style="67" customWidth="1"/>
    <col min="15360" max="15360" width="9.140625" style="67" customWidth="1"/>
    <col min="15361" max="15361" width="10.140625" style="67" customWidth="1"/>
    <col min="15362" max="15362" width="18" style="67" customWidth="1"/>
    <col min="15363" max="15363" width="11" style="67" customWidth="1"/>
    <col min="15364" max="15364" width="18.140625" style="67" customWidth="1"/>
    <col min="15365" max="15365" width="24.140625" style="67" customWidth="1"/>
    <col min="15366" max="15366" width="10.140625" style="67" customWidth="1"/>
    <col min="15367" max="15367" width="16.140625" style="67" customWidth="1"/>
    <col min="15368" max="15368" width="12.140625" style="67" customWidth="1"/>
    <col min="15369" max="15369" width="16.85546875" style="67" customWidth="1"/>
    <col min="15370" max="15370" width="12.140625" style="67" customWidth="1"/>
    <col min="15371" max="15376" width="0" style="67" hidden="1" customWidth="1"/>
    <col min="15377" max="15377" width="10.140625" style="67" customWidth="1"/>
    <col min="15378" max="15378" width="8.85546875" style="67"/>
    <col min="15379" max="15379" width="12.140625" style="67" customWidth="1"/>
    <col min="15380" max="15380" width="18.140625" style="67" customWidth="1"/>
    <col min="15381" max="15614" width="8.85546875" style="67"/>
    <col min="15615" max="15615" width="3.140625" style="67" customWidth="1"/>
    <col min="15616" max="15616" width="9.140625" style="67" customWidth="1"/>
    <col min="15617" max="15617" width="10.140625" style="67" customWidth="1"/>
    <col min="15618" max="15618" width="18" style="67" customWidth="1"/>
    <col min="15619" max="15619" width="11" style="67" customWidth="1"/>
    <col min="15620" max="15620" width="18.140625" style="67" customWidth="1"/>
    <col min="15621" max="15621" width="24.140625" style="67" customWidth="1"/>
    <col min="15622" max="15622" width="10.140625" style="67" customWidth="1"/>
    <col min="15623" max="15623" width="16.140625" style="67" customWidth="1"/>
    <col min="15624" max="15624" width="12.140625" style="67" customWidth="1"/>
    <col min="15625" max="15625" width="16.85546875" style="67" customWidth="1"/>
    <col min="15626" max="15626" width="12.140625" style="67" customWidth="1"/>
    <col min="15627" max="15632" width="0" style="67" hidden="1" customWidth="1"/>
    <col min="15633" max="15633" width="10.140625" style="67" customWidth="1"/>
    <col min="15634" max="15634" width="8.85546875" style="67"/>
    <col min="15635" max="15635" width="12.140625" style="67" customWidth="1"/>
    <col min="15636" max="15636" width="18.140625" style="67" customWidth="1"/>
    <col min="15637" max="15870" width="8.85546875" style="67"/>
    <col min="15871" max="15871" width="3.140625" style="67" customWidth="1"/>
    <col min="15872" max="15872" width="9.140625" style="67" customWidth="1"/>
    <col min="15873" max="15873" width="10.140625" style="67" customWidth="1"/>
    <col min="15874" max="15874" width="18" style="67" customWidth="1"/>
    <col min="15875" max="15875" width="11" style="67" customWidth="1"/>
    <col min="15876" max="15876" width="18.140625" style="67" customWidth="1"/>
    <col min="15877" max="15877" width="24.140625" style="67" customWidth="1"/>
    <col min="15878" max="15878" width="10.140625" style="67" customWidth="1"/>
    <col min="15879" max="15879" width="16.140625" style="67" customWidth="1"/>
    <col min="15880" max="15880" width="12.140625" style="67" customWidth="1"/>
    <col min="15881" max="15881" width="16.85546875" style="67" customWidth="1"/>
    <col min="15882" max="15882" width="12.140625" style="67" customWidth="1"/>
    <col min="15883" max="15888" width="0" style="67" hidden="1" customWidth="1"/>
    <col min="15889" max="15889" width="10.140625" style="67" customWidth="1"/>
    <col min="15890" max="15890" width="8.85546875" style="67"/>
    <col min="15891" max="15891" width="12.140625" style="67" customWidth="1"/>
    <col min="15892" max="15892" width="18.140625" style="67" customWidth="1"/>
    <col min="15893" max="16126" width="8.85546875" style="67"/>
    <col min="16127" max="16127" width="3.140625" style="67" customWidth="1"/>
    <col min="16128" max="16128" width="9.140625" style="67" customWidth="1"/>
    <col min="16129" max="16129" width="10.140625" style="67" customWidth="1"/>
    <col min="16130" max="16130" width="18" style="67" customWidth="1"/>
    <col min="16131" max="16131" width="11" style="67" customWidth="1"/>
    <col min="16132" max="16132" width="18.140625" style="67" customWidth="1"/>
    <col min="16133" max="16133" width="24.140625" style="67" customWidth="1"/>
    <col min="16134" max="16134" width="10.140625" style="67" customWidth="1"/>
    <col min="16135" max="16135" width="16.140625" style="67" customWidth="1"/>
    <col min="16136" max="16136" width="12.140625" style="67" customWidth="1"/>
    <col min="16137" max="16137" width="16.85546875" style="67" customWidth="1"/>
    <col min="16138" max="16138" width="12.140625" style="67" customWidth="1"/>
    <col min="16139" max="16144" width="0" style="67" hidden="1" customWidth="1"/>
    <col min="16145" max="16145" width="10.140625" style="67" customWidth="1"/>
    <col min="16146" max="16146" width="8.85546875" style="67"/>
    <col min="16147" max="16147" width="12.140625" style="67" customWidth="1"/>
    <col min="16148" max="16148" width="18.140625" style="67" customWidth="1"/>
    <col min="16149" max="16384" width="8.85546875" style="67"/>
  </cols>
  <sheetData>
    <row r="2" spans="1:21" ht="15.75" x14ac:dyDescent="0.25">
      <c r="G2" s="771" t="s">
        <v>1327</v>
      </c>
      <c r="H2" s="771"/>
      <c r="I2" s="771"/>
      <c r="J2" s="771"/>
      <c r="K2" s="771"/>
    </row>
    <row r="4" spans="1:21" ht="24" customHeight="1" x14ac:dyDescent="0.2">
      <c r="G4" s="772" t="s">
        <v>1328</v>
      </c>
      <c r="H4" s="772"/>
      <c r="I4" s="772"/>
      <c r="J4" s="772"/>
      <c r="K4" s="772"/>
      <c r="L4" s="69"/>
    </row>
    <row r="5" spans="1:21" x14ac:dyDescent="0.2">
      <c r="A5" s="70"/>
      <c r="B5" s="71"/>
      <c r="C5" s="71"/>
      <c r="D5" s="71"/>
      <c r="E5" s="70"/>
    </row>
    <row r="6" spans="1:21" ht="99.75" customHeight="1" x14ac:dyDescent="0.2">
      <c r="A6" s="72" t="s">
        <v>1329</v>
      </c>
      <c r="B6" s="72" t="s">
        <v>1330</v>
      </c>
      <c r="C6" s="72" t="s">
        <v>1331</v>
      </c>
      <c r="D6" s="72" t="s">
        <v>1332</v>
      </c>
      <c r="E6" s="72" t="s">
        <v>1333</v>
      </c>
      <c r="F6" s="72" t="s">
        <v>1334</v>
      </c>
      <c r="G6" s="72" t="s">
        <v>1335</v>
      </c>
      <c r="H6" s="72" t="s">
        <v>1336</v>
      </c>
      <c r="I6" s="72" t="s">
        <v>1337</v>
      </c>
      <c r="J6" s="73" t="s">
        <v>1338</v>
      </c>
      <c r="K6" s="72" t="s">
        <v>1339</v>
      </c>
      <c r="L6" s="72" t="s">
        <v>1340</v>
      </c>
      <c r="M6" s="72" t="s">
        <v>1341</v>
      </c>
      <c r="N6" s="74" t="s">
        <v>1342</v>
      </c>
      <c r="O6" s="72" t="s">
        <v>1343</v>
      </c>
      <c r="P6" s="75" t="s">
        <v>1344</v>
      </c>
      <c r="Q6" s="75" t="s">
        <v>1345</v>
      </c>
      <c r="R6" s="75" t="s">
        <v>1346</v>
      </c>
      <c r="S6" s="75" t="s">
        <v>1347</v>
      </c>
      <c r="T6" s="76" t="s">
        <v>1348</v>
      </c>
      <c r="U6" s="76" t="s">
        <v>1349</v>
      </c>
    </row>
    <row r="7" spans="1:21" ht="21" customHeight="1" x14ac:dyDescent="0.2">
      <c r="A7" s="577">
        <v>1</v>
      </c>
      <c r="B7" s="592" t="s">
        <v>1350</v>
      </c>
      <c r="C7" s="592" t="s">
        <v>1351</v>
      </c>
      <c r="D7" s="750" t="s">
        <v>1352</v>
      </c>
      <c r="E7" s="750" t="s">
        <v>1353</v>
      </c>
      <c r="F7" s="78" t="s">
        <v>1354</v>
      </c>
      <c r="G7" s="79"/>
      <c r="H7" s="80" t="s">
        <v>1355</v>
      </c>
      <c r="I7" s="762">
        <v>7495587</v>
      </c>
      <c r="J7" s="81">
        <v>584248.19999999995</v>
      </c>
      <c r="K7" s="762">
        <v>6320183.46</v>
      </c>
      <c r="L7" s="81">
        <v>496610.97</v>
      </c>
      <c r="M7" s="577">
        <v>36</v>
      </c>
      <c r="N7" s="750" t="s">
        <v>1356</v>
      </c>
      <c r="O7" s="750" t="s">
        <v>1357</v>
      </c>
      <c r="P7" s="577" t="s">
        <v>1358</v>
      </c>
      <c r="Q7" s="577" t="s">
        <v>1358</v>
      </c>
      <c r="R7" s="577" t="s">
        <v>1358</v>
      </c>
      <c r="S7" s="750" t="s">
        <v>1359</v>
      </c>
      <c r="T7" s="577" t="s">
        <v>1360</v>
      </c>
      <c r="U7" s="577" t="s">
        <v>1361</v>
      </c>
    </row>
    <row r="8" spans="1:21" ht="21" customHeight="1" x14ac:dyDescent="0.2">
      <c r="A8" s="639"/>
      <c r="B8" s="760"/>
      <c r="C8" s="760"/>
      <c r="D8" s="613"/>
      <c r="E8" s="613"/>
      <c r="F8" s="82"/>
      <c r="G8" s="83" t="s">
        <v>1362</v>
      </c>
      <c r="H8" s="80" t="s">
        <v>1355</v>
      </c>
      <c r="I8" s="764"/>
      <c r="J8" s="81">
        <v>5881792.7999999998</v>
      </c>
      <c r="K8" s="764"/>
      <c r="L8" s="81">
        <v>4999523.88</v>
      </c>
      <c r="M8" s="639"/>
      <c r="N8" s="613"/>
      <c r="O8" s="613"/>
      <c r="P8" s="639"/>
      <c r="Q8" s="639"/>
      <c r="R8" s="639"/>
      <c r="S8" s="613"/>
      <c r="T8" s="639"/>
      <c r="U8" s="639"/>
    </row>
    <row r="9" spans="1:21" ht="18" customHeight="1" x14ac:dyDescent="0.2">
      <c r="A9" s="628"/>
      <c r="B9" s="761"/>
      <c r="C9" s="761"/>
      <c r="D9" s="614"/>
      <c r="E9" s="614"/>
      <c r="F9" s="84"/>
      <c r="G9" s="83" t="s">
        <v>1363</v>
      </c>
      <c r="H9" s="80" t="s">
        <v>1364</v>
      </c>
      <c r="I9" s="763"/>
      <c r="J9" s="81">
        <v>1029546</v>
      </c>
      <c r="K9" s="763"/>
      <c r="L9" s="81">
        <v>824048.61</v>
      </c>
      <c r="M9" s="628"/>
      <c r="N9" s="614"/>
      <c r="O9" s="614"/>
      <c r="P9" s="628"/>
      <c r="Q9" s="628"/>
      <c r="R9" s="628"/>
      <c r="S9" s="614"/>
      <c r="T9" s="628"/>
      <c r="U9" s="628"/>
    </row>
    <row r="10" spans="1:21" ht="24" customHeight="1" x14ac:dyDescent="0.2">
      <c r="A10" s="577">
        <v>2</v>
      </c>
      <c r="B10" s="592" t="s">
        <v>1365</v>
      </c>
      <c r="C10" s="592" t="s">
        <v>1351</v>
      </c>
      <c r="D10" s="750" t="s">
        <v>1366</v>
      </c>
      <c r="E10" s="577" t="s">
        <v>1367</v>
      </c>
      <c r="F10" s="85" t="s">
        <v>1362</v>
      </c>
      <c r="G10" s="83"/>
      <c r="H10" s="80" t="s">
        <v>1355</v>
      </c>
      <c r="I10" s="762">
        <v>10172739.24</v>
      </c>
      <c r="J10" s="81">
        <v>5883792.7999999998</v>
      </c>
      <c r="K10" s="762">
        <v>8398518.4299999997</v>
      </c>
      <c r="L10" s="81">
        <v>5001223.88</v>
      </c>
      <c r="M10" s="577">
        <v>36</v>
      </c>
      <c r="N10" s="750" t="s">
        <v>1368</v>
      </c>
      <c r="O10" s="750" t="s">
        <v>1369</v>
      </c>
      <c r="P10" s="577" t="s">
        <v>1370</v>
      </c>
      <c r="Q10" s="577" t="s">
        <v>1371</v>
      </c>
      <c r="R10" s="577" t="s">
        <v>1371</v>
      </c>
      <c r="S10" s="750" t="s">
        <v>1372</v>
      </c>
      <c r="T10" s="577" t="s">
        <v>1360</v>
      </c>
      <c r="U10" s="577" t="s">
        <v>1373</v>
      </c>
    </row>
    <row r="11" spans="1:21" ht="21.75" customHeight="1" x14ac:dyDescent="0.2">
      <c r="A11" s="639"/>
      <c r="B11" s="760"/>
      <c r="C11" s="760"/>
      <c r="D11" s="613"/>
      <c r="E11" s="639"/>
      <c r="F11" s="86"/>
      <c r="G11" s="83" t="s">
        <v>1354</v>
      </c>
      <c r="H11" s="80" t="s">
        <v>1355</v>
      </c>
      <c r="I11" s="764"/>
      <c r="J11" s="81">
        <v>559548.19999999995</v>
      </c>
      <c r="K11" s="764"/>
      <c r="L11" s="81">
        <v>475615.97</v>
      </c>
      <c r="M11" s="639"/>
      <c r="N11" s="613"/>
      <c r="O11" s="613"/>
      <c r="P11" s="639"/>
      <c r="Q11" s="639"/>
      <c r="R11" s="639"/>
      <c r="S11" s="613"/>
      <c r="T11" s="639"/>
      <c r="U11" s="639"/>
    </row>
    <row r="12" spans="1:21" ht="24" customHeight="1" x14ac:dyDescent="0.2">
      <c r="A12" s="639"/>
      <c r="B12" s="760"/>
      <c r="C12" s="760"/>
      <c r="D12" s="613"/>
      <c r="E12" s="639"/>
      <c r="F12" s="86"/>
      <c r="G12" s="83" t="s">
        <v>1374</v>
      </c>
      <c r="H12" s="80" t="s">
        <v>1364</v>
      </c>
      <c r="I12" s="764"/>
      <c r="J12" s="81">
        <v>2994852.69</v>
      </c>
      <c r="K12" s="764"/>
      <c r="L12" s="81">
        <v>2349761.42</v>
      </c>
      <c r="M12" s="639"/>
      <c r="N12" s="613"/>
      <c r="O12" s="613"/>
      <c r="P12" s="639"/>
      <c r="Q12" s="639"/>
      <c r="R12" s="639"/>
      <c r="S12" s="613"/>
      <c r="T12" s="639"/>
      <c r="U12" s="639"/>
    </row>
    <row r="13" spans="1:21" ht="22.35" customHeight="1" x14ac:dyDescent="0.2">
      <c r="A13" s="628"/>
      <c r="B13" s="761"/>
      <c r="C13" s="761"/>
      <c r="D13" s="614"/>
      <c r="E13" s="628"/>
      <c r="F13" s="87"/>
      <c r="G13" s="83" t="s">
        <v>1375</v>
      </c>
      <c r="H13" s="80" t="s">
        <v>1364</v>
      </c>
      <c r="I13" s="763"/>
      <c r="J13" s="81">
        <v>734545.55</v>
      </c>
      <c r="K13" s="763"/>
      <c r="L13" s="81">
        <v>571917.16</v>
      </c>
      <c r="M13" s="628"/>
      <c r="N13" s="614"/>
      <c r="O13" s="614"/>
      <c r="P13" s="628"/>
      <c r="Q13" s="628"/>
      <c r="R13" s="628"/>
      <c r="S13" s="614"/>
      <c r="T13" s="628"/>
      <c r="U13" s="628"/>
    </row>
    <row r="14" spans="1:21" ht="20.25" customHeight="1" x14ac:dyDescent="0.2">
      <c r="A14" s="577">
        <v>3</v>
      </c>
      <c r="B14" s="592" t="s">
        <v>1376</v>
      </c>
      <c r="C14" s="592" t="s">
        <v>1377</v>
      </c>
      <c r="D14" s="750" t="s">
        <v>1378</v>
      </c>
      <c r="E14" s="577" t="s">
        <v>1379</v>
      </c>
      <c r="F14" s="78" t="s">
        <v>1380</v>
      </c>
      <c r="G14" s="79"/>
      <c r="H14" s="80" t="s">
        <v>1381</v>
      </c>
      <c r="I14" s="758">
        <v>13836221</v>
      </c>
      <c r="J14" s="81">
        <v>8687397</v>
      </c>
      <c r="K14" s="762">
        <v>11760787.85</v>
      </c>
      <c r="L14" s="81">
        <v>7384287.4500000002</v>
      </c>
      <c r="M14" s="577">
        <v>36</v>
      </c>
      <c r="N14" s="750" t="s">
        <v>1368</v>
      </c>
      <c r="O14" s="750" t="s">
        <v>1382</v>
      </c>
      <c r="P14" s="577" t="s">
        <v>1383</v>
      </c>
      <c r="Q14" s="577" t="s">
        <v>1384</v>
      </c>
      <c r="R14" s="577" t="s">
        <v>1384</v>
      </c>
      <c r="S14" s="580" t="s">
        <v>1385</v>
      </c>
      <c r="T14" s="641" t="s">
        <v>1360</v>
      </c>
      <c r="U14" s="577" t="s">
        <v>1386</v>
      </c>
    </row>
    <row r="15" spans="1:21" ht="26.85" customHeight="1" x14ac:dyDescent="0.2">
      <c r="A15" s="639"/>
      <c r="B15" s="760"/>
      <c r="C15" s="760"/>
      <c r="D15" s="613"/>
      <c r="E15" s="639"/>
      <c r="F15" s="86"/>
      <c r="G15" s="88" t="s">
        <v>1387</v>
      </c>
      <c r="H15" s="80" t="s">
        <v>1388</v>
      </c>
      <c r="I15" s="758"/>
      <c r="J15" s="81">
        <v>987520</v>
      </c>
      <c r="K15" s="764"/>
      <c r="L15" s="81">
        <v>839392</v>
      </c>
      <c r="M15" s="639"/>
      <c r="N15" s="613"/>
      <c r="O15" s="613"/>
      <c r="P15" s="639"/>
      <c r="Q15" s="639"/>
      <c r="R15" s="639"/>
      <c r="S15" s="569"/>
      <c r="T15" s="574"/>
      <c r="U15" s="639"/>
    </row>
    <row r="16" spans="1:21" ht="24" customHeight="1" x14ac:dyDescent="0.2">
      <c r="A16" s="639"/>
      <c r="B16" s="760"/>
      <c r="C16" s="761"/>
      <c r="D16" s="613"/>
      <c r="E16" s="639"/>
      <c r="F16" s="86"/>
      <c r="G16" s="89" t="s">
        <v>1389</v>
      </c>
      <c r="H16" s="80" t="s">
        <v>1381</v>
      </c>
      <c r="I16" s="758"/>
      <c r="J16" s="81">
        <v>4161304</v>
      </c>
      <c r="K16" s="763"/>
      <c r="L16" s="81">
        <v>3537108.4</v>
      </c>
      <c r="M16" s="639"/>
      <c r="N16" s="613"/>
      <c r="O16" s="613"/>
      <c r="P16" s="628"/>
      <c r="Q16" s="628"/>
      <c r="R16" s="639"/>
      <c r="S16" s="581"/>
      <c r="T16" s="570"/>
      <c r="U16" s="639"/>
    </row>
    <row r="17" spans="1:21" ht="38.85" customHeight="1" x14ac:dyDescent="0.2">
      <c r="A17" s="577">
        <v>4</v>
      </c>
      <c r="B17" s="726" t="s">
        <v>1390</v>
      </c>
      <c r="C17" s="726" t="s">
        <v>1391</v>
      </c>
      <c r="D17" s="750" t="s">
        <v>1392</v>
      </c>
      <c r="E17" s="577" t="s">
        <v>1393</v>
      </c>
      <c r="F17" s="90" t="s">
        <v>1394</v>
      </c>
      <c r="G17" s="79"/>
      <c r="H17" s="80" t="s">
        <v>1395</v>
      </c>
      <c r="I17" s="762">
        <v>13813965.84</v>
      </c>
      <c r="J17" s="81">
        <v>9077646.9499999993</v>
      </c>
      <c r="K17" s="758">
        <v>11741870.949999999</v>
      </c>
      <c r="L17" s="81">
        <v>7715999.9000000004</v>
      </c>
      <c r="M17" s="577">
        <v>35</v>
      </c>
      <c r="N17" s="577" t="s">
        <v>1368</v>
      </c>
      <c r="O17" s="750" t="s">
        <v>1396</v>
      </c>
      <c r="P17" s="577" t="s">
        <v>1397</v>
      </c>
      <c r="Q17" s="577" t="s">
        <v>1397</v>
      </c>
      <c r="R17" s="577" t="s">
        <v>1397</v>
      </c>
      <c r="S17" s="750" t="s">
        <v>1398</v>
      </c>
      <c r="T17" s="577" t="s">
        <v>1399</v>
      </c>
      <c r="U17" s="577" t="s">
        <v>1400</v>
      </c>
    </row>
    <row r="18" spans="1:21" ht="30" customHeight="1" x14ac:dyDescent="0.2">
      <c r="A18" s="639"/>
      <c r="B18" s="769"/>
      <c r="C18" s="756"/>
      <c r="D18" s="613"/>
      <c r="E18" s="767"/>
      <c r="F18" s="91"/>
      <c r="G18" s="92" t="s">
        <v>1401</v>
      </c>
      <c r="H18" s="93" t="s">
        <v>1402</v>
      </c>
      <c r="I18" s="764"/>
      <c r="J18" s="81">
        <v>1736318.89</v>
      </c>
      <c r="K18" s="758"/>
      <c r="L18" s="81">
        <v>1475871.05</v>
      </c>
      <c r="M18" s="639"/>
      <c r="N18" s="639"/>
      <c r="O18" s="613"/>
      <c r="P18" s="639"/>
      <c r="Q18" s="639"/>
      <c r="R18" s="639"/>
      <c r="S18" s="613"/>
      <c r="T18" s="639"/>
      <c r="U18" s="639"/>
    </row>
    <row r="19" spans="1:21" ht="35.85" customHeight="1" x14ac:dyDescent="0.2">
      <c r="A19" s="628"/>
      <c r="B19" s="770"/>
      <c r="C19" s="727"/>
      <c r="D19" s="614"/>
      <c r="E19" s="768"/>
      <c r="F19" s="94"/>
      <c r="G19" s="95" t="s">
        <v>1403</v>
      </c>
      <c r="H19" s="80" t="s">
        <v>1395</v>
      </c>
      <c r="I19" s="763"/>
      <c r="J19" s="81">
        <v>3000000</v>
      </c>
      <c r="K19" s="758"/>
      <c r="L19" s="81">
        <v>2550000</v>
      </c>
      <c r="M19" s="628"/>
      <c r="N19" s="628"/>
      <c r="O19" s="614"/>
      <c r="P19" s="628"/>
      <c r="Q19" s="628"/>
      <c r="R19" s="628"/>
      <c r="S19" s="614"/>
      <c r="T19" s="628"/>
      <c r="U19" s="628"/>
    </row>
    <row r="20" spans="1:21" ht="54" customHeight="1" x14ac:dyDescent="0.2">
      <c r="A20" s="577">
        <v>5</v>
      </c>
      <c r="B20" s="637" t="s">
        <v>1404</v>
      </c>
      <c r="C20" s="96" t="s">
        <v>1391</v>
      </c>
      <c r="D20" s="750" t="s">
        <v>1405</v>
      </c>
      <c r="E20" s="577" t="s">
        <v>1406</v>
      </c>
      <c r="F20" s="97" t="s">
        <v>1407</v>
      </c>
      <c r="G20" s="79"/>
      <c r="H20" s="80" t="s">
        <v>1402</v>
      </c>
      <c r="I20" s="762">
        <v>9266172.5600000005</v>
      </c>
      <c r="J20" s="81">
        <v>7165834.71</v>
      </c>
      <c r="K20" s="762">
        <v>7876246.6699999999</v>
      </c>
      <c r="L20" s="81">
        <v>6090959.5</v>
      </c>
      <c r="M20" s="577">
        <v>36</v>
      </c>
      <c r="N20" s="577" t="s">
        <v>1356</v>
      </c>
      <c r="O20" s="750" t="s">
        <v>1408</v>
      </c>
      <c r="P20" s="577" t="s">
        <v>1409</v>
      </c>
      <c r="Q20" s="577" t="s">
        <v>1373</v>
      </c>
      <c r="R20" s="577" t="s">
        <v>1373</v>
      </c>
      <c r="S20" s="750" t="s">
        <v>1410</v>
      </c>
      <c r="T20" s="577" t="s">
        <v>1170</v>
      </c>
      <c r="U20" s="577" t="s">
        <v>1411</v>
      </c>
    </row>
    <row r="21" spans="1:21" ht="32.1" customHeight="1" x14ac:dyDescent="0.2">
      <c r="A21" s="628"/>
      <c r="B21" s="657"/>
      <c r="C21" s="98"/>
      <c r="D21" s="614"/>
      <c r="E21" s="628"/>
      <c r="F21" s="79"/>
      <c r="G21" s="99" t="s">
        <v>1412</v>
      </c>
      <c r="H21" s="80" t="s">
        <v>1413</v>
      </c>
      <c r="I21" s="763"/>
      <c r="J21" s="81">
        <v>2100337.85</v>
      </c>
      <c r="K21" s="763"/>
      <c r="L21" s="81">
        <v>1785287.17</v>
      </c>
      <c r="M21" s="628"/>
      <c r="N21" s="628"/>
      <c r="O21" s="614"/>
      <c r="P21" s="628"/>
      <c r="Q21" s="628"/>
      <c r="R21" s="628"/>
      <c r="S21" s="614"/>
      <c r="T21" s="628"/>
      <c r="U21" s="628"/>
    </row>
    <row r="22" spans="1:21" ht="18" customHeight="1" x14ac:dyDescent="0.2">
      <c r="A22" s="564">
        <v>6</v>
      </c>
      <c r="B22" s="637" t="s">
        <v>1414</v>
      </c>
      <c r="C22" s="637" t="s">
        <v>1391</v>
      </c>
      <c r="D22" s="750" t="s">
        <v>1415</v>
      </c>
      <c r="E22" s="577" t="s">
        <v>1416</v>
      </c>
      <c r="F22" s="100" t="s">
        <v>1417</v>
      </c>
      <c r="G22" s="83"/>
      <c r="H22" s="80" t="s">
        <v>1364</v>
      </c>
      <c r="I22" s="762">
        <v>9717383.0600000005</v>
      </c>
      <c r="J22" s="81">
        <v>1468790</v>
      </c>
      <c r="K22" s="758">
        <v>7987250.8099999996</v>
      </c>
      <c r="L22" s="101">
        <v>997749.04</v>
      </c>
      <c r="M22" s="577">
        <v>36</v>
      </c>
      <c r="N22" s="577" t="s">
        <v>1368</v>
      </c>
      <c r="O22" s="750" t="s">
        <v>1357</v>
      </c>
      <c r="P22" s="577" t="s">
        <v>1418</v>
      </c>
      <c r="Q22" s="577" t="s">
        <v>1418</v>
      </c>
      <c r="R22" s="577" t="s">
        <v>1418</v>
      </c>
      <c r="S22" s="750" t="s">
        <v>1419</v>
      </c>
      <c r="T22" s="577" t="s">
        <v>1420</v>
      </c>
      <c r="U22" s="577" t="s">
        <v>1421</v>
      </c>
    </row>
    <row r="23" spans="1:21" ht="21.75" customHeight="1" x14ac:dyDescent="0.2">
      <c r="A23" s="564"/>
      <c r="B23" s="656"/>
      <c r="C23" s="656"/>
      <c r="D23" s="613"/>
      <c r="E23" s="639"/>
      <c r="F23" s="102"/>
      <c r="G23" s="95" t="s">
        <v>1422</v>
      </c>
      <c r="H23" s="80" t="s">
        <v>1423</v>
      </c>
      <c r="I23" s="764"/>
      <c r="J23" s="81">
        <v>880376</v>
      </c>
      <c r="K23" s="758"/>
      <c r="L23" s="101">
        <v>742861.26</v>
      </c>
      <c r="M23" s="639"/>
      <c r="N23" s="639"/>
      <c r="O23" s="613"/>
      <c r="P23" s="639"/>
      <c r="Q23" s="639"/>
      <c r="R23" s="639"/>
      <c r="S23" s="613"/>
      <c r="T23" s="639"/>
      <c r="U23" s="639"/>
    </row>
    <row r="24" spans="1:21" ht="11.45" customHeight="1" x14ac:dyDescent="0.2">
      <c r="A24" s="564"/>
      <c r="B24" s="656"/>
      <c r="C24" s="656"/>
      <c r="D24" s="613"/>
      <c r="E24" s="639"/>
      <c r="F24" s="82"/>
      <c r="G24" s="103" t="s">
        <v>1424</v>
      </c>
      <c r="H24" s="80" t="s">
        <v>1364</v>
      </c>
      <c r="I24" s="764"/>
      <c r="J24" s="81">
        <v>4777314.9800000004</v>
      </c>
      <c r="K24" s="758"/>
      <c r="L24" s="101">
        <v>4060717.73</v>
      </c>
      <c r="M24" s="639"/>
      <c r="N24" s="639"/>
      <c r="O24" s="613"/>
      <c r="P24" s="639"/>
      <c r="Q24" s="639"/>
      <c r="R24" s="639"/>
      <c r="S24" s="613"/>
      <c r="T24" s="639"/>
      <c r="U24" s="639"/>
    </row>
    <row r="25" spans="1:21" ht="11.45" customHeight="1" x14ac:dyDescent="0.2">
      <c r="A25" s="564"/>
      <c r="B25" s="656"/>
      <c r="C25" s="656"/>
      <c r="D25" s="613"/>
      <c r="E25" s="639"/>
      <c r="F25" s="82"/>
      <c r="G25" s="103" t="s">
        <v>1425</v>
      </c>
      <c r="H25" s="80" t="s">
        <v>1364</v>
      </c>
      <c r="I25" s="764"/>
      <c r="J25" s="81">
        <v>268320</v>
      </c>
      <c r="K25" s="758"/>
      <c r="L25" s="101">
        <v>228072</v>
      </c>
      <c r="M25" s="639"/>
      <c r="N25" s="639"/>
      <c r="O25" s="613"/>
      <c r="P25" s="639"/>
      <c r="Q25" s="639"/>
      <c r="R25" s="639"/>
      <c r="S25" s="613"/>
      <c r="T25" s="639"/>
      <c r="U25" s="639"/>
    </row>
    <row r="26" spans="1:21" ht="11.45" customHeight="1" x14ac:dyDescent="0.2">
      <c r="A26" s="564"/>
      <c r="B26" s="656"/>
      <c r="C26" s="656"/>
      <c r="D26" s="613"/>
      <c r="E26" s="639"/>
      <c r="F26" s="82"/>
      <c r="G26" s="103" t="s">
        <v>1426</v>
      </c>
      <c r="H26" s="80" t="s">
        <v>1364</v>
      </c>
      <c r="I26" s="764"/>
      <c r="J26" s="81">
        <v>271668</v>
      </c>
      <c r="K26" s="758"/>
      <c r="L26" s="101">
        <v>230917.8</v>
      </c>
      <c r="M26" s="639"/>
      <c r="N26" s="639"/>
      <c r="O26" s="613"/>
      <c r="P26" s="639"/>
      <c r="Q26" s="639"/>
      <c r="R26" s="639"/>
      <c r="S26" s="613"/>
      <c r="T26" s="639"/>
      <c r="U26" s="639"/>
    </row>
    <row r="27" spans="1:21" ht="11.45" customHeight="1" x14ac:dyDescent="0.2">
      <c r="A27" s="564"/>
      <c r="B27" s="656"/>
      <c r="C27" s="656"/>
      <c r="D27" s="613"/>
      <c r="E27" s="639"/>
      <c r="F27" s="82"/>
      <c r="G27" s="103" t="s">
        <v>1427</v>
      </c>
      <c r="H27" s="80" t="s">
        <v>1364</v>
      </c>
      <c r="I27" s="764"/>
      <c r="J27" s="81">
        <v>268320</v>
      </c>
      <c r="K27" s="758"/>
      <c r="L27" s="101">
        <v>228072</v>
      </c>
      <c r="M27" s="639"/>
      <c r="N27" s="639"/>
      <c r="O27" s="613"/>
      <c r="P27" s="639"/>
      <c r="Q27" s="639"/>
      <c r="R27" s="639"/>
      <c r="S27" s="613"/>
      <c r="T27" s="639"/>
      <c r="U27" s="639"/>
    </row>
    <row r="28" spans="1:21" ht="11.45" customHeight="1" x14ac:dyDescent="0.2">
      <c r="A28" s="564"/>
      <c r="B28" s="656"/>
      <c r="C28" s="656"/>
      <c r="D28" s="613"/>
      <c r="E28" s="639"/>
      <c r="F28" s="82"/>
      <c r="G28" s="103" t="s">
        <v>1428</v>
      </c>
      <c r="H28" s="80" t="s">
        <v>1364</v>
      </c>
      <c r="I28" s="764"/>
      <c r="J28" s="81">
        <v>274400</v>
      </c>
      <c r="K28" s="758"/>
      <c r="L28" s="101">
        <v>232279.6</v>
      </c>
      <c r="M28" s="639"/>
      <c r="N28" s="639"/>
      <c r="O28" s="613"/>
      <c r="P28" s="639"/>
      <c r="Q28" s="639"/>
      <c r="R28" s="639"/>
      <c r="S28" s="613"/>
      <c r="T28" s="639"/>
      <c r="U28" s="639"/>
    </row>
    <row r="29" spans="1:21" ht="24" x14ac:dyDescent="0.2">
      <c r="A29" s="564"/>
      <c r="B29" s="656"/>
      <c r="C29" s="656"/>
      <c r="D29" s="613"/>
      <c r="E29" s="639"/>
      <c r="F29" s="84"/>
      <c r="G29" s="104" t="s">
        <v>1429</v>
      </c>
      <c r="H29" s="80" t="s">
        <v>1364</v>
      </c>
      <c r="I29" s="764"/>
      <c r="J29" s="81">
        <v>1508194.08</v>
      </c>
      <c r="K29" s="758"/>
      <c r="L29" s="101">
        <v>1266581.3799999999</v>
      </c>
      <c r="M29" s="639"/>
      <c r="N29" s="639"/>
      <c r="O29" s="613"/>
      <c r="P29" s="639"/>
      <c r="Q29" s="639"/>
      <c r="R29" s="639"/>
      <c r="S29" s="613"/>
      <c r="T29" s="639"/>
      <c r="U29" s="639"/>
    </row>
    <row r="30" spans="1:21" ht="48" x14ac:dyDescent="0.2">
      <c r="A30" s="564"/>
      <c r="B30" s="656"/>
      <c r="C30" s="656"/>
      <c r="D30" s="613"/>
      <c r="E30" s="639"/>
      <c r="F30" s="80" t="s">
        <v>1430</v>
      </c>
      <c r="G30" s="104" t="s">
        <v>1431</v>
      </c>
      <c r="H30" s="80" t="s">
        <v>1364</v>
      </c>
      <c r="I30" s="764"/>
      <c r="J30" s="81">
        <v>0</v>
      </c>
      <c r="K30" s="758"/>
      <c r="L30" s="81">
        <v>0</v>
      </c>
      <c r="M30" s="639"/>
      <c r="N30" s="639"/>
      <c r="O30" s="613"/>
      <c r="P30" s="639"/>
      <c r="Q30" s="639"/>
      <c r="R30" s="639"/>
      <c r="S30" s="613"/>
      <c r="T30" s="639"/>
      <c r="U30" s="639"/>
    </row>
    <row r="31" spans="1:21" ht="36" x14ac:dyDescent="0.2">
      <c r="A31" s="564"/>
      <c r="B31" s="656"/>
      <c r="C31" s="656"/>
      <c r="D31" s="613"/>
      <c r="E31" s="639"/>
      <c r="F31" s="89" t="s">
        <v>1432</v>
      </c>
      <c r="G31" s="105" t="s">
        <v>1433</v>
      </c>
      <c r="H31" s="106" t="s">
        <v>1434</v>
      </c>
      <c r="I31" s="764"/>
      <c r="J31" s="81">
        <v>0</v>
      </c>
      <c r="K31" s="758"/>
      <c r="L31" s="81">
        <v>0</v>
      </c>
      <c r="M31" s="639"/>
      <c r="N31" s="639"/>
      <c r="O31" s="613"/>
      <c r="P31" s="639"/>
      <c r="Q31" s="639"/>
      <c r="R31" s="639"/>
      <c r="S31" s="613"/>
      <c r="T31" s="639"/>
      <c r="U31" s="639"/>
    </row>
    <row r="32" spans="1:21" ht="36" x14ac:dyDescent="0.2">
      <c r="A32" s="564"/>
      <c r="B32" s="656"/>
      <c r="C32" s="657"/>
      <c r="D32" s="613"/>
      <c r="E32" s="639"/>
      <c r="F32" s="89" t="s">
        <v>1435</v>
      </c>
      <c r="G32" s="107" t="s">
        <v>1436</v>
      </c>
      <c r="H32" s="80" t="s">
        <v>1364</v>
      </c>
      <c r="I32" s="763"/>
      <c r="J32" s="81">
        <v>0</v>
      </c>
      <c r="K32" s="758"/>
      <c r="L32" s="81">
        <v>0</v>
      </c>
      <c r="M32" s="639"/>
      <c r="N32" s="639"/>
      <c r="O32" s="613"/>
      <c r="P32" s="639"/>
      <c r="Q32" s="639"/>
      <c r="R32" s="639"/>
      <c r="S32" s="613"/>
      <c r="T32" s="639"/>
      <c r="U32" s="639"/>
    </row>
    <row r="33" spans="1:21" ht="29.25" customHeight="1" x14ac:dyDescent="0.2">
      <c r="A33" s="564">
        <v>7</v>
      </c>
      <c r="B33" s="724" t="s">
        <v>1437</v>
      </c>
      <c r="C33" s="726" t="s">
        <v>1438</v>
      </c>
      <c r="D33" s="579" t="s">
        <v>1439</v>
      </c>
      <c r="E33" s="564" t="s">
        <v>1440</v>
      </c>
      <c r="F33" s="108" t="s">
        <v>1441</v>
      </c>
      <c r="G33" s="79"/>
      <c r="H33" s="80" t="s">
        <v>1442</v>
      </c>
      <c r="I33" s="758">
        <v>6531618</v>
      </c>
      <c r="J33" s="81">
        <v>919288</v>
      </c>
      <c r="K33" s="758">
        <v>5551875.2999999998</v>
      </c>
      <c r="L33" s="81">
        <v>781394.8</v>
      </c>
      <c r="M33" s="564">
        <v>33</v>
      </c>
      <c r="N33" s="750" t="s">
        <v>1356</v>
      </c>
      <c r="O33" s="750" t="s">
        <v>1443</v>
      </c>
      <c r="P33" s="577" t="s">
        <v>1444</v>
      </c>
      <c r="Q33" s="577" t="s">
        <v>1444</v>
      </c>
      <c r="R33" s="577" t="s">
        <v>1444</v>
      </c>
      <c r="S33" s="750" t="s">
        <v>2225</v>
      </c>
      <c r="T33" s="577" t="s">
        <v>2224</v>
      </c>
      <c r="U33" s="577" t="s">
        <v>472</v>
      </c>
    </row>
    <row r="34" spans="1:21" ht="42.75" customHeight="1" x14ac:dyDescent="0.2">
      <c r="A34" s="564"/>
      <c r="B34" s="725"/>
      <c r="C34" s="756"/>
      <c r="D34" s="579"/>
      <c r="E34" s="564"/>
      <c r="F34" s="108"/>
      <c r="G34" s="88" t="s">
        <v>1445</v>
      </c>
      <c r="H34" s="80" t="s">
        <v>1402</v>
      </c>
      <c r="I34" s="758"/>
      <c r="J34" s="81">
        <v>508390</v>
      </c>
      <c r="K34" s="758"/>
      <c r="L34" s="81">
        <v>432131.5</v>
      </c>
      <c r="M34" s="564"/>
      <c r="N34" s="613"/>
      <c r="O34" s="613"/>
      <c r="P34" s="639"/>
      <c r="Q34" s="639"/>
      <c r="R34" s="639"/>
      <c r="S34" s="613"/>
      <c r="T34" s="639"/>
      <c r="U34" s="639"/>
    </row>
    <row r="35" spans="1:21" ht="26.85" customHeight="1" x14ac:dyDescent="0.2">
      <c r="A35" s="564"/>
      <c r="B35" s="725"/>
      <c r="C35" s="756"/>
      <c r="D35" s="579"/>
      <c r="E35" s="564"/>
      <c r="F35" s="108"/>
      <c r="G35" s="88" t="s">
        <v>1446</v>
      </c>
      <c r="H35" s="80" t="s">
        <v>1402</v>
      </c>
      <c r="I35" s="758"/>
      <c r="J35" s="81">
        <v>1242950</v>
      </c>
      <c r="K35" s="758"/>
      <c r="L35" s="81">
        <v>1056507.5</v>
      </c>
      <c r="M35" s="564"/>
      <c r="N35" s="613"/>
      <c r="O35" s="613"/>
      <c r="P35" s="639"/>
      <c r="Q35" s="639"/>
      <c r="R35" s="639"/>
      <c r="S35" s="613"/>
      <c r="T35" s="639"/>
      <c r="U35" s="639"/>
    </row>
    <row r="36" spans="1:21" ht="26.25" customHeight="1" x14ac:dyDescent="0.2">
      <c r="A36" s="564"/>
      <c r="B36" s="725"/>
      <c r="C36" s="756"/>
      <c r="D36" s="579"/>
      <c r="E36" s="564"/>
      <c r="F36" s="108"/>
      <c r="G36" s="88" t="s">
        <v>1447</v>
      </c>
      <c r="H36" s="80" t="s">
        <v>1402</v>
      </c>
      <c r="I36" s="758"/>
      <c r="J36" s="81">
        <v>2370690</v>
      </c>
      <c r="K36" s="758"/>
      <c r="L36" s="81">
        <v>2015086.5</v>
      </c>
      <c r="M36" s="564"/>
      <c r="N36" s="613"/>
      <c r="O36" s="613"/>
      <c r="P36" s="639"/>
      <c r="Q36" s="639"/>
      <c r="R36" s="639"/>
      <c r="S36" s="613"/>
      <c r="T36" s="639"/>
      <c r="U36" s="639"/>
    </row>
    <row r="37" spans="1:21" ht="18" customHeight="1" x14ac:dyDescent="0.2">
      <c r="A37" s="564"/>
      <c r="B37" s="725"/>
      <c r="C37" s="756"/>
      <c r="D37" s="579"/>
      <c r="E37" s="564"/>
      <c r="F37" s="108"/>
      <c r="G37" s="83" t="s">
        <v>1448</v>
      </c>
      <c r="H37" s="80" t="s">
        <v>1395</v>
      </c>
      <c r="I37" s="758"/>
      <c r="J37" s="81">
        <v>1340300</v>
      </c>
      <c r="K37" s="758"/>
      <c r="L37" s="81">
        <v>1139255</v>
      </c>
      <c r="M37" s="564"/>
      <c r="N37" s="613"/>
      <c r="O37" s="613"/>
      <c r="P37" s="639"/>
      <c r="Q37" s="639"/>
      <c r="R37" s="639"/>
      <c r="S37" s="613"/>
      <c r="T37" s="639"/>
      <c r="U37" s="639"/>
    </row>
    <row r="38" spans="1:21" ht="29.25" customHeight="1" x14ac:dyDescent="0.2">
      <c r="A38" s="564"/>
      <c r="B38" s="725"/>
      <c r="C38" s="727"/>
      <c r="D38" s="579"/>
      <c r="E38" s="564"/>
      <c r="F38" s="108"/>
      <c r="G38" s="88" t="s">
        <v>1449</v>
      </c>
      <c r="H38" s="80" t="s">
        <v>1395</v>
      </c>
      <c r="I38" s="758"/>
      <c r="J38" s="81">
        <v>150000</v>
      </c>
      <c r="K38" s="758"/>
      <c r="L38" s="81">
        <v>127500</v>
      </c>
      <c r="M38" s="564"/>
      <c r="N38" s="613"/>
      <c r="O38" s="613"/>
      <c r="P38" s="639"/>
      <c r="Q38" s="639"/>
      <c r="R38" s="639"/>
      <c r="S38" s="613"/>
      <c r="T38" s="639"/>
      <c r="U38" s="639"/>
    </row>
    <row r="39" spans="1:21" ht="21" customHeight="1" x14ac:dyDescent="0.2">
      <c r="A39" s="577">
        <v>8</v>
      </c>
      <c r="B39" s="592" t="s">
        <v>1450</v>
      </c>
      <c r="C39" s="592" t="s">
        <v>1351</v>
      </c>
      <c r="D39" s="750" t="s">
        <v>1352</v>
      </c>
      <c r="E39" s="750" t="s">
        <v>1353</v>
      </c>
      <c r="F39" s="109" t="s">
        <v>1354</v>
      </c>
      <c r="G39" s="79"/>
      <c r="H39" s="80" t="s">
        <v>1355</v>
      </c>
      <c r="I39" s="762">
        <v>46180</v>
      </c>
      <c r="J39" s="81">
        <v>9300</v>
      </c>
      <c r="K39" s="762">
        <v>39253</v>
      </c>
      <c r="L39" s="81">
        <v>7905</v>
      </c>
      <c r="M39" s="577">
        <v>6</v>
      </c>
      <c r="N39" s="750" t="s">
        <v>1451</v>
      </c>
      <c r="O39" s="750" t="s">
        <v>1452</v>
      </c>
      <c r="P39" s="577" t="s">
        <v>1453</v>
      </c>
      <c r="Q39" s="577" t="s">
        <v>1453</v>
      </c>
      <c r="R39" s="577" t="s">
        <v>1453</v>
      </c>
      <c r="S39" s="750" t="s">
        <v>1454</v>
      </c>
      <c r="T39" s="577" t="s">
        <v>1455</v>
      </c>
      <c r="U39" s="577" t="s">
        <v>1456</v>
      </c>
    </row>
    <row r="40" spans="1:21" ht="21" customHeight="1" x14ac:dyDescent="0.2">
      <c r="A40" s="639"/>
      <c r="B40" s="760"/>
      <c r="C40" s="760"/>
      <c r="D40" s="613"/>
      <c r="E40" s="613"/>
      <c r="F40" s="82"/>
      <c r="G40" s="83" t="s">
        <v>1362</v>
      </c>
      <c r="H40" s="80" t="s">
        <v>1355</v>
      </c>
      <c r="I40" s="764"/>
      <c r="J40" s="81">
        <v>36000</v>
      </c>
      <c r="K40" s="764"/>
      <c r="L40" s="81">
        <v>30600</v>
      </c>
      <c r="M40" s="639"/>
      <c r="N40" s="613"/>
      <c r="O40" s="613"/>
      <c r="P40" s="639"/>
      <c r="Q40" s="639"/>
      <c r="R40" s="639"/>
      <c r="S40" s="613"/>
      <c r="T40" s="639"/>
      <c r="U40" s="639"/>
    </row>
    <row r="41" spans="1:21" ht="18" customHeight="1" x14ac:dyDescent="0.2">
      <c r="A41" s="628"/>
      <c r="B41" s="761"/>
      <c r="C41" s="761"/>
      <c r="D41" s="614"/>
      <c r="E41" s="614"/>
      <c r="F41" s="84"/>
      <c r="G41" s="83" t="s">
        <v>1363</v>
      </c>
      <c r="H41" s="80" t="s">
        <v>1364</v>
      </c>
      <c r="I41" s="763"/>
      <c r="J41" s="81">
        <v>880</v>
      </c>
      <c r="K41" s="763"/>
      <c r="L41" s="81">
        <v>748</v>
      </c>
      <c r="M41" s="628"/>
      <c r="N41" s="614"/>
      <c r="O41" s="614"/>
      <c r="P41" s="628"/>
      <c r="Q41" s="628"/>
      <c r="R41" s="628"/>
      <c r="S41" s="614"/>
      <c r="T41" s="628"/>
      <c r="U41" s="628"/>
    </row>
    <row r="42" spans="1:21" ht="30" customHeight="1" x14ac:dyDescent="0.2">
      <c r="A42" s="577">
        <v>9</v>
      </c>
      <c r="B42" s="592" t="s">
        <v>1457</v>
      </c>
      <c r="C42" s="592" t="s">
        <v>1351</v>
      </c>
      <c r="D42" s="750" t="s">
        <v>1366</v>
      </c>
      <c r="E42" s="577" t="s">
        <v>1367</v>
      </c>
      <c r="F42" s="108" t="s">
        <v>1362</v>
      </c>
      <c r="G42" s="83"/>
      <c r="H42" s="80" t="s">
        <v>1355</v>
      </c>
      <c r="I42" s="762">
        <v>49296</v>
      </c>
      <c r="J42" s="81">
        <v>36000</v>
      </c>
      <c r="K42" s="762">
        <v>41901.599999999999</v>
      </c>
      <c r="L42" s="81">
        <v>30600</v>
      </c>
      <c r="M42" s="577">
        <v>6</v>
      </c>
      <c r="N42" s="750" t="s">
        <v>1451</v>
      </c>
      <c r="O42" s="750" t="s">
        <v>1458</v>
      </c>
      <c r="P42" s="577" t="s">
        <v>1459</v>
      </c>
      <c r="Q42" s="577" t="s">
        <v>1459</v>
      </c>
      <c r="R42" s="577" t="s">
        <v>1459</v>
      </c>
      <c r="S42" s="750" t="s">
        <v>1460</v>
      </c>
      <c r="T42" s="577" t="s">
        <v>1455</v>
      </c>
      <c r="U42" s="577" t="s">
        <v>1456</v>
      </c>
    </row>
    <row r="43" spans="1:21" ht="21.75" customHeight="1" x14ac:dyDescent="0.2">
      <c r="A43" s="639"/>
      <c r="B43" s="760"/>
      <c r="C43" s="760"/>
      <c r="D43" s="613"/>
      <c r="E43" s="639"/>
      <c r="F43" s="86"/>
      <c r="G43" s="83" t="s">
        <v>1354</v>
      </c>
      <c r="H43" s="80" t="s">
        <v>1355</v>
      </c>
      <c r="I43" s="764"/>
      <c r="J43" s="81">
        <v>9300</v>
      </c>
      <c r="K43" s="764"/>
      <c r="L43" s="81">
        <v>7905</v>
      </c>
      <c r="M43" s="639"/>
      <c r="N43" s="613"/>
      <c r="O43" s="613"/>
      <c r="P43" s="639"/>
      <c r="Q43" s="639"/>
      <c r="R43" s="639"/>
      <c r="S43" s="613"/>
      <c r="T43" s="639"/>
      <c r="U43" s="639"/>
    </row>
    <row r="44" spans="1:21" ht="24" customHeight="1" x14ac:dyDescent="0.2">
      <c r="A44" s="639"/>
      <c r="B44" s="760"/>
      <c r="C44" s="760"/>
      <c r="D44" s="613"/>
      <c r="E44" s="639"/>
      <c r="F44" s="86"/>
      <c r="G44" s="83" t="s">
        <v>1374</v>
      </c>
      <c r="H44" s="80" t="s">
        <v>1364</v>
      </c>
      <c r="I44" s="764"/>
      <c r="J44" s="81">
        <v>2954</v>
      </c>
      <c r="K44" s="764"/>
      <c r="L44" s="81">
        <v>2510.9</v>
      </c>
      <c r="M44" s="639"/>
      <c r="N44" s="613"/>
      <c r="O44" s="613"/>
      <c r="P44" s="639"/>
      <c r="Q44" s="639"/>
      <c r="R44" s="639"/>
      <c r="S44" s="613"/>
      <c r="T44" s="639"/>
      <c r="U44" s="639"/>
    </row>
    <row r="45" spans="1:21" ht="15" customHeight="1" x14ac:dyDescent="0.2">
      <c r="A45" s="628"/>
      <c r="B45" s="761"/>
      <c r="C45" s="761"/>
      <c r="D45" s="614"/>
      <c r="E45" s="628"/>
      <c r="F45" s="87"/>
      <c r="G45" s="83" t="s">
        <v>1375</v>
      </c>
      <c r="H45" s="80" t="s">
        <v>1364</v>
      </c>
      <c r="I45" s="763"/>
      <c r="J45" s="81">
        <v>1042</v>
      </c>
      <c r="K45" s="763"/>
      <c r="L45" s="81">
        <v>885.7</v>
      </c>
      <c r="M45" s="628"/>
      <c r="N45" s="614"/>
      <c r="O45" s="614"/>
      <c r="P45" s="628"/>
      <c r="Q45" s="628"/>
      <c r="R45" s="628"/>
      <c r="S45" s="614"/>
      <c r="T45" s="628"/>
      <c r="U45" s="628"/>
    </row>
    <row r="46" spans="1:21" ht="39.75" customHeight="1" x14ac:dyDescent="0.2">
      <c r="A46" s="577">
        <v>10</v>
      </c>
      <c r="B46" s="592" t="s">
        <v>1461</v>
      </c>
      <c r="C46" s="592" t="s">
        <v>1351</v>
      </c>
      <c r="D46" s="750" t="s">
        <v>1462</v>
      </c>
      <c r="E46" s="577" t="s">
        <v>1463</v>
      </c>
      <c r="F46" s="108" t="s">
        <v>1464</v>
      </c>
      <c r="G46" s="79"/>
      <c r="H46" s="106" t="s">
        <v>1434</v>
      </c>
      <c r="I46" s="762">
        <v>348825.98</v>
      </c>
      <c r="J46" s="81">
        <v>189806.37</v>
      </c>
      <c r="K46" s="762">
        <v>296502.07</v>
      </c>
      <c r="L46" s="81">
        <v>161335.41</v>
      </c>
      <c r="M46" s="577">
        <v>14</v>
      </c>
      <c r="N46" s="577" t="s">
        <v>1356</v>
      </c>
      <c r="O46" s="750" t="s">
        <v>1465</v>
      </c>
      <c r="P46" s="577" t="s">
        <v>1466</v>
      </c>
      <c r="Q46" s="577" t="s">
        <v>1466</v>
      </c>
      <c r="R46" s="577" t="s">
        <v>1466</v>
      </c>
      <c r="S46" s="750" t="s">
        <v>1467</v>
      </c>
      <c r="T46" s="577" t="s">
        <v>1453</v>
      </c>
      <c r="U46" s="577" t="s">
        <v>1455</v>
      </c>
    </row>
    <row r="47" spans="1:21" ht="60" x14ac:dyDescent="0.2">
      <c r="A47" s="639"/>
      <c r="B47" s="760"/>
      <c r="C47" s="760"/>
      <c r="D47" s="613"/>
      <c r="E47" s="639"/>
      <c r="F47" s="110"/>
      <c r="G47" s="88" t="s">
        <v>1468</v>
      </c>
      <c r="H47" s="106" t="s">
        <v>1434</v>
      </c>
      <c r="I47" s="764"/>
      <c r="J47" s="81">
        <v>83774.509999999995</v>
      </c>
      <c r="K47" s="764"/>
      <c r="L47" s="81">
        <v>71208.33</v>
      </c>
      <c r="M47" s="639"/>
      <c r="N47" s="639"/>
      <c r="O47" s="613"/>
      <c r="P47" s="639"/>
      <c r="Q47" s="639"/>
      <c r="R47" s="639"/>
      <c r="S47" s="613"/>
      <c r="T47" s="639"/>
      <c r="U47" s="639"/>
    </row>
    <row r="48" spans="1:21" ht="36" x14ac:dyDescent="0.2">
      <c r="A48" s="639"/>
      <c r="B48" s="760"/>
      <c r="C48" s="760"/>
      <c r="D48" s="613"/>
      <c r="E48" s="639"/>
      <c r="F48" s="111"/>
      <c r="G48" s="88" t="s">
        <v>1469</v>
      </c>
      <c r="H48" s="106" t="s">
        <v>1434</v>
      </c>
      <c r="I48" s="764"/>
      <c r="J48" s="81">
        <v>50245.1</v>
      </c>
      <c r="K48" s="764"/>
      <c r="L48" s="81">
        <v>42708.33</v>
      </c>
      <c r="M48" s="639"/>
      <c r="N48" s="639"/>
      <c r="O48" s="613"/>
      <c r="P48" s="639"/>
      <c r="Q48" s="639"/>
      <c r="R48" s="639"/>
      <c r="S48" s="613"/>
      <c r="T48" s="639"/>
      <c r="U48" s="639"/>
    </row>
    <row r="49" spans="1:21" ht="24" x14ac:dyDescent="0.2">
      <c r="A49" s="639"/>
      <c r="B49" s="760"/>
      <c r="C49" s="760"/>
      <c r="D49" s="613"/>
      <c r="E49" s="639"/>
      <c r="F49" s="111"/>
      <c r="G49" s="88" t="s">
        <v>1470</v>
      </c>
      <c r="H49" s="80" t="s">
        <v>1413</v>
      </c>
      <c r="I49" s="764"/>
      <c r="J49" s="81">
        <v>25000</v>
      </c>
      <c r="K49" s="764"/>
      <c r="L49" s="81">
        <v>21250</v>
      </c>
      <c r="M49" s="639"/>
      <c r="N49" s="639"/>
      <c r="O49" s="613"/>
      <c r="P49" s="639"/>
      <c r="Q49" s="639"/>
      <c r="R49" s="639"/>
      <c r="S49" s="613"/>
      <c r="T49" s="639"/>
      <c r="U49" s="639"/>
    </row>
    <row r="50" spans="1:21" ht="21.75" customHeight="1" x14ac:dyDescent="0.2">
      <c r="A50" s="639"/>
      <c r="B50" s="761"/>
      <c r="C50" s="761"/>
      <c r="D50" s="614"/>
      <c r="E50" s="628"/>
      <c r="F50" s="112"/>
      <c r="G50" s="113" t="s">
        <v>1471</v>
      </c>
      <c r="H50" s="80" t="s">
        <v>1413</v>
      </c>
      <c r="I50" s="763"/>
      <c r="J50" s="81">
        <v>0</v>
      </c>
      <c r="K50" s="763"/>
      <c r="L50" s="81">
        <v>0</v>
      </c>
      <c r="M50" s="639"/>
      <c r="N50" s="639"/>
      <c r="O50" s="613"/>
      <c r="P50" s="639"/>
      <c r="Q50" s="639"/>
      <c r="R50" s="639"/>
      <c r="S50" s="613"/>
      <c r="T50" s="639"/>
      <c r="U50" s="639"/>
    </row>
    <row r="51" spans="1:21" ht="20.25" customHeight="1" x14ac:dyDescent="0.2">
      <c r="A51" s="577">
        <v>11</v>
      </c>
      <c r="B51" s="592" t="s">
        <v>1472</v>
      </c>
      <c r="C51" s="592" t="s">
        <v>1377</v>
      </c>
      <c r="D51" s="750" t="s">
        <v>1378</v>
      </c>
      <c r="E51" s="577" t="s">
        <v>1379</v>
      </c>
      <c r="F51" s="109" t="s">
        <v>1380</v>
      </c>
      <c r="G51" s="79"/>
      <c r="H51" s="80" t="s">
        <v>1381</v>
      </c>
      <c r="I51" s="758">
        <v>61450</v>
      </c>
      <c r="J51" s="81">
        <v>35300</v>
      </c>
      <c r="K51" s="762">
        <v>52232.5</v>
      </c>
      <c r="L51" s="81">
        <v>30005</v>
      </c>
      <c r="M51" s="577">
        <v>6</v>
      </c>
      <c r="N51" s="750" t="s">
        <v>1451</v>
      </c>
      <c r="O51" s="750" t="s">
        <v>1473</v>
      </c>
      <c r="P51" s="577" t="s">
        <v>1474</v>
      </c>
      <c r="Q51" s="577" t="s">
        <v>1474</v>
      </c>
      <c r="R51" s="577" t="s">
        <v>1474</v>
      </c>
      <c r="S51" s="750" t="s">
        <v>1475</v>
      </c>
      <c r="T51" s="577" t="s">
        <v>1476</v>
      </c>
      <c r="U51" s="577" t="s">
        <v>1477</v>
      </c>
    </row>
    <row r="52" spans="1:21" ht="27" customHeight="1" x14ac:dyDescent="0.2">
      <c r="A52" s="639"/>
      <c r="B52" s="760"/>
      <c r="C52" s="760"/>
      <c r="D52" s="613"/>
      <c r="E52" s="639"/>
      <c r="F52" s="86"/>
      <c r="G52" s="88" t="s">
        <v>1387</v>
      </c>
      <c r="H52" s="80" t="s">
        <v>1388</v>
      </c>
      <c r="I52" s="758"/>
      <c r="J52" s="81">
        <v>4150</v>
      </c>
      <c r="K52" s="764"/>
      <c r="L52" s="81">
        <v>3527.5</v>
      </c>
      <c r="M52" s="639"/>
      <c r="N52" s="613"/>
      <c r="O52" s="613"/>
      <c r="P52" s="639"/>
      <c r="Q52" s="639"/>
      <c r="R52" s="639"/>
      <c r="S52" s="613"/>
      <c r="T52" s="639"/>
      <c r="U52" s="639"/>
    </row>
    <row r="53" spans="1:21" ht="20.25" customHeight="1" x14ac:dyDescent="0.2">
      <c r="A53" s="639"/>
      <c r="B53" s="760"/>
      <c r="C53" s="761"/>
      <c r="D53" s="613"/>
      <c r="E53" s="639"/>
      <c r="F53" s="86"/>
      <c r="G53" s="89" t="s">
        <v>1389</v>
      </c>
      <c r="H53" s="80" t="s">
        <v>1381</v>
      </c>
      <c r="I53" s="758"/>
      <c r="J53" s="81">
        <v>22000</v>
      </c>
      <c r="K53" s="763"/>
      <c r="L53" s="81">
        <v>18700</v>
      </c>
      <c r="M53" s="639"/>
      <c r="N53" s="613"/>
      <c r="O53" s="613"/>
      <c r="P53" s="628"/>
      <c r="Q53" s="639"/>
      <c r="R53" s="628"/>
      <c r="S53" s="613"/>
      <c r="T53" s="639"/>
      <c r="U53" s="639"/>
    </row>
    <row r="54" spans="1:21" ht="29.25" customHeight="1" x14ac:dyDescent="0.2">
      <c r="A54" s="577">
        <v>12</v>
      </c>
      <c r="B54" s="592" t="s">
        <v>1478</v>
      </c>
      <c r="C54" s="592" t="s">
        <v>1438</v>
      </c>
      <c r="D54" s="750" t="s">
        <v>1439</v>
      </c>
      <c r="E54" s="577" t="s">
        <v>1440</v>
      </c>
      <c r="F54" s="108" t="s">
        <v>1441</v>
      </c>
      <c r="G54" s="79"/>
      <c r="H54" s="80" t="s">
        <v>1442</v>
      </c>
      <c r="I54" s="762">
        <v>207741</v>
      </c>
      <c r="J54" s="81">
        <v>31736</v>
      </c>
      <c r="K54" s="762">
        <v>176579.85</v>
      </c>
      <c r="L54" s="81">
        <v>26975.599999999999</v>
      </c>
      <c r="M54" s="577">
        <v>9</v>
      </c>
      <c r="N54" s="750" t="s">
        <v>1451</v>
      </c>
      <c r="O54" s="750" t="s">
        <v>1473</v>
      </c>
      <c r="P54" s="577" t="s">
        <v>1479</v>
      </c>
      <c r="Q54" s="577" t="s">
        <v>1479</v>
      </c>
      <c r="R54" s="577" t="s">
        <v>1479</v>
      </c>
      <c r="S54" s="750" t="s">
        <v>1480</v>
      </c>
      <c r="T54" s="577" t="s">
        <v>1481</v>
      </c>
      <c r="U54" s="577" t="s">
        <v>1455</v>
      </c>
    </row>
    <row r="55" spans="1:21" ht="42.75" customHeight="1" x14ac:dyDescent="0.2">
      <c r="A55" s="639"/>
      <c r="B55" s="760"/>
      <c r="C55" s="760"/>
      <c r="D55" s="613"/>
      <c r="E55" s="639"/>
      <c r="F55" s="114"/>
      <c r="G55" s="88" t="s">
        <v>1445</v>
      </c>
      <c r="H55" s="80" t="s">
        <v>1402</v>
      </c>
      <c r="I55" s="764"/>
      <c r="J55" s="81">
        <v>9945</v>
      </c>
      <c r="K55" s="764"/>
      <c r="L55" s="81">
        <v>8453.25</v>
      </c>
      <c r="M55" s="639"/>
      <c r="N55" s="613"/>
      <c r="O55" s="613"/>
      <c r="P55" s="639"/>
      <c r="Q55" s="639"/>
      <c r="R55" s="639"/>
      <c r="S55" s="613"/>
      <c r="T55" s="639"/>
      <c r="U55" s="639"/>
    </row>
    <row r="56" spans="1:21" ht="27" customHeight="1" x14ac:dyDescent="0.2">
      <c r="A56" s="639"/>
      <c r="B56" s="760"/>
      <c r="C56" s="760"/>
      <c r="D56" s="613"/>
      <c r="E56" s="639"/>
      <c r="F56" s="114"/>
      <c r="G56" s="88" t="s">
        <v>1446</v>
      </c>
      <c r="H56" s="80" t="s">
        <v>1402</v>
      </c>
      <c r="I56" s="764"/>
      <c r="J56" s="81">
        <v>57050</v>
      </c>
      <c r="K56" s="764"/>
      <c r="L56" s="81">
        <v>48492.5</v>
      </c>
      <c r="M56" s="639"/>
      <c r="N56" s="613"/>
      <c r="O56" s="613"/>
      <c r="P56" s="639"/>
      <c r="Q56" s="639"/>
      <c r="R56" s="639"/>
      <c r="S56" s="613"/>
      <c r="T56" s="639"/>
      <c r="U56" s="639"/>
    </row>
    <row r="57" spans="1:21" ht="26.25" customHeight="1" x14ac:dyDescent="0.2">
      <c r="A57" s="639"/>
      <c r="B57" s="760"/>
      <c r="C57" s="760"/>
      <c r="D57" s="613"/>
      <c r="E57" s="639"/>
      <c r="F57" s="114"/>
      <c r="G57" s="88" t="s">
        <v>1447</v>
      </c>
      <c r="H57" s="80" t="s">
        <v>1402</v>
      </c>
      <c r="I57" s="764"/>
      <c r="J57" s="81">
        <v>99310</v>
      </c>
      <c r="K57" s="764"/>
      <c r="L57" s="81">
        <v>84413.5</v>
      </c>
      <c r="M57" s="639"/>
      <c r="N57" s="613"/>
      <c r="O57" s="613"/>
      <c r="P57" s="639"/>
      <c r="Q57" s="639"/>
      <c r="R57" s="639"/>
      <c r="S57" s="613"/>
      <c r="T57" s="639"/>
      <c r="U57" s="639"/>
    </row>
    <row r="58" spans="1:21" ht="18" customHeight="1" x14ac:dyDescent="0.2">
      <c r="A58" s="639"/>
      <c r="B58" s="760"/>
      <c r="C58" s="760"/>
      <c r="D58" s="613"/>
      <c r="E58" s="639"/>
      <c r="F58" s="114"/>
      <c r="G58" s="83" t="s">
        <v>1448</v>
      </c>
      <c r="H58" s="80" t="s">
        <v>1395</v>
      </c>
      <c r="I58" s="764"/>
      <c r="J58" s="81">
        <v>9700</v>
      </c>
      <c r="K58" s="764"/>
      <c r="L58" s="81">
        <v>8245</v>
      </c>
      <c r="M58" s="639"/>
      <c r="N58" s="613"/>
      <c r="O58" s="613"/>
      <c r="P58" s="639"/>
      <c r="Q58" s="639"/>
      <c r="R58" s="639"/>
      <c r="S58" s="613"/>
      <c r="T58" s="639"/>
      <c r="U58" s="639"/>
    </row>
    <row r="59" spans="1:21" ht="29.25" customHeight="1" x14ac:dyDescent="0.2">
      <c r="A59" s="639"/>
      <c r="B59" s="760"/>
      <c r="C59" s="761"/>
      <c r="D59" s="613"/>
      <c r="E59" s="639"/>
      <c r="F59" s="114"/>
      <c r="G59" s="110" t="s">
        <v>1449</v>
      </c>
      <c r="H59" s="80" t="s">
        <v>1395</v>
      </c>
      <c r="I59" s="763"/>
      <c r="J59" s="81">
        <v>0</v>
      </c>
      <c r="K59" s="763"/>
      <c r="L59" s="81">
        <v>0</v>
      </c>
      <c r="M59" s="628"/>
      <c r="N59" s="613"/>
      <c r="O59" s="613"/>
      <c r="P59" s="639"/>
      <c r="Q59" s="639"/>
      <c r="R59" s="639"/>
      <c r="S59" s="613"/>
      <c r="T59" s="639"/>
      <c r="U59" s="639"/>
    </row>
    <row r="60" spans="1:21" ht="39" customHeight="1" x14ac:dyDescent="0.2">
      <c r="A60" s="577">
        <v>13</v>
      </c>
      <c r="B60" s="592" t="s">
        <v>1482</v>
      </c>
      <c r="C60" s="592" t="s">
        <v>1391</v>
      </c>
      <c r="D60" s="750" t="s">
        <v>1392</v>
      </c>
      <c r="E60" s="577" t="s">
        <v>1393</v>
      </c>
      <c r="F60" s="90" t="s">
        <v>1394</v>
      </c>
      <c r="G60" s="79"/>
      <c r="H60" s="80" t="s">
        <v>1395</v>
      </c>
      <c r="I60" s="762">
        <v>68387</v>
      </c>
      <c r="J60" s="81">
        <v>40000</v>
      </c>
      <c r="K60" s="762">
        <v>58128.95</v>
      </c>
      <c r="L60" s="115">
        <v>34000</v>
      </c>
      <c r="M60" s="577">
        <v>7</v>
      </c>
      <c r="N60" s="577" t="s">
        <v>1356</v>
      </c>
      <c r="O60" s="750" t="s">
        <v>1483</v>
      </c>
      <c r="P60" s="577" t="s">
        <v>1314</v>
      </c>
      <c r="Q60" s="577" t="s">
        <v>1314</v>
      </c>
      <c r="R60" s="577" t="s">
        <v>1314</v>
      </c>
      <c r="S60" s="750" t="s">
        <v>1484</v>
      </c>
      <c r="T60" s="577" t="s">
        <v>1479</v>
      </c>
      <c r="U60" s="577" t="s">
        <v>1485</v>
      </c>
    </row>
    <row r="61" spans="1:21" ht="30" customHeight="1" x14ac:dyDescent="0.2">
      <c r="A61" s="639"/>
      <c r="B61" s="760"/>
      <c r="C61" s="760"/>
      <c r="D61" s="613"/>
      <c r="E61" s="767"/>
      <c r="F61" s="91"/>
      <c r="G61" s="92" t="s">
        <v>1401</v>
      </c>
      <c r="H61" s="93" t="s">
        <v>1402</v>
      </c>
      <c r="I61" s="764"/>
      <c r="J61" s="81">
        <v>28387</v>
      </c>
      <c r="K61" s="764"/>
      <c r="L61" s="81">
        <v>24128.95</v>
      </c>
      <c r="M61" s="639"/>
      <c r="N61" s="639"/>
      <c r="O61" s="613"/>
      <c r="P61" s="639"/>
      <c r="Q61" s="639"/>
      <c r="R61" s="639"/>
      <c r="S61" s="613"/>
      <c r="T61" s="639"/>
      <c r="U61" s="639"/>
    </row>
    <row r="62" spans="1:21" ht="41.25" customHeight="1" x14ac:dyDescent="0.2">
      <c r="A62" s="628"/>
      <c r="B62" s="761"/>
      <c r="C62" s="761"/>
      <c r="D62" s="614"/>
      <c r="E62" s="768"/>
      <c r="F62" s="94"/>
      <c r="G62" s="95" t="s">
        <v>1403</v>
      </c>
      <c r="H62" s="80" t="s">
        <v>1395</v>
      </c>
      <c r="I62" s="763"/>
      <c r="J62" s="81">
        <v>0</v>
      </c>
      <c r="K62" s="763"/>
      <c r="L62" s="81">
        <v>0</v>
      </c>
      <c r="M62" s="628"/>
      <c r="N62" s="628"/>
      <c r="O62" s="614"/>
      <c r="P62" s="628"/>
      <c r="Q62" s="628"/>
      <c r="R62" s="628"/>
      <c r="S62" s="614"/>
      <c r="T62" s="628"/>
      <c r="U62" s="628"/>
    </row>
    <row r="63" spans="1:21" ht="28.5" customHeight="1" x14ac:dyDescent="0.2">
      <c r="A63" s="577">
        <v>14</v>
      </c>
      <c r="B63" s="637" t="s">
        <v>1486</v>
      </c>
      <c r="C63" s="637" t="s">
        <v>1391</v>
      </c>
      <c r="D63" s="750" t="s">
        <v>1487</v>
      </c>
      <c r="E63" s="577" t="s">
        <v>1488</v>
      </c>
      <c r="F63" s="114" t="s">
        <v>1489</v>
      </c>
      <c r="G63" s="79"/>
      <c r="H63" s="80" t="s">
        <v>1490</v>
      </c>
      <c r="I63" s="762">
        <v>308660</v>
      </c>
      <c r="J63" s="81">
        <v>295082</v>
      </c>
      <c r="K63" s="762">
        <v>262361</v>
      </c>
      <c r="L63" s="81">
        <v>250819.7</v>
      </c>
      <c r="M63" s="577">
        <v>8</v>
      </c>
      <c r="N63" s="577" t="s">
        <v>1356</v>
      </c>
      <c r="O63" s="750" t="s">
        <v>1491</v>
      </c>
      <c r="P63" s="577" t="s">
        <v>1492</v>
      </c>
      <c r="Q63" s="577" t="s">
        <v>1493</v>
      </c>
      <c r="R63" s="577" t="s">
        <v>1493</v>
      </c>
      <c r="S63" s="568" t="s">
        <v>1494</v>
      </c>
      <c r="T63" s="722" t="s">
        <v>1495</v>
      </c>
      <c r="U63" s="722" t="s">
        <v>1496</v>
      </c>
    </row>
    <row r="64" spans="1:21" ht="30" customHeight="1" x14ac:dyDescent="0.2">
      <c r="A64" s="639"/>
      <c r="B64" s="656"/>
      <c r="C64" s="656"/>
      <c r="D64" s="613"/>
      <c r="E64" s="767"/>
      <c r="F64" s="102"/>
      <c r="G64" s="104" t="s">
        <v>1497</v>
      </c>
      <c r="H64" s="80" t="s">
        <v>1490</v>
      </c>
      <c r="I64" s="764"/>
      <c r="J64" s="81">
        <v>0</v>
      </c>
      <c r="K64" s="764"/>
      <c r="L64" s="81">
        <v>0</v>
      </c>
      <c r="M64" s="639"/>
      <c r="N64" s="639"/>
      <c r="O64" s="613"/>
      <c r="P64" s="639"/>
      <c r="Q64" s="639"/>
      <c r="R64" s="639"/>
      <c r="S64" s="765"/>
      <c r="T64" s="766"/>
      <c r="U64" s="766"/>
    </row>
    <row r="65" spans="1:21" ht="33" customHeight="1" x14ac:dyDescent="0.2">
      <c r="A65" s="639"/>
      <c r="B65" s="656"/>
      <c r="C65" s="656"/>
      <c r="D65" s="613"/>
      <c r="E65" s="767"/>
      <c r="F65" s="82"/>
      <c r="G65" s="104" t="s">
        <v>1498</v>
      </c>
      <c r="H65" s="80" t="s">
        <v>1490</v>
      </c>
      <c r="I65" s="764"/>
      <c r="J65" s="81">
        <v>0</v>
      </c>
      <c r="K65" s="764"/>
      <c r="L65" s="81">
        <v>0</v>
      </c>
      <c r="M65" s="639"/>
      <c r="N65" s="639"/>
      <c r="O65" s="613"/>
      <c r="P65" s="639"/>
      <c r="Q65" s="639"/>
      <c r="R65" s="639"/>
      <c r="S65" s="765"/>
      <c r="T65" s="766"/>
      <c r="U65" s="766"/>
    </row>
    <row r="66" spans="1:21" ht="27" customHeight="1" x14ac:dyDescent="0.2">
      <c r="A66" s="628"/>
      <c r="B66" s="657"/>
      <c r="C66" s="657"/>
      <c r="D66" s="614"/>
      <c r="E66" s="768"/>
      <c r="F66" s="84"/>
      <c r="G66" s="95" t="s">
        <v>1499</v>
      </c>
      <c r="H66" s="80" t="s">
        <v>1381</v>
      </c>
      <c r="I66" s="763"/>
      <c r="J66" s="81">
        <v>13578</v>
      </c>
      <c r="K66" s="763"/>
      <c r="L66" s="81">
        <v>11541.3</v>
      </c>
      <c r="M66" s="628"/>
      <c r="N66" s="628"/>
      <c r="O66" s="614"/>
      <c r="P66" s="628"/>
      <c r="Q66" s="628"/>
      <c r="R66" s="628"/>
      <c r="S66" s="728"/>
      <c r="T66" s="638"/>
      <c r="U66" s="638"/>
    </row>
    <row r="67" spans="1:21" ht="54" customHeight="1" x14ac:dyDescent="0.2">
      <c r="A67" s="577">
        <v>15</v>
      </c>
      <c r="B67" s="592" t="s">
        <v>1500</v>
      </c>
      <c r="C67" s="592" t="s">
        <v>1391</v>
      </c>
      <c r="D67" s="750" t="s">
        <v>1405</v>
      </c>
      <c r="E67" s="577" t="s">
        <v>1406</v>
      </c>
      <c r="F67" s="97" t="s">
        <v>1407</v>
      </c>
      <c r="G67" s="79"/>
      <c r="H67" s="80" t="s">
        <v>1402</v>
      </c>
      <c r="I67" s="762">
        <v>341753</v>
      </c>
      <c r="J67" s="81">
        <v>284707</v>
      </c>
      <c r="K67" s="762">
        <v>290490.05</v>
      </c>
      <c r="L67" s="81">
        <v>242000.95</v>
      </c>
      <c r="M67" s="577">
        <v>6</v>
      </c>
      <c r="N67" s="577" t="s">
        <v>1356</v>
      </c>
      <c r="O67" s="750" t="s">
        <v>1452</v>
      </c>
      <c r="P67" s="577" t="s">
        <v>1099</v>
      </c>
      <c r="Q67" s="577" t="s">
        <v>1099</v>
      </c>
      <c r="R67" s="577" t="s">
        <v>1099</v>
      </c>
      <c r="S67" s="750" t="s">
        <v>1501</v>
      </c>
      <c r="T67" s="577" t="s">
        <v>1476</v>
      </c>
      <c r="U67" s="577" t="s">
        <v>1477</v>
      </c>
    </row>
    <row r="68" spans="1:21" ht="32.1" customHeight="1" x14ac:dyDescent="0.2">
      <c r="A68" s="628"/>
      <c r="B68" s="761"/>
      <c r="C68" s="761"/>
      <c r="D68" s="614"/>
      <c r="E68" s="628"/>
      <c r="F68" s="79"/>
      <c r="G68" s="99" t="s">
        <v>1412</v>
      </c>
      <c r="H68" s="80" t="s">
        <v>1413</v>
      </c>
      <c r="I68" s="763"/>
      <c r="J68" s="81">
        <v>57046</v>
      </c>
      <c r="K68" s="763"/>
      <c r="L68" s="81">
        <v>48489.1</v>
      </c>
      <c r="M68" s="628"/>
      <c r="N68" s="628"/>
      <c r="O68" s="614"/>
      <c r="P68" s="628"/>
      <c r="Q68" s="628"/>
      <c r="R68" s="628"/>
      <c r="S68" s="614"/>
      <c r="T68" s="628"/>
      <c r="U68" s="628"/>
    </row>
    <row r="69" spans="1:21" ht="27" customHeight="1" x14ac:dyDescent="0.2">
      <c r="A69" s="577">
        <v>16</v>
      </c>
      <c r="B69" s="592" t="s">
        <v>1502</v>
      </c>
      <c r="C69" s="592" t="s">
        <v>1391</v>
      </c>
      <c r="D69" s="750" t="s">
        <v>1503</v>
      </c>
      <c r="E69" s="577" t="s">
        <v>1504</v>
      </c>
      <c r="F69" s="116" t="s">
        <v>1505</v>
      </c>
      <c r="G69" s="79"/>
      <c r="H69" s="80" t="s">
        <v>1413</v>
      </c>
      <c r="I69" s="762">
        <v>349757.11</v>
      </c>
      <c r="J69" s="81">
        <v>22838.06</v>
      </c>
      <c r="K69" s="762">
        <v>297293.53999999998</v>
      </c>
      <c r="L69" s="81">
        <v>19412.349999999999</v>
      </c>
      <c r="M69" s="577">
        <v>15</v>
      </c>
      <c r="N69" s="577" t="s">
        <v>1506</v>
      </c>
      <c r="O69" s="750" t="s">
        <v>1465</v>
      </c>
      <c r="P69" s="577" t="s">
        <v>1507</v>
      </c>
      <c r="Q69" s="577" t="s">
        <v>1507</v>
      </c>
      <c r="R69" s="577" t="s">
        <v>1507</v>
      </c>
      <c r="S69" s="750" t="s">
        <v>1508</v>
      </c>
      <c r="T69" s="577" t="s">
        <v>1509</v>
      </c>
      <c r="U69" s="577" t="s">
        <v>1510</v>
      </c>
    </row>
    <row r="70" spans="1:21" ht="24" x14ac:dyDescent="0.2">
      <c r="A70" s="639"/>
      <c r="B70" s="760"/>
      <c r="C70" s="760"/>
      <c r="D70" s="613"/>
      <c r="E70" s="767"/>
      <c r="F70" s="102"/>
      <c r="G70" s="104" t="s">
        <v>1511</v>
      </c>
      <c r="H70" s="80" t="s">
        <v>1413</v>
      </c>
      <c r="I70" s="764"/>
      <c r="J70" s="81">
        <v>298921.05</v>
      </c>
      <c r="K70" s="764"/>
      <c r="L70" s="81">
        <v>254082.89</v>
      </c>
      <c r="M70" s="639"/>
      <c r="N70" s="639"/>
      <c r="O70" s="613"/>
      <c r="P70" s="639"/>
      <c r="Q70" s="639"/>
      <c r="R70" s="639"/>
      <c r="S70" s="613"/>
      <c r="T70" s="639"/>
      <c r="U70" s="639"/>
    </row>
    <row r="71" spans="1:21" ht="36" x14ac:dyDescent="0.2">
      <c r="A71" s="639"/>
      <c r="B71" s="760"/>
      <c r="C71" s="760"/>
      <c r="D71" s="613"/>
      <c r="E71" s="767"/>
      <c r="F71" s="82"/>
      <c r="G71" s="104" t="s">
        <v>1512</v>
      </c>
      <c r="H71" s="106" t="s">
        <v>1513</v>
      </c>
      <c r="I71" s="764"/>
      <c r="J71" s="81">
        <v>7225</v>
      </c>
      <c r="K71" s="764"/>
      <c r="L71" s="81">
        <v>6141.25</v>
      </c>
      <c r="M71" s="639"/>
      <c r="N71" s="639"/>
      <c r="O71" s="613"/>
      <c r="P71" s="639"/>
      <c r="Q71" s="639"/>
      <c r="R71" s="639"/>
      <c r="S71" s="613"/>
      <c r="T71" s="639"/>
      <c r="U71" s="639"/>
    </row>
    <row r="72" spans="1:21" ht="36" x14ac:dyDescent="0.2">
      <c r="A72" s="628"/>
      <c r="B72" s="761"/>
      <c r="C72" s="761"/>
      <c r="D72" s="614"/>
      <c r="E72" s="768"/>
      <c r="F72" s="84"/>
      <c r="G72" s="103" t="s">
        <v>1514</v>
      </c>
      <c r="H72" s="106" t="s">
        <v>1513</v>
      </c>
      <c r="I72" s="763"/>
      <c r="J72" s="81">
        <v>20773</v>
      </c>
      <c r="K72" s="763"/>
      <c r="L72" s="81">
        <v>17657.05</v>
      </c>
      <c r="M72" s="628"/>
      <c r="N72" s="628"/>
      <c r="O72" s="614"/>
      <c r="P72" s="628"/>
      <c r="Q72" s="628"/>
      <c r="R72" s="628"/>
      <c r="S72" s="614"/>
      <c r="T72" s="628"/>
      <c r="U72" s="628"/>
    </row>
    <row r="73" spans="1:21" ht="18" customHeight="1" x14ac:dyDescent="0.2">
      <c r="A73" s="564">
        <v>17</v>
      </c>
      <c r="B73" s="591" t="s">
        <v>1515</v>
      </c>
      <c r="C73" s="592" t="s">
        <v>1391</v>
      </c>
      <c r="D73" s="579" t="s">
        <v>1415</v>
      </c>
      <c r="E73" s="564" t="s">
        <v>1416</v>
      </c>
      <c r="F73" s="78" t="s">
        <v>1417</v>
      </c>
      <c r="G73" s="83"/>
      <c r="H73" s="80" t="s">
        <v>1364</v>
      </c>
      <c r="I73" s="758">
        <v>77197.399999999994</v>
      </c>
      <c r="J73" s="81">
        <v>33210.6</v>
      </c>
      <c r="K73" s="758">
        <v>65617.789999999994</v>
      </c>
      <c r="L73" s="81">
        <v>28229.01</v>
      </c>
      <c r="M73" s="564">
        <v>6</v>
      </c>
      <c r="N73" s="564" t="s">
        <v>1506</v>
      </c>
      <c r="O73" s="579" t="s">
        <v>1483</v>
      </c>
      <c r="P73" s="564" t="s">
        <v>1099</v>
      </c>
      <c r="Q73" s="564" t="s">
        <v>1099</v>
      </c>
      <c r="R73" s="564" t="s">
        <v>1099</v>
      </c>
      <c r="S73" s="579" t="s">
        <v>1516</v>
      </c>
      <c r="T73" s="564" t="s">
        <v>1476</v>
      </c>
      <c r="U73" s="564" t="s">
        <v>1509</v>
      </c>
    </row>
    <row r="74" spans="1:21" ht="21.75" customHeight="1" x14ac:dyDescent="0.2">
      <c r="A74" s="564"/>
      <c r="B74" s="591"/>
      <c r="C74" s="760"/>
      <c r="D74" s="579"/>
      <c r="E74" s="564"/>
      <c r="F74" s="79"/>
      <c r="G74" s="106" t="s">
        <v>1422</v>
      </c>
      <c r="H74" s="80" t="s">
        <v>1423</v>
      </c>
      <c r="I74" s="758"/>
      <c r="J74" s="81">
        <v>8380</v>
      </c>
      <c r="K74" s="758"/>
      <c r="L74" s="81">
        <v>7123</v>
      </c>
      <c r="M74" s="564"/>
      <c r="N74" s="564"/>
      <c r="O74" s="579"/>
      <c r="P74" s="564"/>
      <c r="Q74" s="564"/>
      <c r="R74" s="564"/>
      <c r="S74" s="579"/>
      <c r="T74" s="564"/>
      <c r="U74" s="564"/>
    </row>
    <row r="75" spans="1:21" ht="11.45" customHeight="1" x14ac:dyDescent="0.2">
      <c r="A75" s="564"/>
      <c r="B75" s="591"/>
      <c r="C75" s="760"/>
      <c r="D75" s="579"/>
      <c r="E75" s="564"/>
      <c r="F75" s="79"/>
      <c r="G75" s="83" t="s">
        <v>1424</v>
      </c>
      <c r="H75" s="80" t="s">
        <v>1364</v>
      </c>
      <c r="I75" s="758"/>
      <c r="J75" s="81">
        <v>8072.4</v>
      </c>
      <c r="K75" s="758"/>
      <c r="L75" s="81">
        <v>6861.54</v>
      </c>
      <c r="M75" s="564"/>
      <c r="N75" s="564"/>
      <c r="O75" s="579"/>
      <c r="P75" s="564"/>
      <c r="Q75" s="564"/>
      <c r="R75" s="564"/>
      <c r="S75" s="579"/>
      <c r="T75" s="564"/>
      <c r="U75" s="564"/>
    </row>
    <row r="76" spans="1:21" ht="11.45" customHeight="1" x14ac:dyDescent="0.2">
      <c r="A76" s="564"/>
      <c r="B76" s="591"/>
      <c r="C76" s="760"/>
      <c r="D76" s="579"/>
      <c r="E76" s="564"/>
      <c r="F76" s="79"/>
      <c r="G76" s="83" t="s">
        <v>1425</v>
      </c>
      <c r="H76" s="80" t="s">
        <v>1364</v>
      </c>
      <c r="I76" s="758"/>
      <c r="J76" s="81">
        <v>3422.4</v>
      </c>
      <c r="K76" s="758"/>
      <c r="L76" s="81">
        <v>2909.04</v>
      </c>
      <c r="M76" s="564"/>
      <c r="N76" s="564"/>
      <c r="O76" s="579"/>
      <c r="P76" s="564"/>
      <c r="Q76" s="564"/>
      <c r="R76" s="564"/>
      <c r="S76" s="579"/>
      <c r="T76" s="564"/>
      <c r="U76" s="564"/>
    </row>
    <row r="77" spans="1:21" ht="11.45" customHeight="1" x14ac:dyDescent="0.2">
      <c r="A77" s="564"/>
      <c r="B77" s="591"/>
      <c r="C77" s="760"/>
      <c r="D77" s="579"/>
      <c r="E77" s="564"/>
      <c r="F77" s="79"/>
      <c r="G77" s="83" t="s">
        <v>1426</v>
      </c>
      <c r="H77" s="80" t="s">
        <v>1364</v>
      </c>
      <c r="I77" s="758"/>
      <c r="J77" s="81">
        <v>3422.4</v>
      </c>
      <c r="K77" s="758"/>
      <c r="L77" s="81">
        <v>2909.04</v>
      </c>
      <c r="M77" s="564"/>
      <c r="N77" s="564"/>
      <c r="O77" s="579"/>
      <c r="P77" s="564"/>
      <c r="Q77" s="564"/>
      <c r="R77" s="564"/>
      <c r="S77" s="579"/>
      <c r="T77" s="564"/>
      <c r="U77" s="564"/>
    </row>
    <row r="78" spans="1:21" ht="11.45" customHeight="1" x14ac:dyDescent="0.2">
      <c r="A78" s="564"/>
      <c r="B78" s="591"/>
      <c r="C78" s="760"/>
      <c r="D78" s="579"/>
      <c r="E78" s="564"/>
      <c r="F78" s="79"/>
      <c r="G78" s="83" t="s">
        <v>1427</v>
      </c>
      <c r="H78" s="80" t="s">
        <v>1364</v>
      </c>
      <c r="I78" s="758"/>
      <c r="J78" s="81">
        <v>3422.4</v>
      </c>
      <c r="K78" s="758"/>
      <c r="L78" s="81">
        <v>2909.04</v>
      </c>
      <c r="M78" s="564"/>
      <c r="N78" s="564"/>
      <c r="O78" s="579"/>
      <c r="P78" s="564"/>
      <c r="Q78" s="564"/>
      <c r="R78" s="564"/>
      <c r="S78" s="579"/>
      <c r="T78" s="564"/>
      <c r="U78" s="564"/>
    </row>
    <row r="79" spans="1:21" ht="11.45" customHeight="1" x14ac:dyDescent="0.2">
      <c r="A79" s="564"/>
      <c r="B79" s="591"/>
      <c r="C79" s="760"/>
      <c r="D79" s="579"/>
      <c r="E79" s="564"/>
      <c r="F79" s="79"/>
      <c r="G79" s="83" t="s">
        <v>1428</v>
      </c>
      <c r="H79" s="80" t="s">
        <v>1364</v>
      </c>
      <c r="I79" s="758"/>
      <c r="J79" s="81">
        <v>3422.4</v>
      </c>
      <c r="K79" s="758"/>
      <c r="L79" s="81">
        <v>2909.04</v>
      </c>
      <c r="M79" s="564"/>
      <c r="N79" s="564"/>
      <c r="O79" s="579"/>
      <c r="P79" s="564"/>
      <c r="Q79" s="564"/>
      <c r="R79" s="564"/>
      <c r="S79" s="579"/>
      <c r="T79" s="564"/>
      <c r="U79" s="564"/>
    </row>
    <row r="80" spans="1:21" ht="24" x14ac:dyDescent="0.2">
      <c r="A80" s="564"/>
      <c r="B80" s="591"/>
      <c r="C80" s="760"/>
      <c r="D80" s="579"/>
      <c r="E80" s="564"/>
      <c r="F80" s="79"/>
      <c r="G80" s="88" t="s">
        <v>1429</v>
      </c>
      <c r="H80" s="80" t="s">
        <v>1364</v>
      </c>
      <c r="I80" s="758"/>
      <c r="J80" s="81">
        <v>13844.8</v>
      </c>
      <c r="K80" s="758"/>
      <c r="L80" s="81">
        <v>11768.08</v>
      </c>
      <c r="M80" s="564"/>
      <c r="N80" s="564"/>
      <c r="O80" s="579"/>
      <c r="P80" s="564"/>
      <c r="Q80" s="564"/>
      <c r="R80" s="564"/>
      <c r="S80" s="579"/>
      <c r="T80" s="564"/>
      <c r="U80" s="564"/>
    </row>
    <row r="81" spans="1:21" ht="48" x14ac:dyDescent="0.2">
      <c r="A81" s="564"/>
      <c r="B81" s="591"/>
      <c r="C81" s="760"/>
      <c r="D81" s="579"/>
      <c r="E81" s="564"/>
      <c r="F81" s="80" t="s">
        <v>1430</v>
      </c>
      <c r="G81" s="88" t="s">
        <v>1431</v>
      </c>
      <c r="H81" s="80" t="s">
        <v>1364</v>
      </c>
      <c r="I81" s="758"/>
      <c r="J81" s="81">
        <v>0</v>
      </c>
      <c r="K81" s="758"/>
      <c r="L81" s="81">
        <v>0</v>
      </c>
      <c r="M81" s="564"/>
      <c r="N81" s="564"/>
      <c r="O81" s="579"/>
      <c r="P81" s="564"/>
      <c r="Q81" s="564"/>
      <c r="R81" s="564"/>
      <c r="S81" s="579"/>
      <c r="T81" s="564"/>
      <c r="U81" s="564"/>
    </row>
    <row r="82" spans="1:21" ht="36" x14ac:dyDescent="0.2">
      <c r="A82" s="564"/>
      <c r="B82" s="591"/>
      <c r="C82" s="761"/>
      <c r="D82" s="579"/>
      <c r="E82" s="564"/>
      <c r="F82" s="80" t="s">
        <v>1432</v>
      </c>
      <c r="G82" s="80" t="s">
        <v>1433</v>
      </c>
      <c r="H82" s="106" t="s">
        <v>1434</v>
      </c>
      <c r="I82" s="758"/>
      <c r="J82" s="81">
        <v>0</v>
      </c>
      <c r="K82" s="758"/>
      <c r="L82" s="81">
        <v>0</v>
      </c>
      <c r="M82" s="564"/>
      <c r="N82" s="564"/>
      <c r="O82" s="579"/>
      <c r="P82" s="564"/>
      <c r="Q82" s="564"/>
      <c r="R82" s="564"/>
      <c r="S82" s="579"/>
      <c r="T82" s="564"/>
      <c r="U82" s="564"/>
    </row>
    <row r="83" spans="1:21" s="118" customFormat="1" ht="30" customHeight="1" x14ac:dyDescent="0.25">
      <c r="A83" s="579">
        <v>18</v>
      </c>
      <c r="B83" s="589" t="s">
        <v>1517</v>
      </c>
      <c r="C83" s="590" t="s">
        <v>1518</v>
      </c>
      <c r="D83" s="579" t="s">
        <v>1519</v>
      </c>
      <c r="E83" s="579" t="s">
        <v>1520</v>
      </c>
      <c r="F83" s="85" t="s">
        <v>1521</v>
      </c>
      <c r="G83" s="106"/>
      <c r="H83" s="106" t="s">
        <v>1522</v>
      </c>
      <c r="I83" s="753">
        <v>1544205</v>
      </c>
      <c r="J83" s="117">
        <v>866722</v>
      </c>
      <c r="K83" s="753">
        <f>L83+L84</f>
        <v>1312574.25</v>
      </c>
      <c r="L83" s="117">
        <v>736713.7</v>
      </c>
      <c r="M83" s="579">
        <v>30</v>
      </c>
      <c r="N83" s="595" t="s">
        <v>1523</v>
      </c>
      <c r="O83" s="595" t="s">
        <v>1524</v>
      </c>
      <c r="P83" s="747" t="s">
        <v>1525</v>
      </c>
      <c r="Q83" s="747" t="s">
        <v>1525</v>
      </c>
      <c r="R83" s="747" t="s">
        <v>1525</v>
      </c>
      <c r="S83" s="747" t="s">
        <v>1526</v>
      </c>
      <c r="T83" s="747" t="s">
        <v>1527</v>
      </c>
      <c r="U83" s="747" t="s">
        <v>1528</v>
      </c>
    </row>
    <row r="84" spans="1:21" s="118" customFormat="1" ht="35.85" customHeight="1" x14ac:dyDescent="0.25">
      <c r="A84" s="579"/>
      <c r="B84" s="589"/>
      <c r="C84" s="757"/>
      <c r="D84" s="579"/>
      <c r="E84" s="579"/>
      <c r="F84" s="85"/>
      <c r="G84" s="106" t="s">
        <v>1529</v>
      </c>
      <c r="H84" s="106" t="s">
        <v>1530</v>
      </c>
      <c r="I84" s="589"/>
      <c r="J84" s="117">
        <v>677483</v>
      </c>
      <c r="K84" s="753"/>
      <c r="L84" s="117">
        <v>575860.55000000005</v>
      </c>
      <c r="M84" s="579"/>
      <c r="N84" s="595"/>
      <c r="O84" s="595"/>
      <c r="P84" s="747"/>
      <c r="Q84" s="747"/>
      <c r="R84" s="747"/>
      <c r="S84" s="747"/>
      <c r="T84" s="595"/>
      <c r="U84" s="595"/>
    </row>
    <row r="85" spans="1:21" s="118" customFormat="1" ht="38.1" customHeight="1" x14ac:dyDescent="0.25">
      <c r="A85" s="579">
        <v>19</v>
      </c>
      <c r="B85" s="589" t="s">
        <v>1531</v>
      </c>
      <c r="C85" s="590" t="s">
        <v>1518</v>
      </c>
      <c r="D85" s="579" t="s">
        <v>1532</v>
      </c>
      <c r="E85" s="579" t="s">
        <v>1533</v>
      </c>
      <c r="F85" s="85" t="s">
        <v>1534</v>
      </c>
      <c r="G85" s="106"/>
      <c r="H85" s="106" t="s">
        <v>1535</v>
      </c>
      <c r="I85" s="753">
        <v>2685559</v>
      </c>
      <c r="J85" s="117">
        <v>1931287</v>
      </c>
      <c r="K85" s="753">
        <f>L85+L86</f>
        <v>2282725.15</v>
      </c>
      <c r="L85" s="117">
        <v>1641593.95</v>
      </c>
      <c r="M85" s="579">
        <v>30</v>
      </c>
      <c r="N85" s="595" t="s">
        <v>1523</v>
      </c>
      <c r="O85" s="595" t="s">
        <v>1524</v>
      </c>
      <c r="P85" s="746" t="s">
        <v>1536</v>
      </c>
      <c r="Q85" s="746" t="s">
        <v>1537</v>
      </c>
      <c r="R85" s="746" t="s">
        <v>1537</v>
      </c>
      <c r="S85" s="746" t="s">
        <v>1538</v>
      </c>
      <c r="T85" s="746" t="s">
        <v>1528</v>
      </c>
      <c r="U85" s="746" t="s">
        <v>1539</v>
      </c>
    </row>
    <row r="86" spans="1:21" s="118" customFormat="1" ht="39.75" customHeight="1" x14ac:dyDescent="0.25">
      <c r="A86" s="579"/>
      <c r="B86" s="589"/>
      <c r="C86" s="757"/>
      <c r="D86" s="579"/>
      <c r="E86" s="579"/>
      <c r="F86" s="85"/>
      <c r="G86" s="106" t="s">
        <v>1540</v>
      </c>
      <c r="H86" s="106" t="s">
        <v>1402</v>
      </c>
      <c r="I86" s="589"/>
      <c r="J86" s="117">
        <v>754272</v>
      </c>
      <c r="K86" s="753"/>
      <c r="L86" s="117">
        <v>641131.19999999995</v>
      </c>
      <c r="M86" s="579"/>
      <c r="N86" s="595"/>
      <c r="O86" s="595"/>
      <c r="P86" s="746"/>
      <c r="Q86" s="746"/>
      <c r="R86" s="746"/>
      <c r="S86" s="746"/>
      <c r="T86" s="746"/>
      <c r="U86" s="746"/>
    </row>
    <row r="87" spans="1:21" s="118" customFormat="1" ht="48" x14ac:dyDescent="0.25">
      <c r="A87" s="579">
        <v>20</v>
      </c>
      <c r="B87" s="724" t="s">
        <v>1541</v>
      </c>
      <c r="C87" s="590" t="s">
        <v>1518</v>
      </c>
      <c r="D87" s="595" t="s">
        <v>1542</v>
      </c>
      <c r="E87" s="595" t="s">
        <v>1543</v>
      </c>
      <c r="F87" s="119" t="s">
        <v>1544</v>
      </c>
      <c r="G87" s="120"/>
      <c r="H87" s="120" t="s">
        <v>1364</v>
      </c>
      <c r="I87" s="744">
        <v>1406367</v>
      </c>
      <c r="J87" s="121">
        <v>719632</v>
      </c>
      <c r="K87" s="744">
        <f>L87+L88+L89</f>
        <v>1195411.95</v>
      </c>
      <c r="L87" s="121">
        <v>611687.19999999995</v>
      </c>
      <c r="M87" s="579">
        <v>30</v>
      </c>
      <c r="N87" s="595" t="s">
        <v>1356</v>
      </c>
      <c r="O87" s="579" t="s">
        <v>1357</v>
      </c>
      <c r="P87" s="746" t="s">
        <v>1545</v>
      </c>
      <c r="Q87" s="746" t="s">
        <v>1546</v>
      </c>
      <c r="R87" s="746" t="s">
        <v>1546</v>
      </c>
      <c r="S87" s="746" t="s">
        <v>1547</v>
      </c>
      <c r="T87" s="746" t="s">
        <v>1528</v>
      </c>
      <c r="U87" s="746" t="s">
        <v>1548</v>
      </c>
    </row>
    <row r="88" spans="1:21" s="118" customFormat="1" ht="25.5" customHeight="1" x14ac:dyDescent="0.25">
      <c r="A88" s="579"/>
      <c r="B88" s="724"/>
      <c r="C88" s="759"/>
      <c r="D88" s="595"/>
      <c r="E88" s="595"/>
      <c r="F88" s="119"/>
      <c r="G88" s="120" t="s">
        <v>1549</v>
      </c>
      <c r="H88" s="120" t="s">
        <v>1364</v>
      </c>
      <c r="I88" s="724"/>
      <c r="J88" s="121">
        <v>348250</v>
      </c>
      <c r="K88" s="744"/>
      <c r="L88" s="121">
        <v>296012.5</v>
      </c>
      <c r="M88" s="579"/>
      <c r="N88" s="595"/>
      <c r="O88" s="579"/>
      <c r="P88" s="746"/>
      <c r="Q88" s="746"/>
      <c r="R88" s="746"/>
      <c r="S88" s="746"/>
      <c r="T88" s="746"/>
      <c r="U88" s="746"/>
    </row>
    <row r="89" spans="1:21" s="118" customFormat="1" ht="42.75" customHeight="1" x14ac:dyDescent="0.25">
      <c r="A89" s="579"/>
      <c r="B89" s="724"/>
      <c r="C89" s="757"/>
      <c r="D89" s="595"/>
      <c r="E89" s="595"/>
      <c r="F89" s="119"/>
      <c r="G89" s="120" t="s">
        <v>1550</v>
      </c>
      <c r="H89" s="120" t="s">
        <v>1423</v>
      </c>
      <c r="I89" s="724"/>
      <c r="J89" s="121">
        <v>338485</v>
      </c>
      <c r="K89" s="744"/>
      <c r="L89" s="121">
        <v>287712.25</v>
      </c>
      <c r="M89" s="579"/>
      <c r="N89" s="595"/>
      <c r="O89" s="579"/>
      <c r="P89" s="746"/>
      <c r="Q89" s="746"/>
      <c r="R89" s="746"/>
      <c r="S89" s="746"/>
      <c r="T89" s="746"/>
      <c r="U89" s="746"/>
    </row>
    <row r="90" spans="1:21" s="118" customFormat="1" ht="52.5" customHeight="1" x14ac:dyDescent="0.25">
      <c r="A90" s="750">
        <v>21</v>
      </c>
      <c r="B90" s="724" t="s">
        <v>1551</v>
      </c>
      <c r="C90" s="590" t="s">
        <v>1518</v>
      </c>
      <c r="D90" s="595" t="s">
        <v>1552</v>
      </c>
      <c r="E90" s="595" t="s">
        <v>1553</v>
      </c>
      <c r="F90" s="119" t="s">
        <v>1554</v>
      </c>
      <c r="G90" s="106"/>
      <c r="H90" s="120" t="s">
        <v>1395</v>
      </c>
      <c r="I90" s="758">
        <v>1207339</v>
      </c>
      <c r="J90" s="121">
        <v>658199</v>
      </c>
      <c r="K90" s="744">
        <f>L90+L91</f>
        <v>1026238.15</v>
      </c>
      <c r="L90" s="121">
        <v>559469.15</v>
      </c>
      <c r="M90" s="750">
        <v>24</v>
      </c>
      <c r="N90" s="595" t="s">
        <v>1555</v>
      </c>
      <c r="O90" s="579" t="s">
        <v>1465</v>
      </c>
      <c r="P90" s="746" t="s">
        <v>1556</v>
      </c>
      <c r="Q90" s="746" t="s">
        <v>1546</v>
      </c>
      <c r="R90" s="746" t="s">
        <v>1546</v>
      </c>
      <c r="S90" s="746" t="s">
        <v>1557</v>
      </c>
      <c r="T90" s="746" t="s">
        <v>1558</v>
      </c>
      <c r="U90" s="746" t="s">
        <v>1559</v>
      </c>
    </row>
    <row r="91" spans="1:21" s="118" customFormat="1" ht="59.1" customHeight="1" x14ac:dyDescent="0.25">
      <c r="A91" s="614"/>
      <c r="B91" s="724"/>
      <c r="C91" s="757"/>
      <c r="D91" s="595"/>
      <c r="E91" s="595"/>
      <c r="F91" s="119"/>
      <c r="G91" s="120" t="s">
        <v>1560</v>
      </c>
      <c r="H91" s="122" t="s">
        <v>1561</v>
      </c>
      <c r="I91" s="758"/>
      <c r="J91" s="121">
        <v>549140</v>
      </c>
      <c r="K91" s="744"/>
      <c r="L91" s="121">
        <v>466769</v>
      </c>
      <c r="M91" s="614"/>
      <c r="N91" s="595"/>
      <c r="O91" s="579"/>
      <c r="P91" s="746"/>
      <c r="Q91" s="746"/>
      <c r="R91" s="746"/>
      <c r="S91" s="746"/>
      <c r="T91" s="746"/>
      <c r="U91" s="746"/>
    </row>
    <row r="92" spans="1:21" s="118" customFormat="1" ht="32.1" customHeight="1" x14ac:dyDescent="0.25">
      <c r="A92" s="750">
        <v>22</v>
      </c>
      <c r="B92" s="724" t="s">
        <v>1562</v>
      </c>
      <c r="C92" s="590" t="s">
        <v>1518</v>
      </c>
      <c r="D92" s="595" t="s">
        <v>1563</v>
      </c>
      <c r="E92" s="595" t="s">
        <v>1564</v>
      </c>
      <c r="F92" s="119" t="s">
        <v>1565</v>
      </c>
      <c r="G92" s="106"/>
      <c r="H92" s="120" t="s">
        <v>1395</v>
      </c>
      <c r="I92" s="744">
        <v>434151.6</v>
      </c>
      <c r="J92" s="121">
        <v>200841.60000000001</v>
      </c>
      <c r="K92" s="744">
        <f>L92+L93</f>
        <v>369028.86</v>
      </c>
      <c r="L92" s="121">
        <v>170715.36</v>
      </c>
      <c r="M92" s="750">
        <v>12</v>
      </c>
      <c r="N92" s="579" t="s">
        <v>1566</v>
      </c>
      <c r="O92" s="579" t="s">
        <v>1473</v>
      </c>
      <c r="P92" s="579" t="s">
        <v>1567</v>
      </c>
      <c r="Q92" s="579" t="s">
        <v>1568</v>
      </c>
      <c r="R92" s="579" t="s">
        <v>1568</v>
      </c>
      <c r="S92" s="579" t="s">
        <v>1569</v>
      </c>
      <c r="T92" s="579" t="s">
        <v>1527</v>
      </c>
      <c r="U92" s="579" t="s">
        <v>1570</v>
      </c>
    </row>
    <row r="93" spans="1:21" s="118" customFormat="1" ht="36" customHeight="1" x14ac:dyDescent="0.25">
      <c r="A93" s="613"/>
      <c r="B93" s="589"/>
      <c r="C93" s="757"/>
      <c r="D93" s="579"/>
      <c r="E93" s="579"/>
      <c r="F93" s="85"/>
      <c r="G93" s="120" t="s">
        <v>1571</v>
      </c>
      <c r="H93" s="106" t="s">
        <v>1572</v>
      </c>
      <c r="I93" s="589"/>
      <c r="J93" s="121">
        <v>233310</v>
      </c>
      <c r="K93" s="744"/>
      <c r="L93" s="121">
        <v>198313.5</v>
      </c>
      <c r="M93" s="614"/>
      <c r="N93" s="579"/>
      <c r="O93" s="579"/>
      <c r="P93" s="579"/>
      <c r="Q93" s="579"/>
      <c r="R93" s="579"/>
      <c r="S93" s="579"/>
      <c r="T93" s="579"/>
      <c r="U93" s="579"/>
    </row>
    <row r="94" spans="1:21" s="118" customFormat="1" ht="39" customHeight="1" x14ac:dyDescent="0.25">
      <c r="A94" s="579">
        <v>23</v>
      </c>
      <c r="B94" s="724" t="s">
        <v>1573</v>
      </c>
      <c r="C94" s="726" t="s">
        <v>1518</v>
      </c>
      <c r="D94" s="595" t="s">
        <v>1574</v>
      </c>
      <c r="E94" s="595" t="s">
        <v>1575</v>
      </c>
      <c r="F94" s="119" t="s">
        <v>1576</v>
      </c>
      <c r="G94" s="123"/>
      <c r="H94" s="120" t="s">
        <v>1577</v>
      </c>
      <c r="I94" s="749">
        <v>1040800</v>
      </c>
      <c r="J94" s="121">
        <v>224200</v>
      </c>
      <c r="K94" s="744">
        <f>L94+L95+L96+L97+L98</f>
        <v>884680</v>
      </c>
      <c r="L94" s="121">
        <v>190570</v>
      </c>
      <c r="M94" s="750">
        <v>20</v>
      </c>
      <c r="N94" s="579" t="s">
        <v>1566</v>
      </c>
      <c r="O94" s="595" t="s">
        <v>1465</v>
      </c>
      <c r="P94" s="746" t="s">
        <v>1578</v>
      </c>
      <c r="Q94" s="746" t="s">
        <v>1578</v>
      </c>
      <c r="R94" s="746" t="s">
        <v>1578</v>
      </c>
      <c r="S94" s="746" t="s">
        <v>1579</v>
      </c>
      <c r="T94" s="746" t="s">
        <v>1528</v>
      </c>
      <c r="U94" s="746" t="s">
        <v>912</v>
      </c>
    </row>
    <row r="95" spans="1:21" s="118" customFormat="1" ht="39" customHeight="1" x14ac:dyDescent="0.25">
      <c r="A95" s="579"/>
      <c r="B95" s="589"/>
      <c r="C95" s="756"/>
      <c r="D95" s="579"/>
      <c r="E95" s="579"/>
      <c r="F95" s="85"/>
      <c r="G95" s="120" t="s">
        <v>1580</v>
      </c>
      <c r="H95" s="120" t="s">
        <v>1581</v>
      </c>
      <c r="I95" s="753"/>
      <c r="J95" s="121">
        <v>237800</v>
      </c>
      <c r="K95" s="744"/>
      <c r="L95" s="121">
        <v>202130</v>
      </c>
      <c r="M95" s="613"/>
      <c r="N95" s="579"/>
      <c r="O95" s="595"/>
      <c r="P95" s="746"/>
      <c r="Q95" s="746"/>
      <c r="R95" s="746"/>
      <c r="S95" s="746"/>
      <c r="T95" s="746"/>
      <c r="U95" s="746"/>
    </row>
    <row r="96" spans="1:21" s="118" customFormat="1" ht="39" customHeight="1" x14ac:dyDescent="0.25">
      <c r="A96" s="579"/>
      <c r="B96" s="589"/>
      <c r="C96" s="756"/>
      <c r="D96" s="579"/>
      <c r="E96" s="579"/>
      <c r="F96" s="85"/>
      <c r="G96" s="120" t="s">
        <v>1582</v>
      </c>
      <c r="H96" s="120" t="s">
        <v>1577</v>
      </c>
      <c r="I96" s="753"/>
      <c r="J96" s="121">
        <v>203300</v>
      </c>
      <c r="K96" s="744"/>
      <c r="L96" s="121">
        <v>172805</v>
      </c>
      <c r="M96" s="613"/>
      <c r="N96" s="579"/>
      <c r="O96" s="595"/>
      <c r="P96" s="746"/>
      <c r="Q96" s="746"/>
      <c r="R96" s="746"/>
      <c r="S96" s="746"/>
      <c r="T96" s="746"/>
      <c r="U96" s="746"/>
    </row>
    <row r="97" spans="1:21" s="118" customFormat="1" ht="39" customHeight="1" x14ac:dyDescent="0.25">
      <c r="A97" s="579"/>
      <c r="B97" s="589"/>
      <c r="C97" s="756"/>
      <c r="D97" s="579"/>
      <c r="E97" s="579"/>
      <c r="F97" s="85"/>
      <c r="G97" s="120" t="s">
        <v>1583</v>
      </c>
      <c r="H97" s="120" t="s">
        <v>1577</v>
      </c>
      <c r="I97" s="753"/>
      <c r="J97" s="121">
        <v>185600</v>
      </c>
      <c r="K97" s="744"/>
      <c r="L97" s="121">
        <v>157760</v>
      </c>
      <c r="M97" s="613"/>
      <c r="N97" s="579"/>
      <c r="O97" s="595"/>
      <c r="P97" s="746"/>
      <c r="Q97" s="746"/>
      <c r="R97" s="746"/>
      <c r="S97" s="746"/>
      <c r="T97" s="746"/>
      <c r="U97" s="746"/>
    </row>
    <row r="98" spans="1:21" s="118" customFormat="1" ht="39" customHeight="1" x14ac:dyDescent="0.25">
      <c r="A98" s="579"/>
      <c r="B98" s="589"/>
      <c r="C98" s="727"/>
      <c r="D98" s="579"/>
      <c r="E98" s="579"/>
      <c r="F98" s="85"/>
      <c r="G98" s="120" t="s">
        <v>1584</v>
      </c>
      <c r="H98" s="120" t="s">
        <v>1577</v>
      </c>
      <c r="I98" s="753"/>
      <c r="J98" s="121">
        <v>189900</v>
      </c>
      <c r="K98" s="744"/>
      <c r="L98" s="121">
        <v>161415</v>
      </c>
      <c r="M98" s="614"/>
      <c r="N98" s="579"/>
      <c r="O98" s="595"/>
      <c r="P98" s="746"/>
      <c r="Q98" s="746"/>
      <c r="R98" s="746"/>
      <c r="S98" s="746"/>
      <c r="T98" s="746"/>
      <c r="U98" s="746"/>
    </row>
    <row r="99" spans="1:21" s="118" customFormat="1" ht="28.5" customHeight="1" x14ac:dyDescent="0.25">
      <c r="A99" s="579">
        <v>24</v>
      </c>
      <c r="B99" s="754" t="s">
        <v>1585</v>
      </c>
      <c r="C99" s="754" t="s">
        <v>1351</v>
      </c>
      <c r="D99" s="752" t="s">
        <v>1586</v>
      </c>
      <c r="E99" s="752" t="s">
        <v>1587</v>
      </c>
      <c r="F99" s="124" t="s">
        <v>1588</v>
      </c>
      <c r="G99" s="125"/>
      <c r="H99" s="125" t="s">
        <v>1364</v>
      </c>
      <c r="I99" s="749">
        <v>904905.47</v>
      </c>
      <c r="J99" s="126">
        <v>576393.97</v>
      </c>
      <c r="K99" s="749">
        <f>L99+L100+L101</f>
        <v>769169.6399999999</v>
      </c>
      <c r="L99" s="126">
        <v>489934.87</v>
      </c>
      <c r="M99" s="579">
        <v>24</v>
      </c>
      <c r="N99" s="579" t="s">
        <v>1589</v>
      </c>
      <c r="O99" s="579" t="s">
        <v>1465</v>
      </c>
      <c r="P99" s="746" t="s">
        <v>1590</v>
      </c>
      <c r="Q99" s="746" t="s">
        <v>1546</v>
      </c>
      <c r="R99" s="746" t="s">
        <v>1546</v>
      </c>
      <c r="S99" s="746" t="s">
        <v>1591</v>
      </c>
      <c r="T99" s="746" t="s">
        <v>1528</v>
      </c>
      <c r="U99" s="746" t="s">
        <v>1548</v>
      </c>
    </row>
    <row r="100" spans="1:21" s="118" customFormat="1" ht="33.75" customHeight="1" x14ac:dyDescent="0.25">
      <c r="A100" s="579"/>
      <c r="B100" s="754"/>
      <c r="C100" s="754"/>
      <c r="D100" s="752"/>
      <c r="E100" s="752"/>
      <c r="F100" s="127"/>
      <c r="G100" s="125" t="s">
        <v>1592</v>
      </c>
      <c r="H100" s="125" t="s">
        <v>1355</v>
      </c>
      <c r="I100" s="749"/>
      <c r="J100" s="126">
        <v>273497.59999999998</v>
      </c>
      <c r="K100" s="749"/>
      <c r="L100" s="126">
        <v>232472.95999999999</v>
      </c>
      <c r="M100" s="579"/>
      <c r="N100" s="579"/>
      <c r="O100" s="579"/>
      <c r="P100" s="746"/>
      <c r="Q100" s="746"/>
      <c r="R100" s="746"/>
      <c r="S100" s="746"/>
      <c r="T100" s="746"/>
      <c r="U100" s="746"/>
    </row>
    <row r="101" spans="1:21" s="118" customFormat="1" ht="56.85" customHeight="1" x14ac:dyDescent="0.25">
      <c r="A101" s="579"/>
      <c r="B101" s="754"/>
      <c r="C101" s="754"/>
      <c r="D101" s="752"/>
      <c r="E101" s="752"/>
      <c r="F101" s="127"/>
      <c r="G101" s="125" t="s">
        <v>1593</v>
      </c>
      <c r="H101" s="125" t="s">
        <v>1364</v>
      </c>
      <c r="I101" s="749"/>
      <c r="J101" s="126">
        <v>55013.9</v>
      </c>
      <c r="K101" s="749"/>
      <c r="L101" s="126">
        <v>46761.81</v>
      </c>
      <c r="M101" s="579"/>
      <c r="N101" s="579"/>
      <c r="O101" s="579"/>
      <c r="P101" s="746"/>
      <c r="Q101" s="746"/>
      <c r="R101" s="746"/>
      <c r="S101" s="746"/>
      <c r="T101" s="746"/>
      <c r="U101" s="746"/>
    </row>
    <row r="102" spans="1:21" s="118" customFormat="1" ht="33" customHeight="1" x14ac:dyDescent="0.25">
      <c r="A102" s="579">
        <v>25</v>
      </c>
      <c r="B102" s="754" t="s">
        <v>1594</v>
      </c>
      <c r="C102" s="754" t="s">
        <v>1351</v>
      </c>
      <c r="D102" s="752" t="s">
        <v>1595</v>
      </c>
      <c r="E102" s="752" t="s">
        <v>1596</v>
      </c>
      <c r="F102" s="124" t="s">
        <v>1597</v>
      </c>
      <c r="G102" s="125"/>
      <c r="H102" s="125" t="s">
        <v>1522</v>
      </c>
      <c r="I102" s="749">
        <v>665714</v>
      </c>
      <c r="J102" s="126">
        <v>320000</v>
      </c>
      <c r="K102" s="749">
        <f>L102+L103</f>
        <v>565856.9</v>
      </c>
      <c r="L102" s="126">
        <v>272000</v>
      </c>
      <c r="M102" s="579">
        <v>24</v>
      </c>
      <c r="N102" s="579" t="s">
        <v>1589</v>
      </c>
      <c r="O102" s="579" t="s">
        <v>1465</v>
      </c>
      <c r="P102" s="746" t="s">
        <v>1536</v>
      </c>
      <c r="Q102" s="746" t="s">
        <v>1598</v>
      </c>
      <c r="R102" s="746" t="s">
        <v>1598</v>
      </c>
      <c r="S102" s="746" t="s">
        <v>1599</v>
      </c>
      <c r="T102" s="746" t="s">
        <v>1528</v>
      </c>
      <c r="U102" s="746" t="s">
        <v>1600</v>
      </c>
    </row>
    <row r="103" spans="1:21" s="118" customFormat="1" ht="61.5" customHeight="1" x14ac:dyDescent="0.25">
      <c r="A103" s="579"/>
      <c r="B103" s="754"/>
      <c r="C103" s="754"/>
      <c r="D103" s="752"/>
      <c r="E103" s="752"/>
      <c r="F103" s="127"/>
      <c r="G103" s="125" t="s">
        <v>1601</v>
      </c>
      <c r="H103" s="125" t="s">
        <v>1355</v>
      </c>
      <c r="I103" s="754"/>
      <c r="J103" s="126">
        <v>345714</v>
      </c>
      <c r="K103" s="749"/>
      <c r="L103" s="126">
        <v>293856.90000000002</v>
      </c>
      <c r="M103" s="579"/>
      <c r="N103" s="579"/>
      <c r="O103" s="579"/>
      <c r="P103" s="746"/>
      <c r="Q103" s="746"/>
      <c r="R103" s="746"/>
      <c r="S103" s="746"/>
      <c r="T103" s="746"/>
      <c r="U103" s="746"/>
    </row>
    <row r="104" spans="1:21" s="118" customFormat="1" ht="66" customHeight="1" x14ac:dyDescent="0.25">
      <c r="A104" s="579">
        <v>26</v>
      </c>
      <c r="B104" s="754" t="s">
        <v>1602</v>
      </c>
      <c r="C104" s="754" t="s">
        <v>1351</v>
      </c>
      <c r="D104" s="752" t="s">
        <v>1603</v>
      </c>
      <c r="E104" s="752" t="s">
        <v>1604</v>
      </c>
      <c r="F104" s="124" t="s">
        <v>1605</v>
      </c>
      <c r="G104" s="125"/>
      <c r="H104" s="125" t="s">
        <v>1364</v>
      </c>
      <c r="I104" s="749">
        <v>1346941.55</v>
      </c>
      <c r="J104" s="121">
        <v>57600</v>
      </c>
      <c r="K104" s="744">
        <f>L104+L105+L106+L107</f>
        <v>1144900.31</v>
      </c>
      <c r="L104" s="126">
        <v>48960</v>
      </c>
      <c r="M104" s="579">
        <v>24</v>
      </c>
      <c r="N104" s="579" t="s">
        <v>1606</v>
      </c>
      <c r="O104" s="579" t="s">
        <v>1382</v>
      </c>
      <c r="P104" s="746" t="s">
        <v>916</v>
      </c>
      <c r="Q104" s="746" t="s">
        <v>1607</v>
      </c>
      <c r="R104" s="746" t="s">
        <v>1607</v>
      </c>
      <c r="S104" s="746" t="s">
        <v>1608</v>
      </c>
      <c r="T104" s="746" t="s">
        <v>1609</v>
      </c>
      <c r="U104" s="746" t="s">
        <v>1610</v>
      </c>
    </row>
    <row r="105" spans="1:21" s="118" customFormat="1" ht="30.75" customHeight="1" x14ac:dyDescent="0.25">
      <c r="A105" s="579"/>
      <c r="B105" s="589"/>
      <c r="C105" s="754"/>
      <c r="D105" s="579"/>
      <c r="E105" s="579"/>
      <c r="F105" s="124"/>
      <c r="G105" s="120" t="s">
        <v>1611</v>
      </c>
      <c r="H105" s="125" t="s">
        <v>1364</v>
      </c>
      <c r="I105" s="753"/>
      <c r="J105" s="121">
        <v>379163</v>
      </c>
      <c r="K105" s="744"/>
      <c r="L105" s="121">
        <v>322288.55</v>
      </c>
      <c r="M105" s="579"/>
      <c r="N105" s="579"/>
      <c r="O105" s="579"/>
      <c r="P105" s="746"/>
      <c r="Q105" s="746"/>
      <c r="R105" s="746"/>
      <c r="S105" s="746"/>
      <c r="T105" s="746"/>
      <c r="U105" s="746"/>
    </row>
    <row r="106" spans="1:21" s="118" customFormat="1" ht="27" customHeight="1" x14ac:dyDescent="0.25">
      <c r="A106" s="579"/>
      <c r="B106" s="589"/>
      <c r="C106" s="754"/>
      <c r="D106" s="579"/>
      <c r="E106" s="579"/>
      <c r="F106" s="124"/>
      <c r="G106" s="120" t="s">
        <v>1612</v>
      </c>
      <c r="H106" s="125" t="s">
        <v>1364</v>
      </c>
      <c r="I106" s="753"/>
      <c r="J106" s="121">
        <v>459840.55</v>
      </c>
      <c r="K106" s="744"/>
      <c r="L106" s="121">
        <v>390864.46</v>
      </c>
      <c r="M106" s="579"/>
      <c r="N106" s="579"/>
      <c r="O106" s="579"/>
      <c r="P106" s="746"/>
      <c r="Q106" s="746"/>
      <c r="R106" s="746"/>
      <c r="S106" s="746"/>
      <c r="T106" s="746"/>
      <c r="U106" s="746"/>
    </row>
    <row r="107" spans="1:21" s="118" customFormat="1" ht="32.1" customHeight="1" x14ac:dyDescent="0.25">
      <c r="A107" s="579"/>
      <c r="B107" s="589"/>
      <c r="C107" s="754"/>
      <c r="D107" s="579"/>
      <c r="E107" s="579"/>
      <c r="F107" s="124"/>
      <c r="G107" s="120" t="s">
        <v>1613</v>
      </c>
      <c r="H107" s="120" t="s">
        <v>1355</v>
      </c>
      <c r="I107" s="753"/>
      <c r="J107" s="121">
        <v>450338</v>
      </c>
      <c r="K107" s="744"/>
      <c r="L107" s="121">
        <v>382787.3</v>
      </c>
      <c r="M107" s="579"/>
      <c r="N107" s="579"/>
      <c r="O107" s="579"/>
      <c r="P107" s="746"/>
      <c r="Q107" s="746"/>
      <c r="R107" s="746"/>
      <c r="S107" s="746"/>
      <c r="T107" s="746"/>
      <c r="U107" s="746"/>
    </row>
    <row r="108" spans="1:21" s="118" customFormat="1" ht="28.5" customHeight="1" x14ac:dyDescent="0.25">
      <c r="A108" s="579">
        <v>27</v>
      </c>
      <c r="B108" s="754" t="s">
        <v>1614</v>
      </c>
      <c r="C108" s="754" t="s">
        <v>1351</v>
      </c>
      <c r="D108" s="752" t="s">
        <v>1615</v>
      </c>
      <c r="E108" s="752" t="s">
        <v>1616</v>
      </c>
      <c r="F108" s="124" t="s">
        <v>1617</v>
      </c>
      <c r="G108" s="125"/>
      <c r="H108" s="125" t="s">
        <v>1364</v>
      </c>
      <c r="I108" s="749">
        <v>2997387.86</v>
      </c>
      <c r="J108" s="126">
        <v>1758800</v>
      </c>
      <c r="K108" s="749">
        <f>L108+L109+L110+L111</f>
        <v>2547779.6800000002</v>
      </c>
      <c r="L108" s="126">
        <v>1494980</v>
      </c>
      <c r="M108" s="579">
        <v>30</v>
      </c>
      <c r="N108" s="579" t="s">
        <v>1618</v>
      </c>
      <c r="O108" s="579" t="s">
        <v>1357</v>
      </c>
      <c r="P108" s="746" t="s">
        <v>1619</v>
      </c>
      <c r="Q108" s="746" t="s">
        <v>1619</v>
      </c>
      <c r="R108" s="746" t="s">
        <v>1619</v>
      </c>
      <c r="S108" s="746" t="s">
        <v>1620</v>
      </c>
      <c r="T108" s="746" t="s">
        <v>1621</v>
      </c>
      <c r="U108" s="746" t="s">
        <v>1548</v>
      </c>
    </row>
    <row r="109" spans="1:21" s="118" customFormat="1" ht="30" customHeight="1" x14ac:dyDescent="0.25">
      <c r="A109" s="579"/>
      <c r="B109" s="589"/>
      <c r="C109" s="754"/>
      <c r="D109" s="579"/>
      <c r="E109" s="579"/>
      <c r="F109" s="754"/>
      <c r="G109" s="125" t="s">
        <v>1622</v>
      </c>
      <c r="H109" s="125" t="s">
        <v>1388</v>
      </c>
      <c r="I109" s="753"/>
      <c r="J109" s="126">
        <v>200000</v>
      </c>
      <c r="K109" s="749"/>
      <c r="L109" s="126">
        <v>170000</v>
      </c>
      <c r="M109" s="579"/>
      <c r="N109" s="579"/>
      <c r="O109" s="579"/>
      <c r="P109" s="746"/>
      <c r="Q109" s="746"/>
      <c r="R109" s="746"/>
      <c r="S109" s="746"/>
      <c r="T109" s="746"/>
      <c r="U109" s="746"/>
    </row>
    <row r="110" spans="1:21" s="118" customFormat="1" ht="32.1" customHeight="1" x14ac:dyDescent="0.25">
      <c r="A110" s="579"/>
      <c r="B110" s="589"/>
      <c r="C110" s="754"/>
      <c r="D110" s="579"/>
      <c r="E110" s="579"/>
      <c r="F110" s="589"/>
      <c r="G110" s="125" t="s">
        <v>1623</v>
      </c>
      <c r="H110" s="125" t="s">
        <v>1364</v>
      </c>
      <c r="I110" s="753"/>
      <c r="J110" s="126">
        <v>193975</v>
      </c>
      <c r="K110" s="749"/>
      <c r="L110" s="126">
        <v>164878.75</v>
      </c>
      <c r="M110" s="579"/>
      <c r="N110" s="579"/>
      <c r="O110" s="579"/>
      <c r="P110" s="746"/>
      <c r="Q110" s="746"/>
      <c r="R110" s="746"/>
      <c r="S110" s="746"/>
      <c r="T110" s="746"/>
      <c r="U110" s="746"/>
    </row>
    <row r="111" spans="1:21" s="118" customFormat="1" ht="30" customHeight="1" x14ac:dyDescent="0.25">
      <c r="A111" s="579"/>
      <c r="B111" s="589"/>
      <c r="C111" s="754"/>
      <c r="D111" s="579"/>
      <c r="E111" s="579"/>
      <c r="F111" s="589"/>
      <c r="G111" s="125" t="s">
        <v>1624</v>
      </c>
      <c r="H111" s="125" t="s">
        <v>1388</v>
      </c>
      <c r="I111" s="753"/>
      <c r="J111" s="126">
        <v>844612.86</v>
      </c>
      <c r="K111" s="749"/>
      <c r="L111" s="126">
        <v>717920.93</v>
      </c>
      <c r="M111" s="579"/>
      <c r="N111" s="579"/>
      <c r="O111" s="579"/>
      <c r="P111" s="746"/>
      <c r="Q111" s="746"/>
      <c r="R111" s="746"/>
      <c r="S111" s="746"/>
      <c r="T111" s="746"/>
      <c r="U111" s="746"/>
    </row>
    <row r="112" spans="1:21" s="118" customFormat="1" ht="25.5" customHeight="1" x14ac:dyDescent="0.25">
      <c r="A112" s="579">
        <v>28</v>
      </c>
      <c r="B112" s="754" t="s">
        <v>1625</v>
      </c>
      <c r="C112" s="754" t="s">
        <v>1351</v>
      </c>
      <c r="D112" s="752" t="s">
        <v>1626</v>
      </c>
      <c r="E112" s="752" t="s">
        <v>1627</v>
      </c>
      <c r="F112" s="124" t="s">
        <v>1628</v>
      </c>
      <c r="G112" s="125"/>
      <c r="H112" s="125" t="s">
        <v>1364</v>
      </c>
      <c r="I112" s="749">
        <v>2835216.6</v>
      </c>
      <c r="J112" s="121">
        <v>2034986.6</v>
      </c>
      <c r="K112" s="744">
        <f>L112+L113+L114+L115</f>
        <v>2409934.1</v>
      </c>
      <c r="L112" s="121">
        <v>1729738.61</v>
      </c>
      <c r="M112" s="579">
        <v>30</v>
      </c>
      <c r="N112" s="579" t="s">
        <v>1629</v>
      </c>
      <c r="O112" s="579" t="s">
        <v>1357</v>
      </c>
      <c r="P112" s="746" t="s">
        <v>1630</v>
      </c>
      <c r="Q112" s="746" t="s">
        <v>1630</v>
      </c>
      <c r="R112" s="746" t="s">
        <v>1630</v>
      </c>
      <c r="S112" s="746" t="s">
        <v>1631</v>
      </c>
      <c r="T112" s="746" t="s">
        <v>1632</v>
      </c>
      <c r="U112" s="746" t="s">
        <v>1633</v>
      </c>
    </row>
    <row r="113" spans="1:21" s="118" customFormat="1" ht="47.1" customHeight="1" x14ac:dyDescent="0.25">
      <c r="A113" s="579"/>
      <c r="B113" s="589"/>
      <c r="C113" s="754"/>
      <c r="D113" s="579"/>
      <c r="E113" s="579"/>
      <c r="F113" s="124"/>
      <c r="G113" s="120" t="s">
        <v>1611</v>
      </c>
      <c r="H113" s="120" t="s">
        <v>1364</v>
      </c>
      <c r="I113" s="753"/>
      <c r="J113" s="121">
        <v>274300</v>
      </c>
      <c r="K113" s="744"/>
      <c r="L113" s="121">
        <v>233155</v>
      </c>
      <c r="M113" s="579"/>
      <c r="N113" s="579"/>
      <c r="O113" s="579"/>
      <c r="P113" s="746"/>
      <c r="Q113" s="746"/>
      <c r="R113" s="746"/>
      <c r="S113" s="746"/>
      <c r="T113" s="746"/>
      <c r="U113" s="746"/>
    </row>
    <row r="114" spans="1:21" s="118" customFormat="1" ht="39.75" customHeight="1" x14ac:dyDescent="0.25">
      <c r="A114" s="579"/>
      <c r="B114" s="589"/>
      <c r="C114" s="754"/>
      <c r="D114" s="579"/>
      <c r="E114" s="579"/>
      <c r="F114" s="124"/>
      <c r="G114" s="106" t="s">
        <v>1634</v>
      </c>
      <c r="H114" s="120" t="s">
        <v>1364</v>
      </c>
      <c r="I114" s="753"/>
      <c r="J114" s="121">
        <v>259152.5</v>
      </c>
      <c r="K114" s="744"/>
      <c r="L114" s="121">
        <v>220279.62</v>
      </c>
      <c r="M114" s="579"/>
      <c r="N114" s="579"/>
      <c r="O114" s="579"/>
      <c r="P114" s="746"/>
      <c r="Q114" s="746"/>
      <c r="R114" s="746"/>
      <c r="S114" s="746"/>
      <c r="T114" s="746"/>
      <c r="U114" s="746"/>
    </row>
    <row r="115" spans="1:21" s="118" customFormat="1" ht="30.75" customHeight="1" x14ac:dyDescent="0.25">
      <c r="A115" s="579"/>
      <c r="B115" s="589"/>
      <c r="C115" s="754"/>
      <c r="D115" s="579"/>
      <c r="E115" s="579"/>
      <c r="F115" s="124"/>
      <c r="G115" s="106" t="s">
        <v>1635</v>
      </c>
      <c r="H115" s="120" t="s">
        <v>1355</v>
      </c>
      <c r="I115" s="753"/>
      <c r="J115" s="121">
        <v>266777.5</v>
      </c>
      <c r="K115" s="744"/>
      <c r="L115" s="121">
        <v>226760.87</v>
      </c>
      <c r="M115" s="579"/>
      <c r="N115" s="579"/>
      <c r="O115" s="579"/>
      <c r="P115" s="746"/>
      <c r="Q115" s="746"/>
      <c r="R115" s="746"/>
      <c r="S115" s="746"/>
      <c r="T115" s="746"/>
      <c r="U115" s="746"/>
    </row>
    <row r="116" spans="1:21" s="118" customFormat="1" ht="72.75" customHeight="1" x14ac:dyDescent="0.25">
      <c r="A116" s="579">
        <v>29</v>
      </c>
      <c r="B116" s="754" t="s">
        <v>1636</v>
      </c>
      <c r="C116" s="754" t="s">
        <v>1351</v>
      </c>
      <c r="D116" s="752" t="s">
        <v>1637</v>
      </c>
      <c r="E116" s="752" t="s">
        <v>1638</v>
      </c>
      <c r="F116" s="124" t="s">
        <v>1639</v>
      </c>
      <c r="G116" s="125"/>
      <c r="H116" s="125" t="s">
        <v>1355</v>
      </c>
      <c r="I116" s="749">
        <v>643759.5</v>
      </c>
      <c r="J116" s="126">
        <v>318218.5</v>
      </c>
      <c r="K116" s="749">
        <f>L116+L117</f>
        <v>547195.56999999995</v>
      </c>
      <c r="L116" s="126">
        <v>270485.71999999997</v>
      </c>
      <c r="M116" s="579">
        <v>30</v>
      </c>
      <c r="N116" s="752" t="s">
        <v>1555</v>
      </c>
      <c r="O116" s="579" t="s">
        <v>1357</v>
      </c>
      <c r="P116" s="746" t="s">
        <v>1590</v>
      </c>
      <c r="Q116" s="746" t="s">
        <v>1598</v>
      </c>
      <c r="R116" s="746" t="s">
        <v>1598</v>
      </c>
      <c r="S116" s="746" t="s">
        <v>1640</v>
      </c>
      <c r="T116" s="746" t="s">
        <v>1528</v>
      </c>
      <c r="U116" s="746" t="s">
        <v>1548</v>
      </c>
    </row>
    <row r="117" spans="1:21" s="118" customFormat="1" ht="54" customHeight="1" x14ac:dyDescent="0.25">
      <c r="A117" s="579"/>
      <c r="B117" s="754"/>
      <c r="C117" s="754"/>
      <c r="D117" s="752"/>
      <c r="E117" s="752"/>
      <c r="F117" s="124"/>
      <c r="G117" s="125" t="s">
        <v>1641</v>
      </c>
      <c r="H117" s="125" t="s">
        <v>1577</v>
      </c>
      <c r="I117" s="754"/>
      <c r="J117" s="126">
        <v>325541</v>
      </c>
      <c r="K117" s="749"/>
      <c r="L117" s="126">
        <v>276709.84999999998</v>
      </c>
      <c r="M117" s="579"/>
      <c r="N117" s="752"/>
      <c r="O117" s="579"/>
      <c r="P117" s="746"/>
      <c r="Q117" s="746"/>
      <c r="R117" s="746"/>
      <c r="S117" s="746"/>
      <c r="T117" s="746"/>
      <c r="U117" s="746"/>
    </row>
    <row r="118" spans="1:21" s="118" customFormat="1" ht="34.5" customHeight="1" x14ac:dyDescent="0.25">
      <c r="A118" s="579">
        <v>30</v>
      </c>
      <c r="B118" s="754" t="s">
        <v>1642</v>
      </c>
      <c r="C118" s="754" t="s">
        <v>1351</v>
      </c>
      <c r="D118" s="752" t="s">
        <v>1643</v>
      </c>
      <c r="E118" s="752" t="s">
        <v>1644</v>
      </c>
      <c r="F118" s="124" t="s">
        <v>1645</v>
      </c>
      <c r="G118" s="106"/>
      <c r="H118" s="125" t="s">
        <v>1364</v>
      </c>
      <c r="I118" s="749">
        <v>1117788.0900000001</v>
      </c>
      <c r="J118" s="126">
        <v>400100</v>
      </c>
      <c r="K118" s="749">
        <f>L118+L119+L120</f>
        <v>950119.87</v>
      </c>
      <c r="L118" s="126">
        <v>340085</v>
      </c>
      <c r="M118" s="579">
        <v>24</v>
      </c>
      <c r="N118" s="579" t="s">
        <v>1606</v>
      </c>
      <c r="O118" s="595" t="s">
        <v>1524</v>
      </c>
      <c r="P118" s="747" t="s">
        <v>1646</v>
      </c>
      <c r="Q118" s="747" t="s">
        <v>1546</v>
      </c>
      <c r="R118" s="747" t="s">
        <v>1546</v>
      </c>
      <c r="S118" s="747" t="s">
        <v>1647</v>
      </c>
      <c r="T118" s="747" t="s">
        <v>1528</v>
      </c>
      <c r="U118" s="747" t="s">
        <v>912</v>
      </c>
    </row>
    <row r="119" spans="1:21" s="118" customFormat="1" ht="53.85" customHeight="1" x14ac:dyDescent="0.25">
      <c r="A119" s="579"/>
      <c r="B119" s="589"/>
      <c r="C119" s="754"/>
      <c r="D119" s="579"/>
      <c r="E119" s="579"/>
      <c r="F119" s="85"/>
      <c r="G119" s="128" t="s">
        <v>1648</v>
      </c>
      <c r="H119" s="128" t="s">
        <v>1388</v>
      </c>
      <c r="I119" s="753"/>
      <c r="J119" s="126">
        <v>87688.09</v>
      </c>
      <c r="K119" s="749"/>
      <c r="L119" s="126">
        <v>74534.87</v>
      </c>
      <c r="M119" s="579"/>
      <c r="N119" s="579"/>
      <c r="O119" s="595"/>
      <c r="P119" s="579"/>
      <c r="Q119" s="579"/>
      <c r="R119" s="579"/>
      <c r="S119" s="747"/>
      <c r="T119" s="747"/>
      <c r="U119" s="747"/>
    </row>
    <row r="120" spans="1:21" s="118" customFormat="1" ht="53.1" customHeight="1" x14ac:dyDescent="0.25">
      <c r="A120" s="579"/>
      <c r="B120" s="589"/>
      <c r="C120" s="754"/>
      <c r="D120" s="579"/>
      <c r="E120" s="579"/>
      <c r="F120" s="85"/>
      <c r="G120" s="128" t="s">
        <v>1649</v>
      </c>
      <c r="H120" s="128" t="s">
        <v>1388</v>
      </c>
      <c r="I120" s="753"/>
      <c r="J120" s="126">
        <v>630000</v>
      </c>
      <c r="K120" s="749"/>
      <c r="L120" s="126">
        <v>535500</v>
      </c>
      <c r="M120" s="579"/>
      <c r="N120" s="579"/>
      <c r="O120" s="595"/>
      <c r="P120" s="579"/>
      <c r="Q120" s="579"/>
      <c r="R120" s="579"/>
      <c r="S120" s="747"/>
      <c r="T120" s="747"/>
      <c r="U120" s="747"/>
    </row>
    <row r="121" spans="1:21" s="118" customFormat="1" ht="38.25" customHeight="1" x14ac:dyDescent="0.25">
      <c r="A121" s="579">
        <v>31</v>
      </c>
      <c r="B121" s="754" t="s">
        <v>1650</v>
      </c>
      <c r="C121" s="754" t="s">
        <v>1351</v>
      </c>
      <c r="D121" s="752" t="s">
        <v>1651</v>
      </c>
      <c r="E121" s="752" t="s">
        <v>1652</v>
      </c>
      <c r="F121" s="124" t="s">
        <v>1653</v>
      </c>
      <c r="G121" s="125"/>
      <c r="H121" s="125" t="s">
        <v>1364</v>
      </c>
      <c r="I121" s="749">
        <v>1611547.26</v>
      </c>
      <c r="J121" s="126">
        <v>1127715.3700000001</v>
      </c>
      <c r="K121" s="749">
        <f>L121+L122</f>
        <v>1369815.1600000001</v>
      </c>
      <c r="L121" s="126">
        <v>958558.06</v>
      </c>
      <c r="M121" s="579">
        <v>30</v>
      </c>
      <c r="N121" s="579" t="s">
        <v>1618</v>
      </c>
      <c r="O121" s="579" t="s">
        <v>1382</v>
      </c>
      <c r="P121" s="579" t="s">
        <v>1590</v>
      </c>
      <c r="Q121" s="579" t="s">
        <v>1568</v>
      </c>
      <c r="R121" s="579" t="s">
        <v>1578</v>
      </c>
      <c r="S121" s="579" t="s">
        <v>1654</v>
      </c>
      <c r="T121" s="579" t="s">
        <v>1527</v>
      </c>
      <c r="U121" s="579" t="s">
        <v>1528</v>
      </c>
    </row>
    <row r="122" spans="1:21" s="118" customFormat="1" ht="33.75" customHeight="1" x14ac:dyDescent="0.25">
      <c r="A122" s="579"/>
      <c r="B122" s="589"/>
      <c r="C122" s="754"/>
      <c r="D122" s="579"/>
      <c r="E122" s="579"/>
      <c r="F122" s="124"/>
      <c r="G122" s="125" t="s">
        <v>1655</v>
      </c>
      <c r="H122" s="125" t="s">
        <v>1355</v>
      </c>
      <c r="I122" s="753"/>
      <c r="J122" s="126">
        <v>483831.89</v>
      </c>
      <c r="K122" s="749"/>
      <c r="L122" s="126">
        <v>411257.1</v>
      </c>
      <c r="M122" s="579"/>
      <c r="N122" s="579"/>
      <c r="O122" s="579"/>
      <c r="P122" s="579"/>
      <c r="Q122" s="579"/>
      <c r="R122" s="579"/>
      <c r="S122" s="579"/>
      <c r="T122" s="579"/>
      <c r="U122" s="579"/>
    </row>
    <row r="123" spans="1:21" s="118" customFormat="1" ht="27" customHeight="1" x14ac:dyDescent="0.25">
      <c r="A123" s="579">
        <v>32</v>
      </c>
      <c r="B123" s="754" t="s">
        <v>1656</v>
      </c>
      <c r="C123" s="754" t="s">
        <v>1351</v>
      </c>
      <c r="D123" s="752" t="s">
        <v>1657</v>
      </c>
      <c r="E123" s="752" t="s">
        <v>1658</v>
      </c>
      <c r="F123" s="124" t="s">
        <v>1576</v>
      </c>
      <c r="G123" s="106"/>
      <c r="H123" s="125" t="s">
        <v>1577</v>
      </c>
      <c r="I123" s="749">
        <v>1025642</v>
      </c>
      <c r="J123" s="126">
        <v>604340</v>
      </c>
      <c r="K123" s="749">
        <f>L123+L124+L125</f>
        <v>871795.7</v>
      </c>
      <c r="L123" s="126">
        <v>513689</v>
      </c>
      <c r="M123" s="579">
        <v>24</v>
      </c>
      <c r="N123" s="752" t="s">
        <v>1555</v>
      </c>
      <c r="O123" s="595" t="s">
        <v>1473</v>
      </c>
      <c r="P123" s="746" t="s">
        <v>1590</v>
      </c>
      <c r="Q123" s="746" t="s">
        <v>1568</v>
      </c>
      <c r="R123" s="746" t="s">
        <v>1568</v>
      </c>
      <c r="S123" s="746" t="s">
        <v>1659</v>
      </c>
      <c r="T123" s="746" t="s">
        <v>1527</v>
      </c>
      <c r="U123" s="746" t="s">
        <v>1558</v>
      </c>
    </row>
    <row r="124" spans="1:21" s="118" customFormat="1" ht="37.5" customHeight="1" x14ac:dyDescent="0.25">
      <c r="A124" s="579"/>
      <c r="B124" s="754"/>
      <c r="C124" s="754"/>
      <c r="D124" s="752"/>
      <c r="E124" s="752"/>
      <c r="F124" s="85"/>
      <c r="G124" s="125" t="s">
        <v>1660</v>
      </c>
      <c r="H124" s="120" t="s">
        <v>1513</v>
      </c>
      <c r="I124" s="749"/>
      <c r="J124" s="126">
        <v>396582</v>
      </c>
      <c r="K124" s="749"/>
      <c r="L124" s="126">
        <v>337094.7</v>
      </c>
      <c r="M124" s="579"/>
      <c r="N124" s="752"/>
      <c r="O124" s="595"/>
      <c r="P124" s="746"/>
      <c r="Q124" s="746"/>
      <c r="R124" s="746"/>
      <c r="S124" s="746"/>
      <c r="T124" s="746"/>
      <c r="U124" s="746"/>
    </row>
    <row r="125" spans="1:21" s="118" customFormat="1" ht="27" customHeight="1" x14ac:dyDescent="0.25">
      <c r="A125" s="579"/>
      <c r="B125" s="754"/>
      <c r="C125" s="754"/>
      <c r="D125" s="752"/>
      <c r="E125" s="752"/>
      <c r="F125" s="106"/>
      <c r="G125" s="125" t="s">
        <v>1661</v>
      </c>
      <c r="H125" s="125" t="s">
        <v>1577</v>
      </c>
      <c r="I125" s="749"/>
      <c r="J125" s="126">
        <v>24720</v>
      </c>
      <c r="K125" s="749"/>
      <c r="L125" s="126">
        <v>21012</v>
      </c>
      <c r="M125" s="579"/>
      <c r="N125" s="752"/>
      <c r="O125" s="595"/>
      <c r="P125" s="746"/>
      <c r="Q125" s="746"/>
      <c r="R125" s="746"/>
      <c r="S125" s="746"/>
      <c r="T125" s="746"/>
      <c r="U125" s="746"/>
    </row>
    <row r="126" spans="1:21" s="118" customFormat="1" ht="36" customHeight="1" x14ac:dyDescent="0.25">
      <c r="A126" s="579">
        <v>33</v>
      </c>
      <c r="B126" s="754" t="s">
        <v>1662</v>
      </c>
      <c r="C126" s="754" t="s">
        <v>1518</v>
      </c>
      <c r="D126" s="595" t="s">
        <v>1663</v>
      </c>
      <c r="E126" s="752" t="s">
        <v>1664</v>
      </c>
      <c r="F126" s="119" t="s">
        <v>1665</v>
      </c>
      <c r="G126" s="120"/>
      <c r="H126" s="125" t="s">
        <v>1381</v>
      </c>
      <c r="I126" s="749">
        <v>489230</v>
      </c>
      <c r="J126" s="129">
        <v>259230</v>
      </c>
      <c r="K126" s="744">
        <v>415845.5</v>
      </c>
      <c r="L126" s="129">
        <v>220345.5</v>
      </c>
      <c r="M126" s="579">
        <v>12</v>
      </c>
      <c r="N126" s="752" t="s">
        <v>1506</v>
      </c>
      <c r="O126" s="579" t="s">
        <v>1465</v>
      </c>
      <c r="P126" s="746" t="s">
        <v>1666</v>
      </c>
      <c r="Q126" s="746" t="s">
        <v>1666</v>
      </c>
      <c r="R126" s="746" t="s">
        <v>1666</v>
      </c>
      <c r="S126" s="746" t="s">
        <v>1667</v>
      </c>
      <c r="T126" s="746" t="s">
        <v>1668</v>
      </c>
      <c r="U126" s="746" t="s">
        <v>1669</v>
      </c>
    </row>
    <row r="127" spans="1:21" s="118" customFormat="1" ht="33" customHeight="1" x14ac:dyDescent="0.25">
      <c r="A127" s="579"/>
      <c r="B127" s="754"/>
      <c r="C127" s="754"/>
      <c r="D127" s="595"/>
      <c r="E127" s="752"/>
      <c r="F127" s="119"/>
      <c r="G127" s="120" t="s">
        <v>1670</v>
      </c>
      <c r="H127" s="125" t="s">
        <v>1490</v>
      </c>
      <c r="I127" s="749"/>
      <c r="J127" s="129">
        <v>230000</v>
      </c>
      <c r="K127" s="744"/>
      <c r="L127" s="129">
        <v>195500</v>
      </c>
      <c r="M127" s="579"/>
      <c r="N127" s="752"/>
      <c r="O127" s="579"/>
      <c r="P127" s="746"/>
      <c r="Q127" s="746"/>
      <c r="R127" s="746"/>
      <c r="S127" s="746"/>
      <c r="T127" s="746"/>
      <c r="U127" s="746"/>
    </row>
    <row r="128" spans="1:21" s="118" customFormat="1" ht="72" x14ac:dyDescent="0.25">
      <c r="A128" s="579">
        <v>34</v>
      </c>
      <c r="B128" s="754" t="s">
        <v>1671</v>
      </c>
      <c r="C128" s="754" t="s">
        <v>1518</v>
      </c>
      <c r="D128" s="595" t="s">
        <v>1672</v>
      </c>
      <c r="E128" s="752" t="s">
        <v>1673</v>
      </c>
      <c r="F128" s="119" t="s">
        <v>1674</v>
      </c>
      <c r="G128" s="120"/>
      <c r="H128" s="125" t="s">
        <v>1364</v>
      </c>
      <c r="I128" s="749">
        <v>1961546.22</v>
      </c>
      <c r="J128" s="129">
        <v>1291991.8600000001</v>
      </c>
      <c r="K128" s="744">
        <v>1667314.28</v>
      </c>
      <c r="L128" s="129">
        <v>1098193.08</v>
      </c>
      <c r="M128" s="750">
        <v>24</v>
      </c>
      <c r="N128" s="752" t="s">
        <v>1506</v>
      </c>
      <c r="O128" s="579" t="s">
        <v>1382</v>
      </c>
      <c r="P128" s="746" t="s">
        <v>1675</v>
      </c>
      <c r="Q128" s="746" t="s">
        <v>1676</v>
      </c>
      <c r="R128" s="746" t="s">
        <v>1676</v>
      </c>
      <c r="S128" s="746" t="s">
        <v>1677</v>
      </c>
      <c r="T128" s="746" t="s">
        <v>1678</v>
      </c>
      <c r="U128" s="746" t="s">
        <v>1679</v>
      </c>
    </row>
    <row r="129" spans="1:25" s="118" customFormat="1" ht="39.75" customHeight="1" x14ac:dyDescent="0.25">
      <c r="A129" s="579"/>
      <c r="B129" s="589"/>
      <c r="C129" s="754"/>
      <c r="D129" s="579"/>
      <c r="E129" s="579"/>
      <c r="F129" s="119"/>
      <c r="G129" s="120" t="s">
        <v>1680</v>
      </c>
      <c r="H129" s="80" t="s">
        <v>1490</v>
      </c>
      <c r="I129" s="589"/>
      <c r="J129" s="129">
        <v>669554.36</v>
      </c>
      <c r="K129" s="589"/>
      <c r="L129" s="129">
        <v>569121.19999999995</v>
      </c>
      <c r="M129" s="614"/>
      <c r="N129" s="579"/>
      <c r="O129" s="579"/>
      <c r="P129" s="579"/>
      <c r="Q129" s="579"/>
      <c r="R129" s="579"/>
      <c r="S129" s="746"/>
      <c r="T129" s="746"/>
      <c r="U129" s="746"/>
    </row>
    <row r="130" spans="1:25" s="118" customFormat="1" ht="27" customHeight="1" x14ac:dyDescent="0.25">
      <c r="A130" s="579">
        <v>35</v>
      </c>
      <c r="B130" s="749" t="s">
        <v>1681</v>
      </c>
      <c r="C130" s="749" t="s">
        <v>1351</v>
      </c>
      <c r="D130" s="751" t="s">
        <v>1682</v>
      </c>
      <c r="E130" s="751" t="s">
        <v>1683</v>
      </c>
      <c r="F130" s="130" t="s">
        <v>1684</v>
      </c>
      <c r="G130" s="119"/>
      <c r="H130" s="126" t="s">
        <v>1364</v>
      </c>
      <c r="I130" s="749">
        <v>2500000</v>
      </c>
      <c r="J130" s="131">
        <v>1237140</v>
      </c>
      <c r="K130" s="749">
        <v>2015640.01</v>
      </c>
      <c r="L130" s="130">
        <v>997451.3</v>
      </c>
      <c r="M130" s="579">
        <v>30</v>
      </c>
      <c r="N130" s="751" t="s">
        <v>1451</v>
      </c>
      <c r="O130" s="579" t="s">
        <v>1382</v>
      </c>
      <c r="P130" s="746" t="s">
        <v>1685</v>
      </c>
      <c r="Q130" s="746" t="s">
        <v>1686</v>
      </c>
      <c r="R130" s="755" t="s">
        <v>1685</v>
      </c>
      <c r="S130" s="746" t="s">
        <v>1687</v>
      </c>
      <c r="T130" s="746" t="s">
        <v>1678</v>
      </c>
      <c r="U130" s="746" t="s">
        <v>961</v>
      </c>
    </row>
    <row r="131" spans="1:25" s="118" customFormat="1" ht="26.1" customHeight="1" x14ac:dyDescent="0.25">
      <c r="A131" s="579"/>
      <c r="B131" s="749"/>
      <c r="C131" s="749"/>
      <c r="D131" s="751"/>
      <c r="E131" s="751"/>
      <c r="F131" s="130"/>
      <c r="G131" s="120" t="s">
        <v>1688</v>
      </c>
      <c r="H131" s="126" t="s">
        <v>1364</v>
      </c>
      <c r="I131" s="749"/>
      <c r="J131" s="131">
        <v>389237</v>
      </c>
      <c r="K131" s="749"/>
      <c r="L131" s="130">
        <v>313824.76</v>
      </c>
      <c r="M131" s="579"/>
      <c r="N131" s="751"/>
      <c r="O131" s="579"/>
      <c r="P131" s="746"/>
      <c r="Q131" s="746"/>
      <c r="R131" s="755"/>
      <c r="S131" s="746"/>
      <c r="T131" s="746"/>
      <c r="U131" s="746"/>
    </row>
    <row r="132" spans="1:25" s="118" customFormat="1" ht="44.1" customHeight="1" x14ac:dyDescent="0.25">
      <c r="A132" s="579"/>
      <c r="B132" s="749"/>
      <c r="C132" s="749"/>
      <c r="D132" s="751"/>
      <c r="E132" s="751"/>
      <c r="F132" s="130"/>
      <c r="G132" s="120" t="s">
        <v>1689</v>
      </c>
      <c r="H132" s="126" t="s">
        <v>1364</v>
      </c>
      <c r="I132" s="749"/>
      <c r="J132" s="131">
        <v>104500</v>
      </c>
      <c r="K132" s="749"/>
      <c r="L132" s="130">
        <v>84253.96</v>
      </c>
      <c r="M132" s="579"/>
      <c r="N132" s="751"/>
      <c r="O132" s="579"/>
      <c r="P132" s="746"/>
      <c r="Q132" s="746"/>
      <c r="R132" s="755"/>
      <c r="S132" s="746"/>
      <c r="T132" s="746"/>
      <c r="U132" s="746"/>
    </row>
    <row r="133" spans="1:25" s="118" customFormat="1" ht="35.1" customHeight="1" x14ac:dyDescent="0.25">
      <c r="A133" s="579"/>
      <c r="B133" s="749"/>
      <c r="C133" s="749"/>
      <c r="D133" s="751"/>
      <c r="E133" s="751"/>
      <c r="F133" s="130"/>
      <c r="G133" s="120" t="s">
        <v>1690</v>
      </c>
      <c r="H133" s="126" t="s">
        <v>1355</v>
      </c>
      <c r="I133" s="749"/>
      <c r="J133" s="131">
        <v>769123</v>
      </c>
      <c r="K133" s="749"/>
      <c r="L133" s="130">
        <v>620109.99</v>
      </c>
      <c r="M133" s="579"/>
      <c r="N133" s="751"/>
      <c r="O133" s="579"/>
      <c r="P133" s="746"/>
      <c r="Q133" s="746"/>
      <c r="R133" s="755"/>
      <c r="S133" s="746"/>
      <c r="T133" s="746"/>
      <c r="U133" s="746"/>
    </row>
    <row r="134" spans="1:25" s="118" customFormat="1" ht="49.35" customHeight="1" x14ac:dyDescent="0.25">
      <c r="A134" s="579">
        <v>36</v>
      </c>
      <c r="B134" s="589" t="s">
        <v>1691</v>
      </c>
      <c r="C134" s="589" t="s">
        <v>1518</v>
      </c>
      <c r="D134" s="579" t="s">
        <v>1692</v>
      </c>
      <c r="E134" s="579" t="s">
        <v>1693</v>
      </c>
      <c r="F134" s="85" t="s">
        <v>1694</v>
      </c>
      <c r="G134" s="106"/>
      <c r="H134" s="106" t="s">
        <v>1395</v>
      </c>
      <c r="I134" s="753">
        <v>2682782.5</v>
      </c>
      <c r="J134" s="132">
        <v>168850</v>
      </c>
      <c r="K134" s="744">
        <v>2280365.12</v>
      </c>
      <c r="L134" s="129">
        <v>143522.5</v>
      </c>
      <c r="M134" s="579">
        <v>28</v>
      </c>
      <c r="N134" s="752" t="s">
        <v>1506</v>
      </c>
      <c r="O134" s="579" t="s">
        <v>1465</v>
      </c>
      <c r="P134" s="746" t="s">
        <v>1695</v>
      </c>
      <c r="Q134" s="746" t="s">
        <v>1695</v>
      </c>
      <c r="R134" s="746" t="s">
        <v>1695</v>
      </c>
      <c r="S134" s="746" t="s">
        <v>1696</v>
      </c>
      <c r="T134" s="746" t="s">
        <v>1697</v>
      </c>
      <c r="U134" s="746" t="s">
        <v>1698</v>
      </c>
    </row>
    <row r="135" spans="1:25" s="118" customFormat="1" ht="32.1" customHeight="1" x14ac:dyDescent="0.25">
      <c r="A135" s="579"/>
      <c r="B135" s="589"/>
      <c r="C135" s="589"/>
      <c r="D135" s="579"/>
      <c r="E135" s="579"/>
      <c r="F135" s="106"/>
      <c r="G135" s="106" t="s">
        <v>1699</v>
      </c>
      <c r="H135" s="106" t="s">
        <v>1381</v>
      </c>
      <c r="I135" s="753"/>
      <c r="J135" s="132">
        <v>1163000</v>
      </c>
      <c r="K135" s="744"/>
      <c r="L135" s="129">
        <v>988550</v>
      </c>
      <c r="M135" s="579"/>
      <c r="N135" s="752"/>
      <c r="O135" s="579"/>
      <c r="P135" s="746"/>
      <c r="Q135" s="746"/>
      <c r="R135" s="746"/>
      <c r="S135" s="746"/>
      <c r="T135" s="746"/>
      <c r="U135" s="746"/>
    </row>
    <row r="136" spans="1:25" s="118" customFormat="1" ht="34.5" customHeight="1" x14ac:dyDescent="0.25">
      <c r="A136" s="579"/>
      <c r="B136" s="589"/>
      <c r="C136" s="589"/>
      <c r="D136" s="579"/>
      <c r="E136" s="579"/>
      <c r="F136" s="106"/>
      <c r="G136" s="106" t="s">
        <v>1700</v>
      </c>
      <c r="H136" s="106" t="s">
        <v>1395</v>
      </c>
      <c r="I136" s="753"/>
      <c r="J136" s="132">
        <v>1000600</v>
      </c>
      <c r="K136" s="744"/>
      <c r="L136" s="129">
        <v>850510</v>
      </c>
      <c r="M136" s="579"/>
      <c r="N136" s="752"/>
      <c r="O136" s="579"/>
      <c r="P136" s="746"/>
      <c r="Q136" s="746"/>
      <c r="R136" s="746"/>
      <c r="S136" s="746"/>
      <c r="T136" s="746"/>
      <c r="U136" s="746"/>
    </row>
    <row r="137" spans="1:25" s="118" customFormat="1" ht="63.75" customHeight="1" x14ac:dyDescent="0.25">
      <c r="A137" s="579"/>
      <c r="B137" s="589"/>
      <c r="C137" s="589"/>
      <c r="D137" s="579"/>
      <c r="E137" s="579"/>
      <c r="F137" s="106"/>
      <c r="G137" s="106" t="s">
        <v>1445</v>
      </c>
      <c r="H137" s="106" t="s">
        <v>1572</v>
      </c>
      <c r="I137" s="753"/>
      <c r="J137" s="132">
        <v>148242.5</v>
      </c>
      <c r="K137" s="744"/>
      <c r="L137" s="129">
        <v>126006.12</v>
      </c>
      <c r="M137" s="579"/>
      <c r="N137" s="752"/>
      <c r="O137" s="579"/>
      <c r="P137" s="746"/>
      <c r="Q137" s="746"/>
      <c r="R137" s="746"/>
      <c r="S137" s="746"/>
      <c r="T137" s="746"/>
      <c r="U137" s="746"/>
    </row>
    <row r="138" spans="1:25" s="118" customFormat="1" ht="53.1" customHeight="1" x14ac:dyDescent="0.25">
      <c r="A138" s="579"/>
      <c r="B138" s="589"/>
      <c r="C138" s="589"/>
      <c r="D138" s="579"/>
      <c r="E138" s="579"/>
      <c r="F138" s="106"/>
      <c r="G138" s="120" t="s">
        <v>1701</v>
      </c>
      <c r="H138" s="120" t="s">
        <v>1572</v>
      </c>
      <c r="I138" s="753"/>
      <c r="J138" s="132">
        <v>202090</v>
      </c>
      <c r="K138" s="744"/>
      <c r="L138" s="129">
        <v>171776.5</v>
      </c>
      <c r="M138" s="579"/>
      <c r="N138" s="752"/>
      <c r="O138" s="579"/>
      <c r="P138" s="746"/>
      <c r="Q138" s="746"/>
      <c r="R138" s="746"/>
      <c r="S138" s="746"/>
      <c r="T138" s="746"/>
      <c r="U138" s="746"/>
    </row>
    <row r="139" spans="1:25" s="118" customFormat="1" ht="40.35" customHeight="1" x14ac:dyDescent="0.25">
      <c r="A139" s="579">
        <v>37</v>
      </c>
      <c r="B139" s="749" t="s">
        <v>1702</v>
      </c>
      <c r="C139" s="749" t="s">
        <v>1351</v>
      </c>
      <c r="D139" s="751" t="s">
        <v>1703</v>
      </c>
      <c r="E139" s="751" t="s">
        <v>1704</v>
      </c>
      <c r="F139" s="133" t="s">
        <v>1705</v>
      </c>
      <c r="G139" s="126"/>
      <c r="H139" s="126" t="s">
        <v>1490</v>
      </c>
      <c r="I139" s="749">
        <v>1663232.7</v>
      </c>
      <c r="J139" s="130">
        <v>890049.7</v>
      </c>
      <c r="K139" s="749">
        <v>1340577.23</v>
      </c>
      <c r="L139" s="130">
        <v>717469.06</v>
      </c>
      <c r="M139" s="750">
        <v>24</v>
      </c>
      <c r="N139" s="751" t="s">
        <v>1555</v>
      </c>
      <c r="O139" s="579" t="s">
        <v>1706</v>
      </c>
      <c r="P139" s="746" t="s">
        <v>1633</v>
      </c>
      <c r="Q139" s="746" t="s">
        <v>1633</v>
      </c>
      <c r="R139" s="746" t="s">
        <v>1633</v>
      </c>
      <c r="S139" s="746" t="s">
        <v>1707</v>
      </c>
      <c r="T139" s="746" t="s">
        <v>1708</v>
      </c>
      <c r="U139" s="746" t="s">
        <v>1709</v>
      </c>
    </row>
    <row r="140" spans="1:25" s="118" customFormat="1" ht="42" customHeight="1" x14ac:dyDescent="0.25">
      <c r="A140" s="579"/>
      <c r="B140" s="589"/>
      <c r="C140" s="749"/>
      <c r="D140" s="579"/>
      <c r="E140" s="579"/>
      <c r="F140" s="106"/>
      <c r="G140" s="106" t="s">
        <v>1710</v>
      </c>
      <c r="H140" s="106" t="s">
        <v>1364</v>
      </c>
      <c r="I140" s="589"/>
      <c r="J140" s="129">
        <v>773183.00000000012</v>
      </c>
      <c r="K140" s="589"/>
      <c r="L140" s="132">
        <v>623108.17000000004</v>
      </c>
      <c r="M140" s="614"/>
      <c r="N140" s="579"/>
      <c r="O140" s="579"/>
      <c r="P140" s="746"/>
      <c r="Q140" s="746"/>
      <c r="R140" s="746"/>
      <c r="S140" s="746"/>
      <c r="T140" s="746"/>
      <c r="U140" s="746"/>
    </row>
    <row r="141" spans="1:25" s="118" customFormat="1" ht="23.25" customHeight="1" x14ac:dyDescent="0.25">
      <c r="A141" s="579">
        <v>38</v>
      </c>
      <c r="B141" s="589" t="s">
        <v>1711</v>
      </c>
      <c r="C141" s="589" t="s">
        <v>1518</v>
      </c>
      <c r="D141" s="579" t="s">
        <v>1712</v>
      </c>
      <c r="E141" s="579" t="s">
        <v>1713</v>
      </c>
      <c r="F141" s="85" t="s">
        <v>1714</v>
      </c>
      <c r="G141" s="106"/>
      <c r="H141" s="106" t="s">
        <v>1364</v>
      </c>
      <c r="I141" s="744">
        <v>485400</v>
      </c>
      <c r="J141" s="129">
        <v>225000</v>
      </c>
      <c r="K141" s="744">
        <v>399532.74</v>
      </c>
      <c r="L141" s="129">
        <v>185197.5</v>
      </c>
      <c r="M141" s="579">
        <v>18</v>
      </c>
      <c r="N141" s="579" t="s">
        <v>1356</v>
      </c>
      <c r="O141" s="579" t="s">
        <v>1369</v>
      </c>
      <c r="P141" s="746" t="s">
        <v>1316</v>
      </c>
      <c r="Q141" s="746" t="s">
        <v>1316</v>
      </c>
      <c r="R141" s="746" t="s">
        <v>1316</v>
      </c>
      <c r="S141" s="746" t="s">
        <v>1715</v>
      </c>
      <c r="T141" s="747" t="s">
        <v>1716</v>
      </c>
      <c r="U141" s="746" t="s">
        <v>1717</v>
      </c>
    </row>
    <row r="142" spans="1:25" s="118" customFormat="1" ht="23.1" customHeight="1" x14ac:dyDescent="0.25">
      <c r="A142" s="579"/>
      <c r="B142" s="589"/>
      <c r="C142" s="589"/>
      <c r="D142" s="579"/>
      <c r="E142" s="579"/>
      <c r="F142" s="106"/>
      <c r="G142" s="106" t="s">
        <v>1718</v>
      </c>
      <c r="H142" s="106" t="s">
        <v>1364</v>
      </c>
      <c r="I142" s="744"/>
      <c r="J142" s="129">
        <v>110400</v>
      </c>
      <c r="K142" s="744"/>
      <c r="L142" s="129">
        <v>90870.24</v>
      </c>
      <c r="M142" s="579"/>
      <c r="N142" s="579"/>
      <c r="O142" s="579"/>
      <c r="P142" s="746"/>
      <c r="Q142" s="746"/>
      <c r="R142" s="746"/>
      <c r="S142" s="746"/>
      <c r="T142" s="747"/>
      <c r="U142" s="746"/>
    </row>
    <row r="143" spans="1:25" s="118" customFormat="1" ht="23.25" customHeight="1" x14ac:dyDescent="0.25">
      <c r="A143" s="579"/>
      <c r="B143" s="589"/>
      <c r="C143" s="589"/>
      <c r="D143" s="579"/>
      <c r="E143" s="579"/>
      <c r="F143" s="106"/>
      <c r="G143" s="106" t="s">
        <v>1719</v>
      </c>
      <c r="H143" s="106" t="s">
        <v>1490</v>
      </c>
      <c r="I143" s="744"/>
      <c r="J143" s="129">
        <v>150000</v>
      </c>
      <c r="K143" s="744"/>
      <c r="L143" s="129">
        <v>123465</v>
      </c>
      <c r="M143" s="579"/>
      <c r="N143" s="579"/>
      <c r="O143" s="579"/>
      <c r="P143" s="746"/>
      <c r="Q143" s="746"/>
      <c r="R143" s="746"/>
      <c r="S143" s="746"/>
      <c r="T143" s="747"/>
      <c r="U143" s="746"/>
    </row>
    <row r="144" spans="1:25" customFormat="1" ht="38.25" customHeight="1" x14ac:dyDescent="0.25">
      <c r="A144" s="617">
        <v>39</v>
      </c>
      <c r="B144" s="625" t="s">
        <v>1720</v>
      </c>
      <c r="C144" s="723" t="s">
        <v>1721</v>
      </c>
      <c r="D144" s="711" t="s">
        <v>1722</v>
      </c>
      <c r="E144" s="620" t="s">
        <v>1723</v>
      </c>
      <c r="F144" s="134" t="s">
        <v>1724</v>
      </c>
      <c r="G144" s="135"/>
      <c r="H144" s="136" t="s">
        <v>1381</v>
      </c>
      <c r="I144" s="615">
        <v>4060327.24</v>
      </c>
      <c r="J144" s="137">
        <v>3093801.24</v>
      </c>
      <c r="K144" s="745">
        <v>2549744.4700000002</v>
      </c>
      <c r="L144" s="138">
        <v>1728197.37</v>
      </c>
      <c r="M144" s="738">
        <v>30</v>
      </c>
      <c r="N144" s="620" t="s">
        <v>1451</v>
      </c>
      <c r="O144" s="620" t="s">
        <v>1483</v>
      </c>
      <c r="P144" s="617" t="s">
        <v>1725</v>
      </c>
      <c r="Q144" s="617" t="s">
        <v>1725</v>
      </c>
      <c r="R144" s="617" t="s">
        <v>1725</v>
      </c>
      <c r="S144" s="620" t="s">
        <v>1726</v>
      </c>
      <c r="T144" s="617" t="s">
        <v>1727</v>
      </c>
      <c r="U144" s="617" t="s">
        <v>1728</v>
      </c>
      <c r="V144" s="139"/>
      <c r="W144" s="139"/>
      <c r="X144" s="139"/>
      <c r="Y144" s="139"/>
    </row>
    <row r="145" spans="1:25" customFormat="1" ht="30" customHeight="1" x14ac:dyDescent="0.25">
      <c r="A145" s="619"/>
      <c r="B145" s="619"/>
      <c r="C145" s="627"/>
      <c r="D145" s="713"/>
      <c r="E145" s="619"/>
      <c r="F145" s="140"/>
      <c r="G145" s="141" t="s">
        <v>1729</v>
      </c>
      <c r="H145" s="136" t="s">
        <v>1402</v>
      </c>
      <c r="I145" s="633"/>
      <c r="J145" s="137">
        <v>966526</v>
      </c>
      <c r="K145" s="737"/>
      <c r="L145" s="138">
        <v>821547.1</v>
      </c>
      <c r="M145" s="739"/>
      <c r="N145" s="619"/>
      <c r="O145" s="636"/>
      <c r="P145" s="619"/>
      <c r="Q145" s="619"/>
      <c r="R145" s="619"/>
      <c r="S145" s="636"/>
      <c r="T145" s="619"/>
      <c r="U145" s="619"/>
      <c r="V145" s="139"/>
      <c r="W145" s="139"/>
      <c r="X145" s="139"/>
      <c r="Y145" s="139"/>
    </row>
    <row r="146" spans="1:25" customFormat="1" ht="35.25" customHeight="1" x14ac:dyDescent="0.25">
      <c r="A146" s="617">
        <v>40</v>
      </c>
      <c r="B146" s="625" t="s">
        <v>1730</v>
      </c>
      <c r="C146" s="625" t="s">
        <v>1721</v>
      </c>
      <c r="D146" s="711" t="s">
        <v>1731</v>
      </c>
      <c r="E146" s="617" t="s">
        <v>1732</v>
      </c>
      <c r="F146" s="134" t="s">
        <v>1733</v>
      </c>
      <c r="G146" s="142"/>
      <c r="H146" s="136" t="s">
        <v>1381</v>
      </c>
      <c r="I146" s="615">
        <v>1890017.55</v>
      </c>
      <c r="J146" s="137">
        <v>1426575.05</v>
      </c>
      <c r="K146" s="748">
        <v>1606514.91</v>
      </c>
      <c r="L146" s="138">
        <v>1212588.79</v>
      </c>
      <c r="M146" s="738">
        <v>30</v>
      </c>
      <c r="N146" s="620" t="s">
        <v>1451</v>
      </c>
      <c r="O146" s="620" t="s">
        <v>1443</v>
      </c>
      <c r="P146" s="617" t="s">
        <v>1322</v>
      </c>
      <c r="Q146" s="617" t="s">
        <v>1322</v>
      </c>
      <c r="R146" s="617" t="s">
        <v>1322</v>
      </c>
      <c r="S146" s="617" t="s">
        <v>1734</v>
      </c>
      <c r="T146" s="617" t="s">
        <v>1735</v>
      </c>
      <c r="U146" s="617" t="s">
        <v>1736</v>
      </c>
      <c r="V146" s="139"/>
      <c r="W146" s="139"/>
      <c r="X146" s="139"/>
      <c r="Y146" s="139"/>
    </row>
    <row r="147" spans="1:25" customFormat="1" ht="45.75" customHeight="1" x14ac:dyDescent="0.25">
      <c r="A147" s="619"/>
      <c r="B147" s="619"/>
      <c r="C147" s="627"/>
      <c r="D147" s="713"/>
      <c r="E147" s="619"/>
      <c r="F147" s="134"/>
      <c r="G147" s="142" t="s">
        <v>1737</v>
      </c>
      <c r="H147" s="136" t="s">
        <v>1738</v>
      </c>
      <c r="I147" s="633"/>
      <c r="J147" s="137">
        <v>463442.5</v>
      </c>
      <c r="K147" s="737"/>
      <c r="L147" s="138">
        <v>393926.12</v>
      </c>
      <c r="M147" s="739"/>
      <c r="N147" s="619"/>
      <c r="O147" s="636"/>
      <c r="P147" s="619"/>
      <c r="Q147" s="619"/>
      <c r="R147" s="619"/>
      <c r="S147" s="619"/>
      <c r="T147" s="619"/>
      <c r="U147" s="619"/>
      <c r="V147" s="139"/>
      <c r="W147" s="139"/>
      <c r="X147" s="139"/>
      <c r="Y147" s="139"/>
    </row>
    <row r="148" spans="1:25" customFormat="1" ht="30" customHeight="1" x14ac:dyDescent="0.25">
      <c r="A148" s="617">
        <v>41</v>
      </c>
      <c r="B148" s="625" t="s">
        <v>1739</v>
      </c>
      <c r="C148" s="625" t="s">
        <v>1740</v>
      </c>
      <c r="D148" s="711" t="s">
        <v>1741</v>
      </c>
      <c r="E148" s="617" t="s">
        <v>1742</v>
      </c>
      <c r="F148" s="134" t="s">
        <v>1743</v>
      </c>
      <c r="G148" s="135"/>
      <c r="H148" s="136" t="s">
        <v>1381</v>
      </c>
      <c r="I148" s="615">
        <v>1481134</v>
      </c>
      <c r="J148" s="143">
        <v>779210</v>
      </c>
      <c r="K148" s="736">
        <v>1258963.8999999999</v>
      </c>
      <c r="L148" s="144">
        <v>662328.5</v>
      </c>
      <c r="M148" s="738">
        <v>20</v>
      </c>
      <c r="N148" s="620" t="s">
        <v>1506</v>
      </c>
      <c r="O148" s="620" t="s">
        <v>1357</v>
      </c>
      <c r="P148" s="714" t="s">
        <v>1744</v>
      </c>
      <c r="Q148" s="714" t="s">
        <v>1744</v>
      </c>
      <c r="R148" s="714" t="s">
        <v>1744</v>
      </c>
      <c r="S148" s="617" t="s">
        <v>1745</v>
      </c>
      <c r="T148" s="617" t="s">
        <v>1746</v>
      </c>
      <c r="U148" s="617" t="s">
        <v>1747</v>
      </c>
      <c r="V148" s="139"/>
      <c r="W148" s="139"/>
      <c r="X148" s="139"/>
      <c r="Y148" s="139"/>
    </row>
    <row r="149" spans="1:25" customFormat="1" ht="24" customHeight="1" x14ac:dyDescent="0.25">
      <c r="A149" s="619"/>
      <c r="B149" s="619"/>
      <c r="C149" s="627"/>
      <c r="D149" s="713"/>
      <c r="E149" s="619"/>
      <c r="F149" s="134"/>
      <c r="G149" s="142" t="s">
        <v>1748</v>
      </c>
      <c r="H149" s="145" t="s">
        <v>1490</v>
      </c>
      <c r="I149" s="633"/>
      <c r="J149" s="137">
        <v>701924</v>
      </c>
      <c r="K149" s="737"/>
      <c r="L149" s="138">
        <v>596635.4</v>
      </c>
      <c r="M149" s="739"/>
      <c r="N149" s="619"/>
      <c r="O149" s="622"/>
      <c r="P149" s="653"/>
      <c r="Q149" s="653"/>
      <c r="R149" s="653"/>
      <c r="S149" s="624"/>
      <c r="T149" s="624"/>
      <c r="U149" s="624"/>
      <c r="V149" s="139"/>
      <c r="W149" s="139"/>
      <c r="X149" s="139"/>
      <c r="Y149" s="139"/>
    </row>
    <row r="150" spans="1:25" customFormat="1" ht="36" x14ac:dyDescent="0.25">
      <c r="A150" s="640">
        <v>42</v>
      </c>
      <c r="B150" s="625" t="s">
        <v>1749</v>
      </c>
      <c r="C150" s="625" t="s">
        <v>1740</v>
      </c>
      <c r="D150" s="715" t="s">
        <v>1750</v>
      </c>
      <c r="E150" s="640" t="s">
        <v>1751</v>
      </c>
      <c r="F150" s="146" t="s">
        <v>1752</v>
      </c>
      <c r="G150" s="147"/>
      <c r="H150" s="148" t="s">
        <v>1753</v>
      </c>
      <c r="I150" s="642">
        <v>1226464</v>
      </c>
      <c r="J150" s="149">
        <v>376632</v>
      </c>
      <c r="K150" s="740">
        <v>1042494.4</v>
      </c>
      <c r="L150" s="150">
        <v>320137.2</v>
      </c>
      <c r="M150" s="742">
        <v>30</v>
      </c>
      <c r="N150" s="634" t="s">
        <v>1754</v>
      </c>
      <c r="O150" s="634" t="s">
        <v>1483</v>
      </c>
      <c r="P150" s="708" t="s">
        <v>1755</v>
      </c>
      <c r="Q150" s="708" t="s">
        <v>1755</v>
      </c>
      <c r="R150" s="708" t="s">
        <v>1755</v>
      </c>
      <c r="S150" s="640" t="s">
        <v>1756</v>
      </c>
      <c r="T150" s="640" t="s">
        <v>1757</v>
      </c>
      <c r="U150" s="640" t="s">
        <v>1758</v>
      </c>
      <c r="V150" s="139"/>
      <c r="W150" s="139"/>
      <c r="X150" s="139"/>
      <c r="Y150" s="139"/>
    </row>
    <row r="151" spans="1:25" customFormat="1" ht="21" customHeight="1" x14ac:dyDescent="0.25">
      <c r="A151" s="618"/>
      <c r="B151" s="618"/>
      <c r="C151" s="626"/>
      <c r="D151" s="712"/>
      <c r="E151" s="679"/>
      <c r="F151" s="151"/>
      <c r="G151" s="152" t="s">
        <v>1759</v>
      </c>
      <c r="H151" s="153" t="s">
        <v>1364</v>
      </c>
      <c r="I151" s="616"/>
      <c r="J151" s="149">
        <v>646984</v>
      </c>
      <c r="K151" s="741"/>
      <c r="L151" s="150">
        <v>549936.4</v>
      </c>
      <c r="M151" s="743"/>
      <c r="N151" s="618"/>
      <c r="O151" s="635"/>
      <c r="P151" s="735"/>
      <c r="Q151" s="735"/>
      <c r="R151" s="735"/>
      <c r="S151" s="690"/>
      <c r="T151" s="690"/>
      <c r="U151" s="690"/>
      <c r="V151" s="139"/>
      <c r="W151" s="139"/>
      <c r="X151" s="139"/>
      <c r="Y151" s="139"/>
    </row>
    <row r="152" spans="1:25" customFormat="1" ht="20.25" customHeight="1" x14ac:dyDescent="0.25">
      <c r="A152" s="619"/>
      <c r="B152" s="619"/>
      <c r="C152" s="627"/>
      <c r="D152" s="713"/>
      <c r="E152" s="680"/>
      <c r="F152" s="154"/>
      <c r="G152" s="152" t="s">
        <v>1617</v>
      </c>
      <c r="H152" s="155" t="s">
        <v>1364</v>
      </c>
      <c r="I152" s="633"/>
      <c r="J152" s="149">
        <v>202848</v>
      </c>
      <c r="K152" s="737"/>
      <c r="L152" s="150">
        <v>172420.8</v>
      </c>
      <c r="M152" s="739"/>
      <c r="N152" s="619"/>
      <c r="O152" s="667"/>
      <c r="P152" s="709"/>
      <c r="Q152" s="709"/>
      <c r="R152" s="709"/>
      <c r="S152" s="670"/>
      <c r="T152" s="670"/>
      <c r="U152" s="670"/>
      <c r="V152" s="139"/>
      <c r="W152" s="139"/>
      <c r="X152" s="139"/>
      <c r="Y152" s="139"/>
    </row>
    <row r="153" spans="1:25" customFormat="1" ht="28.5" customHeight="1" x14ac:dyDescent="0.25">
      <c r="A153" s="640">
        <v>43</v>
      </c>
      <c r="B153" s="625" t="s">
        <v>1760</v>
      </c>
      <c r="C153" s="625" t="s">
        <v>1761</v>
      </c>
      <c r="D153" s="715" t="s">
        <v>1762</v>
      </c>
      <c r="E153" s="640" t="s">
        <v>1763</v>
      </c>
      <c r="F153" s="146" t="s">
        <v>1764</v>
      </c>
      <c r="G153" s="147"/>
      <c r="H153" s="155" t="s">
        <v>1364</v>
      </c>
      <c r="I153" s="642">
        <v>216266.7</v>
      </c>
      <c r="J153" s="149">
        <v>108952.7</v>
      </c>
      <c r="K153" s="642">
        <v>183826.69</v>
      </c>
      <c r="L153" s="149">
        <v>92609.79</v>
      </c>
      <c r="M153" s="640">
        <v>18</v>
      </c>
      <c r="N153" s="634" t="s">
        <v>1765</v>
      </c>
      <c r="O153" s="634" t="s">
        <v>1357</v>
      </c>
      <c r="P153" s="640" t="s">
        <v>1766</v>
      </c>
      <c r="Q153" s="640" t="s">
        <v>1766</v>
      </c>
      <c r="R153" s="640" t="s">
        <v>1766</v>
      </c>
      <c r="S153" s="640" t="s">
        <v>1767</v>
      </c>
      <c r="T153" s="640" t="s">
        <v>1768</v>
      </c>
      <c r="U153" s="640" t="s">
        <v>1769</v>
      </c>
      <c r="V153" s="139"/>
      <c r="W153" s="139"/>
      <c r="X153" s="139"/>
      <c r="Y153" s="139"/>
    </row>
    <row r="154" spans="1:25" customFormat="1" ht="25.5" customHeight="1" x14ac:dyDescent="0.25">
      <c r="A154" s="618"/>
      <c r="B154" s="618"/>
      <c r="C154" s="626"/>
      <c r="D154" s="712"/>
      <c r="E154" s="679"/>
      <c r="F154" s="156"/>
      <c r="G154" s="152" t="s">
        <v>1770</v>
      </c>
      <c r="H154" s="155" t="s">
        <v>1364</v>
      </c>
      <c r="I154" s="616"/>
      <c r="J154" s="149">
        <v>55177</v>
      </c>
      <c r="K154" s="616"/>
      <c r="L154" s="149">
        <v>46900.45</v>
      </c>
      <c r="M154" s="618"/>
      <c r="N154" s="618"/>
      <c r="O154" s="635"/>
      <c r="P154" s="690"/>
      <c r="Q154" s="690"/>
      <c r="R154" s="690"/>
      <c r="S154" s="690"/>
      <c r="T154" s="690"/>
      <c r="U154" s="690"/>
      <c r="V154" s="139"/>
      <c r="W154" s="139"/>
      <c r="X154" s="139"/>
      <c r="Y154" s="139"/>
    </row>
    <row r="155" spans="1:25" customFormat="1" ht="29.85" customHeight="1" x14ac:dyDescent="0.25">
      <c r="A155" s="619"/>
      <c r="B155" s="619"/>
      <c r="C155" s="627"/>
      <c r="D155" s="713"/>
      <c r="E155" s="680"/>
      <c r="F155" s="157"/>
      <c r="G155" s="158" t="s">
        <v>1771</v>
      </c>
      <c r="H155" s="159" t="s">
        <v>1561</v>
      </c>
      <c r="I155" s="633"/>
      <c r="J155" s="149">
        <v>52137</v>
      </c>
      <c r="K155" s="633"/>
      <c r="L155" s="149">
        <v>44316.45</v>
      </c>
      <c r="M155" s="619"/>
      <c r="N155" s="619"/>
      <c r="O155" s="667"/>
      <c r="P155" s="670"/>
      <c r="Q155" s="670"/>
      <c r="R155" s="670"/>
      <c r="S155" s="670"/>
      <c r="T155" s="670"/>
      <c r="U155" s="670"/>
      <c r="V155" s="139"/>
      <c r="W155" s="139"/>
      <c r="X155" s="139"/>
      <c r="Y155" s="139"/>
    </row>
    <row r="156" spans="1:25" customFormat="1" ht="15.75" customHeight="1" x14ac:dyDescent="0.25">
      <c r="A156" s="617">
        <v>44</v>
      </c>
      <c r="B156" s="625" t="s">
        <v>1772</v>
      </c>
      <c r="C156" s="625" t="s">
        <v>1761</v>
      </c>
      <c r="D156" s="711" t="s">
        <v>1773</v>
      </c>
      <c r="E156" s="714" t="s">
        <v>1774</v>
      </c>
      <c r="F156" s="160" t="s">
        <v>1775</v>
      </c>
      <c r="G156" s="161"/>
      <c r="H156" s="136" t="s">
        <v>1364</v>
      </c>
      <c r="I156" s="615">
        <v>362500</v>
      </c>
      <c r="J156" s="137">
        <v>72500</v>
      </c>
      <c r="K156" s="615">
        <v>308125</v>
      </c>
      <c r="L156" s="137">
        <v>61625</v>
      </c>
      <c r="M156" s="617">
        <v>15</v>
      </c>
      <c r="N156" s="620" t="s">
        <v>1506</v>
      </c>
      <c r="O156" s="620" t="s">
        <v>1382</v>
      </c>
      <c r="P156" s="617" t="s">
        <v>1725</v>
      </c>
      <c r="Q156" s="617" t="s">
        <v>1725</v>
      </c>
      <c r="R156" s="617" t="s">
        <v>1725</v>
      </c>
      <c r="S156" s="734" t="s">
        <v>1776</v>
      </c>
      <c r="T156" s="734" t="s">
        <v>1766</v>
      </c>
      <c r="U156" s="734" t="s">
        <v>1777</v>
      </c>
      <c r="V156" s="139"/>
      <c r="W156" s="139"/>
      <c r="X156" s="139"/>
      <c r="Y156" s="139"/>
    </row>
    <row r="157" spans="1:25" customFormat="1" ht="15.75" customHeight="1" x14ac:dyDescent="0.25">
      <c r="A157" s="618"/>
      <c r="B157" s="618"/>
      <c r="C157" s="626"/>
      <c r="D157" s="712"/>
      <c r="E157" s="679"/>
      <c r="F157" s="162"/>
      <c r="G157" s="163" t="s">
        <v>1778</v>
      </c>
      <c r="H157" s="164" t="s">
        <v>1364</v>
      </c>
      <c r="I157" s="616"/>
      <c r="J157" s="137">
        <v>72500</v>
      </c>
      <c r="K157" s="616"/>
      <c r="L157" s="137">
        <v>61625</v>
      </c>
      <c r="M157" s="618"/>
      <c r="N157" s="618"/>
      <c r="O157" s="706"/>
      <c r="P157" s="677"/>
      <c r="Q157" s="677"/>
      <c r="R157" s="677"/>
      <c r="S157" s="618"/>
      <c r="T157" s="618"/>
      <c r="U157" s="618"/>
      <c r="V157" s="139"/>
      <c r="W157" s="139"/>
      <c r="X157" s="139"/>
      <c r="Y157" s="139"/>
    </row>
    <row r="158" spans="1:25" customFormat="1" ht="15" x14ac:dyDescent="0.25">
      <c r="A158" s="618"/>
      <c r="B158" s="618"/>
      <c r="C158" s="626"/>
      <c r="D158" s="712"/>
      <c r="E158" s="679"/>
      <c r="F158" s="165"/>
      <c r="G158" s="166" t="s">
        <v>1779</v>
      </c>
      <c r="H158" s="164" t="s">
        <v>1364</v>
      </c>
      <c r="I158" s="616"/>
      <c r="J158" s="137">
        <v>72500</v>
      </c>
      <c r="K158" s="616"/>
      <c r="L158" s="137">
        <v>61625</v>
      </c>
      <c r="M158" s="618"/>
      <c r="N158" s="618"/>
      <c r="O158" s="706"/>
      <c r="P158" s="677"/>
      <c r="Q158" s="677"/>
      <c r="R158" s="677"/>
      <c r="S158" s="618"/>
      <c r="T158" s="618"/>
      <c r="U158" s="618"/>
      <c r="V158" s="139"/>
      <c r="W158" s="139"/>
      <c r="X158" s="139"/>
      <c r="Y158" s="139"/>
    </row>
    <row r="159" spans="1:25" customFormat="1" ht="48" x14ac:dyDescent="0.25">
      <c r="A159" s="618"/>
      <c r="B159" s="618"/>
      <c r="C159" s="626"/>
      <c r="D159" s="712"/>
      <c r="E159" s="679"/>
      <c r="F159" s="165"/>
      <c r="G159" s="167" t="s">
        <v>1780</v>
      </c>
      <c r="H159" s="164" t="s">
        <v>1388</v>
      </c>
      <c r="I159" s="616"/>
      <c r="J159" s="137">
        <v>72500</v>
      </c>
      <c r="K159" s="616"/>
      <c r="L159" s="137">
        <v>61625</v>
      </c>
      <c r="M159" s="618"/>
      <c r="N159" s="618"/>
      <c r="O159" s="706"/>
      <c r="P159" s="677"/>
      <c r="Q159" s="677"/>
      <c r="R159" s="677"/>
      <c r="S159" s="618"/>
      <c r="T159" s="618"/>
      <c r="U159" s="618"/>
      <c r="V159" s="139"/>
      <c r="W159" s="139"/>
      <c r="X159" s="139"/>
      <c r="Y159" s="139"/>
    </row>
    <row r="160" spans="1:25" customFormat="1" ht="36" x14ac:dyDescent="0.25">
      <c r="A160" s="619"/>
      <c r="B160" s="619"/>
      <c r="C160" s="627"/>
      <c r="D160" s="713"/>
      <c r="E160" s="680"/>
      <c r="F160" s="168"/>
      <c r="G160" s="167" t="s">
        <v>1781</v>
      </c>
      <c r="H160" s="164" t="s">
        <v>1561</v>
      </c>
      <c r="I160" s="633"/>
      <c r="J160" s="137">
        <v>72500</v>
      </c>
      <c r="K160" s="633"/>
      <c r="L160" s="137">
        <v>61625</v>
      </c>
      <c r="M160" s="619"/>
      <c r="N160" s="619"/>
      <c r="O160" s="685"/>
      <c r="P160" s="678"/>
      <c r="Q160" s="678"/>
      <c r="R160" s="678"/>
      <c r="S160" s="619"/>
      <c r="T160" s="619"/>
      <c r="U160" s="619"/>
      <c r="V160" s="139"/>
      <c r="W160" s="139"/>
      <c r="X160" s="139"/>
      <c r="Y160" s="139"/>
    </row>
    <row r="161" spans="1:25" customFormat="1" ht="15.75" customHeight="1" x14ac:dyDescent="0.25">
      <c r="A161" s="640">
        <v>45</v>
      </c>
      <c r="B161" s="625" t="s">
        <v>1782</v>
      </c>
      <c r="C161" s="625" t="s">
        <v>1761</v>
      </c>
      <c r="D161" s="715" t="s">
        <v>1783</v>
      </c>
      <c r="E161" s="708" t="s">
        <v>1784</v>
      </c>
      <c r="F161" s="169" t="s">
        <v>1785</v>
      </c>
      <c r="G161" s="170"/>
      <c r="H161" s="136" t="s">
        <v>1381</v>
      </c>
      <c r="I161" s="615">
        <v>296890</v>
      </c>
      <c r="J161" s="137">
        <v>72710</v>
      </c>
      <c r="K161" s="615">
        <v>252356.5</v>
      </c>
      <c r="L161" s="137">
        <v>61803.5</v>
      </c>
      <c r="M161" s="640">
        <v>18</v>
      </c>
      <c r="N161" s="634" t="s">
        <v>1754</v>
      </c>
      <c r="O161" s="634" t="s">
        <v>1483</v>
      </c>
      <c r="P161" s="640" t="s">
        <v>1786</v>
      </c>
      <c r="Q161" s="640" t="s">
        <v>1786</v>
      </c>
      <c r="R161" s="640" t="s">
        <v>1786</v>
      </c>
      <c r="S161" s="640" t="s">
        <v>1787</v>
      </c>
      <c r="T161" s="640" t="s">
        <v>1766</v>
      </c>
      <c r="U161" s="640" t="s">
        <v>1788</v>
      </c>
      <c r="V161" s="139"/>
      <c r="W161" s="139"/>
      <c r="X161" s="139"/>
      <c r="Y161" s="139"/>
    </row>
    <row r="162" spans="1:25" customFormat="1" ht="15.75" customHeight="1" x14ac:dyDescent="0.25">
      <c r="A162" s="618"/>
      <c r="B162" s="618"/>
      <c r="C162" s="626"/>
      <c r="D162" s="712"/>
      <c r="E162" s="679"/>
      <c r="F162" s="156"/>
      <c r="G162" s="152" t="s">
        <v>1789</v>
      </c>
      <c r="H162" s="136" t="s">
        <v>1381</v>
      </c>
      <c r="I162" s="616"/>
      <c r="J162" s="137">
        <v>74980</v>
      </c>
      <c r="K162" s="616"/>
      <c r="L162" s="137">
        <v>63733</v>
      </c>
      <c r="M162" s="618"/>
      <c r="N162" s="618"/>
      <c r="O162" s="635"/>
      <c r="P162" s="690"/>
      <c r="Q162" s="690"/>
      <c r="R162" s="690"/>
      <c r="S162" s="690"/>
      <c r="T162" s="690"/>
      <c r="U162" s="690"/>
      <c r="V162" s="139"/>
      <c r="W162" s="139"/>
      <c r="X162" s="139"/>
      <c r="Y162" s="139"/>
    </row>
    <row r="163" spans="1:25" customFormat="1" ht="15.75" customHeight="1" x14ac:dyDescent="0.25">
      <c r="A163" s="618"/>
      <c r="B163" s="618"/>
      <c r="C163" s="626"/>
      <c r="D163" s="712"/>
      <c r="E163" s="679"/>
      <c r="F163" s="171"/>
      <c r="G163" s="152" t="s">
        <v>1790</v>
      </c>
      <c r="H163" s="172" t="s">
        <v>1490</v>
      </c>
      <c r="I163" s="616"/>
      <c r="J163" s="137">
        <v>71580</v>
      </c>
      <c r="K163" s="616"/>
      <c r="L163" s="137">
        <v>60843</v>
      </c>
      <c r="M163" s="618"/>
      <c r="N163" s="618"/>
      <c r="O163" s="635"/>
      <c r="P163" s="690"/>
      <c r="Q163" s="690"/>
      <c r="R163" s="690"/>
      <c r="S163" s="690"/>
      <c r="T163" s="690"/>
      <c r="U163" s="690"/>
      <c r="V163" s="139"/>
      <c r="W163" s="139"/>
      <c r="X163" s="139"/>
      <c r="Y163" s="139"/>
    </row>
    <row r="164" spans="1:25" customFormat="1" ht="15.75" customHeight="1" x14ac:dyDescent="0.25">
      <c r="A164" s="619"/>
      <c r="B164" s="619"/>
      <c r="C164" s="627"/>
      <c r="D164" s="713"/>
      <c r="E164" s="680"/>
      <c r="F164" s="157"/>
      <c r="G164" s="152" t="s">
        <v>1791</v>
      </c>
      <c r="H164" s="172" t="s">
        <v>1490</v>
      </c>
      <c r="I164" s="633"/>
      <c r="J164" s="137">
        <v>77620</v>
      </c>
      <c r="K164" s="633"/>
      <c r="L164" s="137">
        <v>65977</v>
      </c>
      <c r="M164" s="619"/>
      <c r="N164" s="619"/>
      <c r="O164" s="667"/>
      <c r="P164" s="670"/>
      <c r="Q164" s="670"/>
      <c r="R164" s="670"/>
      <c r="S164" s="670"/>
      <c r="T164" s="670"/>
      <c r="U164" s="670"/>
      <c r="V164" s="139"/>
      <c r="W164" s="139"/>
      <c r="X164" s="139"/>
      <c r="Y164" s="139"/>
    </row>
    <row r="165" spans="1:25" customFormat="1" ht="36" x14ac:dyDescent="0.25">
      <c r="A165" s="617">
        <v>46</v>
      </c>
      <c r="B165" s="625" t="s">
        <v>1792</v>
      </c>
      <c r="C165" s="625" t="s">
        <v>1761</v>
      </c>
      <c r="D165" s="620" t="s">
        <v>1793</v>
      </c>
      <c r="E165" s="714" t="s">
        <v>1794</v>
      </c>
      <c r="F165" s="160" t="s">
        <v>1795</v>
      </c>
      <c r="G165" s="141"/>
      <c r="H165" s="141" t="s">
        <v>1364</v>
      </c>
      <c r="I165" s="682">
        <v>287904.84999999998</v>
      </c>
      <c r="J165" s="173">
        <v>72448.19</v>
      </c>
      <c r="K165" s="682">
        <v>244719.12</v>
      </c>
      <c r="L165" s="173">
        <v>61580.959999999999</v>
      </c>
      <c r="M165" s="620" t="s">
        <v>1796</v>
      </c>
      <c r="N165" s="620" t="s">
        <v>1506</v>
      </c>
      <c r="O165" s="620" t="s">
        <v>1382</v>
      </c>
      <c r="P165" s="617" t="s">
        <v>1797</v>
      </c>
      <c r="Q165" s="617" t="s">
        <v>1797</v>
      </c>
      <c r="R165" s="617" t="s">
        <v>1797</v>
      </c>
      <c r="S165" s="617" t="s">
        <v>1798</v>
      </c>
      <c r="T165" s="617" t="s">
        <v>1799</v>
      </c>
      <c r="U165" s="617" t="s">
        <v>1800</v>
      </c>
      <c r="V165" s="139"/>
      <c r="W165" s="139"/>
      <c r="X165" s="139"/>
      <c r="Y165" s="139"/>
    </row>
    <row r="166" spans="1:25" customFormat="1" ht="36" x14ac:dyDescent="0.25">
      <c r="A166" s="618"/>
      <c r="B166" s="618"/>
      <c r="C166" s="626"/>
      <c r="D166" s="652"/>
      <c r="E166" s="679"/>
      <c r="F166" s="174"/>
      <c r="G166" s="175" t="s">
        <v>1801</v>
      </c>
      <c r="H166" s="141" t="s">
        <v>1561</v>
      </c>
      <c r="I166" s="616"/>
      <c r="J166" s="173">
        <v>72041.66</v>
      </c>
      <c r="K166" s="616"/>
      <c r="L166" s="173">
        <v>61235.41</v>
      </c>
      <c r="M166" s="618"/>
      <c r="N166" s="618"/>
      <c r="O166" s="621"/>
      <c r="P166" s="623"/>
      <c r="Q166" s="623"/>
      <c r="R166" s="623"/>
      <c r="S166" s="623"/>
      <c r="T166" s="623"/>
      <c r="U166" s="623"/>
      <c r="V166" s="139"/>
      <c r="W166" s="139"/>
      <c r="X166" s="139"/>
      <c r="Y166" s="139"/>
    </row>
    <row r="167" spans="1:25" customFormat="1" ht="24" x14ac:dyDescent="0.25">
      <c r="A167" s="618"/>
      <c r="B167" s="618"/>
      <c r="C167" s="626"/>
      <c r="D167" s="652"/>
      <c r="E167" s="679"/>
      <c r="F167" s="176"/>
      <c r="G167" s="177" t="s">
        <v>1802</v>
      </c>
      <c r="H167" s="141" t="s">
        <v>1364</v>
      </c>
      <c r="I167" s="616"/>
      <c r="J167" s="173">
        <v>71860</v>
      </c>
      <c r="K167" s="616"/>
      <c r="L167" s="173">
        <v>61081</v>
      </c>
      <c r="M167" s="618"/>
      <c r="N167" s="618"/>
      <c r="O167" s="621"/>
      <c r="P167" s="623"/>
      <c r="Q167" s="623"/>
      <c r="R167" s="623"/>
      <c r="S167" s="623"/>
      <c r="T167" s="623"/>
      <c r="U167" s="623"/>
      <c r="V167" s="139"/>
      <c r="W167" s="139"/>
      <c r="X167" s="139"/>
      <c r="Y167" s="139"/>
    </row>
    <row r="168" spans="1:25" customFormat="1" ht="24" x14ac:dyDescent="0.25">
      <c r="A168" s="619"/>
      <c r="B168" s="619"/>
      <c r="C168" s="627"/>
      <c r="D168" s="653"/>
      <c r="E168" s="680"/>
      <c r="F168" s="178"/>
      <c r="G168" s="177" t="s">
        <v>1803</v>
      </c>
      <c r="H168" s="141" t="s">
        <v>1364</v>
      </c>
      <c r="I168" s="633"/>
      <c r="J168" s="173">
        <v>71555</v>
      </c>
      <c r="K168" s="633"/>
      <c r="L168" s="173">
        <v>60821.75</v>
      </c>
      <c r="M168" s="619"/>
      <c r="N168" s="619"/>
      <c r="O168" s="622"/>
      <c r="P168" s="624"/>
      <c r="Q168" s="624"/>
      <c r="R168" s="624"/>
      <c r="S168" s="624"/>
      <c r="T168" s="624"/>
      <c r="U168" s="624"/>
      <c r="V168" s="139"/>
      <c r="W168" s="139"/>
      <c r="X168" s="139"/>
      <c r="Y168" s="139"/>
    </row>
    <row r="169" spans="1:25" customFormat="1" ht="42" customHeight="1" x14ac:dyDescent="0.25">
      <c r="A169" s="617">
        <v>47</v>
      </c>
      <c r="B169" s="625" t="s">
        <v>1804</v>
      </c>
      <c r="C169" s="625" t="s">
        <v>1761</v>
      </c>
      <c r="D169" s="711" t="s">
        <v>1805</v>
      </c>
      <c r="E169" s="617" t="s">
        <v>1806</v>
      </c>
      <c r="F169" s="179" t="s">
        <v>1807</v>
      </c>
      <c r="G169" s="135"/>
      <c r="H169" s="136" t="s">
        <v>1381</v>
      </c>
      <c r="I169" s="615">
        <v>217500</v>
      </c>
      <c r="J169" s="137">
        <v>131050</v>
      </c>
      <c r="K169" s="615">
        <v>184875</v>
      </c>
      <c r="L169" s="137">
        <v>111392.5</v>
      </c>
      <c r="M169" s="617">
        <v>18</v>
      </c>
      <c r="N169" s="620" t="s">
        <v>1451</v>
      </c>
      <c r="O169" s="620" t="s">
        <v>1443</v>
      </c>
      <c r="P169" s="617" t="s">
        <v>1808</v>
      </c>
      <c r="Q169" s="617" t="s">
        <v>1808</v>
      </c>
      <c r="R169" s="617" t="s">
        <v>1808</v>
      </c>
      <c r="S169" s="617" t="s">
        <v>1809</v>
      </c>
      <c r="T169" s="617" t="s">
        <v>1769</v>
      </c>
      <c r="U169" s="617" t="s">
        <v>1810</v>
      </c>
      <c r="V169" s="139"/>
      <c r="W169" s="139"/>
      <c r="X169" s="139"/>
      <c r="Y169" s="139"/>
    </row>
    <row r="170" spans="1:25" customFormat="1" ht="43.5" customHeight="1" x14ac:dyDescent="0.25">
      <c r="A170" s="618"/>
      <c r="B170" s="618"/>
      <c r="C170" s="626"/>
      <c r="D170" s="712"/>
      <c r="E170" s="679"/>
      <c r="F170" s="162"/>
      <c r="G170" s="180" t="s">
        <v>1811</v>
      </c>
      <c r="H170" s="172" t="s">
        <v>1490</v>
      </c>
      <c r="I170" s="616"/>
      <c r="J170" s="137">
        <v>72500</v>
      </c>
      <c r="K170" s="616"/>
      <c r="L170" s="137">
        <v>61625</v>
      </c>
      <c r="M170" s="618"/>
      <c r="N170" s="618"/>
      <c r="O170" s="621"/>
      <c r="P170" s="623"/>
      <c r="Q170" s="623"/>
      <c r="R170" s="623"/>
      <c r="S170" s="623"/>
      <c r="T170" s="623"/>
      <c r="U170" s="623"/>
      <c r="V170" s="139"/>
      <c r="W170" s="139"/>
      <c r="X170" s="139"/>
      <c r="Y170" s="139"/>
    </row>
    <row r="171" spans="1:25" customFormat="1" ht="29.85" customHeight="1" x14ac:dyDescent="0.25">
      <c r="A171" s="619"/>
      <c r="B171" s="619"/>
      <c r="C171" s="627"/>
      <c r="D171" s="713"/>
      <c r="E171" s="680"/>
      <c r="F171" s="168"/>
      <c r="G171" s="180" t="s">
        <v>1812</v>
      </c>
      <c r="H171" s="136" t="s">
        <v>1381</v>
      </c>
      <c r="I171" s="633"/>
      <c r="J171" s="137">
        <v>13950</v>
      </c>
      <c r="K171" s="633"/>
      <c r="L171" s="137">
        <v>11857.5</v>
      </c>
      <c r="M171" s="619"/>
      <c r="N171" s="619"/>
      <c r="O171" s="622"/>
      <c r="P171" s="624"/>
      <c r="Q171" s="624"/>
      <c r="R171" s="624"/>
      <c r="S171" s="624"/>
      <c r="T171" s="624"/>
      <c r="U171" s="624"/>
      <c r="V171" s="139"/>
      <c r="W171" s="139"/>
      <c r="X171" s="139"/>
      <c r="Y171" s="139"/>
    </row>
    <row r="172" spans="1:25" customFormat="1" ht="15.75" customHeight="1" x14ac:dyDescent="0.25">
      <c r="A172" s="617">
        <v>47</v>
      </c>
      <c r="B172" s="625" t="s">
        <v>1813</v>
      </c>
      <c r="C172" s="625" t="s">
        <v>1761</v>
      </c>
      <c r="D172" s="711" t="s">
        <v>1814</v>
      </c>
      <c r="E172" s="617" t="s">
        <v>1815</v>
      </c>
      <c r="F172" s="181" t="s">
        <v>1816</v>
      </c>
      <c r="G172" s="135"/>
      <c r="H172" s="136" t="s">
        <v>1364</v>
      </c>
      <c r="I172" s="615">
        <v>267488</v>
      </c>
      <c r="J172" s="137">
        <v>77350</v>
      </c>
      <c r="K172" s="615">
        <v>227364.8</v>
      </c>
      <c r="L172" s="137">
        <v>65747.5</v>
      </c>
      <c r="M172" s="617">
        <v>18</v>
      </c>
      <c r="N172" s="620" t="s">
        <v>1451</v>
      </c>
      <c r="O172" s="620" t="s">
        <v>1443</v>
      </c>
      <c r="P172" s="617" t="s">
        <v>1817</v>
      </c>
      <c r="Q172" s="617" t="s">
        <v>1818</v>
      </c>
      <c r="R172" s="617" t="s">
        <v>1818</v>
      </c>
      <c r="S172" s="617" t="s">
        <v>1819</v>
      </c>
      <c r="T172" s="617" t="s">
        <v>1744</v>
      </c>
      <c r="U172" s="617" t="s">
        <v>1820</v>
      </c>
      <c r="V172" s="139"/>
      <c r="W172" s="139"/>
      <c r="X172" s="139"/>
      <c r="Y172" s="139"/>
    </row>
    <row r="173" spans="1:25" customFormat="1" ht="42" customHeight="1" x14ac:dyDescent="0.25">
      <c r="A173" s="618"/>
      <c r="B173" s="618"/>
      <c r="C173" s="626"/>
      <c r="D173" s="712"/>
      <c r="E173" s="679"/>
      <c r="F173" s="162"/>
      <c r="G173" s="152" t="s">
        <v>1821</v>
      </c>
      <c r="H173" s="136" t="s">
        <v>1364</v>
      </c>
      <c r="I173" s="616"/>
      <c r="J173" s="137">
        <v>78263</v>
      </c>
      <c r="K173" s="616"/>
      <c r="L173" s="137">
        <v>66523.55</v>
      </c>
      <c r="M173" s="618"/>
      <c r="N173" s="618"/>
      <c r="O173" s="621"/>
      <c r="P173" s="623"/>
      <c r="Q173" s="623"/>
      <c r="R173" s="623"/>
      <c r="S173" s="623"/>
      <c r="T173" s="623"/>
      <c r="U173" s="623"/>
      <c r="V173" s="139"/>
      <c r="W173" s="139"/>
      <c r="X173" s="139"/>
      <c r="Y173" s="139"/>
    </row>
    <row r="174" spans="1:25" customFormat="1" ht="15.75" customHeight="1" x14ac:dyDescent="0.25">
      <c r="A174" s="618"/>
      <c r="B174" s="618"/>
      <c r="C174" s="626"/>
      <c r="D174" s="712"/>
      <c r="E174" s="679"/>
      <c r="F174" s="165"/>
      <c r="G174" s="180" t="s">
        <v>1822</v>
      </c>
      <c r="H174" s="136" t="s">
        <v>1364</v>
      </c>
      <c r="I174" s="616"/>
      <c r="J174" s="137">
        <v>44800</v>
      </c>
      <c r="K174" s="616"/>
      <c r="L174" s="137">
        <v>38080</v>
      </c>
      <c r="M174" s="618"/>
      <c r="N174" s="618"/>
      <c r="O174" s="621"/>
      <c r="P174" s="623"/>
      <c r="Q174" s="623"/>
      <c r="R174" s="623"/>
      <c r="S174" s="623"/>
      <c r="T174" s="623"/>
      <c r="U174" s="623"/>
      <c r="V174" s="139"/>
      <c r="W174" s="139"/>
      <c r="X174" s="139"/>
      <c r="Y174" s="139"/>
    </row>
    <row r="175" spans="1:25" customFormat="1" ht="72" x14ac:dyDescent="0.25">
      <c r="A175" s="619"/>
      <c r="B175" s="619"/>
      <c r="C175" s="627"/>
      <c r="D175" s="713"/>
      <c r="E175" s="680"/>
      <c r="F175" s="168"/>
      <c r="G175" s="180" t="s">
        <v>1823</v>
      </c>
      <c r="H175" s="136" t="s">
        <v>1490</v>
      </c>
      <c r="I175" s="633"/>
      <c r="J175" s="137">
        <v>67075</v>
      </c>
      <c r="K175" s="633"/>
      <c r="L175" s="137">
        <v>57013.75</v>
      </c>
      <c r="M175" s="619"/>
      <c r="N175" s="619"/>
      <c r="O175" s="622"/>
      <c r="P175" s="624"/>
      <c r="Q175" s="624"/>
      <c r="R175" s="624"/>
      <c r="S175" s="624"/>
      <c r="T175" s="624"/>
      <c r="U175" s="624"/>
      <c r="V175" s="139"/>
      <c r="W175" s="139"/>
      <c r="X175" s="139"/>
      <c r="Y175" s="139"/>
    </row>
    <row r="176" spans="1:25" customFormat="1" ht="45.75" customHeight="1" x14ac:dyDescent="0.25">
      <c r="A176" s="640">
        <v>49</v>
      </c>
      <c r="B176" s="625" t="s">
        <v>1824</v>
      </c>
      <c r="C176" s="625" t="s">
        <v>1761</v>
      </c>
      <c r="D176" s="715" t="s">
        <v>1825</v>
      </c>
      <c r="E176" s="640" t="s">
        <v>1826</v>
      </c>
      <c r="F176" s="182" t="s">
        <v>1827</v>
      </c>
      <c r="G176" s="147"/>
      <c r="H176" s="136" t="s">
        <v>1364</v>
      </c>
      <c r="I176" s="615">
        <v>217867</v>
      </c>
      <c r="J176" s="137">
        <v>146405</v>
      </c>
      <c r="K176" s="615">
        <v>185186.95</v>
      </c>
      <c r="L176" s="137">
        <v>124444.25</v>
      </c>
      <c r="M176" s="640">
        <v>18</v>
      </c>
      <c r="N176" s="634" t="s">
        <v>1754</v>
      </c>
      <c r="O176" s="634" t="s">
        <v>1483</v>
      </c>
      <c r="P176" s="640" t="s">
        <v>1766</v>
      </c>
      <c r="Q176" s="640" t="s">
        <v>1777</v>
      </c>
      <c r="R176" s="640" t="s">
        <v>1777</v>
      </c>
      <c r="S176" s="640" t="s">
        <v>1828</v>
      </c>
      <c r="T176" s="640" t="s">
        <v>1744</v>
      </c>
      <c r="U176" s="640" t="s">
        <v>1829</v>
      </c>
      <c r="V176" s="139"/>
      <c r="W176" s="139"/>
      <c r="X176" s="139"/>
      <c r="Y176" s="139"/>
    </row>
    <row r="177" spans="1:26" customFormat="1" ht="72" customHeight="1" x14ac:dyDescent="0.25">
      <c r="A177" s="619"/>
      <c r="B177" s="619"/>
      <c r="C177" s="627"/>
      <c r="D177" s="713"/>
      <c r="E177" s="619"/>
      <c r="F177" s="183"/>
      <c r="G177" s="184" t="s">
        <v>1830</v>
      </c>
      <c r="H177" s="185" t="s">
        <v>1561</v>
      </c>
      <c r="I177" s="633"/>
      <c r="J177" s="137">
        <v>71462</v>
      </c>
      <c r="K177" s="633"/>
      <c r="L177" s="137">
        <v>60742.7</v>
      </c>
      <c r="M177" s="619"/>
      <c r="N177" s="619"/>
      <c r="O177" s="667"/>
      <c r="P177" s="670"/>
      <c r="Q177" s="670"/>
      <c r="R177" s="670"/>
      <c r="S177" s="670"/>
      <c r="T177" s="670"/>
      <c r="U177" s="670"/>
      <c r="V177" s="139"/>
      <c r="W177" s="139"/>
      <c r="X177" s="139"/>
      <c r="Y177" s="139"/>
    </row>
    <row r="178" spans="1:26" customFormat="1" ht="21.75" customHeight="1" x14ac:dyDescent="0.25">
      <c r="A178" s="617">
        <v>50</v>
      </c>
      <c r="B178" s="625" t="s">
        <v>1831</v>
      </c>
      <c r="C178" s="625" t="s">
        <v>1761</v>
      </c>
      <c r="D178" s="711" t="s">
        <v>1832</v>
      </c>
      <c r="E178" s="714" t="s">
        <v>1833</v>
      </c>
      <c r="F178" s="186" t="s">
        <v>1834</v>
      </c>
      <c r="G178" s="142"/>
      <c r="H178" s="142" t="s">
        <v>1513</v>
      </c>
      <c r="I178" s="615">
        <v>390775</v>
      </c>
      <c r="J178" s="137">
        <v>164115</v>
      </c>
      <c r="K178" s="615">
        <v>332158.75</v>
      </c>
      <c r="L178" s="137">
        <v>139497.75</v>
      </c>
      <c r="M178" s="617">
        <v>18</v>
      </c>
      <c r="N178" s="620" t="s">
        <v>1451</v>
      </c>
      <c r="O178" s="620" t="s">
        <v>1443</v>
      </c>
      <c r="P178" s="617" t="s">
        <v>1835</v>
      </c>
      <c r="Q178" s="617" t="s">
        <v>1817</v>
      </c>
      <c r="R178" s="617" t="s">
        <v>1817</v>
      </c>
      <c r="S178" s="617" t="s">
        <v>1836</v>
      </c>
      <c r="T178" s="617" t="s">
        <v>1766</v>
      </c>
      <c r="U178" s="617" t="s">
        <v>1837</v>
      </c>
      <c r="V178" s="139"/>
      <c r="W178" s="139"/>
      <c r="X178" s="139"/>
      <c r="Y178" s="139"/>
    </row>
    <row r="179" spans="1:26" customFormat="1" ht="21.75" customHeight="1" x14ac:dyDescent="0.25">
      <c r="A179" s="618"/>
      <c r="B179" s="618"/>
      <c r="C179" s="626"/>
      <c r="D179" s="712"/>
      <c r="E179" s="679"/>
      <c r="F179" s="187"/>
      <c r="G179" s="180" t="s">
        <v>1838</v>
      </c>
      <c r="H179" s="136" t="s">
        <v>1577</v>
      </c>
      <c r="I179" s="616"/>
      <c r="J179" s="137">
        <v>147090</v>
      </c>
      <c r="K179" s="616"/>
      <c r="L179" s="137">
        <v>125026.5</v>
      </c>
      <c r="M179" s="618"/>
      <c r="N179" s="618"/>
      <c r="O179" s="621"/>
      <c r="P179" s="623"/>
      <c r="Q179" s="623"/>
      <c r="R179" s="623"/>
      <c r="S179" s="623"/>
      <c r="T179" s="623"/>
      <c r="U179" s="623"/>
      <c r="V179" s="139"/>
      <c r="W179" s="139"/>
      <c r="X179" s="139"/>
      <c r="Y179" s="139"/>
    </row>
    <row r="180" spans="1:26" customFormat="1" ht="36" x14ac:dyDescent="0.25">
      <c r="A180" s="618"/>
      <c r="B180" s="618"/>
      <c r="C180" s="626"/>
      <c r="D180" s="712"/>
      <c r="E180" s="679"/>
      <c r="F180" s="188"/>
      <c r="G180" s="180" t="s">
        <v>1839</v>
      </c>
      <c r="H180" s="142" t="s">
        <v>1513</v>
      </c>
      <c r="I180" s="616"/>
      <c r="J180" s="137">
        <v>16455</v>
      </c>
      <c r="K180" s="616"/>
      <c r="L180" s="137">
        <v>13986.75</v>
      </c>
      <c r="M180" s="618"/>
      <c r="N180" s="618"/>
      <c r="O180" s="621"/>
      <c r="P180" s="623"/>
      <c r="Q180" s="623"/>
      <c r="R180" s="623"/>
      <c r="S180" s="623"/>
      <c r="T180" s="623"/>
      <c r="U180" s="623"/>
      <c r="V180" s="139"/>
      <c r="W180" s="139"/>
      <c r="X180" s="139"/>
      <c r="Y180" s="139"/>
    </row>
    <row r="181" spans="1:26" customFormat="1" ht="42" customHeight="1" x14ac:dyDescent="0.25">
      <c r="A181" s="618"/>
      <c r="B181" s="618"/>
      <c r="C181" s="626"/>
      <c r="D181" s="712"/>
      <c r="E181" s="679"/>
      <c r="F181" s="188"/>
      <c r="G181" s="180" t="s">
        <v>1840</v>
      </c>
      <c r="H181" s="141" t="s">
        <v>1513</v>
      </c>
      <c r="I181" s="616"/>
      <c r="J181" s="137">
        <v>13405</v>
      </c>
      <c r="K181" s="616"/>
      <c r="L181" s="137">
        <v>11394.25</v>
      </c>
      <c r="M181" s="618"/>
      <c r="N181" s="618"/>
      <c r="O181" s="621"/>
      <c r="P181" s="623"/>
      <c r="Q181" s="623"/>
      <c r="R181" s="623"/>
      <c r="S181" s="623"/>
      <c r="T181" s="623"/>
      <c r="U181" s="623"/>
      <c r="V181" s="139"/>
      <c r="W181" s="139"/>
      <c r="X181" s="139"/>
      <c r="Y181" s="139"/>
    </row>
    <row r="182" spans="1:26" customFormat="1" ht="24.75" customHeight="1" x14ac:dyDescent="0.25">
      <c r="A182" s="618"/>
      <c r="B182" s="618"/>
      <c r="C182" s="626"/>
      <c r="D182" s="712"/>
      <c r="E182" s="679"/>
      <c r="F182" s="188"/>
      <c r="G182" s="180" t="s">
        <v>1841</v>
      </c>
      <c r="H182" s="136" t="s">
        <v>1577</v>
      </c>
      <c r="I182" s="616"/>
      <c r="J182" s="137">
        <v>24905</v>
      </c>
      <c r="K182" s="616"/>
      <c r="L182" s="137">
        <v>21169.25</v>
      </c>
      <c r="M182" s="618"/>
      <c r="N182" s="618"/>
      <c r="O182" s="621"/>
      <c r="P182" s="623"/>
      <c r="Q182" s="623"/>
      <c r="R182" s="623"/>
      <c r="S182" s="623"/>
      <c r="T182" s="623"/>
      <c r="U182" s="623"/>
      <c r="V182" s="139"/>
      <c r="W182" s="139"/>
      <c r="X182" s="139"/>
      <c r="Y182" s="139"/>
    </row>
    <row r="183" spans="1:26" customFormat="1" ht="26.25" customHeight="1" x14ac:dyDescent="0.25">
      <c r="A183" s="619"/>
      <c r="B183" s="619"/>
      <c r="C183" s="627"/>
      <c r="D183" s="713"/>
      <c r="E183" s="680"/>
      <c r="F183" s="189"/>
      <c r="G183" s="180" t="s">
        <v>1842</v>
      </c>
      <c r="H183" s="136" t="s">
        <v>1577</v>
      </c>
      <c r="I183" s="633"/>
      <c r="J183" s="137">
        <v>24805</v>
      </c>
      <c r="K183" s="633"/>
      <c r="L183" s="137">
        <v>21084.25</v>
      </c>
      <c r="M183" s="619"/>
      <c r="N183" s="619"/>
      <c r="O183" s="622"/>
      <c r="P183" s="624"/>
      <c r="Q183" s="624"/>
      <c r="R183" s="624"/>
      <c r="S183" s="624"/>
      <c r="T183" s="624"/>
      <c r="U183" s="624"/>
      <c r="V183" s="139"/>
      <c r="W183" s="139"/>
      <c r="X183" s="139"/>
      <c r="Y183" s="139"/>
    </row>
    <row r="184" spans="1:26" customFormat="1" ht="25.5" customHeight="1" x14ac:dyDescent="0.25">
      <c r="A184" s="617">
        <v>51</v>
      </c>
      <c r="B184" s="625" t="s">
        <v>1843</v>
      </c>
      <c r="C184" s="625" t="s">
        <v>1761</v>
      </c>
      <c r="D184" s="711" t="s">
        <v>1844</v>
      </c>
      <c r="E184" s="731" t="s">
        <v>1845</v>
      </c>
      <c r="F184" s="179" t="s">
        <v>1846</v>
      </c>
      <c r="G184" s="142"/>
      <c r="H184" s="136" t="s">
        <v>1395</v>
      </c>
      <c r="I184" s="615">
        <v>209368</v>
      </c>
      <c r="J184" s="137">
        <v>82419</v>
      </c>
      <c r="K184" s="615">
        <v>177962.8</v>
      </c>
      <c r="L184" s="137">
        <v>70056.149999999994</v>
      </c>
      <c r="M184" s="617">
        <v>18</v>
      </c>
      <c r="N184" s="620" t="s">
        <v>1765</v>
      </c>
      <c r="O184" s="620" t="s">
        <v>1382</v>
      </c>
      <c r="P184" s="617" t="s">
        <v>1835</v>
      </c>
      <c r="Q184" s="617" t="s">
        <v>1817</v>
      </c>
      <c r="R184" s="617" t="s">
        <v>1817</v>
      </c>
      <c r="S184" s="617" t="s">
        <v>1847</v>
      </c>
      <c r="T184" s="617" t="s">
        <v>1766</v>
      </c>
      <c r="U184" s="617" t="s">
        <v>1766</v>
      </c>
      <c r="V184" s="139"/>
      <c r="W184" s="139"/>
      <c r="X184" s="139"/>
      <c r="Y184" s="139"/>
    </row>
    <row r="185" spans="1:26" customFormat="1" ht="18" customHeight="1" x14ac:dyDescent="0.25">
      <c r="A185" s="618"/>
      <c r="B185" s="618"/>
      <c r="C185" s="626"/>
      <c r="D185" s="712"/>
      <c r="E185" s="732"/>
      <c r="F185" s="187"/>
      <c r="G185" s="180" t="s">
        <v>1848</v>
      </c>
      <c r="H185" s="136" t="s">
        <v>1395</v>
      </c>
      <c r="I185" s="616"/>
      <c r="J185" s="137">
        <v>57064</v>
      </c>
      <c r="K185" s="616"/>
      <c r="L185" s="137">
        <v>48504.4</v>
      </c>
      <c r="M185" s="618"/>
      <c r="N185" s="618"/>
      <c r="O185" s="621"/>
      <c r="P185" s="623"/>
      <c r="Q185" s="623"/>
      <c r="R185" s="623"/>
      <c r="S185" s="623"/>
      <c r="T185" s="623"/>
      <c r="U185" s="623"/>
      <c r="V185" s="139"/>
      <c r="W185" s="139"/>
      <c r="X185" s="139"/>
      <c r="Y185" s="139"/>
    </row>
    <row r="186" spans="1:26" customFormat="1" ht="24" customHeight="1" x14ac:dyDescent="0.25">
      <c r="A186" s="619"/>
      <c r="B186" s="619"/>
      <c r="C186" s="710"/>
      <c r="D186" s="713"/>
      <c r="E186" s="733"/>
      <c r="F186" s="189"/>
      <c r="G186" s="177" t="s">
        <v>1849</v>
      </c>
      <c r="H186" s="136" t="s">
        <v>1402</v>
      </c>
      <c r="I186" s="633"/>
      <c r="J186" s="137">
        <v>69885</v>
      </c>
      <c r="K186" s="633"/>
      <c r="L186" s="137">
        <v>59402.25</v>
      </c>
      <c r="M186" s="619"/>
      <c r="N186" s="619"/>
      <c r="O186" s="622"/>
      <c r="P186" s="624"/>
      <c r="Q186" s="624"/>
      <c r="R186" s="624"/>
      <c r="S186" s="624"/>
      <c r="T186" s="624"/>
      <c r="U186" s="624"/>
      <c r="V186" s="139"/>
      <c r="W186" s="139"/>
      <c r="X186" s="139"/>
      <c r="Y186" s="139"/>
    </row>
    <row r="187" spans="1:26" customFormat="1" ht="39.75" customHeight="1" x14ac:dyDescent="0.25">
      <c r="A187" s="566">
        <v>52</v>
      </c>
      <c r="B187" s="724" t="s">
        <v>1850</v>
      </c>
      <c r="C187" s="726" t="s">
        <v>1761</v>
      </c>
      <c r="D187" s="568" t="s">
        <v>1851</v>
      </c>
      <c r="E187" s="568" t="s">
        <v>1852</v>
      </c>
      <c r="F187" s="119" t="s">
        <v>1853</v>
      </c>
      <c r="G187" s="120"/>
      <c r="H187" s="190" t="s">
        <v>1753</v>
      </c>
      <c r="I187" s="729">
        <v>210350</v>
      </c>
      <c r="J187" s="144">
        <v>105325</v>
      </c>
      <c r="K187" s="615">
        <v>178797.5</v>
      </c>
      <c r="L187" s="144">
        <v>89526.25</v>
      </c>
      <c r="M187" s="722">
        <v>15</v>
      </c>
      <c r="N187" s="722" t="s">
        <v>1356</v>
      </c>
      <c r="O187" s="722" t="s">
        <v>1382</v>
      </c>
      <c r="P187" s="722" t="s">
        <v>1854</v>
      </c>
      <c r="Q187" s="722" t="s">
        <v>1854</v>
      </c>
      <c r="R187" s="722" t="s">
        <v>1854</v>
      </c>
      <c r="S187" s="722" t="s">
        <v>1855</v>
      </c>
      <c r="T187" s="722" t="s">
        <v>333</v>
      </c>
      <c r="U187" s="722" t="s">
        <v>414</v>
      </c>
      <c r="V187" s="139"/>
      <c r="W187" s="139"/>
      <c r="X187" s="139"/>
      <c r="Y187" s="139"/>
    </row>
    <row r="188" spans="1:26" customFormat="1" ht="27.75" customHeight="1" x14ac:dyDescent="0.25">
      <c r="A188" s="566"/>
      <c r="B188" s="725"/>
      <c r="C188" s="727"/>
      <c r="D188" s="728"/>
      <c r="E188" s="728"/>
      <c r="F188" s="119"/>
      <c r="G188" s="120" t="s">
        <v>1856</v>
      </c>
      <c r="H188" s="190" t="s">
        <v>1395</v>
      </c>
      <c r="I188" s="730"/>
      <c r="J188" s="144">
        <v>105025</v>
      </c>
      <c r="K188" s="616"/>
      <c r="L188" s="144">
        <v>89271.25</v>
      </c>
      <c r="M188" s="638"/>
      <c r="N188" s="638"/>
      <c r="O188" s="638"/>
      <c r="P188" s="638"/>
      <c r="Q188" s="638"/>
      <c r="R188" s="638"/>
      <c r="S188" s="638"/>
      <c r="T188" s="638"/>
      <c r="U188" s="638"/>
      <c r="V188" s="139"/>
      <c r="W188" s="139"/>
      <c r="X188" s="139"/>
      <c r="Y188" s="139"/>
    </row>
    <row r="189" spans="1:26" customFormat="1" ht="38.25" customHeight="1" x14ac:dyDescent="0.25">
      <c r="A189" s="640">
        <v>53</v>
      </c>
      <c r="B189" s="625" t="s">
        <v>1857</v>
      </c>
      <c r="C189" s="723" t="s">
        <v>1858</v>
      </c>
      <c r="D189" s="715" t="s">
        <v>1859</v>
      </c>
      <c r="E189" s="708" t="s">
        <v>1860</v>
      </c>
      <c r="F189" s="191" t="s">
        <v>1861</v>
      </c>
      <c r="G189" s="147"/>
      <c r="H189" s="136" t="s">
        <v>1381</v>
      </c>
      <c r="I189" s="615">
        <v>79200</v>
      </c>
      <c r="J189" s="137">
        <v>47000</v>
      </c>
      <c r="K189" s="615">
        <v>67320</v>
      </c>
      <c r="L189" s="137">
        <v>39950</v>
      </c>
      <c r="M189" s="640">
        <v>18</v>
      </c>
      <c r="N189" s="634" t="s">
        <v>1754</v>
      </c>
      <c r="O189" s="634" t="s">
        <v>1483</v>
      </c>
      <c r="P189" s="640" t="s">
        <v>1817</v>
      </c>
      <c r="Q189" s="640" t="s">
        <v>1818</v>
      </c>
      <c r="R189" s="640" t="s">
        <v>1818</v>
      </c>
      <c r="S189" s="634" t="s">
        <v>1862</v>
      </c>
      <c r="T189" s="640" t="s">
        <v>1766</v>
      </c>
      <c r="U189" s="640" t="s">
        <v>1135</v>
      </c>
      <c r="V189" s="139"/>
      <c r="W189" s="139"/>
      <c r="X189" s="139"/>
      <c r="Y189" s="139"/>
      <c r="Z189" s="139"/>
    </row>
    <row r="190" spans="1:26" customFormat="1" ht="41.1" customHeight="1" x14ac:dyDescent="0.25">
      <c r="A190" s="619"/>
      <c r="B190" s="619"/>
      <c r="C190" s="627"/>
      <c r="D190" s="713"/>
      <c r="E190" s="619"/>
      <c r="F190" s="183"/>
      <c r="G190" s="192" t="s">
        <v>1863</v>
      </c>
      <c r="H190" s="172" t="s">
        <v>1402</v>
      </c>
      <c r="I190" s="633"/>
      <c r="J190" s="137">
        <v>32200</v>
      </c>
      <c r="K190" s="633"/>
      <c r="L190" s="137">
        <v>27370</v>
      </c>
      <c r="M190" s="619"/>
      <c r="N190" s="619"/>
      <c r="O190" s="622"/>
      <c r="P190" s="720"/>
      <c r="Q190" s="720"/>
      <c r="R190" s="720"/>
      <c r="S190" s="721"/>
      <c r="T190" s="720"/>
      <c r="U190" s="720"/>
      <c r="V190" s="139"/>
      <c r="W190" s="139"/>
      <c r="X190" s="139"/>
      <c r="Y190" s="139"/>
      <c r="Z190" s="139"/>
    </row>
    <row r="191" spans="1:26" customFormat="1" ht="27.75" customHeight="1" x14ac:dyDescent="0.25">
      <c r="A191" s="617">
        <v>54</v>
      </c>
      <c r="B191" s="625" t="s">
        <v>1864</v>
      </c>
      <c r="C191" s="625" t="s">
        <v>1858</v>
      </c>
      <c r="D191" s="711" t="s">
        <v>1865</v>
      </c>
      <c r="E191" s="714" t="s">
        <v>1866</v>
      </c>
      <c r="F191" s="134" t="s">
        <v>1867</v>
      </c>
      <c r="G191" s="135"/>
      <c r="H191" s="136" t="s">
        <v>1490</v>
      </c>
      <c r="I191" s="615">
        <v>74725</v>
      </c>
      <c r="J191" s="137">
        <v>46655</v>
      </c>
      <c r="K191" s="615">
        <v>63516.25</v>
      </c>
      <c r="L191" s="137">
        <v>39656.75</v>
      </c>
      <c r="M191" s="617">
        <v>15</v>
      </c>
      <c r="N191" s="620" t="s">
        <v>1868</v>
      </c>
      <c r="O191" s="620" t="s">
        <v>1357</v>
      </c>
      <c r="P191" s="714" t="s">
        <v>1829</v>
      </c>
      <c r="Q191" s="714" t="s">
        <v>1869</v>
      </c>
      <c r="R191" s="714" t="s">
        <v>1869</v>
      </c>
      <c r="S191" s="620" t="s">
        <v>1870</v>
      </c>
      <c r="T191" s="617" t="s">
        <v>1871</v>
      </c>
      <c r="U191" s="617" t="s">
        <v>1872</v>
      </c>
      <c r="V191" s="139"/>
      <c r="W191" s="139"/>
      <c r="X191" s="139"/>
      <c r="Y191" s="139"/>
      <c r="Z191" s="139"/>
    </row>
    <row r="192" spans="1:26" customFormat="1" ht="30" customHeight="1" x14ac:dyDescent="0.25">
      <c r="A192" s="619"/>
      <c r="B192" s="619"/>
      <c r="C192" s="627"/>
      <c r="D192" s="713"/>
      <c r="E192" s="619"/>
      <c r="F192" s="140"/>
      <c r="G192" s="142" t="s">
        <v>1873</v>
      </c>
      <c r="H192" s="136" t="s">
        <v>1381</v>
      </c>
      <c r="I192" s="633"/>
      <c r="J192" s="137">
        <v>28070</v>
      </c>
      <c r="K192" s="633"/>
      <c r="L192" s="137">
        <v>23859.5</v>
      </c>
      <c r="M192" s="619"/>
      <c r="N192" s="619"/>
      <c r="O192" s="622"/>
      <c r="P192" s="653"/>
      <c r="Q192" s="653"/>
      <c r="R192" s="653"/>
      <c r="S192" s="622"/>
      <c r="T192" s="624"/>
      <c r="U192" s="624"/>
      <c r="V192" s="139"/>
      <c r="W192" s="139"/>
      <c r="X192" s="139"/>
      <c r="Y192" s="139"/>
      <c r="Z192" s="139"/>
    </row>
    <row r="193" spans="1:26" customFormat="1" ht="120" x14ac:dyDescent="0.25">
      <c r="A193" s="617">
        <v>55</v>
      </c>
      <c r="B193" s="625" t="s">
        <v>1874</v>
      </c>
      <c r="C193" s="625" t="s">
        <v>1858</v>
      </c>
      <c r="D193" s="620" t="s">
        <v>1875</v>
      </c>
      <c r="E193" s="714" t="s">
        <v>1876</v>
      </c>
      <c r="F193" s="186" t="s">
        <v>1877</v>
      </c>
      <c r="G193" s="142"/>
      <c r="H193" s="136" t="s">
        <v>1442</v>
      </c>
      <c r="I193" s="615">
        <v>64939</v>
      </c>
      <c r="J193" s="137">
        <v>24183</v>
      </c>
      <c r="K193" s="615">
        <v>55198.15</v>
      </c>
      <c r="L193" s="137">
        <v>20555.55</v>
      </c>
      <c r="M193" s="617">
        <v>18</v>
      </c>
      <c r="N193" s="620" t="s">
        <v>1451</v>
      </c>
      <c r="O193" s="620" t="s">
        <v>1443</v>
      </c>
      <c r="P193" s="617" t="s">
        <v>1799</v>
      </c>
      <c r="Q193" s="617" t="s">
        <v>1878</v>
      </c>
      <c r="R193" s="617" t="s">
        <v>1878</v>
      </c>
      <c r="S193" s="620" t="s">
        <v>1879</v>
      </c>
      <c r="T193" s="617" t="s">
        <v>1880</v>
      </c>
      <c r="U193" s="617" t="s">
        <v>1788</v>
      </c>
      <c r="V193" s="139"/>
      <c r="W193" s="139"/>
      <c r="X193" s="139"/>
      <c r="Y193" s="139"/>
      <c r="Z193" s="139"/>
    </row>
    <row r="194" spans="1:26" customFormat="1" ht="48" x14ac:dyDescent="0.25">
      <c r="A194" s="618"/>
      <c r="B194" s="618"/>
      <c r="C194" s="626"/>
      <c r="D194" s="652"/>
      <c r="E194" s="679"/>
      <c r="F194" s="162"/>
      <c r="G194" s="180" t="s">
        <v>1881</v>
      </c>
      <c r="H194" s="136" t="s">
        <v>1442</v>
      </c>
      <c r="I194" s="616"/>
      <c r="J194" s="137">
        <v>20175</v>
      </c>
      <c r="K194" s="616"/>
      <c r="L194" s="137">
        <v>17148.75</v>
      </c>
      <c r="M194" s="618"/>
      <c r="N194" s="618"/>
      <c r="O194" s="621"/>
      <c r="P194" s="623"/>
      <c r="Q194" s="623"/>
      <c r="R194" s="623"/>
      <c r="S194" s="621"/>
      <c r="T194" s="623"/>
      <c r="U194" s="623"/>
      <c r="V194" s="139"/>
      <c r="W194" s="139"/>
      <c r="X194" s="139"/>
      <c r="Y194" s="139"/>
      <c r="Z194" s="139"/>
    </row>
    <row r="195" spans="1:26" customFormat="1" ht="24" customHeight="1" x14ac:dyDescent="0.25">
      <c r="A195" s="619"/>
      <c r="B195" s="619"/>
      <c r="C195" s="627"/>
      <c r="D195" s="653"/>
      <c r="E195" s="680"/>
      <c r="F195" s="168"/>
      <c r="G195" s="177" t="s">
        <v>1882</v>
      </c>
      <c r="H195" s="136" t="s">
        <v>1381</v>
      </c>
      <c r="I195" s="633"/>
      <c r="J195" s="137">
        <v>20581</v>
      </c>
      <c r="K195" s="633"/>
      <c r="L195" s="137">
        <v>17493.849999999999</v>
      </c>
      <c r="M195" s="619"/>
      <c r="N195" s="619"/>
      <c r="O195" s="622"/>
      <c r="P195" s="624"/>
      <c r="Q195" s="624"/>
      <c r="R195" s="624"/>
      <c r="S195" s="622"/>
      <c r="T195" s="624"/>
      <c r="U195" s="624"/>
      <c r="V195" s="139"/>
      <c r="W195" s="139"/>
      <c r="X195" s="139"/>
      <c r="Y195" s="139"/>
      <c r="Z195" s="139"/>
    </row>
    <row r="196" spans="1:26" customFormat="1" ht="54" customHeight="1" x14ac:dyDescent="0.25">
      <c r="A196" s="617">
        <v>56</v>
      </c>
      <c r="B196" s="625" t="s">
        <v>1883</v>
      </c>
      <c r="C196" s="625" t="s">
        <v>1858</v>
      </c>
      <c r="D196" s="711" t="s">
        <v>1884</v>
      </c>
      <c r="E196" s="714" t="s">
        <v>1885</v>
      </c>
      <c r="F196" s="193" t="s">
        <v>1886</v>
      </c>
      <c r="G196" s="135"/>
      <c r="H196" s="136" t="s">
        <v>1402</v>
      </c>
      <c r="I196" s="615">
        <v>67344</v>
      </c>
      <c r="J196" s="137">
        <v>37638</v>
      </c>
      <c r="K196" s="615">
        <v>57242.400000000001</v>
      </c>
      <c r="L196" s="137">
        <v>31992.3</v>
      </c>
      <c r="M196" s="617">
        <v>15</v>
      </c>
      <c r="N196" s="620" t="s">
        <v>1506</v>
      </c>
      <c r="O196" s="620" t="s">
        <v>1382</v>
      </c>
      <c r="P196" s="617" t="s">
        <v>1887</v>
      </c>
      <c r="Q196" s="617" t="s">
        <v>1887</v>
      </c>
      <c r="R196" s="617" t="s">
        <v>1887</v>
      </c>
      <c r="S196" s="620" t="s">
        <v>1888</v>
      </c>
      <c r="T196" s="617" t="s">
        <v>1744</v>
      </c>
      <c r="U196" s="617" t="s">
        <v>1820</v>
      </c>
      <c r="V196" s="139"/>
      <c r="W196" s="139"/>
      <c r="X196" s="139"/>
      <c r="Y196" s="139"/>
      <c r="Z196" s="139"/>
    </row>
    <row r="197" spans="1:26" customFormat="1" ht="30.75" customHeight="1" x14ac:dyDescent="0.25">
      <c r="A197" s="619"/>
      <c r="B197" s="619"/>
      <c r="C197" s="627"/>
      <c r="D197" s="713"/>
      <c r="E197" s="619"/>
      <c r="F197" s="140"/>
      <c r="G197" s="141" t="s">
        <v>1889</v>
      </c>
      <c r="H197" s="136" t="s">
        <v>1395</v>
      </c>
      <c r="I197" s="633"/>
      <c r="J197" s="137">
        <v>29706</v>
      </c>
      <c r="K197" s="633"/>
      <c r="L197" s="137">
        <v>25250.1</v>
      </c>
      <c r="M197" s="619"/>
      <c r="N197" s="619"/>
      <c r="O197" s="622"/>
      <c r="P197" s="624"/>
      <c r="Q197" s="624"/>
      <c r="R197" s="624"/>
      <c r="S197" s="622"/>
      <c r="T197" s="624"/>
      <c r="U197" s="624"/>
      <c r="V197" s="139"/>
      <c r="W197" s="139"/>
      <c r="X197" s="139"/>
      <c r="Y197" s="139"/>
      <c r="Z197" s="139"/>
    </row>
    <row r="198" spans="1:26" customFormat="1" ht="18.75" customHeight="1" x14ac:dyDescent="0.25">
      <c r="A198" s="640">
        <v>57</v>
      </c>
      <c r="B198" s="625" t="s">
        <v>1890</v>
      </c>
      <c r="C198" s="625" t="s">
        <v>1858</v>
      </c>
      <c r="D198" s="715" t="s">
        <v>1891</v>
      </c>
      <c r="E198" s="708" t="s">
        <v>1892</v>
      </c>
      <c r="F198" s="146" t="s">
        <v>1893</v>
      </c>
      <c r="G198" s="147"/>
      <c r="H198" s="136" t="s">
        <v>1364</v>
      </c>
      <c r="I198" s="615">
        <v>77000</v>
      </c>
      <c r="J198" s="137">
        <v>30500</v>
      </c>
      <c r="K198" s="615">
        <v>65450</v>
      </c>
      <c r="L198" s="137">
        <v>25925</v>
      </c>
      <c r="M198" s="640">
        <v>12</v>
      </c>
      <c r="N198" s="634" t="s">
        <v>1765</v>
      </c>
      <c r="O198" s="634" t="s">
        <v>1357</v>
      </c>
      <c r="P198" s="640" t="s">
        <v>1835</v>
      </c>
      <c r="Q198" s="640" t="s">
        <v>1817</v>
      </c>
      <c r="R198" s="640" t="s">
        <v>1817</v>
      </c>
      <c r="S198" s="634" t="s">
        <v>1894</v>
      </c>
      <c r="T198" s="640" t="s">
        <v>1766</v>
      </c>
      <c r="U198" s="640" t="s">
        <v>1788</v>
      </c>
      <c r="V198" s="139"/>
      <c r="W198" s="139"/>
      <c r="X198" s="139"/>
      <c r="Y198" s="139"/>
      <c r="Z198" s="139"/>
    </row>
    <row r="199" spans="1:26" customFormat="1" ht="24" x14ac:dyDescent="0.25">
      <c r="A199" s="618"/>
      <c r="B199" s="618"/>
      <c r="C199" s="626"/>
      <c r="D199" s="712"/>
      <c r="E199" s="679"/>
      <c r="F199" s="156"/>
      <c r="G199" s="152" t="s">
        <v>1895</v>
      </c>
      <c r="H199" s="194" t="s">
        <v>1561</v>
      </c>
      <c r="I199" s="616"/>
      <c r="J199" s="137">
        <v>15500</v>
      </c>
      <c r="K199" s="616"/>
      <c r="L199" s="137">
        <v>13175</v>
      </c>
      <c r="M199" s="618"/>
      <c r="N199" s="618"/>
      <c r="O199" s="635"/>
      <c r="P199" s="690"/>
      <c r="Q199" s="690"/>
      <c r="R199" s="690"/>
      <c r="S199" s="635"/>
      <c r="T199" s="690"/>
      <c r="U199" s="690"/>
      <c r="V199" s="139"/>
      <c r="W199" s="139"/>
      <c r="X199" s="139"/>
      <c r="Y199" s="139"/>
      <c r="Z199" s="139"/>
    </row>
    <row r="200" spans="1:26" customFormat="1" ht="18.75" customHeight="1" x14ac:dyDescent="0.25">
      <c r="A200" s="618"/>
      <c r="B200" s="618"/>
      <c r="C200" s="626"/>
      <c r="D200" s="712"/>
      <c r="E200" s="679"/>
      <c r="F200" s="171"/>
      <c r="G200" s="152" t="s">
        <v>1896</v>
      </c>
      <c r="H200" s="136" t="s">
        <v>1364</v>
      </c>
      <c r="I200" s="616"/>
      <c r="J200" s="195">
        <v>15500</v>
      </c>
      <c r="K200" s="616"/>
      <c r="L200" s="137">
        <v>13175</v>
      </c>
      <c r="M200" s="618"/>
      <c r="N200" s="618"/>
      <c r="O200" s="635"/>
      <c r="P200" s="690"/>
      <c r="Q200" s="690"/>
      <c r="R200" s="690"/>
      <c r="S200" s="635"/>
      <c r="T200" s="690"/>
      <c r="U200" s="690"/>
      <c r="V200" s="139"/>
      <c r="W200" s="139"/>
      <c r="X200" s="139"/>
      <c r="Y200" s="139"/>
      <c r="Z200" s="139"/>
    </row>
    <row r="201" spans="1:26" customFormat="1" ht="24" customHeight="1" x14ac:dyDescent="0.25">
      <c r="A201" s="619"/>
      <c r="B201" s="619"/>
      <c r="C201" s="627"/>
      <c r="D201" s="713"/>
      <c r="E201" s="680"/>
      <c r="F201" s="157"/>
      <c r="G201" s="152" t="s">
        <v>1897</v>
      </c>
      <c r="H201" s="136" t="s">
        <v>1364</v>
      </c>
      <c r="I201" s="633"/>
      <c r="J201" s="195">
        <v>15500</v>
      </c>
      <c r="K201" s="633"/>
      <c r="L201" s="137">
        <v>13175</v>
      </c>
      <c r="M201" s="619"/>
      <c r="N201" s="619"/>
      <c r="O201" s="667"/>
      <c r="P201" s="670"/>
      <c r="Q201" s="670"/>
      <c r="R201" s="670"/>
      <c r="S201" s="667"/>
      <c r="T201" s="670"/>
      <c r="U201" s="670"/>
      <c r="V201" s="139"/>
      <c r="W201" s="139"/>
      <c r="X201" s="139"/>
      <c r="Y201" s="139"/>
      <c r="Z201" s="139"/>
    </row>
    <row r="202" spans="1:26" customFormat="1" ht="72" x14ac:dyDescent="0.25">
      <c r="A202" s="617">
        <v>58</v>
      </c>
      <c r="B202" s="625" t="s">
        <v>1898</v>
      </c>
      <c r="C202" s="625" t="s">
        <v>1858</v>
      </c>
      <c r="D202" s="711" t="s">
        <v>1899</v>
      </c>
      <c r="E202" s="714" t="s">
        <v>1900</v>
      </c>
      <c r="F202" s="196" t="s">
        <v>1901</v>
      </c>
      <c r="G202" s="142"/>
      <c r="H202" s="136" t="s">
        <v>1381</v>
      </c>
      <c r="I202" s="615">
        <v>79641.759999999995</v>
      </c>
      <c r="J202" s="197">
        <v>41420.92</v>
      </c>
      <c r="K202" s="615">
        <v>67695.490000000005</v>
      </c>
      <c r="L202" s="137">
        <v>35207.78</v>
      </c>
      <c r="M202" s="617">
        <v>14</v>
      </c>
      <c r="N202" s="620" t="s">
        <v>1506</v>
      </c>
      <c r="O202" s="620" t="s">
        <v>1382</v>
      </c>
      <c r="P202" s="714" t="s">
        <v>1902</v>
      </c>
      <c r="Q202" s="714" t="s">
        <v>1902</v>
      </c>
      <c r="R202" s="714" t="s">
        <v>1902</v>
      </c>
      <c r="S202" s="620" t="s">
        <v>1903</v>
      </c>
      <c r="T202" s="617" t="s">
        <v>1904</v>
      </c>
      <c r="U202" s="617" t="s">
        <v>1758</v>
      </c>
      <c r="V202" s="139"/>
      <c r="W202" s="139"/>
      <c r="X202" s="139"/>
      <c r="Y202" s="139"/>
      <c r="Z202" s="139"/>
    </row>
    <row r="203" spans="1:26" customFormat="1" ht="66.75" customHeight="1" x14ac:dyDescent="0.25">
      <c r="A203" s="619"/>
      <c r="B203" s="619"/>
      <c r="C203" s="627"/>
      <c r="D203" s="713"/>
      <c r="E203" s="619"/>
      <c r="F203" s="140"/>
      <c r="G203" s="142" t="s">
        <v>1905</v>
      </c>
      <c r="H203" s="136" t="s">
        <v>1388</v>
      </c>
      <c r="I203" s="633"/>
      <c r="J203" s="137">
        <v>38220.839999999997</v>
      </c>
      <c r="K203" s="633"/>
      <c r="L203" s="137">
        <v>32487.71</v>
      </c>
      <c r="M203" s="619"/>
      <c r="N203" s="619"/>
      <c r="O203" s="622"/>
      <c r="P203" s="653"/>
      <c r="Q203" s="653"/>
      <c r="R203" s="653"/>
      <c r="S203" s="622"/>
      <c r="T203" s="624"/>
      <c r="U203" s="624"/>
      <c r="V203" s="139"/>
      <c r="W203" s="139"/>
      <c r="X203" s="139"/>
      <c r="Y203" s="139"/>
      <c r="Z203" s="139"/>
    </row>
    <row r="204" spans="1:26" customFormat="1" ht="60" x14ac:dyDescent="0.25">
      <c r="A204" s="617">
        <v>59</v>
      </c>
      <c r="B204" s="625" t="s">
        <v>1906</v>
      </c>
      <c r="C204" s="625" t="s">
        <v>1858</v>
      </c>
      <c r="D204" s="711" t="s">
        <v>1907</v>
      </c>
      <c r="E204" s="714" t="s">
        <v>1908</v>
      </c>
      <c r="F204" s="198" t="s">
        <v>1909</v>
      </c>
      <c r="G204" s="142"/>
      <c r="H204" s="141" t="s">
        <v>1513</v>
      </c>
      <c r="I204" s="615">
        <v>80000</v>
      </c>
      <c r="J204" s="137">
        <v>38000</v>
      </c>
      <c r="K204" s="615">
        <v>68000</v>
      </c>
      <c r="L204" s="137">
        <v>32300</v>
      </c>
      <c r="M204" s="617">
        <v>13</v>
      </c>
      <c r="N204" s="620" t="s">
        <v>1506</v>
      </c>
      <c r="O204" s="620" t="s">
        <v>1382</v>
      </c>
      <c r="P204" s="617" t="s">
        <v>1766</v>
      </c>
      <c r="Q204" s="617" t="s">
        <v>1766</v>
      </c>
      <c r="R204" s="617" t="s">
        <v>1766</v>
      </c>
      <c r="S204" s="620" t="s">
        <v>1910</v>
      </c>
      <c r="T204" s="617" t="s">
        <v>1744</v>
      </c>
      <c r="U204" s="617" t="s">
        <v>1820</v>
      </c>
      <c r="V204" s="139"/>
      <c r="W204" s="139"/>
      <c r="X204" s="139"/>
      <c r="Y204" s="139"/>
      <c r="Z204" s="139"/>
    </row>
    <row r="205" spans="1:26" customFormat="1" ht="18" customHeight="1" x14ac:dyDescent="0.25">
      <c r="A205" s="619"/>
      <c r="B205" s="619"/>
      <c r="C205" s="627"/>
      <c r="D205" s="718"/>
      <c r="E205" s="719"/>
      <c r="F205" s="140"/>
      <c r="G205" s="142" t="s">
        <v>1911</v>
      </c>
      <c r="H205" s="136" t="s">
        <v>1364</v>
      </c>
      <c r="I205" s="633"/>
      <c r="J205" s="137">
        <v>42000</v>
      </c>
      <c r="K205" s="633"/>
      <c r="L205" s="137">
        <v>35700</v>
      </c>
      <c r="M205" s="619"/>
      <c r="N205" s="619"/>
      <c r="O205" s="622"/>
      <c r="P205" s="624"/>
      <c r="Q205" s="624"/>
      <c r="R205" s="624"/>
      <c r="S205" s="622"/>
      <c r="T205" s="624"/>
      <c r="U205" s="624"/>
      <c r="V205" s="139"/>
      <c r="W205" s="139"/>
      <c r="X205" s="139"/>
      <c r="Y205" s="139"/>
      <c r="Z205" s="139"/>
    </row>
    <row r="206" spans="1:26" customFormat="1" ht="18" customHeight="1" x14ac:dyDescent="0.25">
      <c r="A206" s="640">
        <v>60</v>
      </c>
      <c r="B206" s="625" t="s">
        <v>1912</v>
      </c>
      <c r="C206" s="625" t="s">
        <v>1858</v>
      </c>
      <c r="D206" s="715" t="s">
        <v>1913</v>
      </c>
      <c r="E206" s="708" t="s">
        <v>1914</v>
      </c>
      <c r="F206" s="183" t="s">
        <v>1915</v>
      </c>
      <c r="G206" s="184"/>
      <c r="H206" s="136" t="s">
        <v>1364</v>
      </c>
      <c r="I206" s="615">
        <v>70400</v>
      </c>
      <c r="J206" s="137">
        <v>34500</v>
      </c>
      <c r="K206" s="615">
        <v>59840</v>
      </c>
      <c r="L206" s="137">
        <v>29325</v>
      </c>
      <c r="M206" s="640">
        <v>12</v>
      </c>
      <c r="N206" s="634" t="s">
        <v>1754</v>
      </c>
      <c r="O206" s="634" t="s">
        <v>1483</v>
      </c>
      <c r="P206" s="640" t="s">
        <v>1817</v>
      </c>
      <c r="Q206" s="640" t="s">
        <v>1818</v>
      </c>
      <c r="R206" s="640" t="s">
        <v>1818</v>
      </c>
      <c r="S206" s="634" t="s">
        <v>1916</v>
      </c>
      <c r="T206" s="640" t="s">
        <v>1766</v>
      </c>
      <c r="U206" s="640" t="s">
        <v>1880</v>
      </c>
      <c r="V206" s="139"/>
      <c r="W206" s="139"/>
      <c r="X206" s="139"/>
      <c r="Y206" s="139"/>
      <c r="Z206" s="139"/>
    </row>
    <row r="207" spans="1:26" customFormat="1" ht="24" x14ac:dyDescent="0.25">
      <c r="A207" s="619"/>
      <c r="B207" s="619"/>
      <c r="C207" s="627"/>
      <c r="D207" s="713"/>
      <c r="E207" s="619"/>
      <c r="F207" s="183"/>
      <c r="G207" s="184" t="s">
        <v>1917</v>
      </c>
      <c r="H207" s="172" t="s">
        <v>1561</v>
      </c>
      <c r="I207" s="633"/>
      <c r="J207" s="137">
        <v>35900</v>
      </c>
      <c r="K207" s="633"/>
      <c r="L207" s="137">
        <v>30515</v>
      </c>
      <c r="M207" s="619"/>
      <c r="N207" s="619"/>
      <c r="O207" s="667"/>
      <c r="P207" s="670"/>
      <c r="Q207" s="670"/>
      <c r="R207" s="670"/>
      <c r="S207" s="667"/>
      <c r="T207" s="670"/>
      <c r="U207" s="670"/>
      <c r="V207" s="139"/>
      <c r="W207" s="139"/>
      <c r="X207" s="139"/>
      <c r="Y207" s="139"/>
      <c r="Z207" s="139"/>
    </row>
    <row r="208" spans="1:26" customFormat="1" ht="20.85" customHeight="1" x14ac:dyDescent="0.25">
      <c r="A208" s="640">
        <v>61</v>
      </c>
      <c r="B208" s="625" t="s">
        <v>1918</v>
      </c>
      <c r="C208" s="625" t="s">
        <v>1858</v>
      </c>
      <c r="D208" s="715" t="s">
        <v>1919</v>
      </c>
      <c r="E208" s="708" t="s">
        <v>1920</v>
      </c>
      <c r="F208" s="183" t="s">
        <v>1921</v>
      </c>
      <c r="G208" s="184"/>
      <c r="H208" s="199" t="s">
        <v>1364</v>
      </c>
      <c r="I208" s="615">
        <v>60091</v>
      </c>
      <c r="J208" s="137">
        <v>31730</v>
      </c>
      <c r="K208" s="615">
        <v>51077.35</v>
      </c>
      <c r="L208" s="137">
        <v>26970.5</v>
      </c>
      <c r="M208" s="634" t="s">
        <v>1922</v>
      </c>
      <c r="N208" s="634" t="s">
        <v>1765</v>
      </c>
      <c r="O208" s="634" t="s">
        <v>1357</v>
      </c>
      <c r="P208" s="640" t="s">
        <v>1923</v>
      </c>
      <c r="Q208" s="640" t="s">
        <v>1923</v>
      </c>
      <c r="R208" s="640" t="s">
        <v>1923</v>
      </c>
      <c r="S208" s="634" t="s">
        <v>1924</v>
      </c>
      <c r="T208" s="640" t="s">
        <v>1800</v>
      </c>
      <c r="U208" s="640" t="s">
        <v>1766</v>
      </c>
      <c r="V208" s="139"/>
      <c r="W208" s="139"/>
      <c r="X208" s="139"/>
      <c r="Y208" s="139"/>
      <c r="Z208" s="139"/>
    </row>
    <row r="209" spans="1:26" customFormat="1" ht="24.75" customHeight="1" x14ac:dyDescent="0.25">
      <c r="A209" s="619"/>
      <c r="B209" s="619"/>
      <c r="C209" s="627"/>
      <c r="D209" s="713"/>
      <c r="E209" s="619"/>
      <c r="F209" s="200"/>
      <c r="G209" s="184" t="s">
        <v>1925</v>
      </c>
      <c r="H209" s="201" t="s">
        <v>1490</v>
      </c>
      <c r="I209" s="633"/>
      <c r="J209" s="137">
        <v>28361</v>
      </c>
      <c r="K209" s="633"/>
      <c r="L209" s="137">
        <v>24106.85</v>
      </c>
      <c r="M209" s="636"/>
      <c r="N209" s="619"/>
      <c r="O209" s="667"/>
      <c r="P209" s="670"/>
      <c r="Q209" s="670"/>
      <c r="R209" s="670"/>
      <c r="S209" s="667"/>
      <c r="T209" s="670"/>
      <c r="U209" s="670"/>
      <c r="V209" s="139"/>
      <c r="W209" s="139"/>
      <c r="X209" s="139"/>
      <c r="Y209" s="139"/>
      <c r="Z209" s="139"/>
    </row>
    <row r="210" spans="1:26" customFormat="1" ht="48" x14ac:dyDescent="0.25">
      <c r="A210" s="617">
        <v>62</v>
      </c>
      <c r="B210" s="625" t="s">
        <v>1926</v>
      </c>
      <c r="C210" s="625" t="s">
        <v>1858</v>
      </c>
      <c r="D210" s="711" t="s">
        <v>1927</v>
      </c>
      <c r="E210" s="714" t="s">
        <v>1928</v>
      </c>
      <c r="F210" s="134" t="s">
        <v>1929</v>
      </c>
      <c r="G210" s="142"/>
      <c r="H210" s="172" t="s">
        <v>1561</v>
      </c>
      <c r="I210" s="615">
        <v>67900</v>
      </c>
      <c r="J210" s="137">
        <v>33900</v>
      </c>
      <c r="K210" s="615">
        <v>57715</v>
      </c>
      <c r="L210" s="137">
        <v>28815</v>
      </c>
      <c r="M210" s="617">
        <v>12</v>
      </c>
      <c r="N210" s="620" t="s">
        <v>1506</v>
      </c>
      <c r="O210" s="620" t="s">
        <v>1382</v>
      </c>
      <c r="P210" s="617" t="s">
        <v>1808</v>
      </c>
      <c r="Q210" s="617" t="s">
        <v>1808</v>
      </c>
      <c r="R210" s="617" t="s">
        <v>1808</v>
      </c>
      <c r="S210" s="620" t="s">
        <v>1930</v>
      </c>
      <c r="T210" s="617" t="s">
        <v>1931</v>
      </c>
      <c r="U210" s="617" t="s">
        <v>1902</v>
      </c>
      <c r="V210" s="139"/>
      <c r="W210" s="139"/>
      <c r="X210" s="139"/>
      <c r="Y210" s="139"/>
      <c r="Z210" s="139"/>
    </row>
    <row r="211" spans="1:26" customFormat="1" ht="41.1" customHeight="1" x14ac:dyDescent="0.25">
      <c r="A211" s="619"/>
      <c r="B211" s="619"/>
      <c r="C211" s="627"/>
      <c r="D211" s="713"/>
      <c r="E211" s="619"/>
      <c r="F211" s="140"/>
      <c r="G211" s="141" t="s">
        <v>1932</v>
      </c>
      <c r="H211" s="136" t="s">
        <v>1364</v>
      </c>
      <c r="I211" s="633"/>
      <c r="J211" s="137">
        <v>34000</v>
      </c>
      <c r="K211" s="633"/>
      <c r="L211" s="137">
        <v>28900</v>
      </c>
      <c r="M211" s="619"/>
      <c r="N211" s="619"/>
      <c r="O211" s="622"/>
      <c r="P211" s="624"/>
      <c r="Q211" s="624"/>
      <c r="R211" s="624"/>
      <c r="S211" s="622"/>
      <c r="T211" s="624"/>
      <c r="U211" s="624"/>
      <c r="V211" s="139"/>
      <c r="W211" s="139"/>
      <c r="X211" s="139"/>
      <c r="Y211" s="139"/>
      <c r="Z211" s="139"/>
    </row>
    <row r="212" spans="1:26" customFormat="1" ht="17.25" customHeight="1" x14ac:dyDescent="0.25">
      <c r="A212" s="617">
        <v>63</v>
      </c>
      <c r="B212" s="625" t="s">
        <v>1933</v>
      </c>
      <c r="C212" s="625" t="s">
        <v>1858</v>
      </c>
      <c r="D212" s="711" t="s">
        <v>1934</v>
      </c>
      <c r="E212" s="714" t="s">
        <v>1935</v>
      </c>
      <c r="F212" s="198" t="s">
        <v>1936</v>
      </c>
      <c r="G212" s="142"/>
      <c r="H212" s="136" t="s">
        <v>1364</v>
      </c>
      <c r="I212" s="615">
        <v>71500</v>
      </c>
      <c r="J212" s="137">
        <v>36500</v>
      </c>
      <c r="K212" s="615">
        <v>60775</v>
      </c>
      <c r="L212" s="137">
        <v>31025</v>
      </c>
      <c r="M212" s="617">
        <v>12</v>
      </c>
      <c r="N212" s="620" t="s">
        <v>1451</v>
      </c>
      <c r="O212" s="620" t="s">
        <v>1357</v>
      </c>
      <c r="P212" s="617" t="s">
        <v>1937</v>
      </c>
      <c r="Q212" s="617" t="s">
        <v>1938</v>
      </c>
      <c r="R212" s="617" t="s">
        <v>1939</v>
      </c>
      <c r="S212" s="620" t="s">
        <v>1940</v>
      </c>
      <c r="T212" s="617" t="s">
        <v>1799</v>
      </c>
      <c r="U212" s="617" t="s">
        <v>1800</v>
      </c>
      <c r="V212" s="139"/>
      <c r="W212" s="139"/>
      <c r="X212" s="139"/>
      <c r="Y212" s="139"/>
      <c r="Z212" s="139"/>
    </row>
    <row r="213" spans="1:26" customFormat="1" ht="39.75" customHeight="1" x14ac:dyDescent="0.25">
      <c r="A213" s="619"/>
      <c r="B213" s="619"/>
      <c r="C213" s="627"/>
      <c r="D213" s="713"/>
      <c r="E213" s="619"/>
      <c r="F213" s="140"/>
      <c r="G213" s="142" t="s">
        <v>1941</v>
      </c>
      <c r="H213" s="202" t="s">
        <v>1490</v>
      </c>
      <c r="I213" s="633"/>
      <c r="J213" s="137">
        <v>35000</v>
      </c>
      <c r="K213" s="633"/>
      <c r="L213" s="137">
        <v>29750</v>
      </c>
      <c r="M213" s="619"/>
      <c r="N213" s="619"/>
      <c r="O213" s="622"/>
      <c r="P213" s="624"/>
      <c r="Q213" s="624"/>
      <c r="R213" s="624"/>
      <c r="S213" s="622"/>
      <c r="T213" s="624"/>
      <c r="U213" s="624"/>
      <c r="V213" s="139"/>
      <c r="W213" s="139"/>
      <c r="X213" s="139"/>
      <c r="Y213" s="139"/>
      <c r="Z213" s="139"/>
    </row>
    <row r="214" spans="1:26" customFormat="1" ht="27" customHeight="1" x14ac:dyDescent="0.25">
      <c r="A214" s="640">
        <v>64</v>
      </c>
      <c r="B214" s="625" t="s">
        <v>1942</v>
      </c>
      <c r="C214" s="625" t="s">
        <v>1858</v>
      </c>
      <c r="D214" s="715" t="s">
        <v>1943</v>
      </c>
      <c r="E214" s="717" t="s">
        <v>1944</v>
      </c>
      <c r="F214" s="146" t="s">
        <v>1945</v>
      </c>
      <c r="G214" s="184"/>
      <c r="H214" s="136" t="s">
        <v>1577</v>
      </c>
      <c r="I214" s="615">
        <v>69996.42</v>
      </c>
      <c r="J214" s="137">
        <v>26678</v>
      </c>
      <c r="K214" s="615">
        <v>59496.94</v>
      </c>
      <c r="L214" s="137">
        <v>22676.3</v>
      </c>
      <c r="M214" s="640">
        <v>12</v>
      </c>
      <c r="N214" s="634" t="s">
        <v>1765</v>
      </c>
      <c r="O214" s="634" t="s">
        <v>1357</v>
      </c>
      <c r="P214" s="640" t="s">
        <v>1835</v>
      </c>
      <c r="Q214" s="640" t="s">
        <v>1817</v>
      </c>
      <c r="R214" s="640" t="s">
        <v>1817</v>
      </c>
      <c r="S214" s="634" t="s">
        <v>1946</v>
      </c>
      <c r="T214" s="640" t="s">
        <v>1880</v>
      </c>
      <c r="U214" s="640" t="s">
        <v>1788</v>
      </c>
      <c r="V214" s="139"/>
      <c r="W214" s="139"/>
      <c r="X214" s="139"/>
      <c r="Y214" s="139"/>
      <c r="Z214" s="139"/>
    </row>
    <row r="215" spans="1:26" customFormat="1" ht="21" customHeight="1" x14ac:dyDescent="0.25">
      <c r="A215" s="618"/>
      <c r="B215" s="618"/>
      <c r="C215" s="626"/>
      <c r="D215" s="712"/>
      <c r="E215" s="679"/>
      <c r="F215" s="156"/>
      <c r="G215" s="152" t="s">
        <v>1947</v>
      </c>
      <c r="H215" s="136" t="s">
        <v>1577</v>
      </c>
      <c r="I215" s="616"/>
      <c r="J215" s="137">
        <v>21277.41</v>
      </c>
      <c r="K215" s="616"/>
      <c r="L215" s="137">
        <v>18085.79</v>
      </c>
      <c r="M215" s="618"/>
      <c r="N215" s="618"/>
      <c r="O215" s="635"/>
      <c r="P215" s="690"/>
      <c r="Q215" s="690"/>
      <c r="R215" s="690"/>
      <c r="S215" s="635"/>
      <c r="T215" s="690"/>
      <c r="U215" s="690"/>
      <c r="V215" s="139"/>
      <c r="W215" s="139"/>
      <c r="X215" s="139"/>
      <c r="Y215" s="139"/>
      <c r="Z215" s="139"/>
    </row>
    <row r="216" spans="1:26" customFormat="1" ht="36" x14ac:dyDescent="0.25">
      <c r="A216" s="619"/>
      <c r="B216" s="619"/>
      <c r="C216" s="627"/>
      <c r="D216" s="713"/>
      <c r="E216" s="680"/>
      <c r="F216" s="157"/>
      <c r="G216" s="152" t="s">
        <v>1948</v>
      </c>
      <c r="H216" s="203" t="s">
        <v>1513</v>
      </c>
      <c r="I216" s="633"/>
      <c r="J216" s="137">
        <v>22041.01</v>
      </c>
      <c r="K216" s="633"/>
      <c r="L216" s="137">
        <v>18734.849999999999</v>
      </c>
      <c r="M216" s="619"/>
      <c r="N216" s="619"/>
      <c r="O216" s="667"/>
      <c r="P216" s="670"/>
      <c r="Q216" s="670"/>
      <c r="R216" s="670"/>
      <c r="S216" s="667"/>
      <c r="T216" s="670"/>
      <c r="U216" s="670"/>
      <c r="V216" s="139"/>
      <c r="W216" s="139"/>
      <c r="X216" s="139"/>
      <c r="Y216" s="139"/>
      <c r="Z216" s="139"/>
    </row>
    <row r="217" spans="1:26" customFormat="1" ht="30.75" customHeight="1" x14ac:dyDescent="0.25">
      <c r="A217" s="640">
        <v>65</v>
      </c>
      <c r="B217" s="625" t="s">
        <v>1949</v>
      </c>
      <c r="C217" s="625" t="s">
        <v>1858</v>
      </c>
      <c r="D217" s="715" t="s">
        <v>1950</v>
      </c>
      <c r="E217" s="708" t="s">
        <v>1951</v>
      </c>
      <c r="F217" s="204" t="s">
        <v>1952</v>
      </c>
      <c r="G217" s="184"/>
      <c r="H217" s="136" t="s">
        <v>1364</v>
      </c>
      <c r="I217" s="615">
        <v>80000</v>
      </c>
      <c r="J217" s="137">
        <v>40000</v>
      </c>
      <c r="K217" s="615">
        <v>68000</v>
      </c>
      <c r="L217" s="137">
        <v>34000</v>
      </c>
      <c r="M217" s="640">
        <v>12</v>
      </c>
      <c r="N217" s="634" t="s">
        <v>1765</v>
      </c>
      <c r="O217" s="634" t="s">
        <v>1357</v>
      </c>
      <c r="P217" s="640" t="s">
        <v>1797</v>
      </c>
      <c r="Q217" s="640" t="s">
        <v>1797</v>
      </c>
      <c r="R217" s="640" t="s">
        <v>1797</v>
      </c>
      <c r="S217" s="634" t="s">
        <v>1953</v>
      </c>
      <c r="T217" s="640" t="s">
        <v>1766</v>
      </c>
      <c r="U217" s="640" t="s">
        <v>1880</v>
      </c>
      <c r="V217" s="139"/>
      <c r="W217" s="139"/>
      <c r="X217" s="139"/>
      <c r="Y217" s="139"/>
      <c r="Z217" s="139"/>
    </row>
    <row r="218" spans="1:26" customFormat="1" ht="33.75" customHeight="1" x14ac:dyDescent="0.25">
      <c r="A218" s="619"/>
      <c r="B218" s="619"/>
      <c r="C218" s="627"/>
      <c r="D218" s="713"/>
      <c r="E218" s="619"/>
      <c r="F218" s="200"/>
      <c r="G218" s="184" t="s">
        <v>1954</v>
      </c>
      <c r="H218" s="172" t="s">
        <v>1490</v>
      </c>
      <c r="I218" s="633"/>
      <c r="J218" s="137">
        <v>40000</v>
      </c>
      <c r="K218" s="633"/>
      <c r="L218" s="137">
        <v>34000</v>
      </c>
      <c r="M218" s="619"/>
      <c r="N218" s="619"/>
      <c r="O218" s="667"/>
      <c r="P218" s="670"/>
      <c r="Q218" s="670"/>
      <c r="R218" s="670"/>
      <c r="S218" s="667"/>
      <c r="T218" s="670"/>
      <c r="U218" s="670"/>
      <c r="V218" s="139"/>
      <c r="W218" s="139"/>
      <c r="X218" s="139"/>
      <c r="Y218" s="139"/>
      <c r="Z218" s="139"/>
    </row>
    <row r="219" spans="1:26" customFormat="1" ht="24.75" customHeight="1" x14ac:dyDescent="0.25">
      <c r="A219" s="617">
        <v>66</v>
      </c>
      <c r="B219" s="625" t="s">
        <v>1955</v>
      </c>
      <c r="C219" s="625" t="s">
        <v>1858</v>
      </c>
      <c r="D219" s="711" t="s">
        <v>1956</v>
      </c>
      <c r="E219" s="714" t="s">
        <v>1957</v>
      </c>
      <c r="F219" s="198" t="s">
        <v>1958</v>
      </c>
      <c r="G219" s="142"/>
      <c r="H219" s="136" t="s">
        <v>1364</v>
      </c>
      <c r="I219" s="615">
        <v>80000</v>
      </c>
      <c r="J219" s="137">
        <v>48000</v>
      </c>
      <c r="K219" s="615">
        <v>68000</v>
      </c>
      <c r="L219" s="137">
        <v>40800</v>
      </c>
      <c r="M219" s="617">
        <v>18</v>
      </c>
      <c r="N219" s="620" t="s">
        <v>1356</v>
      </c>
      <c r="O219" s="620" t="s">
        <v>1443</v>
      </c>
      <c r="P219" s="617" t="s">
        <v>1128</v>
      </c>
      <c r="Q219" s="617" t="s">
        <v>1128</v>
      </c>
      <c r="R219" s="617" t="s">
        <v>1128</v>
      </c>
      <c r="S219" s="620" t="s">
        <v>1959</v>
      </c>
      <c r="T219" s="617" t="s">
        <v>1799</v>
      </c>
      <c r="U219" s="617" t="s">
        <v>1808</v>
      </c>
      <c r="V219" s="139"/>
      <c r="W219" s="139"/>
      <c r="X219" s="139"/>
      <c r="Y219" s="139"/>
      <c r="Z219" s="139"/>
    </row>
    <row r="220" spans="1:26" customFormat="1" ht="33.75" customHeight="1" x14ac:dyDescent="0.25">
      <c r="A220" s="619"/>
      <c r="B220" s="619"/>
      <c r="C220" s="627"/>
      <c r="D220" s="713"/>
      <c r="E220" s="619"/>
      <c r="F220" s="140"/>
      <c r="G220" s="141" t="s">
        <v>1960</v>
      </c>
      <c r="H220" s="136" t="s">
        <v>1561</v>
      </c>
      <c r="I220" s="633"/>
      <c r="J220" s="137">
        <v>32000</v>
      </c>
      <c r="K220" s="633"/>
      <c r="L220" s="137">
        <v>27200</v>
      </c>
      <c r="M220" s="619"/>
      <c r="N220" s="619"/>
      <c r="O220" s="622"/>
      <c r="P220" s="624"/>
      <c r="Q220" s="624"/>
      <c r="R220" s="624"/>
      <c r="S220" s="622"/>
      <c r="T220" s="624"/>
      <c r="U220" s="624"/>
      <c r="V220" s="139"/>
      <c r="W220" s="139"/>
      <c r="X220" s="139"/>
      <c r="Y220" s="139"/>
      <c r="Z220" s="139"/>
    </row>
    <row r="221" spans="1:26" customFormat="1" ht="17.25" customHeight="1" x14ac:dyDescent="0.25">
      <c r="A221" s="640">
        <v>67</v>
      </c>
      <c r="B221" s="625" t="s">
        <v>1961</v>
      </c>
      <c r="C221" s="625" t="s">
        <v>1858</v>
      </c>
      <c r="D221" s="715" t="s">
        <v>1962</v>
      </c>
      <c r="E221" s="717" t="s">
        <v>1963</v>
      </c>
      <c r="F221" s="205" t="s">
        <v>1964</v>
      </c>
      <c r="G221" s="184"/>
      <c r="H221" s="136" t="s">
        <v>1381</v>
      </c>
      <c r="I221" s="615">
        <v>67671.09</v>
      </c>
      <c r="J221" s="137">
        <v>30766.19</v>
      </c>
      <c r="K221" s="615">
        <v>57520.41</v>
      </c>
      <c r="L221" s="137">
        <v>26151.26</v>
      </c>
      <c r="M221" s="640">
        <v>15</v>
      </c>
      <c r="N221" s="634" t="s">
        <v>1765</v>
      </c>
      <c r="O221" s="634" t="s">
        <v>1357</v>
      </c>
      <c r="P221" s="640" t="s">
        <v>1128</v>
      </c>
      <c r="Q221" s="640" t="s">
        <v>1128</v>
      </c>
      <c r="R221" s="640" t="s">
        <v>1128</v>
      </c>
      <c r="S221" s="634" t="s">
        <v>1965</v>
      </c>
      <c r="T221" s="640" t="s">
        <v>1799</v>
      </c>
      <c r="U221" s="640" t="s">
        <v>1880</v>
      </c>
      <c r="V221" s="139"/>
      <c r="W221" s="139"/>
      <c r="X221" s="139"/>
      <c r="Y221" s="139"/>
      <c r="Z221" s="139"/>
    </row>
    <row r="222" spans="1:26" customFormat="1" ht="23.1" customHeight="1" x14ac:dyDescent="0.25">
      <c r="A222" s="618"/>
      <c r="B222" s="618"/>
      <c r="C222" s="626"/>
      <c r="D222" s="712"/>
      <c r="E222" s="679"/>
      <c r="F222" s="156"/>
      <c r="G222" s="152" t="s">
        <v>1966</v>
      </c>
      <c r="H222" s="136" t="s">
        <v>1395</v>
      </c>
      <c r="I222" s="616"/>
      <c r="J222" s="137">
        <v>14769.15</v>
      </c>
      <c r="K222" s="616"/>
      <c r="L222" s="137">
        <v>12553.77</v>
      </c>
      <c r="M222" s="618"/>
      <c r="N222" s="618"/>
      <c r="O222" s="635"/>
      <c r="P222" s="690"/>
      <c r="Q222" s="690"/>
      <c r="R222" s="690"/>
      <c r="S222" s="635"/>
      <c r="T222" s="690"/>
      <c r="U222" s="690"/>
      <c r="V222" s="139"/>
      <c r="W222" s="139"/>
      <c r="X222" s="139"/>
      <c r="Y222" s="139"/>
      <c r="Z222" s="139"/>
    </row>
    <row r="223" spans="1:26" customFormat="1" ht="24" x14ac:dyDescent="0.25">
      <c r="A223" s="619"/>
      <c r="B223" s="619"/>
      <c r="C223" s="627"/>
      <c r="D223" s="713"/>
      <c r="E223" s="680"/>
      <c r="F223" s="157"/>
      <c r="G223" s="152" t="s">
        <v>1967</v>
      </c>
      <c r="H223" s="172" t="s">
        <v>1490</v>
      </c>
      <c r="I223" s="633"/>
      <c r="J223" s="137">
        <v>22135.75</v>
      </c>
      <c r="K223" s="633"/>
      <c r="L223" s="137">
        <v>18815.38</v>
      </c>
      <c r="M223" s="619"/>
      <c r="N223" s="619"/>
      <c r="O223" s="667"/>
      <c r="P223" s="670"/>
      <c r="Q223" s="670"/>
      <c r="R223" s="670"/>
      <c r="S223" s="667"/>
      <c r="T223" s="670"/>
      <c r="U223" s="670"/>
      <c r="V223" s="139"/>
      <c r="W223" s="139"/>
      <c r="X223" s="139"/>
      <c r="Y223" s="139"/>
      <c r="Z223" s="139"/>
    </row>
    <row r="224" spans="1:26" customFormat="1" ht="26.85" customHeight="1" x14ac:dyDescent="0.25">
      <c r="A224" s="640">
        <v>68</v>
      </c>
      <c r="B224" s="625" t="s">
        <v>1968</v>
      </c>
      <c r="C224" s="625" t="s">
        <v>1858</v>
      </c>
      <c r="D224" s="716" t="s">
        <v>1969</v>
      </c>
      <c r="E224" s="708" t="s">
        <v>1970</v>
      </c>
      <c r="F224" s="204" t="s">
        <v>1971</v>
      </c>
      <c r="G224" s="184"/>
      <c r="H224" s="136" t="s">
        <v>1364</v>
      </c>
      <c r="I224" s="615">
        <v>79999</v>
      </c>
      <c r="J224" s="137">
        <v>42384</v>
      </c>
      <c r="K224" s="615">
        <v>67999.149999999994</v>
      </c>
      <c r="L224" s="137">
        <v>36026.400000000001</v>
      </c>
      <c r="M224" s="640">
        <v>18</v>
      </c>
      <c r="N224" s="634" t="s">
        <v>1754</v>
      </c>
      <c r="O224" s="634" t="s">
        <v>1483</v>
      </c>
      <c r="P224" s="640" t="s">
        <v>1972</v>
      </c>
      <c r="Q224" s="640" t="s">
        <v>1799</v>
      </c>
      <c r="R224" s="640" t="s">
        <v>1799</v>
      </c>
      <c r="S224" s="634" t="s">
        <v>1973</v>
      </c>
      <c r="T224" s="640" t="s">
        <v>1135</v>
      </c>
      <c r="U224" s="640" t="s">
        <v>1837</v>
      </c>
      <c r="V224" s="139"/>
      <c r="W224" s="139"/>
      <c r="X224" s="139"/>
      <c r="Y224" s="139"/>
      <c r="Z224" s="139"/>
    </row>
    <row r="225" spans="1:26" customFormat="1" ht="39" customHeight="1" x14ac:dyDescent="0.25">
      <c r="A225" s="619"/>
      <c r="B225" s="619"/>
      <c r="C225" s="627"/>
      <c r="D225" s="713"/>
      <c r="E225" s="619"/>
      <c r="F225" s="183"/>
      <c r="G225" s="184" t="s">
        <v>1974</v>
      </c>
      <c r="H225" s="172" t="s">
        <v>1561</v>
      </c>
      <c r="I225" s="633"/>
      <c r="J225" s="137">
        <v>37615</v>
      </c>
      <c r="K225" s="633"/>
      <c r="L225" s="137">
        <v>31972.75</v>
      </c>
      <c r="M225" s="619"/>
      <c r="N225" s="619"/>
      <c r="O225" s="667"/>
      <c r="P225" s="670"/>
      <c r="Q225" s="670"/>
      <c r="R225" s="670"/>
      <c r="S225" s="667"/>
      <c r="T225" s="670"/>
      <c r="U225" s="670"/>
      <c r="V225" s="139"/>
      <c r="W225" s="139"/>
      <c r="X225" s="139"/>
      <c r="Y225" s="139"/>
      <c r="Z225" s="139"/>
    </row>
    <row r="226" spans="1:26" customFormat="1" ht="60" x14ac:dyDescent="0.25">
      <c r="A226" s="640">
        <v>69</v>
      </c>
      <c r="B226" s="625" t="s">
        <v>1975</v>
      </c>
      <c r="C226" s="625" t="s">
        <v>1858</v>
      </c>
      <c r="D226" s="715" t="s">
        <v>1976</v>
      </c>
      <c r="E226" s="708" t="s">
        <v>1977</v>
      </c>
      <c r="F226" s="183" t="s">
        <v>1978</v>
      </c>
      <c r="G226" s="184"/>
      <c r="H226" s="172" t="s">
        <v>1490</v>
      </c>
      <c r="I226" s="615">
        <v>65362</v>
      </c>
      <c r="J226" s="137">
        <v>33000</v>
      </c>
      <c r="K226" s="615">
        <v>55557.7</v>
      </c>
      <c r="L226" s="137">
        <v>28050</v>
      </c>
      <c r="M226" s="640">
        <v>16</v>
      </c>
      <c r="N226" s="634" t="s">
        <v>1754</v>
      </c>
      <c r="O226" s="634" t="s">
        <v>1483</v>
      </c>
      <c r="P226" s="708" t="s">
        <v>1979</v>
      </c>
      <c r="Q226" s="708" t="s">
        <v>1979</v>
      </c>
      <c r="R226" s="708" t="s">
        <v>1979</v>
      </c>
      <c r="S226" s="634" t="s">
        <v>1980</v>
      </c>
      <c r="T226" s="640" t="s">
        <v>1769</v>
      </c>
      <c r="U226" s="640" t="s">
        <v>1904</v>
      </c>
      <c r="V226" s="139"/>
      <c r="W226" s="139"/>
      <c r="X226" s="139"/>
      <c r="Y226" s="139"/>
      <c r="Z226" s="139"/>
    </row>
    <row r="227" spans="1:26" customFormat="1" ht="24" customHeight="1" x14ac:dyDescent="0.25">
      <c r="A227" s="619"/>
      <c r="B227" s="619"/>
      <c r="C227" s="627"/>
      <c r="D227" s="713"/>
      <c r="E227" s="619"/>
      <c r="F227" s="183"/>
      <c r="G227" s="192" t="s">
        <v>1665</v>
      </c>
      <c r="H227" s="136" t="s">
        <v>1381</v>
      </c>
      <c r="I227" s="633"/>
      <c r="J227" s="137">
        <v>32362</v>
      </c>
      <c r="K227" s="633"/>
      <c r="L227" s="137">
        <v>27507.7</v>
      </c>
      <c r="M227" s="619"/>
      <c r="N227" s="619"/>
      <c r="O227" s="667"/>
      <c r="P227" s="709"/>
      <c r="Q227" s="709"/>
      <c r="R227" s="709"/>
      <c r="S227" s="667"/>
      <c r="T227" s="670"/>
      <c r="U227" s="670"/>
      <c r="V227" s="139"/>
      <c r="W227" s="139"/>
      <c r="X227" s="139"/>
      <c r="Y227" s="139"/>
      <c r="Z227" s="139"/>
    </row>
    <row r="228" spans="1:26" customFormat="1" ht="60" x14ac:dyDescent="0.25">
      <c r="A228" s="617">
        <v>70</v>
      </c>
      <c r="B228" s="625" t="s">
        <v>1981</v>
      </c>
      <c r="C228" s="625" t="s">
        <v>1858</v>
      </c>
      <c r="D228" s="711" t="s">
        <v>1982</v>
      </c>
      <c r="E228" s="714" t="s">
        <v>1983</v>
      </c>
      <c r="F228" s="134" t="s">
        <v>1984</v>
      </c>
      <c r="G228" s="142"/>
      <c r="H228" s="136" t="s">
        <v>1388</v>
      </c>
      <c r="I228" s="615">
        <v>80000</v>
      </c>
      <c r="J228" s="137">
        <v>40000</v>
      </c>
      <c r="K228" s="615">
        <v>68000</v>
      </c>
      <c r="L228" s="137">
        <v>34000</v>
      </c>
      <c r="M228" s="617">
        <v>15</v>
      </c>
      <c r="N228" s="620" t="s">
        <v>1506</v>
      </c>
      <c r="O228" s="620" t="s">
        <v>1382</v>
      </c>
      <c r="P228" s="617" t="s">
        <v>1835</v>
      </c>
      <c r="Q228" s="617" t="s">
        <v>1817</v>
      </c>
      <c r="R228" s="617" t="s">
        <v>1817</v>
      </c>
      <c r="S228" s="620" t="s">
        <v>1985</v>
      </c>
      <c r="T228" s="617" t="s">
        <v>1135</v>
      </c>
      <c r="U228" s="617" t="s">
        <v>1837</v>
      </c>
      <c r="V228" s="139"/>
      <c r="W228" s="139"/>
      <c r="X228" s="139"/>
      <c r="Y228" s="139"/>
      <c r="Z228" s="139"/>
    </row>
    <row r="229" spans="1:26" customFormat="1" ht="19.5" customHeight="1" x14ac:dyDescent="0.25">
      <c r="A229" s="619"/>
      <c r="B229" s="619"/>
      <c r="C229" s="627"/>
      <c r="D229" s="713"/>
      <c r="E229" s="619"/>
      <c r="F229" s="140"/>
      <c r="G229" s="141" t="s">
        <v>1986</v>
      </c>
      <c r="H229" s="136" t="s">
        <v>1381</v>
      </c>
      <c r="I229" s="633"/>
      <c r="J229" s="137">
        <v>40000</v>
      </c>
      <c r="K229" s="633"/>
      <c r="L229" s="137">
        <v>34000</v>
      </c>
      <c r="M229" s="619"/>
      <c r="N229" s="619"/>
      <c r="O229" s="622"/>
      <c r="P229" s="624"/>
      <c r="Q229" s="624"/>
      <c r="R229" s="624"/>
      <c r="S229" s="622"/>
      <c r="T229" s="624"/>
      <c r="U229" s="624"/>
      <c r="V229" s="139"/>
      <c r="W229" s="139"/>
      <c r="X229" s="139"/>
      <c r="Y229" s="139"/>
      <c r="Z229" s="139"/>
    </row>
    <row r="230" spans="1:26" customFormat="1" ht="19.5" customHeight="1" x14ac:dyDescent="0.25">
      <c r="A230" s="617">
        <v>71</v>
      </c>
      <c r="B230" s="625" t="s">
        <v>1987</v>
      </c>
      <c r="C230" s="625" t="s">
        <v>1858</v>
      </c>
      <c r="D230" s="711" t="s">
        <v>1988</v>
      </c>
      <c r="E230" s="714" t="s">
        <v>1989</v>
      </c>
      <c r="F230" s="206" t="s">
        <v>1990</v>
      </c>
      <c r="G230" s="142"/>
      <c r="H230" s="136" t="s">
        <v>1395</v>
      </c>
      <c r="I230" s="701">
        <v>76690</v>
      </c>
      <c r="J230" s="207">
        <v>32124</v>
      </c>
      <c r="K230" s="701">
        <v>65186.5</v>
      </c>
      <c r="L230" s="207">
        <v>27305.4</v>
      </c>
      <c r="M230" s="617">
        <v>12</v>
      </c>
      <c r="N230" s="620" t="s">
        <v>1754</v>
      </c>
      <c r="O230" s="620" t="s">
        <v>1382</v>
      </c>
      <c r="P230" s="617" t="s">
        <v>1972</v>
      </c>
      <c r="Q230" s="617" t="s">
        <v>1972</v>
      </c>
      <c r="R230" s="617" t="s">
        <v>1972</v>
      </c>
      <c r="S230" s="620" t="s">
        <v>1991</v>
      </c>
      <c r="T230" s="617" t="s">
        <v>1880</v>
      </c>
      <c r="U230" s="617" t="s">
        <v>1992</v>
      </c>
      <c r="V230" s="139"/>
      <c r="W230" s="139"/>
      <c r="X230" s="139"/>
      <c r="Y230" s="139"/>
      <c r="Z230" s="139"/>
    </row>
    <row r="231" spans="1:26" customFormat="1" ht="18.75" customHeight="1" x14ac:dyDescent="0.25">
      <c r="A231" s="618"/>
      <c r="B231" s="618"/>
      <c r="C231" s="626"/>
      <c r="D231" s="712"/>
      <c r="E231" s="618"/>
      <c r="F231" s="206"/>
      <c r="G231" s="145" t="s">
        <v>1993</v>
      </c>
      <c r="H231" s="136" t="s">
        <v>1395</v>
      </c>
      <c r="I231" s="702"/>
      <c r="J231" s="207">
        <v>21906</v>
      </c>
      <c r="K231" s="704"/>
      <c r="L231" s="208">
        <v>18620.099999999999</v>
      </c>
      <c r="M231" s="618"/>
      <c r="N231" s="618"/>
      <c r="O231" s="706"/>
      <c r="P231" s="623"/>
      <c r="Q231" s="623"/>
      <c r="R231" s="623"/>
      <c r="S231" s="621"/>
      <c r="T231" s="623"/>
      <c r="U231" s="623"/>
      <c r="V231" s="139"/>
      <c r="W231" s="139"/>
      <c r="X231" s="139"/>
      <c r="Y231" s="139"/>
      <c r="Z231" s="139"/>
    </row>
    <row r="232" spans="1:26" customFormat="1" ht="30.75" customHeight="1" x14ac:dyDescent="0.25">
      <c r="A232" s="619"/>
      <c r="B232" s="619"/>
      <c r="C232" s="710"/>
      <c r="D232" s="713"/>
      <c r="E232" s="619"/>
      <c r="F232" s="196"/>
      <c r="G232" s="177" t="s">
        <v>1994</v>
      </c>
      <c r="H232" s="202" t="s">
        <v>1402</v>
      </c>
      <c r="I232" s="703"/>
      <c r="J232" s="207">
        <v>22660</v>
      </c>
      <c r="K232" s="705"/>
      <c r="L232" s="207">
        <v>19261</v>
      </c>
      <c r="M232" s="619"/>
      <c r="N232" s="619"/>
      <c r="O232" s="685"/>
      <c r="P232" s="624"/>
      <c r="Q232" s="624"/>
      <c r="R232" s="624"/>
      <c r="S232" s="622"/>
      <c r="T232" s="624"/>
      <c r="U232" s="624"/>
      <c r="V232" s="139"/>
      <c r="W232" s="139"/>
      <c r="X232" s="139"/>
      <c r="Y232" s="139"/>
      <c r="Z232" s="139"/>
    </row>
    <row r="233" spans="1:26" customFormat="1" ht="33" customHeight="1" x14ac:dyDescent="0.25">
      <c r="A233" s="566">
        <v>72</v>
      </c>
      <c r="B233" s="600" t="s">
        <v>1995</v>
      </c>
      <c r="C233" s="604" t="s">
        <v>1858</v>
      </c>
      <c r="D233" s="565" t="s">
        <v>1996</v>
      </c>
      <c r="E233" s="566" t="s">
        <v>1997</v>
      </c>
      <c r="F233" s="209" t="s">
        <v>1998</v>
      </c>
      <c r="G233" s="210"/>
      <c r="H233" s="211" t="s">
        <v>1364</v>
      </c>
      <c r="I233" s="608">
        <v>79861.5</v>
      </c>
      <c r="J233" s="138">
        <v>40366.5</v>
      </c>
      <c r="K233" s="707">
        <v>67882.27</v>
      </c>
      <c r="L233" s="138">
        <v>34311.519999999997</v>
      </c>
      <c r="M233" s="566">
        <v>18</v>
      </c>
      <c r="N233" s="566" t="s">
        <v>1368</v>
      </c>
      <c r="O233" s="566" t="s">
        <v>1999</v>
      </c>
      <c r="P233" s="566" t="s">
        <v>2000</v>
      </c>
      <c r="Q233" s="566" t="s">
        <v>2000</v>
      </c>
      <c r="R233" s="566" t="s">
        <v>2000</v>
      </c>
      <c r="S233" s="565" t="s">
        <v>2001</v>
      </c>
      <c r="T233" s="566" t="s">
        <v>1370</v>
      </c>
      <c r="U233" s="566" t="s">
        <v>1496</v>
      </c>
      <c r="V233" s="139"/>
      <c r="W233" s="139"/>
      <c r="X233" s="139"/>
      <c r="Y233" s="139"/>
      <c r="Z233" s="139"/>
    </row>
    <row r="234" spans="1:26" customFormat="1" ht="23.25" customHeight="1" x14ac:dyDescent="0.25">
      <c r="A234" s="566"/>
      <c r="B234" s="600"/>
      <c r="C234" s="605"/>
      <c r="D234" s="565"/>
      <c r="E234" s="566"/>
      <c r="F234" s="209"/>
      <c r="G234" s="210" t="s">
        <v>2002</v>
      </c>
      <c r="H234" s="190" t="s">
        <v>1402</v>
      </c>
      <c r="I234" s="608"/>
      <c r="J234" s="138">
        <v>39495</v>
      </c>
      <c r="K234" s="707"/>
      <c r="L234" s="138">
        <v>33570.75</v>
      </c>
      <c r="M234" s="566"/>
      <c r="N234" s="566"/>
      <c r="O234" s="566"/>
      <c r="P234" s="566"/>
      <c r="Q234" s="566"/>
      <c r="R234" s="566"/>
      <c r="S234" s="565"/>
      <c r="T234" s="566"/>
      <c r="U234" s="566"/>
      <c r="V234" s="139"/>
      <c r="W234" s="139"/>
      <c r="X234" s="139"/>
      <c r="Y234" s="139"/>
      <c r="Z234" s="139"/>
    </row>
    <row r="235" spans="1:26" customFormat="1" ht="27" customHeight="1" x14ac:dyDescent="0.25">
      <c r="A235" s="641">
        <v>73</v>
      </c>
      <c r="B235" s="604" t="s">
        <v>2003</v>
      </c>
      <c r="C235" s="604" t="s">
        <v>1858</v>
      </c>
      <c r="D235" s="580" t="s">
        <v>2004</v>
      </c>
      <c r="E235" s="641" t="s">
        <v>2005</v>
      </c>
      <c r="F235" s="209" t="s">
        <v>1714</v>
      </c>
      <c r="G235" s="210"/>
      <c r="H235" s="211" t="s">
        <v>1364</v>
      </c>
      <c r="I235" s="575">
        <v>74055</v>
      </c>
      <c r="J235" s="138">
        <v>41000</v>
      </c>
      <c r="K235" s="575">
        <v>62946.75</v>
      </c>
      <c r="L235" s="138">
        <v>34850</v>
      </c>
      <c r="M235" s="641">
        <v>12</v>
      </c>
      <c r="N235" s="641" t="s">
        <v>1356</v>
      </c>
      <c r="O235" s="566" t="s">
        <v>1999</v>
      </c>
      <c r="P235" s="641" t="s">
        <v>2006</v>
      </c>
      <c r="Q235" s="641" t="s">
        <v>2006</v>
      </c>
      <c r="R235" s="641" t="s">
        <v>2006</v>
      </c>
      <c r="S235" s="580" t="s">
        <v>2007</v>
      </c>
      <c r="T235" s="641" t="s">
        <v>2008</v>
      </c>
      <c r="U235" s="641" t="s">
        <v>1370</v>
      </c>
      <c r="V235" s="139"/>
      <c r="W235" s="139"/>
      <c r="X235" s="139"/>
      <c r="Y235" s="139"/>
      <c r="Z235" s="139"/>
    </row>
    <row r="236" spans="1:26" customFormat="1" ht="27.75" customHeight="1" x14ac:dyDescent="0.25">
      <c r="A236" s="570"/>
      <c r="B236" s="605"/>
      <c r="C236" s="605"/>
      <c r="D236" s="581"/>
      <c r="E236" s="570"/>
      <c r="F236" s="209"/>
      <c r="G236" s="210" t="s">
        <v>2009</v>
      </c>
      <c r="H236" s="211" t="s">
        <v>1561</v>
      </c>
      <c r="I236" s="643"/>
      <c r="J236" s="138">
        <v>33055</v>
      </c>
      <c r="K236" s="643"/>
      <c r="L236" s="138">
        <v>28096.75</v>
      </c>
      <c r="M236" s="570"/>
      <c r="N236" s="570"/>
      <c r="O236" s="566"/>
      <c r="P236" s="570"/>
      <c r="Q236" s="570"/>
      <c r="R236" s="570"/>
      <c r="S236" s="581"/>
      <c r="T236" s="570"/>
      <c r="U236" s="570"/>
      <c r="V236" s="139"/>
      <c r="W236" s="139"/>
      <c r="X236" s="139"/>
      <c r="Y236" s="139"/>
      <c r="Z236" s="139"/>
    </row>
    <row r="237" spans="1:26" customFormat="1" ht="27.75" customHeight="1" x14ac:dyDescent="0.25">
      <c r="A237" s="566">
        <v>74</v>
      </c>
      <c r="B237" s="600" t="s">
        <v>2010</v>
      </c>
      <c r="C237" s="604" t="s">
        <v>1858</v>
      </c>
      <c r="D237" s="565" t="s">
        <v>2011</v>
      </c>
      <c r="E237" s="566" t="s">
        <v>2012</v>
      </c>
      <c r="F237" s="209" t="s">
        <v>1889</v>
      </c>
      <c r="G237" s="210"/>
      <c r="H237" s="211" t="s">
        <v>1395</v>
      </c>
      <c r="I237" s="608">
        <v>60495</v>
      </c>
      <c r="J237" s="138">
        <v>32580</v>
      </c>
      <c r="K237" s="608">
        <v>51420.75</v>
      </c>
      <c r="L237" s="138">
        <v>27693</v>
      </c>
      <c r="M237" s="566">
        <v>12</v>
      </c>
      <c r="N237" s="566" t="s">
        <v>1356</v>
      </c>
      <c r="O237" s="566" t="s">
        <v>1369</v>
      </c>
      <c r="P237" s="566" t="s">
        <v>2013</v>
      </c>
      <c r="Q237" s="566" t="s">
        <v>2013</v>
      </c>
      <c r="R237" s="566" t="s">
        <v>2013</v>
      </c>
      <c r="S237" s="565" t="s">
        <v>2014</v>
      </c>
      <c r="T237" s="566" t="s">
        <v>2015</v>
      </c>
      <c r="U237" s="566" t="s">
        <v>2016</v>
      </c>
      <c r="V237" s="139"/>
      <c r="W237" s="139"/>
      <c r="X237" s="139"/>
      <c r="Y237" s="139"/>
      <c r="Z237" s="139"/>
    </row>
    <row r="238" spans="1:26" customFormat="1" ht="27.75" customHeight="1" x14ac:dyDescent="0.25">
      <c r="A238" s="566"/>
      <c r="B238" s="600"/>
      <c r="C238" s="605"/>
      <c r="D238" s="565"/>
      <c r="E238" s="566"/>
      <c r="F238" s="209"/>
      <c r="G238" s="212" t="s">
        <v>2017</v>
      </c>
      <c r="H238" s="211" t="s">
        <v>1402</v>
      </c>
      <c r="I238" s="608"/>
      <c r="J238" s="138">
        <v>27915</v>
      </c>
      <c r="K238" s="608"/>
      <c r="L238" s="138">
        <v>23727.75</v>
      </c>
      <c r="M238" s="566"/>
      <c r="N238" s="566"/>
      <c r="O238" s="566"/>
      <c r="P238" s="566"/>
      <c r="Q238" s="566"/>
      <c r="R238" s="566"/>
      <c r="S238" s="565"/>
      <c r="T238" s="566"/>
      <c r="U238" s="566"/>
      <c r="V238" s="139"/>
      <c r="W238" s="139"/>
      <c r="X238" s="139"/>
      <c r="Y238" s="139"/>
      <c r="Z238" s="139"/>
    </row>
    <row r="239" spans="1:26" s="213" customFormat="1" ht="33" customHeight="1" x14ac:dyDescent="0.25">
      <c r="A239" s="617">
        <v>75</v>
      </c>
      <c r="B239" s="681" t="s">
        <v>2018</v>
      </c>
      <c r="C239" s="693" t="s">
        <v>1740</v>
      </c>
      <c r="D239" s="620" t="s">
        <v>2019</v>
      </c>
      <c r="E239" s="620" t="s">
        <v>2020</v>
      </c>
      <c r="F239" s="206" t="s">
        <v>2021</v>
      </c>
      <c r="G239" s="141"/>
      <c r="H239" s="136" t="s">
        <v>1364</v>
      </c>
      <c r="I239" s="615">
        <v>2930600</v>
      </c>
      <c r="J239" s="137">
        <v>1942900</v>
      </c>
      <c r="K239" s="682">
        <v>2491010</v>
      </c>
      <c r="L239" s="137">
        <v>1651465</v>
      </c>
      <c r="M239" s="617">
        <v>24</v>
      </c>
      <c r="N239" s="620" t="s">
        <v>1356</v>
      </c>
      <c r="O239" s="620" t="s">
        <v>1483</v>
      </c>
      <c r="P239" s="617" t="s">
        <v>1444</v>
      </c>
      <c r="Q239" s="617" t="s">
        <v>1444</v>
      </c>
      <c r="R239" s="617" t="s">
        <v>1444</v>
      </c>
      <c r="S239" s="620" t="s">
        <v>2022</v>
      </c>
      <c r="T239" s="698" t="s">
        <v>483</v>
      </c>
      <c r="U239" s="617"/>
      <c r="V239" s="139"/>
      <c r="W239" s="139"/>
      <c r="X239" s="139"/>
      <c r="Y239" s="139"/>
      <c r="Z239" s="139"/>
    </row>
    <row r="240" spans="1:26" s="213" customFormat="1" ht="33.75" customHeight="1" x14ac:dyDescent="0.25">
      <c r="A240" s="623"/>
      <c r="B240" s="626"/>
      <c r="C240" s="694"/>
      <c r="D240" s="621"/>
      <c r="E240" s="696"/>
      <c r="F240" s="214"/>
      <c r="G240" s="177" t="s">
        <v>2023</v>
      </c>
      <c r="H240" s="136" t="s">
        <v>1364</v>
      </c>
      <c r="I240" s="632"/>
      <c r="J240" s="137">
        <v>49700</v>
      </c>
      <c r="K240" s="683"/>
      <c r="L240" s="137">
        <v>42245</v>
      </c>
      <c r="M240" s="623"/>
      <c r="N240" s="621"/>
      <c r="O240" s="621"/>
      <c r="P240" s="623"/>
      <c r="Q240" s="623"/>
      <c r="R240" s="623"/>
      <c r="S240" s="621"/>
      <c r="T240" s="699"/>
      <c r="U240" s="623"/>
      <c r="V240" s="139"/>
      <c r="W240" s="139"/>
      <c r="X240" s="139"/>
      <c r="Y240" s="139"/>
      <c r="Z240" s="139"/>
    </row>
    <row r="241" spans="1:26" s="213" customFormat="1" ht="30" customHeight="1" x14ac:dyDescent="0.25">
      <c r="A241" s="619"/>
      <c r="B241" s="619"/>
      <c r="C241" s="695"/>
      <c r="D241" s="677"/>
      <c r="E241" s="697"/>
      <c r="F241" s="215"/>
      <c r="G241" s="177" t="s">
        <v>2024</v>
      </c>
      <c r="H241" s="136" t="s">
        <v>2025</v>
      </c>
      <c r="I241" s="633"/>
      <c r="J241" s="137">
        <v>938000</v>
      </c>
      <c r="K241" s="633"/>
      <c r="L241" s="137">
        <v>797300</v>
      </c>
      <c r="M241" s="619"/>
      <c r="N241" s="619"/>
      <c r="O241" s="636"/>
      <c r="P241" s="624"/>
      <c r="Q241" s="624"/>
      <c r="R241" s="624"/>
      <c r="S241" s="636"/>
      <c r="T241" s="700"/>
      <c r="U241" s="619"/>
      <c r="V241" s="139"/>
      <c r="W241" s="139"/>
      <c r="X241" s="139"/>
      <c r="Y241" s="139"/>
      <c r="Z241" s="139"/>
    </row>
    <row r="242" spans="1:26" s="213" customFormat="1" ht="24.75" customHeight="1" x14ac:dyDescent="0.25">
      <c r="A242" s="617">
        <v>76</v>
      </c>
      <c r="B242" s="625" t="s">
        <v>2026</v>
      </c>
      <c r="C242" s="625" t="s">
        <v>1740</v>
      </c>
      <c r="D242" s="620" t="s">
        <v>2027</v>
      </c>
      <c r="E242" s="617" t="s">
        <v>2028</v>
      </c>
      <c r="F242" s="193" t="s">
        <v>2029</v>
      </c>
      <c r="G242" s="142"/>
      <c r="H242" s="136" t="s">
        <v>2030</v>
      </c>
      <c r="I242" s="615">
        <v>779715.9</v>
      </c>
      <c r="J242" s="216">
        <v>535710.9</v>
      </c>
      <c r="K242" s="615">
        <v>662758.51</v>
      </c>
      <c r="L242" s="216">
        <v>455354.26</v>
      </c>
      <c r="M242" s="617">
        <v>24</v>
      </c>
      <c r="N242" s="620" t="s">
        <v>1356</v>
      </c>
      <c r="O242" s="620" t="s">
        <v>1483</v>
      </c>
      <c r="P242" s="617" t="s">
        <v>1872</v>
      </c>
      <c r="Q242" s="617" t="s">
        <v>2031</v>
      </c>
      <c r="R242" s="617" t="s">
        <v>2031</v>
      </c>
      <c r="S242" s="620" t="s">
        <v>2032</v>
      </c>
      <c r="T242" s="617" t="s">
        <v>1666</v>
      </c>
      <c r="U242" s="617" t="s">
        <v>1155</v>
      </c>
      <c r="V242" s="139"/>
      <c r="W242" s="139"/>
      <c r="X242" s="139"/>
      <c r="Y242" s="139"/>
      <c r="Z242" s="139"/>
    </row>
    <row r="243" spans="1:26" s="213" customFormat="1" ht="56.25" customHeight="1" x14ac:dyDescent="0.25">
      <c r="A243" s="619"/>
      <c r="B243" s="627"/>
      <c r="C243" s="627"/>
      <c r="D243" s="622"/>
      <c r="E243" s="624"/>
      <c r="F243" s="134"/>
      <c r="G243" s="142" t="s">
        <v>2033</v>
      </c>
      <c r="H243" s="141" t="s">
        <v>2034</v>
      </c>
      <c r="I243" s="673"/>
      <c r="J243" s="216">
        <v>244005</v>
      </c>
      <c r="K243" s="673"/>
      <c r="L243" s="216">
        <v>207404.25</v>
      </c>
      <c r="M243" s="619"/>
      <c r="N243" s="619"/>
      <c r="O243" s="636"/>
      <c r="P243" s="619"/>
      <c r="Q243" s="619"/>
      <c r="R243" s="619"/>
      <c r="S243" s="636"/>
      <c r="T243" s="619"/>
      <c r="U243" s="619"/>
      <c r="V243" s="139"/>
      <c r="W243" s="139"/>
      <c r="X243" s="139"/>
      <c r="Y243" s="139"/>
      <c r="Z243" s="139"/>
    </row>
    <row r="244" spans="1:26" s="213" customFormat="1" ht="27" customHeight="1" x14ac:dyDescent="0.25">
      <c r="A244" s="640">
        <v>77</v>
      </c>
      <c r="B244" s="625" t="s">
        <v>2035</v>
      </c>
      <c r="C244" s="625" t="s">
        <v>1438</v>
      </c>
      <c r="D244" s="620" t="s">
        <v>2036</v>
      </c>
      <c r="E244" s="640" t="s">
        <v>2037</v>
      </c>
      <c r="F244" s="146" t="s">
        <v>2038</v>
      </c>
      <c r="G244" s="147"/>
      <c r="H244" s="155" t="s">
        <v>1364</v>
      </c>
      <c r="I244" s="642">
        <v>2561094.7999999998</v>
      </c>
      <c r="J244" s="149">
        <v>1079410</v>
      </c>
      <c r="K244" s="642">
        <v>2176930.58</v>
      </c>
      <c r="L244" s="149">
        <v>917498.5</v>
      </c>
      <c r="M244" s="640">
        <v>24</v>
      </c>
      <c r="N244" s="634" t="s">
        <v>1451</v>
      </c>
      <c r="O244" s="634" t="s">
        <v>1483</v>
      </c>
      <c r="P244" s="634" t="s">
        <v>2039</v>
      </c>
      <c r="Q244" s="640" t="s">
        <v>1727</v>
      </c>
      <c r="R244" s="640" t="s">
        <v>1727</v>
      </c>
      <c r="S244" s="634" t="s">
        <v>2040</v>
      </c>
      <c r="T244" s="640" t="s">
        <v>2041</v>
      </c>
      <c r="U244" s="640" t="s">
        <v>1325</v>
      </c>
      <c r="V244" s="139"/>
      <c r="W244" s="139"/>
      <c r="X244" s="139"/>
      <c r="Y244" s="139"/>
      <c r="Z244" s="139"/>
    </row>
    <row r="245" spans="1:26" s="213" customFormat="1" ht="27.75" customHeight="1" x14ac:dyDescent="0.25">
      <c r="A245" s="618"/>
      <c r="B245" s="677"/>
      <c r="C245" s="626"/>
      <c r="D245" s="621"/>
      <c r="E245" s="679"/>
      <c r="F245" s="156"/>
      <c r="G245" s="152" t="s">
        <v>2042</v>
      </c>
      <c r="H245" s="155" t="s">
        <v>1364</v>
      </c>
      <c r="I245" s="616"/>
      <c r="J245" s="149">
        <v>446770</v>
      </c>
      <c r="K245" s="675"/>
      <c r="L245" s="149">
        <v>379754.5</v>
      </c>
      <c r="M245" s="618"/>
      <c r="N245" s="618"/>
      <c r="O245" s="635"/>
      <c r="P245" s="690"/>
      <c r="Q245" s="690"/>
      <c r="R245" s="690"/>
      <c r="S245" s="635"/>
      <c r="T245" s="690"/>
      <c r="U245" s="690"/>
      <c r="V245" s="139"/>
      <c r="W245" s="139"/>
      <c r="X245" s="139"/>
      <c r="Y245" s="139"/>
      <c r="Z245" s="139"/>
    </row>
    <row r="246" spans="1:26" s="213" customFormat="1" ht="27.75" customHeight="1" x14ac:dyDescent="0.25">
      <c r="A246" s="618"/>
      <c r="B246" s="677"/>
      <c r="C246" s="626"/>
      <c r="D246" s="621"/>
      <c r="E246" s="679"/>
      <c r="F246" s="171"/>
      <c r="G246" s="217" t="s">
        <v>2043</v>
      </c>
      <c r="H246" s="218" t="s">
        <v>1388</v>
      </c>
      <c r="I246" s="616"/>
      <c r="J246" s="149">
        <v>242825</v>
      </c>
      <c r="K246" s="675"/>
      <c r="L246" s="149">
        <v>206401.25</v>
      </c>
      <c r="M246" s="618"/>
      <c r="N246" s="618"/>
      <c r="O246" s="635"/>
      <c r="P246" s="690"/>
      <c r="Q246" s="690"/>
      <c r="R246" s="690"/>
      <c r="S246" s="635"/>
      <c r="T246" s="690"/>
      <c r="U246" s="690"/>
      <c r="V246" s="139"/>
      <c r="W246" s="139"/>
      <c r="X246" s="139"/>
      <c r="Y246" s="139"/>
      <c r="Z246" s="139"/>
    </row>
    <row r="247" spans="1:26" s="213" customFormat="1" ht="27.75" customHeight="1" x14ac:dyDescent="0.25">
      <c r="A247" s="618"/>
      <c r="B247" s="677"/>
      <c r="C247" s="626"/>
      <c r="D247" s="621"/>
      <c r="E247" s="679"/>
      <c r="F247" s="171"/>
      <c r="G247" s="219" t="s">
        <v>2044</v>
      </c>
      <c r="H247" s="220" t="s">
        <v>1388</v>
      </c>
      <c r="I247" s="691"/>
      <c r="J247" s="149">
        <v>712789</v>
      </c>
      <c r="K247" s="675"/>
      <c r="L247" s="149">
        <v>605870.65</v>
      </c>
      <c r="M247" s="618"/>
      <c r="N247" s="618"/>
      <c r="O247" s="635"/>
      <c r="P247" s="690"/>
      <c r="Q247" s="690"/>
      <c r="R247" s="690"/>
      <c r="S247" s="635"/>
      <c r="T247" s="690"/>
      <c r="U247" s="690"/>
      <c r="V247" s="139"/>
      <c r="W247" s="139"/>
      <c r="X247" s="139"/>
      <c r="Y247" s="139"/>
      <c r="Z247" s="139"/>
    </row>
    <row r="248" spans="1:26" s="213" customFormat="1" ht="29.25" customHeight="1" x14ac:dyDescent="0.25">
      <c r="A248" s="619"/>
      <c r="B248" s="678"/>
      <c r="C248" s="627"/>
      <c r="D248" s="622"/>
      <c r="E248" s="680"/>
      <c r="F248" s="157"/>
      <c r="G248" s="221" t="s">
        <v>2045</v>
      </c>
      <c r="H248" s="220" t="s">
        <v>1388</v>
      </c>
      <c r="I248" s="692"/>
      <c r="J248" s="216">
        <v>79300.800000000003</v>
      </c>
      <c r="K248" s="676"/>
      <c r="L248" s="149">
        <v>67405.679999999993</v>
      </c>
      <c r="M248" s="619"/>
      <c r="N248" s="619"/>
      <c r="O248" s="667"/>
      <c r="P248" s="670"/>
      <c r="Q248" s="670"/>
      <c r="R248" s="670"/>
      <c r="S248" s="667"/>
      <c r="T248" s="670"/>
      <c r="U248" s="670"/>
      <c r="V248" s="139"/>
      <c r="W248" s="139"/>
      <c r="X248" s="139"/>
      <c r="Y248" s="139"/>
      <c r="Z248" s="139"/>
    </row>
    <row r="249" spans="1:26" s="213" customFormat="1" ht="23.1" customHeight="1" x14ac:dyDescent="0.25">
      <c r="A249" s="617">
        <v>78</v>
      </c>
      <c r="B249" s="625" t="s">
        <v>2046</v>
      </c>
      <c r="C249" s="625" t="s">
        <v>1438</v>
      </c>
      <c r="D249" s="620" t="s">
        <v>2047</v>
      </c>
      <c r="E249" s="671" t="s">
        <v>2048</v>
      </c>
      <c r="F249" s="178" t="s">
        <v>1889</v>
      </c>
      <c r="G249" s="222"/>
      <c r="H249" s="223" t="s">
        <v>2049</v>
      </c>
      <c r="I249" s="615">
        <v>260554.79</v>
      </c>
      <c r="J249" s="137">
        <v>132158.29</v>
      </c>
      <c r="K249" s="615">
        <v>221471.56</v>
      </c>
      <c r="L249" s="137">
        <v>112334.54</v>
      </c>
      <c r="M249" s="617">
        <v>20</v>
      </c>
      <c r="N249" s="620" t="s">
        <v>2050</v>
      </c>
      <c r="O249" s="620" t="s">
        <v>1382</v>
      </c>
      <c r="P249" s="617" t="s">
        <v>2051</v>
      </c>
      <c r="Q249" s="617" t="s">
        <v>2052</v>
      </c>
      <c r="R249" s="617" t="s">
        <v>2052</v>
      </c>
      <c r="S249" s="620" t="s">
        <v>2053</v>
      </c>
      <c r="T249" s="617" t="s">
        <v>1697</v>
      </c>
      <c r="U249" s="617" t="s">
        <v>2054</v>
      </c>
      <c r="V249" s="139"/>
      <c r="W249" s="139"/>
      <c r="X249" s="139"/>
      <c r="Y249" s="139"/>
      <c r="Z249" s="139"/>
    </row>
    <row r="250" spans="1:26" s="213" customFormat="1" ht="29.25" customHeight="1" x14ac:dyDescent="0.25">
      <c r="A250" s="623"/>
      <c r="B250" s="626"/>
      <c r="C250" s="626"/>
      <c r="D250" s="621"/>
      <c r="E250" s="686"/>
      <c r="F250" s="648"/>
      <c r="G250" s="212" t="s">
        <v>2055</v>
      </c>
      <c r="H250" s="164" t="s">
        <v>1490</v>
      </c>
      <c r="I250" s="632"/>
      <c r="J250" s="137">
        <v>73271.5</v>
      </c>
      <c r="K250" s="632"/>
      <c r="L250" s="137">
        <v>62280.77</v>
      </c>
      <c r="M250" s="623"/>
      <c r="N250" s="621"/>
      <c r="O250" s="621"/>
      <c r="P250" s="623"/>
      <c r="Q250" s="623"/>
      <c r="R250" s="623"/>
      <c r="S250" s="621"/>
      <c r="T250" s="623"/>
      <c r="U250" s="623"/>
      <c r="V250" s="139"/>
      <c r="W250" s="139"/>
      <c r="X250" s="139"/>
      <c r="Y250" s="139"/>
      <c r="Z250" s="139"/>
    </row>
    <row r="251" spans="1:26" s="213" customFormat="1" ht="30" customHeight="1" x14ac:dyDescent="0.25">
      <c r="A251" s="618"/>
      <c r="B251" s="677"/>
      <c r="C251" s="627"/>
      <c r="D251" s="677"/>
      <c r="E251" s="679"/>
      <c r="F251" s="655"/>
      <c r="G251" s="167" t="s">
        <v>2056</v>
      </c>
      <c r="H251" s="164" t="s">
        <v>1402</v>
      </c>
      <c r="I251" s="616"/>
      <c r="J251" s="137">
        <v>55125</v>
      </c>
      <c r="K251" s="675"/>
      <c r="L251" s="137">
        <v>46856.25</v>
      </c>
      <c r="M251" s="618"/>
      <c r="N251" s="618"/>
      <c r="O251" s="685"/>
      <c r="P251" s="677"/>
      <c r="Q251" s="677"/>
      <c r="R251" s="677"/>
      <c r="S251" s="622"/>
      <c r="T251" s="677"/>
      <c r="U251" s="677"/>
      <c r="V251" s="139"/>
      <c r="W251" s="139"/>
      <c r="X251" s="139"/>
      <c r="Y251" s="139"/>
      <c r="Z251" s="139"/>
    </row>
    <row r="252" spans="1:26" s="213" customFormat="1" ht="55.5" customHeight="1" x14ac:dyDescent="0.25">
      <c r="A252" s="617">
        <v>79</v>
      </c>
      <c r="B252" s="681" t="s">
        <v>2057</v>
      </c>
      <c r="C252" s="625" t="s">
        <v>1438</v>
      </c>
      <c r="D252" s="620" t="s">
        <v>2058</v>
      </c>
      <c r="E252" s="617" t="s">
        <v>2059</v>
      </c>
      <c r="F252" s="169" t="s">
        <v>2060</v>
      </c>
      <c r="G252" s="141"/>
      <c r="H252" s="141" t="s">
        <v>1513</v>
      </c>
      <c r="I252" s="682">
        <v>1413969</v>
      </c>
      <c r="J252" s="224">
        <v>745029</v>
      </c>
      <c r="K252" s="687">
        <v>1201873.6499999999</v>
      </c>
      <c r="L252" s="224">
        <v>633274.65</v>
      </c>
      <c r="M252" s="620">
        <v>24</v>
      </c>
      <c r="N252" s="620" t="s">
        <v>2050</v>
      </c>
      <c r="O252" s="620" t="s">
        <v>1443</v>
      </c>
      <c r="P252" s="617" t="s">
        <v>371</v>
      </c>
      <c r="Q252" s="617" t="s">
        <v>371</v>
      </c>
      <c r="R252" s="617" t="s">
        <v>371</v>
      </c>
      <c r="S252" s="620" t="s">
        <v>2226</v>
      </c>
      <c r="T252" s="617" t="s">
        <v>468</v>
      </c>
      <c r="U252" s="617"/>
      <c r="V252" s="139"/>
      <c r="W252" s="139"/>
      <c r="X252" s="139"/>
      <c r="Y252" s="139"/>
      <c r="Z252" s="139"/>
    </row>
    <row r="253" spans="1:26" s="213" customFormat="1" ht="36" x14ac:dyDescent="0.25">
      <c r="A253" s="618"/>
      <c r="B253" s="677"/>
      <c r="C253" s="626"/>
      <c r="D253" s="618"/>
      <c r="E253" s="679"/>
      <c r="F253" s="174"/>
      <c r="G253" s="175" t="s">
        <v>2061</v>
      </c>
      <c r="H253" s="141" t="s">
        <v>2062</v>
      </c>
      <c r="I253" s="683"/>
      <c r="J253" s="224">
        <v>553520</v>
      </c>
      <c r="K253" s="688"/>
      <c r="L253" s="224">
        <v>470492</v>
      </c>
      <c r="M253" s="618"/>
      <c r="N253" s="618"/>
      <c r="O253" s="621"/>
      <c r="P253" s="623"/>
      <c r="Q253" s="623"/>
      <c r="R253" s="623"/>
      <c r="S253" s="621"/>
      <c r="T253" s="623"/>
      <c r="U253" s="623"/>
      <c r="V253" s="139"/>
      <c r="W253" s="139"/>
      <c r="X253" s="139"/>
      <c r="Y253" s="139"/>
      <c r="Z253" s="139"/>
    </row>
    <row r="254" spans="1:26" s="213" customFormat="1" ht="24" x14ac:dyDescent="0.25">
      <c r="A254" s="618"/>
      <c r="B254" s="677"/>
      <c r="C254" s="627"/>
      <c r="D254" s="618"/>
      <c r="E254" s="679"/>
      <c r="F254" s="178"/>
      <c r="G254" s="177" t="s">
        <v>2063</v>
      </c>
      <c r="H254" s="141" t="s">
        <v>2062</v>
      </c>
      <c r="I254" s="684"/>
      <c r="J254" s="224">
        <v>115420</v>
      </c>
      <c r="K254" s="689"/>
      <c r="L254" s="224">
        <v>98107</v>
      </c>
      <c r="M254" s="618"/>
      <c r="N254" s="618"/>
      <c r="O254" s="621"/>
      <c r="P254" s="624"/>
      <c r="Q254" s="624"/>
      <c r="R254" s="624"/>
      <c r="S254" s="621"/>
      <c r="T254" s="623"/>
      <c r="U254" s="623"/>
      <c r="V254" s="139"/>
      <c r="W254" s="139"/>
      <c r="X254" s="139"/>
      <c r="Y254" s="139"/>
      <c r="Z254" s="139"/>
    </row>
    <row r="255" spans="1:26" s="213" customFormat="1" ht="29.25" customHeight="1" x14ac:dyDescent="0.25">
      <c r="A255" s="617">
        <v>80</v>
      </c>
      <c r="B255" s="625" t="s">
        <v>2064</v>
      </c>
      <c r="C255" s="625" t="s">
        <v>1438</v>
      </c>
      <c r="D255" s="620" t="s">
        <v>2065</v>
      </c>
      <c r="E255" s="617" t="s">
        <v>2066</v>
      </c>
      <c r="F255" s="179" t="s">
        <v>2067</v>
      </c>
      <c r="G255" s="135"/>
      <c r="H255" s="164" t="s">
        <v>1395</v>
      </c>
      <c r="I255" s="615">
        <v>1269162.83</v>
      </c>
      <c r="J255" s="137">
        <v>581625.83000000007</v>
      </c>
      <c r="K255" s="615">
        <v>1078788.3999999999</v>
      </c>
      <c r="L255" s="137">
        <v>494381.95</v>
      </c>
      <c r="M255" s="617">
        <v>30</v>
      </c>
      <c r="N255" s="620" t="s">
        <v>2068</v>
      </c>
      <c r="O255" s="620" t="s">
        <v>1483</v>
      </c>
      <c r="P255" s="620" t="s">
        <v>2069</v>
      </c>
      <c r="Q255" s="617" t="s">
        <v>2031</v>
      </c>
      <c r="R255" s="617" t="s">
        <v>2031</v>
      </c>
      <c r="S255" s="620" t="s">
        <v>2070</v>
      </c>
      <c r="T255" s="617" t="s">
        <v>1323</v>
      </c>
      <c r="U255" s="617" t="s">
        <v>1668</v>
      </c>
      <c r="V255" s="139"/>
      <c r="W255" s="139"/>
      <c r="X255" s="139"/>
      <c r="Y255" s="139"/>
      <c r="Z255" s="139"/>
    </row>
    <row r="256" spans="1:26" s="213" customFormat="1" ht="27" customHeight="1" x14ac:dyDescent="0.25">
      <c r="A256" s="618"/>
      <c r="B256" s="677"/>
      <c r="C256" s="626"/>
      <c r="D256" s="621"/>
      <c r="E256" s="679"/>
      <c r="F256" s="162"/>
      <c r="G256" s="167" t="s">
        <v>2071</v>
      </c>
      <c r="H256" s="164" t="s">
        <v>1572</v>
      </c>
      <c r="I256" s="616"/>
      <c r="J256" s="137">
        <v>625060</v>
      </c>
      <c r="K256" s="675"/>
      <c r="L256" s="137">
        <v>531301</v>
      </c>
      <c r="M256" s="618"/>
      <c r="N256" s="618"/>
      <c r="O256" s="621"/>
      <c r="P256" s="623"/>
      <c r="Q256" s="623"/>
      <c r="R256" s="623"/>
      <c r="S256" s="621"/>
      <c r="T256" s="623"/>
      <c r="U256" s="623"/>
      <c r="V256" s="139"/>
      <c r="W256" s="139"/>
      <c r="X256" s="139"/>
      <c r="Y256" s="139"/>
      <c r="Z256" s="139"/>
    </row>
    <row r="257" spans="1:26" s="213" customFormat="1" ht="27.75" customHeight="1" x14ac:dyDescent="0.25">
      <c r="A257" s="619"/>
      <c r="B257" s="678"/>
      <c r="C257" s="627"/>
      <c r="D257" s="677"/>
      <c r="E257" s="680"/>
      <c r="F257" s="168"/>
      <c r="G257" s="163" t="s">
        <v>2072</v>
      </c>
      <c r="H257" s="164" t="s">
        <v>1395</v>
      </c>
      <c r="I257" s="633"/>
      <c r="J257" s="137">
        <v>62477</v>
      </c>
      <c r="K257" s="676"/>
      <c r="L257" s="137">
        <v>53105.45</v>
      </c>
      <c r="M257" s="619"/>
      <c r="N257" s="619"/>
      <c r="O257" s="622"/>
      <c r="P257" s="624"/>
      <c r="Q257" s="624"/>
      <c r="R257" s="624"/>
      <c r="S257" s="622"/>
      <c r="T257" s="624"/>
      <c r="U257" s="624"/>
      <c r="V257" s="139"/>
      <c r="W257" s="139"/>
      <c r="X257" s="139"/>
      <c r="Y257" s="139"/>
      <c r="Z257" s="139"/>
    </row>
    <row r="258" spans="1:26" s="213" customFormat="1" ht="66" customHeight="1" x14ac:dyDescent="0.25">
      <c r="A258" s="617">
        <v>81</v>
      </c>
      <c r="B258" s="625" t="s">
        <v>2073</v>
      </c>
      <c r="C258" s="625" t="s">
        <v>1438</v>
      </c>
      <c r="D258" s="620" t="s">
        <v>2074</v>
      </c>
      <c r="E258" s="671" t="s">
        <v>2075</v>
      </c>
      <c r="F258" s="179" t="s">
        <v>2076</v>
      </c>
      <c r="G258" s="135"/>
      <c r="H258" s="136" t="s">
        <v>1381</v>
      </c>
      <c r="I258" s="225">
        <v>2987502</v>
      </c>
      <c r="J258" s="137">
        <v>1796157</v>
      </c>
      <c r="K258" s="225">
        <v>2539376.7000000002</v>
      </c>
      <c r="L258" s="137">
        <v>1526733.45</v>
      </c>
      <c r="M258" s="617">
        <v>30</v>
      </c>
      <c r="N258" s="620" t="s">
        <v>2068</v>
      </c>
      <c r="O258" s="620" t="s">
        <v>1483</v>
      </c>
      <c r="P258" s="620" t="s">
        <v>2077</v>
      </c>
      <c r="Q258" s="617" t="s">
        <v>1872</v>
      </c>
      <c r="R258" s="617" t="s">
        <v>1872</v>
      </c>
      <c r="S258" s="620" t="s">
        <v>2078</v>
      </c>
      <c r="T258" s="617" t="s">
        <v>1728</v>
      </c>
      <c r="U258" s="617" t="s">
        <v>2079</v>
      </c>
      <c r="V258" s="139"/>
      <c r="W258" s="139"/>
      <c r="X258" s="139"/>
      <c r="Y258" s="139"/>
      <c r="Z258" s="139"/>
    </row>
    <row r="259" spans="1:26" s="213" customFormat="1" ht="43.5" customHeight="1" x14ac:dyDescent="0.25">
      <c r="A259" s="618"/>
      <c r="B259" s="627"/>
      <c r="C259" s="627"/>
      <c r="D259" s="622"/>
      <c r="E259" s="672"/>
      <c r="F259" s="226"/>
      <c r="G259" s="152" t="s">
        <v>2080</v>
      </c>
      <c r="H259" s="136" t="s">
        <v>1388</v>
      </c>
      <c r="I259" s="227"/>
      <c r="J259" s="137">
        <v>1191345</v>
      </c>
      <c r="K259" s="228"/>
      <c r="L259" s="137">
        <v>1012643.25</v>
      </c>
      <c r="M259" s="618"/>
      <c r="N259" s="618"/>
      <c r="O259" s="621"/>
      <c r="P259" s="623"/>
      <c r="Q259" s="623"/>
      <c r="R259" s="623"/>
      <c r="S259" s="621"/>
      <c r="T259" s="623"/>
      <c r="U259" s="623"/>
      <c r="V259" s="139"/>
      <c r="W259" s="139"/>
      <c r="X259" s="139"/>
      <c r="Y259" s="139"/>
      <c r="Z259" s="139"/>
    </row>
    <row r="260" spans="1:26" s="213" customFormat="1" ht="41.1" customHeight="1" x14ac:dyDescent="0.25">
      <c r="A260" s="640">
        <v>82</v>
      </c>
      <c r="B260" s="625" t="s">
        <v>2081</v>
      </c>
      <c r="C260" s="625" t="s">
        <v>1438</v>
      </c>
      <c r="D260" s="229" t="s">
        <v>2082</v>
      </c>
      <c r="E260" s="230" t="s">
        <v>2083</v>
      </c>
      <c r="F260" s="231" t="s">
        <v>2084</v>
      </c>
      <c r="G260" s="232"/>
      <c r="H260" s="155" t="s">
        <v>1364</v>
      </c>
      <c r="I260" s="642">
        <v>293504.5</v>
      </c>
      <c r="J260" s="149">
        <v>141920</v>
      </c>
      <c r="K260" s="642">
        <v>249478.82</v>
      </c>
      <c r="L260" s="137">
        <v>120632</v>
      </c>
      <c r="M260" s="640">
        <v>15</v>
      </c>
      <c r="N260" s="634" t="s">
        <v>2068</v>
      </c>
      <c r="O260" s="634" t="s">
        <v>1382</v>
      </c>
      <c r="P260" s="640" t="s">
        <v>2085</v>
      </c>
      <c r="Q260" s="640" t="s">
        <v>2086</v>
      </c>
      <c r="R260" s="640" t="s">
        <v>2086</v>
      </c>
      <c r="S260" s="634" t="s">
        <v>2087</v>
      </c>
      <c r="T260" s="640" t="s">
        <v>2088</v>
      </c>
      <c r="U260" s="640" t="s">
        <v>1324</v>
      </c>
      <c r="V260" s="139"/>
      <c r="W260" s="139"/>
      <c r="X260" s="139"/>
      <c r="Y260" s="139"/>
      <c r="Z260" s="139"/>
    </row>
    <row r="261" spans="1:26" s="213" customFormat="1" ht="36" customHeight="1" x14ac:dyDescent="0.25">
      <c r="A261" s="619"/>
      <c r="B261" s="627"/>
      <c r="C261" s="627"/>
      <c r="D261" s="233"/>
      <c r="E261" s="234"/>
      <c r="F261" s="182"/>
      <c r="G261" s="152" t="s">
        <v>2089</v>
      </c>
      <c r="H261" s="235" t="s">
        <v>1355</v>
      </c>
      <c r="I261" s="674"/>
      <c r="J261" s="149">
        <v>151584.5</v>
      </c>
      <c r="K261" s="674"/>
      <c r="L261" s="137">
        <v>128846.82</v>
      </c>
      <c r="M261" s="619"/>
      <c r="N261" s="619"/>
      <c r="O261" s="667"/>
      <c r="P261" s="670"/>
      <c r="Q261" s="670"/>
      <c r="R261" s="670"/>
      <c r="S261" s="667"/>
      <c r="T261" s="670"/>
      <c r="U261" s="670"/>
      <c r="V261" s="139"/>
      <c r="W261" s="139"/>
      <c r="X261" s="139"/>
      <c r="Y261" s="139"/>
      <c r="Z261" s="139"/>
    </row>
    <row r="262" spans="1:26" s="213" customFormat="1" ht="25.5" customHeight="1" x14ac:dyDescent="0.25">
      <c r="A262" s="617">
        <v>83</v>
      </c>
      <c r="B262" s="625" t="s">
        <v>2090</v>
      </c>
      <c r="C262" s="625" t="s">
        <v>1438</v>
      </c>
      <c r="D262" s="620" t="s">
        <v>2091</v>
      </c>
      <c r="E262" s="671" t="s">
        <v>2092</v>
      </c>
      <c r="F262" s="231" t="s">
        <v>2093</v>
      </c>
      <c r="G262" s="142"/>
      <c r="H262" s="141" t="s">
        <v>1577</v>
      </c>
      <c r="I262" s="615">
        <v>446278.8</v>
      </c>
      <c r="J262" s="137">
        <v>246970</v>
      </c>
      <c r="K262" s="615">
        <v>379336.98</v>
      </c>
      <c r="L262" s="137">
        <v>209924.5</v>
      </c>
      <c r="M262" s="617">
        <v>30</v>
      </c>
      <c r="N262" s="620" t="s">
        <v>2068</v>
      </c>
      <c r="O262" s="634" t="s">
        <v>1382</v>
      </c>
      <c r="P262" s="617" t="s">
        <v>1871</v>
      </c>
      <c r="Q262" s="617" t="s">
        <v>2094</v>
      </c>
      <c r="R262" s="617" t="s">
        <v>2094</v>
      </c>
      <c r="S262" s="620" t="s">
        <v>2095</v>
      </c>
      <c r="T262" s="617" t="s">
        <v>2096</v>
      </c>
      <c r="U262" s="617" t="s">
        <v>1666</v>
      </c>
      <c r="V262" s="139"/>
      <c r="W262" s="139"/>
      <c r="X262" s="139"/>
      <c r="Y262" s="139"/>
      <c r="Z262" s="139"/>
    </row>
    <row r="263" spans="1:26" s="213" customFormat="1" ht="41.1" customHeight="1" x14ac:dyDescent="0.25">
      <c r="A263" s="618"/>
      <c r="B263" s="627"/>
      <c r="C263" s="627"/>
      <c r="D263" s="622"/>
      <c r="E263" s="672"/>
      <c r="F263" s="134"/>
      <c r="G263" s="142" t="s">
        <v>2097</v>
      </c>
      <c r="H263" s="141" t="s">
        <v>1513</v>
      </c>
      <c r="I263" s="673"/>
      <c r="J263" s="137">
        <v>199308.79999999999</v>
      </c>
      <c r="K263" s="673"/>
      <c r="L263" s="137">
        <v>169412.48000000001</v>
      </c>
      <c r="M263" s="618"/>
      <c r="N263" s="618"/>
      <c r="O263" s="667"/>
      <c r="P263" s="623"/>
      <c r="Q263" s="623"/>
      <c r="R263" s="623"/>
      <c r="S263" s="621"/>
      <c r="T263" s="623"/>
      <c r="U263" s="623"/>
      <c r="V263" s="139"/>
      <c r="W263" s="139"/>
      <c r="X263" s="139"/>
      <c r="Y263" s="139"/>
      <c r="Z263" s="139"/>
    </row>
    <row r="264" spans="1:26" s="213" customFormat="1" ht="42" customHeight="1" x14ac:dyDescent="0.25">
      <c r="A264" s="641">
        <v>84</v>
      </c>
      <c r="B264" s="648" t="s">
        <v>2098</v>
      </c>
      <c r="C264" s="176" t="s">
        <v>1438</v>
      </c>
      <c r="D264" s="664" t="s">
        <v>2099</v>
      </c>
      <c r="E264" s="665" t="s">
        <v>2100</v>
      </c>
      <c r="F264" s="209" t="s">
        <v>2101</v>
      </c>
      <c r="G264" s="180"/>
      <c r="H264" s="141" t="s">
        <v>1513</v>
      </c>
      <c r="I264" s="615">
        <v>2356602</v>
      </c>
      <c r="J264" s="137">
        <v>1180155</v>
      </c>
      <c r="K264" s="615">
        <v>2003111.7</v>
      </c>
      <c r="L264" s="137">
        <v>1003131.75</v>
      </c>
      <c r="M264" s="617">
        <v>24</v>
      </c>
      <c r="N264" s="620" t="s">
        <v>1368</v>
      </c>
      <c r="O264" s="620" t="s">
        <v>1443</v>
      </c>
      <c r="P264" s="617" t="s">
        <v>350</v>
      </c>
      <c r="Q264" s="617" t="s">
        <v>350</v>
      </c>
      <c r="R264" s="617" t="s">
        <v>350</v>
      </c>
      <c r="S264" s="620" t="s">
        <v>2227</v>
      </c>
      <c r="T264" s="617" t="s">
        <v>2228</v>
      </c>
      <c r="U264" s="617"/>
      <c r="V264" s="139"/>
      <c r="W264" s="139"/>
      <c r="X264" s="139"/>
      <c r="Y264" s="139"/>
      <c r="Z264" s="139"/>
    </row>
    <row r="265" spans="1:26" s="213" customFormat="1" ht="25.5" customHeight="1" x14ac:dyDescent="0.25">
      <c r="A265" s="570"/>
      <c r="B265" s="605"/>
      <c r="C265" s="236"/>
      <c r="D265" s="581"/>
      <c r="E265" s="666"/>
      <c r="F265" s="189"/>
      <c r="G265" s="237" t="s">
        <v>2102</v>
      </c>
      <c r="H265" s="238" t="s">
        <v>2103</v>
      </c>
      <c r="I265" s="626"/>
      <c r="J265" s="239">
        <v>1176447</v>
      </c>
      <c r="K265" s="632"/>
      <c r="L265" s="239">
        <v>999979.95</v>
      </c>
      <c r="M265" s="623"/>
      <c r="N265" s="621"/>
      <c r="O265" s="621"/>
      <c r="P265" s="623"/>
      <c r="Q265" s="623"/>
      <c r="R265" s="623"/>
      <c r="S265" s="621"/>
      <c r="T265" s="623"/>
      <c r="U265" s="623"/>
      <c r="V265" s="139"/>
      <c r="W265" s="139"/>
      <c r="X265" s="139"/>
      <c r="Y265" s="139"/>
      <c r="Z265" s="139"/>
    </row>
    <row r="266" spans="1:26" s="213" customFormat="1" ht="50.25" customHeight="1" x14ac:dyDescent="0.25">
      <c r="A266" s="641">
        <v>85</v>
      </c>
      <c r="B266" s="648" t="s">
        <v>2104</v>
      </c>
      <c r="C266" s="648" t="s">
        <v>1438</v>
      </c>
      <c r="D266" s="580" t="s">
        <v>2105</v>
      </c>
      <c r="E266" s="641" t="s">
        <v>2106</v>
      </c>
      <c r="F266" s="189" t="s">
        <v>2107</v>
      </c>
      <c r="G266" s="212"/>
      <c r="H266" s="210" t="s">
        <v>1513</v>
      </c>
      <c r="I266" s="608">
        <v>2895495</v>
      </c>
      <c r="J266" s="138">
        <v>1495895</v>
      </c>
      <c r="K266" s="668">
        <v>2461170.75</v>
      </c>
      <c r="L266" s="138">
        <v>1271510.75</v>
      </c>
      <c r="M266" s="566">
        <v>24</v>
      </c>
      <c r="N266" s="565" t="s">
        <v>2068</v>
      </c>
      <c r="O266" s="565" t="s">
        <v>1357</v>
      </c>
      <c r="P266" s="565" t="s">
        <v>371</v>
      </c>
      <c r="Q266" s="565" t="s">
        <v>371</v>
      </c>
      <c r="R266" s="565" t="s">
        <v>371</v>
      </c>
      <c r="S266" s="594" t="s">
        <v>2229</v>
      </c>
      <c r="T266" s="565" t="s">
        <v>2228</v>
      </c>
      <c r="U266" s="594"/>
      <c r="V266" s="139"/>
      <c r="W266" s="139"/>
      <c r="X266" s="139"/>
      <c r="Y266" s="139"/>
      <c r="Z266" s="139"/>
    </row>
    <row r="267" spans="1:26" s="241" customFormat="1" ht="25.5" customHeight="1" x14ac:dyDescent="0.25">
      <c r="A267" s="570"/>
      <c r="B267" s="605"/>
      <c r="C267" s="655"/>
      <c r="D267" s="581"/>
      <c r="E267" s="570"/>
      <c r="F267" s="240"/>
      <c r="G267" s="212" t="s">
        <v>2108</v>
      </c>
      <c r="H267" s="211" t="s">
        <v>2103</v>
      </c>
      <c r="I267" s="600"/>
      <c r="J267" s="138">
        <v>1399600</v>
      </c>
      <c r="K267" s="669"/>
      <c r="L267" s="138">
        <v>1189660</v>
      </c>
      <c r="M267" s="566"/>
      <c r="N267" s="565"/>
      <c r="O267" s="565"/>
      <c r="P267" s="565"/>
      <c r="Q267" s="565"/>
      <c r="R267" s="565"/>
      <c r="S267" s="565"/>
      <c r="T267" s="565"/>
      <c r="U267" s="565"/>
    </row>
    <row r="268" spans="1:26" s="241" customFormat="1" ht="46.5" customHeight="1" x14ac:dyDescent="0.25">
      <c r="A268" s="641">
        <v>86</v>
      </c>
      <c r="B268" s="637" t="s">
        <v>2109</v>
      </c>
      <c r="C268" s="648" t="s">
        <v>1438</v>
      </c>
      <c r="D268" s="658" t="s">
        <v>2110</v>
      </c>
      <c r="E268" s="641" t="s">
        <v>2111</v>
      </c>
      <c r="F268" s="187" t="s">
        <v>2112</v>
      </c>
      <c r="G268" s="212"/>
      <c r="H268" s="211" t="s">
        <v>1364</v>
      </c>
      <c r="I268" s="608">
        <v>2718105.8000000003</v>
      </c>
      <c r="J268" s="138">
        <v>402895.89</v>
      </c>
      <c r="K268" s="608">
        <v>2310389.91</v>
      </c>
      <c r="L268" s="138">
        <v>342461.5</v>
      </c>
      <c r="M268" s="566">
        <v>30</v>
      </c>
      <c r="N268" s="580" t="s">
        <v>1451</v>
      </c>
      <c r="O268" s="565" t="s">
        <v>1357</v>
      </c>
      <c r="P268" s="594" t="s">
        <v>2113</v>
      </c>
      <c r="Q268" s="566" t="s">
        <v>1322</v>
      </c>
      <c r="R268" s="566" t="s">
        <v>1322</v>
      </c>
      <c r="S268" s="565" t="s">
        <v>2114</v>
      </c>
      <c r="T268" s="566" t="s">
        <v>1668</v>
      </c>
      <c r="U268" s="566" t="s">
        <v>2115</v>
      </c>
    </row>
    <row r="269" spans="1:26" s="241" customFormat="1" ht="25.5" customHeight="1" x14ac:dyDescent="0.25">
      <c r="A269" s="574"/>
      <c r="B269" s="656"/>
      <c r="C269" s="654"/>
      <c r="D269" s="659"/>
      <c r="E269" s="650"/>
      <c r="F269" s="187"/>
      <c r="G269" s="166" t="s">
        <v>2116</v>
      </c>
      <c r="H269" s="211" t="s">
        <v>2117</v>
      </c>
      <c r="I269" s="600"/>
      <c r="J269" s="138">
        <v>664549.97</v>
      </c>
      <c r="K269" s="608"/>
      <c r="L269" s="138">
        <v>564867.47</v>
      </c>
      <c r="M269" s="566"/>
      <c r="N269" s="569"/>
      <c r="O269" s="565"/>
      <c r="P269" s="566"/>
      <c r="Q269" s="566"/>
      <c r="R269" s="566"/>
      <c r="S269" s="565"/>
      <c r="T269" s="566"/>
      <c r="U269" s="566"/>
    </row>
    <row r="270" spans="1:26" s="241" customFormat="1" ht="25.5" customHeight="1" x14ac:dyDescent="0.25">
      <c r="A270" s="574"/>
      <c r="B270" s="656"/>
      <c r="C270" s="654"/>
      <c r="D270" s="659"/>
      <c r="E270" s="650"/>
      <c r="F270" s="188"/>
      <c r="G270" s="166" t="s">
        <v>2118</v>
      </c>
      <c r="H270" s="211" t="s">
        <v>1364</v>
      </c>
      <c r="I270" s="600"/>
      <c r="J270" s="138">
        <v>419199.97</v>
      </c>
      <c r="K270" s="608"/>
      <c r="L270" s="138">
        <v>356319.97</v>
      </c>
      <c r="M270" s="566"/>
      <c r="N270" s="569"/>
      <c r="O270" s="565"/>
      <c r="P270" s="566"/>
      <c r="Q270" s="566"/>
      <c r="R270" s="566"/>
      <c r="S270" s="565"/>
      <c r="T270" s="566"/>
      <c r="U270" s="566"/>
    </row>
    <row r="271" spans="1:26" s="241" customFormat="1" ht="25.5" customHeight="1" x14ac:dyDescent="0.25">
      <c r="A271" s="574"/>
      <c r="B271" s="656"/>
      <c r="C271" s="654"/>
      <c r="D271" s="659"/>
      <c r="E271" s="650"/>
      <c r="F271" s="188"/>
      <c r="G271" s="166" t="s">
        <v>2119</v>
      </c>
      <c r="H271" s="211" t="s">
        <v>1364</v>
      </c>
      <c r="I271" s="600"/>
      <c r="J271" s="138">
        <v>405110</v>
      </c>
      <c r="K271" s="608"/>
      <c r="L271" s="138">
        <v>344343.5</v>
      </c>
      <c r="M271" s="566"/>
      <c r="N271" s="569"/>
      <c r="O271" s="565"/>
      <c r="P271" s="566"/>
      <c r="Q271" s="566"/>
      <c r="R271" s="566"/>
      <c r="S271" s="565"/>
      <c r="T271" s="566"/>
      <c r="U271" s="566"/>
    </row>
    <row r="272" spans="1:26" s="241" customFormat="1" ht="20.85" customHeight="1" x14ac:dyDescent="0.25">
      <c r="A272" s="574"/>
      <c r="B272" s="656"/>
      <c r="C272" s="654"/>
      <c r="D272" s="659"/>
      <c r="E272" s="650"/>
      <c r="F272" s="188"/>
      <c r="G272" s="166" t="s">
        <v>2120</v>
      </c>
      <c r="H272" s="211" t="s">
        <v>1364</v>
      </c>
      <c r="I272" s="600"/>
      <c r="J272" s="138">
        <v>413700</v>
      </c>
      <c r="K272" s="608"/>
      <c r="L272" s="138">
        <v>351645</v>
      </c>
      <c r="M272" s="566"/>
      <c r="N272" s="569"/>
      <c r="O272" s="565"/>
      <c r="P272" s="566"/>
      <c r="Q272" s="566"/>
      <c r="R272" s="566"/>
      <c r="S272" s="565"/>
      <c r="T272" s="566"/>
      <c r="U272" s="566"/>
    </row>
    <row r="273" spans="1:26" s="241" customFormat="1" ht="21.75" customHeight="1" x14ac:dyDescent="0.25">
      <c r="A273" s="570"/>
      <c r="B273" s="657"/>
      <c r="C273" s="655"/>
      <c r="D273" s="660"/>
      <c r="E273" s="651"/>
      <c r="F273" s="189"/>
      <c r="G273" s="221" t="s">
        <v>2121</v>
      </c>
      <c r="H273" s="211" t="s">
        <v>1364</v>
      </c>
      <c r="I273" s="600"/>
      <c r="J273" s="138">
        <v>412649.97</v>
      </c>
      <c r="K273" s="608"/>
      <c r="L273" s="138">
        <v>350752.47</v>
      </c>
      <c r="M273" s="566"/>
      <c r="N273" s="581"/>
      <c r="O273" s="565"/>
      <c r="P273" s="566"/>
      <c r="Q273" s="566"/>
      <c r="R273" s="566"/>
      <c r="S273" s="565"/>
      <c r="T273" s="566"/>
      <c r="U273" s="566"/>
    </row>
    <row r="274" spans="1:26" s="241" customFormat="1" ht="28.5" customHeight="1" x14ac:dyDescent="0.25">
      <c r="A274" s="566">
        <v>87</v>
      </c>
      <c r="B274" s="600" t="s">
        <v>2122</v>
      </c>
      <c r="C274" s="648" t="s">
        <v>1438</v>
      </c>
      <c r="D274" s="565" t="s">
        <v>2123</v>
      </c>
      <c r="E274" s="566" t="s">
        <v>2124</v>
      </c>
      <c r="F274" s="188" t="s">
        <v>2125</v>
      </c>
      <c r="G274" s="212"/>
      <c r="H274" s="136" t="s">
        <v>1395</v>
      </c>
      <c r="I274" s="575">
        <v>363800</v>
      </c>
      <c r="J274" s="138">
        <v>150350</v>
      </c>
      <c r="K274" s="575">
        <v>309230</v>
      </c>
      <c r="L274" s="137">
        <v>127797.5</v>
      </c>
      <c r="M274" s="641">
        <v>20</v>
      </c>
      <c r="N274" s="580" t="s">
        <v>2068</v>
      </c>
      <c r="O274" s="580" t="s">
        <v>1382</v>
      </c>
      <c r="P274" s="641" t="s">
        <v>2126</v>
      </c>
      <c r="Q274" s="641" t="s">
        <v>1728</v>
      </c>
      <c r="R274" s="641" t="s">
        <v>1728</v>
      </c>
      <c r="S274" s="580" t="s">
        <v>2127</v>
      </c>
      <c r="T274" s="641" t="s">
        <v>1668</v>
      </c>
      <c r="U274" s="641" t="s">
        <v>2128</v>
      </c>
    </row>
    <row r="275" spans="1:26" s="241" customFormat="1" ht="25.5" customHeight="1" x14ac:dyDescent="0.25">
      <c r="A275" s="566"/>
      <c r="B275" s="600"/>
      <c r="C275" s="654"/>
      <c r="D275" s="565"/>
      <c r="E275" s="571"/>
      <c r="F275" s="187"/>
      <c r="G275" s="221" t="s">
        <v>2129</v>
      </c>
      <c r="H275" s="136" t="s">
        <v>1572</v>
      </c>
      <c r="I275" s="573"/>
      <c r="J275" s="138">
        <v>98300</v>
      </c>
      <c r="K275" s="573"/>
      <c r="L275" s="137">
        <v>83555</v>
      </c>
      <c r="M275" s="574"/>
      <c r="N275" s="569"/>
      <c r="O275" s="569"/>
      <c r="P275" s="574"/>
      <c r="Q275" s="574"/>
      <c r="R275" s="574"/>
      <c r="S275" s="569"/>
      <c r="T275" s="574"/>
      <c r="U275" s="574"/>
    </row>
    <row r="276" spans="1:26" s="241" customFormat="1" ht="25.5" customHeight="1" x14ac:dyDescent="0.25">
      <c r="A276" s="566"/>
      <c r="B276" s="600"/>
      <c r="C276" s="655"/>
      <c r="D276" s="565"/>
      <c r="E276" s="571"/>
      <c r="F276" s="189"/>
      <c r="G276" s="221" t="s">
        <v>2130</v>
      </c>
      <c r="H276" s="136" t="s">
        <v>1572</v>
      </c>
      <c r="I276" s="643"/>
      <c r="J276" s="138">
        <v>115150</v>
      </c>
      <c r="K276" s="643"/>
      <c r="L276" s="137">
        <v>97877.5</v>
      </c>
      <c r="M276" s="570"/>
      <c r="N276" s="581"/>
      <c r="O276" s="581"/>
      <c r="P276" s="570"/>
      <c r="Q276" s="570"/>
      <c r="R276" s="570"/>
      <c r="S276" s="581"/>
      <c r="T276" s="570"/>
      <c r="U276" s="570"/>
    </row>
    <row r="277" spans="1:26" s="241" customFormat="1" ht="25.5" customHeight="1" x14ac:dyDescent="0.25">
      <c r="A277" s="641">
        <v>88</v>
      </c>
      <c r="B277" s="604" t="s">
        <v>2131</v>
      </c>
      <c r="C277" s="648" t="s">
        <v>1438</v>
      </c>
      <c r="D277" s="580" t="s">
        <v>2132</v>
      </c>
      <c r="E277" s="661" t="s">
        <v>2133</v>
      </c>
      <c r="F277" s="193" t="s">
        <v>2134</v>
      </c>
      <c r="G277" s="142"/>
      <c r="H277" s="242" t="s">
        <v>1490</v>
      </c>
      <c r="I277" s="575">
        <v>1125764</v>
      </c>
      <c r="J277" s="243">
        <v>489712</v>
      </c>
      <c r="K277" s="575">
        <v>956899.4</v>
      </c>
      <c r="L277" s="244">
        <v>416255.2</v>
      </c>
      <c r="M277" s="623">
        <v>30</v>
      </c>
      <c r="N277" s="644" t="s">
        <v>2050</v>
      </c>
      <c r="O277" s="621" t="s">
        <v>1357</v>
      </c>
      <c r="P277" s="644" t="s">
        <v>2135</v>
      </c>
      <c r="Q277" s="647" t="s">
        <v>2136</v>
      </c>
      <c r="R277" s="647" t="s">
        <v>2136</v>
      </c>
      <c r="S277" s="644" t="s">
        <v>2137</v>
      </c>
      <c r="T277" s="647" t="s">
        <v>1668</v>
      </c>
      <c r="U277" s="647" t="s">
        <v>2128</v>
      </c>
    </row>
    <row r="278" spans="1:26" s="241" customFormat="1" ht="34.35" customHeight="1" x14ac:dyDescent="0.25">
      <c r="A278" s="570"/>
      <c r="B278" s="605"/>
      <c r="C278" s="655"/>
      <c r="D278" s="581"/>
      <c r="E278" s="662"/>
      <c r="F278" s="186"/>
      <c r="G278" s="245" t="s">
        <v>2138</v>
      </c>
      <c r="H278" s="246" t="s">
        <v>1381</v>
      </c>
      <c r="I278" s="643"/>
      <c r="J278" s="247">
        <v>636052</v>
      </c>
      <c r="K278" s="643"/>
      <c r="L278" s="248">
        <v>540644.19999999995</v>
      </c>
      <c r="M278" s="623"/>
      <c r="N278" s="645"/>
      <c r="O278" s="621"/>
      <c r="P278" s="646"/>
      <c r="Q278" s="646"/>
      <c r="R278" s="646"/>
      <c r="S278" s="645"/>
      <c r="T278" s="646"/>
      <c r="U278" s="646"/>
    </row>
    <row r="279" spans="1:26" s="241" customFormat="1" ht="42" customHeight="1" x14ac:dyDescent="0.25">
      <c r="A279" s="566">
        <v>89</v>
      </c>
      <c r="B279" s="594" t="s">
        <v>2139</v>
      </c>
      <c r="C279" s="648" t="s">
        <v>1438</v>
      </c>
      <c r="D279" s="566" t="s">
        <v>2140</v>
      </c>
      <c r="E279" s="566" t="s">
        <v>2141</v>
      </c>
      <c r="F279" s="240" t="s">
        <v>2142</v>
      </c>
      <c r="G279" s="212"/>
      <c r="H279" s="211" t="s">
        <v>1364</v>
      </c>
      <c r="I279" s="608">
        <v>1132937.8500000001</v>
      </c>
      <c r="J279" s="138">
        <v>589394</v>
      </c>
      <c r="K279" s="608">
        <v>962997.17</v>
      </c>
      <c r="L279" s="138">
        <v>500984.9</v>
      </c>
      <c r="M279" s="566">
        <v>30</v>
      </c>
      <c r="N279" s="565" t="s">
        <v>2068</v>
      </c>
      <c r="O279" s="565" t="s">
        <v>1357</v>
      </c>
      <c r="P279" s="565" t="s">
        <v>371</v>
      </c>
      <c r="Q279" s="565" t="s">
        <v>371</v>
      </c>
      <c r="R279" s="565" t="s">
        <v>371</v>
      </c>
      <c r="S279" s="594" t="s">
        <v>2230</v>
      </c>
      <c r="T279" s="565" t="s">
        <v>2228</v>
      </c>
      <c r="U279" s="663">
        <v>43930</v>
      </c>
    </row>
    <row r="280" spans="1:26" s="241" customFormat="1" ht="71.25" customHeight="1" x14ac:dyDescent="0.25">
      <c r="A280" s="641"/>
      <c r="B280" s="641"/>
      <c r="C280" s="649"/>
      <c r="D280" s="641"/>
      <c r="E280" s="641"/>
      <c r="F280" s="187"/>
      <c r="G280" s="212" t="s">
        <v>2143</v>
      </c>
      <c r="H280" s="211" t="s">
        <v>2144</v>
      </c>
      <c r="I280" s="575"/>
      <c r="J280" s="138">
        <v>543543.85</v>
      </c>
      <c r="K280" s="608"/>
      <c r="L280" s="138">
        <v>462012.27</v>
      </c>
      <c r="M280" s="566"/>
      <c r="N280" s="565"/>
      <c r="O280" s="565"/>
      <c r="P280" s="565"/>
      <c r="Q280" s="565"/>
      <c r="R280" s="565"/>
      <c r="S280" s="594"/>
      <c r="T280" s="565"/>
      <c r="U280" s="565"/>
    </row>
    <row r="281" spans="1:26" s="213" customFormat="1" ht="37.5" customHeight="1" x14ac:dyDescent="0.25">
      <c r="A281" s="640">
        <v>90</v>
      </c>
      <c r="B281" s="625" t="s">
        <v>2145</v>
      </c>
      <c r="C281" s="625" t="s">
        <v>1391</v>
      </c>
      <c r="D281" s="620" t="s">
        <v>2146</v>
      </c>
      <c r="E281" s="634" t="s">
        <v>2147</v>
      </c>
      <c r="F281" s="191" t="s">
        <v>80</v>
      </c>
      <c r="G281" s="147"/>
      <c r="H281" s="155" t="s">
        <v>2049</v>
      </c>
      <c r="I281" s="642">
        <v>2707466.44</v>
      </c>
      <c r="J281" s="149">
        <v>1434641.71</v>
      </c>
      <c r="K281" s="642">
        <v>2301346.4700000002</v>
      </c>
      <c r="L281" s="149">
        <v>1219445.45</v>
      </c>
      <c r="M281" s="640">
        <v>24</v>
      </c>
      <c r="N281" s="634" t="s">
        <v>2050</v>
      </c>
      <c r="O281" s="634" t="s">
        <v>1382</v>
      </c>
      <c r="P281" s="634" t="s">
        <v>2148</v>
      </c>
      <c r="Q281" s="640" t="s">
        <v>2149</v>
      </c>
      <c r="R281" s="640" t="s">
        <v>2149</v>
      </c>
      <c r="S281" s="634" t="s">
        <v>2150</v>
      </c>
      <c r="T281" s="640" t="s">
        <v>2126</v>
      </c>
      <c r="U281" s="640" t="s">
        <v>1155</v>
      </c>
      <c r="V281" s="139"/>
      <c r="W281" s="139"/>
      <c r="X281" s="139"/>
      <c r="Y281" s="139"/>
      <c r="Z281" s="139"/>
    </row>
    <row r="282" spans="1:26" s="213" customFormat="1" ht="30" customHeight="1" x14ac:dyDescent="0.25">
      <c r="A282" s="619"/>
      <c r="B282" s="619"/>
      <c r="C282" s="627"/>
      <c r="D282" s="619"/>
      <c r="E282" s="636"/>
      <c r="F282" s="183"/>
      <c r="G282" s="192" t="s">
        <v>2151</v>
      </c>
      <c r="H282" s="159" t="s">
        <v>1490</v>
      </c>
      <c r="I282" s="633"/>
      <c r="J282" s="149">
        <v>1272824.73</v>
      </c>
      <c r="K282" s="633"/>
      <c r="L282" s="149">
        <v>1081901.02</v>
      </c>
      <c r="M282" s="619"/>
      <c r="N282" s="619"/>
      <c r="O282" s="622"/>
      <c r="P282" s="624"/>
      <c r="Q282" s="624"/>
      <c r="R282" s="624"/>
      <c r="S282" s="622"/>
      <c r="T282" s="624"/>
      <c r="U282" s="624"/>
      <c r="V282" s="139"/>
      <c r="W282" s="139"/>
      <c r="X282" s="139"/>
      <c r="Y282" s="139"/>
      <c r="Z282" s="139"/>
    </row>
    <row r="283" spans="1:26" s="213" customFormat="1" ht="35.85" customHeight="1" x14ac:dyDescent="0.25">
      <c r="A283" s="617">
        <v>91</v>
      </c>
      <c r="B283" s="625" t="s">
        <v>2152</v>
      </c>
      <c r="C283" s="625" t="s">
        <v>1391</v>
      </c>
      <c r="D283" s="620" t="s">
        <v>2153</v>
      </c>
      <c r="E283" s="620" t="s">
        <v>2154</v>
      </c>
      <c r="F283" s="191" t="s">
        <v>80</v>
      </c>
      <c r="G283" s="135"/>
      <c r="H283" s="136" t="s">
        <v>2049</v>
      </c>
      <c r="I283" s="615">
        <v>3452844.43</v>
      </c>
      <c r="J283" s="137">
        <v>1223095.93</v>
      </c>
      <c r="K283" s="615">
        <v>2549775.91</v>
      </c>
      <c r="L283" s="137">
        <v>1039631.54</v>
      </c>
      <c r="M283" s="617">
        <v>24</v>
      </c>
      <c r="N283" s="634" t="s">
        <v>2050</v>
      </c>
      <c r="O283" s="620" t="s">
        <v>1443</v>
      </c>
      <c r="P283" s="617" t="s">
        <v>1872</v>
      </c>
      <c r="Q283" s="617" t="s">
        <v>2155</v>
      </c>
      <c r="R283" s="617" t="s">
        <v>2155</v>
      </c>
      <c r="S283" s="620" t="s">
        <v>2156</v>
      </c>
      <c r="T283" s="617" t="s">
        <v>1728</v>
      </c>
      <c r="U283" s="617" t="s">
        <v>1155</v>
      </c>
      <c r="V283" s="139"/>
      <c r="W283" s="139"/>
      <c r="X283" s="139"/>
      <c r="Y283" s="139"/>
      <c r="Z283" s="139"/>
    </row>
    <row r="284" spans="1:26" s="213" customFormat="1" ht="27.75" customHeight="1" x14ac:dyDescent="0.25">
      <c r="A284" s="623"/>
      <c r="B284" s="626"/>
      <c r="C284" s="626"/>
      <c r="D284" s="621"/>
      <c r="E284" s="621"/>
      <c r="F284" s="191"/>
      <c r="G284" s="250" t="s">
        <v>2157</v>
      </c>
      <c r="H284" s="136" t="s">
        <v>1402</v>
      </c>
      <c r="I284" s="632"/>
      <c r="J284" s="137">
        <v>2030268.05</v>
      </c>
      <c r="K284" s="632"/>
      <c r="L284" s="137">
        <v>1340585.99</v>
      </c>
      <c r="M284" s="623"/>
      <c r="N284" s="635"/>
      <c r="O284" s="621"/>
      <c r="P284" s="623"/>
      <c r="Q284" s="623"/>
      <c r="R284" s="623"/>
      <c r="S284" s="621"/>
      <c r="T284" s="623"/>
      <c r="U284" s="623"/>
      <c r="V284" s="139"/>
      <c r="W284" s="139"/>
      <c r="X284" s="139"/>
      <c r="Y284" s="139"/>
      <c r="Z284" s="139"/>
    </row>
    <row r="285" spans="1:26" s="213" customFormat="1" ht="42" customHeight="1" x14ac:dyDescent="0.25">
      <c r="A285" s="624"/>
      <c r="B285" s="619"/>
      <c r="C285" s="627"/>
      <c r="D285" s="619"/>
      <c r="E285" s="636"/>
      <c r="F285" s="140"/>
      <c r="G285" s="141" t="s">
        <v>2158</v>
      </c>
      <c r="H285" s="136" t="s">
        <v>2049</v>
      </c>
      <c r="I285" s="633"/>
      <c r="J285" s="137">
        <v>199480.45</v>
      </c>
      <c r="K285" s="633"/>
      <c r="L285" s="137">
        <v>169558.38</v>
      </c>
      <c r="M285" s="619"/>
      <c r="N285" s="619"/>
      <c r="O285" s="622"/>
      <c r="P285" s="624"/>
      <c r="Q285" s="624"/>
      <c r="R285" s="624"/>
      <c r="S285" s="622"/>
      <c r="T285" s="624"/>
      <c r="U285" s="624"/>
      <c r="V285" s="139"/>
      <c r="W285" s="139"/>
      <c r="X285" s="139"/>
      <c r="Y285" s="139"/>
      <c r="Z285" s="139"/>
    </row>
    <row r="286" spans="1:26" s="213" customFormat="1" ht="36" x14ac:dyDescent="0.25">
      <c r="A286" s="617">
        <v>92</v>
      </c>
      <c r="B286" s="625" t="s">
        <v>2159</v>
      </c>
      <c r="C286" s="625" t="s">
        <v>1391</v>
      </c>
      <c r="D286" s="620" t="s">
        <v>2160</v>
      </c>
      <c r="E286" s="617" t="s">
        <v>2161</v>
      </c>
      <c r="F286" s="134" t="s">
        <v>2162</v>
      </c>
      <c r="G286" s="142"/>
      <c r="H286" s="136" t="s">
        <v>2049</v>
      </c>
      <c r="I286" s="615">
        <v>3000000</v>
      </c>
      <c r="J286" s="137">
        <v>1200000</v>
      </c>
      <c r="K286" s="615">
        <v>2550000</v>
      </c>
      <c r="L286" s="137">
        <v>1020000</v>
      </c>
      <c r="M286" s="617">
        <v>27</v>
      </c>
      <c r="N286" s="620" t="s">
        <v>2050</v>
      </c>
      <c r="O286" s="620" t="s">
        <v>1443</v>
      </c>
      <c r="P286" s="620" t="s">
        <v>2163</v>
      </c>
      <c r="Q286" s="617" t="s">
        <v>2164</v>
      </c>
      <c r="R286" s="617" t="s">
        <v>2164</v>
      </c>
      <c r="S286" s="620" t="s">
        <v>2165</v>
      </c>
      <c r="T286" s="617" t="s">
        <v>1735</v>
      </c>
      <c r="U286" s="617" t="s">
        <v>2051</v>
      </c>
      <c r="V286" s="139"/>
      <c r="W286" s="139"/>
      <c r="X286" s="139"/>
      <c r="Y286" s="139"/>
      <c r="Z286" s="139"/>
    </row>
    <row r="287" spans="1:26" s="213" customFormat="1" ht="30" customHeight="1" x14ac:dyDescent="0.25">
      <c r="A287" s="623"/>
      <c r="B287" s="618"/>
      <c r="C287" s="626"/>
      <c r="D287" s="652"/>
      <c r="E287" s="618"/>
      <c r="F287" s="140"/>
      <c r="G287" s="142" t="s">
        <v>2166</v>
      </c>
      <c r="H287" s="136" t="s">
        <v>1364</v>
      </c>
      <c r="I287" s="616"/>
      <c r="J287" s="137">
        <v>1200000</v>
      </c>
      <c r="K287" s="616"/>
      <c r="L287" s="137">
        <v>1020000</v>
      </c>
      <c r="M287" s="618"/>
      <c r="N287" s="618"/>
      <c r="O287" s="621"/>
      <c r="P287" s="623"/>
      <c r="Q287" s="623"/>
      <c r="R287" s="623"/>
      <c r="S287" s="621"/>
      <c r="T287" s="623"/>
      <c r="U287" s="623"/>
      <c r="V287" s="139"/>
      <c r="W287" s="139"/>
      <c r="X287" s="139"/>
      <c r="Y287" s="139"/>
      <c r="Z287" s="139"/>
    </row>
    <row r="288" spans="1:26" s="213" customFormat="1" ht="30.75" customHeight="1" x14ac:dyDescent="0.25">
      <c r="A288" s="624"/>
      <c r="B288" s="619"/>
      <c r="C288" s="627"/>
      <c r="D288" s="653"/>
      <c r="E288" s="619"/>
      <c r="F288" s="140"/>
      <c r="G288" s="141" t="s">
        <v>2167</v>
      </c>
      <c r="H288" s="251" t="s">
        <v>1561</v>
      </c>
      <c r="I288" s="616"/>
      <c r="J288" s="239">
        <v>600000</v>
      </c>
      <c r="K288" s="616"/>
      <c r="L288" s="239">
        <v>510000</v>
      </c>
      <c r="M288" s="619"/>
      <c r="N288" s="619"/>
      <c r="O288" s="622"/>
      <c r="P288" s="624"/>
      <c r="Q288" s="624"/>
      <c r="R288" s="624"/>
      <c r="S288" s="622"/>
      <c r="T288" s="624"/>
      <c r="U288" s="624"/>
      <c r="V288" s="139"/>
      <c r="W288" s="139"/>
      <c r="X288" s="139"/>
      <c r="Y288" s="139"/>
      <c r="Z288" s="139"/>
    </row>
    <row r="289" spans="1:26" s="213" customFormat="1" ht="36" x14ac:dyDescent="0.25">
      <c r="A289" s="584">
        <v>93</v>
      </c>
      <c r="B289" s="604" t="s">
        <v>2168</v>
      </c>
      <c r="C289" s="606" t="s">
        <v>1391</v>
      </c>
      <c r="D289" s="580" t="s">
        <v>2169</v>
      </c>
      <c r="E289" s="586" t="s">
        <v>2170</v>
      </c>
      <c r="F289" s="253" t="s">
        <v>2171</v>
      </c>
      <c r="G289" s="254"/>
      <c r="H289" s="255" t="s">
        <v>1364</v>
      </c>
      <c r="I289" s="582">
        <v>3000000</v>
      </c>
      <c r="J289" s="256">
        <v>2000000</v>
      </c>
      <c r="K289" s="582">
        <v>2550000</v>
      </c>
      <c r="L289" s="256">
        <v>1700000</v>
      </c>
      <c r="M289" s="584">
        <v>27</v>
      </c>
      <c r="N289" s="586" t="s">
        <v>2068</v>
      </c>
      <c r="O289" s="586" t="s">
        <v>1443</v>
      </c>
      <c r="P289" s="584" t="s">
        <v>2172</v>
      </c>
      <c r="Q289" s="584" t="s">
        <v>2172</v>
      </c>
      <c r="R289" s="584" t="s">
        <v>2172</v>
      </c>
      <c r="S289" s="257" t="s">
        <v>2173</v>
      </c>
      <c r="T289" s="258" t="s">
        <v>164</v>
      </c>
      <c r="U289" s="258" t="s">
        <v>211</v>
      </c>
      <c r="V289" s="259"/>
      <c r="W289" s="139"/>
      <c r="X289" s="139"/>
      <c r="Y289" s="139"/>
      <c r="Z289" s="139"/>
    </row>
    <row r="290" spans="1:26" s="213" customFormat="1" ht="28.5" customHeight="1" x14ac:dyDescent="0.25">
      <c r="A290" s="639"/>
      <c r="B290" s="629"/>
      <c r="C290" s="629"/>
      <c r="D290" s="613"/>
      <c r="E290" s="613"/>
      <c r="F290" s="253"/>
      <c r="G290" s="260" t="s">
        <v>2174</v>
      </c>
      <c r="H290" s="210" t="s">
        <v>1561</v>
      </c>
      <c r="I290" s="583"/>
      <c r="J290" s="256">
        <v>700830</v>
      </c>
      <c r="K290" s="583"/>
      <c r="L290" s="256">
        <v>595705.5</v>
      </c>
      <c r="M290" s="585"/>
      <c r="N290" s="587"/>
      <c r="O290" s="587"/>
      <c r="P290" s="585"/>
      <c r="Q290" s="585"/>
      <c r="R290" s="585"/>
      <c r="S290" s="261"/>
      <c r="T290" s="261"/>
      <c r="U290" s="261"/>
      <c r="V290" s="259"/>
      <c r="W290" s="139"/>
      <c r="X290" s="139"/>
      <c r="Y290" s="139"/>
      <c r="Z290" s="139"/>
    </row>
    <row r="291" spans="1:26" s="213" customFormat="1" ht="30.75" customHeight="1" x14ac:dyDescent="0.25">
      <c r="A291" s="628"/>
      <c r="B291" s="605"/>
      <c r="C291" s="607"/>
      <c r="D291" s="614"/>
      <c r="E291" s="614"/>
      <c r="F291" s="253"/>
      <c r="G291" s="260" t="s">
        <v>2175</v>
      </c>
      <c r="H291" s="210" t="s">
        <v>1561</v>
      </c>
      <c r="I291" s="611"/>
      <c r="J291" s="256">
        <v>299170</v>
      </c>
      <c r="K291" s="611"/>
      <c r="L291" s="256">
        <v>254294.5</v>
      </c>
      <c r="M291" s="601"/>
      <c r="N291" s="612"/>
      <c r="O291" s="612"/>
      <c r="P291" s="601"/>
      <c r="Q291" s="601"/>
      <c r="R291" s="601"/>
      <c r="S291" s="262"/>
      <c r="T291" s="262"/>
      <c r="U291" s="262"/>
      <c r="V291" s="259"/>
      <c r="W291" s="139"/>
      <c r="X291" s="139"/>
      <c r="Y291" s="139"/>
      <c r="Z291" s="139"/>
    </row>
    <row r="292" spans="1:26" s="213" customFormat="1" ht="39.75" customHeight="1" x14ac:dyDescent="0.25">
      <c r="A292" s="584">
        <v>94</v>
      </c>
      <c r="B292" s="637" t="s">
        <v>2176</v>
      </c>
      <c r="C292" s="606" t="s">
        <v>1391</v>
      </c>
      <c r="D292" s="580" t="s">
        <v>2177</v>
      </c>
      <c r="E292" s="586" t="s">
        <v>2178</v>
      </c>
      <c r="F292" s="263" t="s">
        <v>1807</v>
      </c>
      <c r="G292" s="260"/>
      <c r="H292" s="255" t="s">
        <v>1381</v>
      </c>
      <c r="I292" s="582">
        <v>2999996.95</v>
      </c>
      <c r="J292" s="256">
        <v>1800000</v>
      </c>
      <c r="K292" s="582">
        <v>2549997.4</v>
      </c>
      <c r="L292" s="256">
        <v>1530000</v>
      </c>
      <c r="M292" s="584">
        <v>30</v>
      </c>
      <c r="N292" s="586" t="s">
        <v>1451</v>
      </c>
      <c r="O292" s="586" t="s">
        <v>1483</v>
      </c>
      <c r="P292" s="584" t="s">
        <v>2179</v>
      </c>
      <c r="Q292" s="586" t="s">
        <v>2180</v>
      </c>
      <c r="R292" s="586" t="s">
        <v>2180</v>
      </c>
      <c r="S292" s="586" t="s">
        <v>2181</v>
      </c>
      <c r="T292" s="584" t="s">
        <v>208</v>
      </c>
      <c r="U292" s="584" t="s">
        <v>208</v>
      </c>
      <c r="V292" s="259"/>
      <c r="W292" s="139"/>
      <c r="X292" s="139"/>
      <c r="Y292" s="139"/>
      <c r="Z292" s="139"/>
    </row>
    <row r="293" spans="1:26" s="213" customFormat="1" ht="48" x14ac:dyDescent="0.25">
      <c r="A293" s="601"/>
      <c r="B293" s="638"/>
      <c r="C293" s="607"/>
      <c r="D293" s="614"/>
      <c r="E293" s="614"/>
      <c r="F293" s="106"/>
      <c r="G293" s="260" t="s">
        <v>2182</v>
      </c>
      <c r="H293" s="255" t="s">
        <v>1572</v>
      </c>
      <c r="I293" s="611"/>
      <c r="J293" s="256">
        <v>1199996.95</v>
      </c>
      <c r="K293" s="611"/>
      <c r="L293" s="256">
        <v>1019997.4</v>
      </c>
      <c r="M293" s="601"/>
      <c r="N293" s="612"/>
      <c r="O293" s="612"/>
      <c r="P293" s="601"/>
      <c r="Q293" s="601"/>
      <c r="R293" s="601"/>
      <c r="S293" s="601"/>
      <c r="T293" s="601"/>
      <c r="U293" s="601"/>
      <c r="V293" s="259"/>
      <c r="W293" s="139"/>
      <c r="X293" s="139"/>
      <c r="Y293" s="139"/>
      <c r="Z293" s="139"/>
    </row>
    <row r="294" spans="1:26" s="213" customFormat="1" ht="38.25" customHeight="1" x14ac:dyDescent="0.25">
      <c r="A294" s="584">
        <v>95</v>
      </c>
      <c r="B294" s="604" t="s">
        <v>2183</v>
      </c>
      <c r="C294" s="606" t="s">
        <v>1391</v>
      </c>
      <c r="D294" s="580" t="s">
        <v>2184</v>
      </c>
      <c r="E294" s="580" t="s">
        <v>2185</v>
      </c>
      <c r="F294" s="264" t="s">
        <v>2186</v>
      </c>
      <c r="G294" s="260"/>
      <c r="H294" s="255" t="s">
        <v>1364</v>
      </c>
      <c r="I294" s="602">
        <v>2954338</v>
      </c>
      <c r="J294" s="256">
        <v>2454338</v>
      </c>
      <c r="K294" s="602">
        <v>2511187.2999999998</v>
      </c>
      <c r="L294" s="256">
        <v>2086187.3</v>
      </c>
      <c r="M294" s="584">
        <v>14</v>
      </c>
      <c r="N294" s="586" t="s">
        <v>2068</v>
      </c>
      <c r="O294" s="586" t="s">
        <v>1483</v>
      </c>
      <c r="P294" s="584" t="s">
        <v>2187</v>
      </c>
      <c r="Q294" s="586" t="s">
        <v>2188</v>
      </c>
      <c r="R294" s="586" t="s">
        <v>2188</v>
      </c>
      <c r="S294" s="586" t="s">
        <v>2189</v>
      </c>
      <c r="T294" s="630" t="s">
        <v>2190</v>
      </c>
      <c r="U294" s="584" t="s">
        <v>227</v>
      </c>
      <c r="V294" s="259"/>
      <c r="W294" s="139"/>
      <c r="X294" s="139"/>
      <c r="Y294" s="139"/>
      <c r="Z294" s="139"/>
    </row>
    <row r="295" spans="1:26" s="213" customFormat="1" ht="15" customHeight="1" x14ac:dyDescent="0.25">
      <c r="A295" s="601"/>
      <c r="B295" s="628"/>
      <c r="C295" s="607"/>
      <c r="D295" s="581"/>
      <c r="E295" s="581"/>
      <c r="F295" s="253"/>
      <c r="G295" s="260" t="s">
        <v>2191</v>
      </c>
      <c r="H295" s="159" t="s">
        <v>1490</v>
      </c>
      <c r="I295" s="603"/>
      <c r="J295" s="256">
        <v>500000</v>
      </c>
      <c r="K295" s="603"/>
      <c r="L295" s="256">
        <v>425000</v>
      </c>
      <c r="M295" s="601"/>
      <c r="N295" s="587"/>
      <c r="O295" s="587"/>
      <c r="P295" s="601"/>
      <c r="Q295" s="601"/>
      <c r="R295" s="601"/>
      <c r="S295" s="612"/>
      <c r="T295" s="631"/>
      <c r="U295" s="601"/>
      <c r="V295" s="259"/>
      <c r="W295" s="139"/>
      <c r="X295" s="139"/>
      <c r="Y295" s="139"/>
      <c r="Z295" s="139"/>
    </row>
    <row r="296" spans="1:26" s="213" customFormat="1" ht="27" customHeight="1" x14ac:dyDescent="0.25">
      <c r="A296" s="584">
        <v>96</v>
      </c>
      <c r="B296" s="604" t="s">
        <v>2192</v>
      </c>
      <c r="C296" s="606" t="s">
        <v>1391</v>
      </c>
      <c r="D296" s="580" t="s">
        <v>2193</v>
      </c>
      <c r="E296" s="584" t="s">
        <v>2194</v>
      </c>
      <c r="F296" s="265" t="s">
        <v>2195</v>
      </c>
      <c r="G296" s="260"/>
      <c r="H296" s="255" t="s">
        <v>1577</v>
      </c>
      <c r="I296" s="582">
        <v>1251969</v>
      </c>
      <c r="J296" s="256">
        <v>663469</v>
      </c>
      <c r="K296" s="582">
        <v>1064173.6499999999</v>
      </c>
      <c r="L296" s="256">
        <v>563948.65</v>
      </c>
      <c r="M296" s="584">
        <v>28</v>
      </c>
      <c r="N296" s="584" t="s">
        <v>1356</v>
      </c>
      <c r="O296" s="586" t="s">
        <v>1382</v>
      </c>
      <c r="P296" s="584" t="s">
        <v>2179</v>
      </c>
      <c r="Q296" s="584" t="s">
        <v>2179</v>
      </c>
      <c r="R296" s="584" t="s">
        <v>2179</v>
      </c>
      <c r="S296" s="580" t="s">
        <v>2196</v>
      </c>
      <c r="T296" s="580" t="s">
        <v>2197</v>
      </c>
      <c r="U296" s="580" t="s">
        <v>2198</v>
      </c>
      <c r="V296" s="259"/>
      <c r="W296" s="139"/>
      <c r="X296" s="139"/>
      <c r="Y296" s="139"/>
      <c r="Z296" s="139"/>
    </row>
    <row r="297" spans="1:26" s="213" customFormat="1" ht="38.85" customHeight="1" x14ac:dyDescent="0.25">
      <c r="A297" s="601"/>
      <c r="B297" s="605"/>
      <c r="C297" s="607"/>
      <c r="D297" s="581"/>
      <c r="E297" s="601"/>
      <c r="F297" s="253"/>
      <c r="G297" s="260" t="s">
        <v>2199</v>
      </c>
      <c r="H297" s="266" t="s">
        <v>1434</v>
      </c>
      <c r="I297" s="611"/>
      <c r="J297" s="256">
        <v>588500</v>
      </c>
      <c r="K297" s="611"/>
      <c r="L297" s="256">
        <v>500225</v>
      </c>
      <c r="M297" s="601"/>
      <c r="N297" s="601"/>
      <c r="O297" s="612"/>
      <c r="P297" s="601"/>
      <c r="Q297" s="601"/>
      <c r="R297" s="601"/>
      <c r="S297" s="581"/>
      <c r="T297" s="581"/>
      <c r="U297" s="581"/>
      <c r="V297" s="259"/>
      <c r="W297" s="139"/>
      <c r="X297" s="139"/>
      <c r="Y297" s="139"/>
      <c r="Z297" s="139"/>
    </row>
    <row r="298" spans="1:26" s="213" customFormat="1" ht="54" customHeight="1" x14ac:dyDescent="0.25">
      <c r="A298" s="584">
        <v>97</v>
      </c>
      <c r="B298" s="604" t="s">
        <v>2200</v>
      </c>
      <c r="C298" s="606" t="s">
        <v>1391</v>
      </c>
      <c r="D298" s="580" t="s">
        <v>2201</v>
      </c>
      <c r="E298" s="584" t="s">
        <v>2202</v>
      </c>
      <c r="F298" s="267" t="s">
        <v>2203</v>
      </c>
      <c r="G298" s="260"/>
      <c r="H298" s="136" t="s">
        <v>2049</v>
      </c>
      <c r="I298" s="582">
        <v>2935100</v>
      </c>
      <c r="J298" s="256">
        <v>1465100</v>
      </c>
      <c r="K298" s="582">
        <v>2494835</v>
      </c>
      <c r="L298" s="256">
        <v>1245335</v>
      </c>
      <c r="M298" s="584">
        <v>30</v>
      </c>
      <c r="N298" s="584" t="s">
        <v>2050</v>
      </c>
      <c r="O298" s="586" t="s">
        <v>1382</v>
      </c>
      <c r="P298" s="586" t="s">
        <v>220</v>
      </c>
      <c r="Q298" s="584" t="s">
        <v>220</v>
      </c>
      <c r="R298" s="584" t="s">
        <v>220</v>
      </c>
      <c r="S298" s="586" t="s">
        <v>2204</v>
      </c>
      <c r="T298" s="584" t="s">
        <v>365</v>
      </c>
      <c r="U298" s="584" t="s">
        <v>365</v>
      </c>
      <c r="V298" s="259"/>
      <c r="W298" s="139"/>
      <c r="X298" s="139"/>
      <c r="Y298" s="139"/>
      <c r="Z298" s="139"/>
    </row>
    <row r="299" spans="1:26" s="213" customFormat="1" ht="39.75" customHeight="1" x14ac:dyDescent="0.25">
      <c r="A299" s="585"/>
      <c r="B299" s="629"/>
      <c r="C299" s="629"/>
      <c r="D299" s="569"/>
      <c r="E299" s="585"/>
      <c r="F299" s="77"/>
      <c r="G299" s="252" t="s">
        <v>2157</v>
      </c>
      <c r="H299" s="268" t="s">
        <v>1402</v>
      </c>
      <c r="I299" s="583"/>
      <c r="J299" s="276">
        <v>1470000</v>
      </c>
      <c r="K299" s="583"/>
      <c r="L299" s="276">
        <v>1249500</v>
      </c>
      <c r="M299" s="585"/>
      <c r="N299" s="585"/>
      <c r="O299" s="587"/>
      <c r="P299" s="585"/>
      <c r="Q299" s="585"/>
      <c r="R299" s="585"/>
      <c r="S299" s="587"/>
      <c r="T299" s="585"/>
      <c r="U299" s="585"/>
      <c r="V299" s="259"/>
      <c r="W299" s="139"/>
      <c r="X299" s="139"/>
      <c r="Y299" s="139"/>
      <c r="Z299" s="139"/>
    </row>
    <row r="300" spans="1:26" s="213" customFormat="1" ht="18.75" customHeight="1" x14ac:dyDescent="0.25">
      <c r="A300" s="566">
        <v>98</v>
      </c>
      <c r="B300" s="600" t="s">
        <v>2205</v>
      </c>
      <c r="C300" s="600" t="s">
        <v>1391</v>
      </c>
      <c r="D300" s="565" t="s">
        <v>2206</v>
      </c>
      <c r="E300" s="599" t="s">
        <v>2207</v>
      </c>
      <c r="F300" s="277" t="s">
        <v>2208</v>
      </c>
      <c r="G300" s="260"/>
      <c r="H300" s="255" t="s">
        <v>1522</v>
      </c>
      <c r="I300" s="598">
        <v>545102.11</v>
      </c>
      <c r="J300" s="256">
        <v>376564.62</v>
      </c>
      <c r="K300" s="598">
        <v>463336.77</v>
      </c>
      <c r="L300" s="256">
        <v>320079.92</v>
      </c>
      <c r="M300" s="588">
        <v>12</v>
      </c>
      <c r="N300" s="599" t="s">
        <v>1451</v>
      </c>
      <c r="O300" s="599" t="s">
        <v>1483</v>
      </c>
      <c r="P300" s="588" t="s">
        <v>2172</v>
      </c>
      <c r="Q300" s="588" t="s">
        <v>2172</v>
      </c>
      <c r="R300" s="588" t="s">
        <v>2172</v>
      </c>
      <c r="S300" s="599" t="s">
        <v>2209</v>
      </c>
      <c r="T300" s="588" t="s">
        <v>164</v>
      </c>
      <c r="U300" s="588" t="s">
        <v>160</v>
      </c>
      <c r="V300" s="259"/>
      <c r="W300" s="139"/>
      <c r="X300" s="139"/>
      <c r="Y300" s="139"/>
      <c r="Z300" s="139"/>
    </row>
    <row r="301" spans="1:26" s="213" customFormat="1" ht="37.5" customHeight="1" x14ac:dyDescent="0.25">
      <c r="A301" s="566"/>
      <c r="B301" s="564"/>
      <c r="C301" s="600"/>
      <c r="D301" s="579"/>
      <c r="E301" s="579"/>
      <c r="F301" s="80"/>
      <c r="G301" s="278" t="s">
        <v>2210</v>
      </c>
      <c r="H301" s="210" t="s">
        <v>2211</v>
      </c>
      <c r="I301" s="598"/>
      <c r="J301" s="256">
        <v>133411.21</v>
      </c>
      <c r="K301" s="598"/>
      <c r="L301" s="256">
        <v>113399.52</v>
      </c>
      <c r="M301" s="588"/>
      <c r="N301" s="599"/>
      <c r="O301" s="599"/>
      <c r="P301" s="588"/>
      <c r="Q301" s="588"/>
      <c r="R301" s="588"/>
      <c r="S301" s="599"/>
      <c r="T301" s="588"/>
      <c r="U301" s="588"/>
      <c r="V301" s="259"/>
      <c r="W301" s="139"/>
      <c r="X301" s="139"/>
      <c r="Y301" s="139"/>
      <c r="Z301" s="139"/>
    </row>
    <row r="302" spans="1:26" s="213" customFormat="1" ht="24.75" customHeight="1" x14ac:dyDescent="0.25">
      <c r="A302" s="566"/>
      <c r="B302" s="564"/>
      <c r="C302" s="600"/>
      <c r="D302" s="579"/>
      <c r="E302" s="579"/>
      <c r="F302" s="89"/>
      <c r="G302" s="252" t="s">
        <v>2212</v>
      </c>
      <c r="H302" s="279" t="s">
        <v>1522</v>
      </c>
      <c r="I302" s="598"/>
      <c r="J302" s="276">
        <v>35126.28</v>
      </c>
      <c r="K302" s="598"/>
      <c r="L302" s="276">
        <v>29857.33</v>
      </c>
      <c r="M302" s="588"/>
      <c r="N302" s="599"/>
      <c r="O302" s="599"/>
      <c r="P302" s="588"/>
      <c r="Q302" s="588"/>
      <c r="R302" s="588"/>
      <c r="S302" s="599"/>
      <c r="T302" s="588"/>
      <c r="U302" s="588"/>
      <c r="V302" s="259"/>
      <c r="W302" s="139"/>
      <c r="X302" s="139"/>
      <c r="Y302" s="139"/>
      <c r="Z302" s="139"/>
    </row>
    <row r="303" spans="1:26" s="241" customFormat="1" ht="28.5" customHeight="1" x14ac:dyDescent="0.25">
      <c r="A303" s="593">
        <v>99</v>
      </c>
      <c r="B303" s="594" t="s">
        <v>2235</v>
      </c>
      <c r="C303" s="594" t="s">
        <v>1438</v>
      </c>
      <c r="D303" s="595" t="s">
        <v>2236</v>
      </c>
      <c r="E303" s="566" t="s">
        <v>2237</v>
      </c>
      <c r="F303" s="280" t="s">
        <v>2238</v>
      </c>
      <c r="G303" s="142"/>
      <c r="H303" s="136" t="s">
        <v>2239</v>
      </c>
      <c r="I303" s="596">
        <v>886333</v>
      </c>
      <c r="J303" s="281">
        <v>360911</v>
      </c>
      <c r="K303" s="608">
        <v>753383.05</v>
      </c>
      <c r="L303" s="244">
        <v>306774.34999999998</v>
      </c>
      <c r="M303" s="609"/>
      <c r="N303" s="610"/>
      <c r="O303" s="610"/>
      <c r="P303" s="578"/>
      <c r="Q303" s="578"/>
      <c r="R303" s="578"/>
      <c r="S303" s="565" t="s">
        <v>2246</v>
      </c>
      <c r="T303" s="565" t="s">
        <v>2232</v>
      </c>
      <c r="U303" s="565" t="s">
        <v>2255</v>
      </c>
      <c r="V303" s="269"/>
    </row>
    <row r="304" spans="1:26" s="241" customFormat="1" ht="38.1" customHeight="1" x14ac:dyDescent="0.25">
      <c r="A304" s="593"/>
      <c r="B304" s="594"/>
      <c r="C304" s="594"/>
      <c r="D304" s="595"/>
      <c r="E304" s="566"/>
      <c r="F304" s="282"/>
      <c r="G304" s="180" t="s">
        <v>445</v>
      </c>
      <c r="H304" s="136" t="s">
        <v>2239</v>
      </c>
      <c r="I304" s="597"/>
      <c r="J304" s="281">
        <v>55670</v>
      </c>
      <c r="K304" s="567"/>
      <c r="L304" s="244">
        <v>47319.5</v>
      </c>
      <c r="M304" s="609"/>
      <c r="N304" s="610"/>
      <c r="O304" s="610"/>
      <c r="P304" s="578"/>
      <c r="Q304" s="578"/>
      <c r="R304" s="578"/>
      <c r="S304" s="565"/>
      <c r="T304" s="565"/>
      <c r="U304" s="565"/>
      <c r="V304" s="249"/>
    </row>
    <row r="305" spans="1:22" s="241" customFormat="1" ht="27.75" customHeight="1" x14ac:dyDescent="0.25">
      <c r="A305" s="593"/>
      <c r="B305" s="594"/>
      <c r="C305" s="594"/>
      <c r="D305" s="595"/>
      <c r="E305" s="566"/>
      <c r="F305" s="283"/>
      <c r="G305" s="180" t="s">
        <v>2134</v>
      </c>
      <c r="H305" s="136" t="s">
        <v>1388</v>
      </c>
      <c r="I305" s="597"/>
      <c r="J305" s="281">
        <v>216730</v>
      </c>
      <c r="K305" s="567"/>
      <c r="L305" s="244">
        <v>184220.5</v>
      </c>
      <c r="M305" s="609"/>
      <c r="N305" s="610"/>
      <c r="O305" s="610"/>
      <c r="P305" s="578"/>
      <c r="Q305" s="578"/>
      <c r="R305" s="578"/>
      <c r="S305" s="565"/>
      <c r="T305" s="565"/>
      <c r="U305" s="565"/>
      <c r="V305" s="249"/>
    </row>
    <row r="306" spans="1:22" s="241" customFormat="1" ht="19.5" customHeight="1" x14ac:dyDescent="0.25">
      <c r="A306" s="593"/>
      <c r="B306" s="594"/>
      <c r="C306" s="594"/>
      <c r="D306" s="595"/>
      <c r="E306" s="566"/>
      <c r="F306" s="284"/>
      <c r="G306" s="180" t="s">
        <v>446</v>
      </c>
      <c r="H306" s="136" t="s">
        <v>2239</v>
      </c>
      <c r="I306" s="597"/>
      <c r="J306" s="281">
        <v>253022</v>
      </c>
      <c r="K306" s="567"/>
      <c r="L306" s="244">
        <v>215068.7</v>
      </c>
      <c r="M306" s="609"/>
      <c r="N306" s="610"/>
      <c r="O306" s="610"/>
      <c r="P306" s="578"/>
      <c r="Q306" s="578"/>
      <c r="R306" s="578"/>
      <c r="S306" s="565"/>
      <c r="T306" s="565"/>
      <c r="U306" s="565"/>
      <c r="V306" s="249"/>
    </row>
    <row r="307" spans="1:22" ht="27" customHeight="1" x14ac:dyDescent="0.2">
      <c r="A307" s="564">
        <v>100</v>
      </c>
      <c r="B307" s="589" t="s">
        <v>2240</v>
      </c>
      <c r="C307" s="591" t="s">
        <v>1438</v>
      </c>
      <c r="D307" s="568" t="s">
        <v>2241</v>
      </c>
      <c r="E307" s="570" t="s">
        <v>2242</v>
      </c>
      <c r="F307" s="176" t="s">
        <v>2243</v>
      </c>
      <c r="G307" s="212"/>
      <c r="H307" s="211" t="s">
        <v>1364</v>
      </c>
      <c r="I307" s="573">
        <v>1337577.8</v>
      </c>
      <c r="J307" s="138">
        <v>750210</v>
      </c>
      <c r="K307" s="575">
        <v>1136941.1299999999</v>
      </c>
      <c r="L307" s="138">
        <v>637678.5</v>
      </c>
      <c r="S307" s="564" t="s">
        <v>2247</v>
      </c>
      <c r="T307" s="564" t="s">
        <v>2232</v>
      </c>
      <c r="U307" s="564" t="s">
        <v>2301</v>
      </c>
    </row>
    <row r="308" spans="1:22" ht="42.75" customHeight="1" x14ac:dyDescent="0.2">
      <c r="A308" s="564"/>
      <c r="B308" s="589"/>
      <c r="C308" s="591"/>
      <c r="D308" s="569"/>
      <c r="E308" s="571"/>
      <c r="F308" s="187"/>
      <c r="G308" s="166" t="s">
        <v>2244</v>
      </c>
      <c r="H308" s="211" t="s">
        <v>2117</v>
      </c>
      <c r="I308" s="573"/>
      <c r="J308" s="138">
        <v>318365.8</v>
      </c>
      <c r="K308" s="573"/>
      <c r="L308" s="138">
        <v>270610.93</v>
      </c>
      <c r="S308" s="564"/>
      <c r="T308" s="564"/>
      <c r="U308" s="564"/>
    </row>
    <row r="309" spans="1:22" ht="42.75" customHeight="1" x14ac:dyDescent="0.2">
      <c r="A309" s="564"/>
      <c r="B309" s="589"/>
      <c r="C309" s="591"/>
      <c r="D309" s="569"/>
      <c r="E309" s="571"/>
      <c r="F309" s="188"/>
      <c r="G309" s="166" t="s">
        <v>2245</v>
      </c>
      <c r="H309" s="211" t="s">
        <v>1364</v>
      </c>
      <c r="I309" s="574"/>
      <c r="J309" s="138">
        <v>184817</v>
      </c>
      <c r="K309" s="576"/>
      <c r="L309" s="138">
        <v>157094.45000000001</v>
      </c>
      <c r="S309" s="564"/>
      <c r="T309" s="564"/>
      <c r="U309" s="564"/>
    </row>
    <row r="310" spans="1:22" ht="42.75" customHeight="1" x14ac:dyDescent="0.2">
      <c r="A310" s="577"/>
      <c r="B310" s="590"/>
      <c r="C310" s="592"/>
      <c r="D310" s="569"/>
      <c r="E310" s="572"/>
      <c r="F310" s="188"/>
      <c r="G310" s="292" t="s">
        <v>423</v>
      </c>
      <c r="H310" s="291" t="s">
        <v>1364</v>
      </c>
      <c r="I310" s="574"/>
      <c r="J310" s="293">
        <v>84185</v>
      </c>
      <c r="K310" s="576"/>
      <c r="L310" s="293">
        <v>71557.25</v>
      </c>
      <c r="S310" s="577"/>
      <c r="T310" s="577"/>
      <c r="U310" s="577"/>
    </row>
    <row r="311" spans="1:22" ht="42.75" customHeight="1" x14ac:dyDescent="0.2">
      <c r="A311" s="562">
        <v>101</v>
      </c>
      <c r="B311" s="563" t="s">
        <v>2302</v>
      </c>
      <c r="C311" s="564" t="s">
        <v>1438</v>
      </c>
      <c r="D311" s="565" t="s">
        <v>2304</v>
      </c>
      <c r="E311" s="566" t="s">
        <v>2396</v>
      </c>
      <c r="F311" s="9" t="s">
        <v>2303</v>
      </c>
      <c r="G311" s="212"/>
      <c r="H311" s="291" t="s">
        <v>1364</v>
      </c>
      <c r="I311" s="566">
        <v>2615165.66</v>
      </c>
      <c r="J311" s="138">
        <v>1689494</v>
      </c>
      <c r="K311" s="567">
        <f>L311+L312</f>
        <v>2222890.81</v>
      </c>
      <c r="L311" s="138">
        <v>1436069.9</v>
      </c>
      <c r="M311" s="272"/>
      <c r="N311" s="272"/>
      <c r="O311" s="272"/>
      <c r="P311" s="272"/>
      <c r="Q311" s="272"/>
      <c r="R311" s="272"/>
      <c r="S311" s="579" t="s">
        <v>2399</v>
      </c>
      <c r="T311" s="564" t="s">
        <v>2398</v>
      </c>
      <c r="U311" s="564" t="s">
        <v>2383</v>
      </c>
    </row>
    <row r="312" spans="1:22" ht="42.75" customHeight="1" x14ac:dyDescent="0.2">
      <c r="A312" s="562"/>
      <c r="B312" s="563"/>
      <c r="C312" s="564"/>
      <c r="D312" s="565"/>
      <c r="E312" s="566"/>
      <c r="F312" s="9"/>
      <c r="G312" s="212" t="s">
        <v>2397</v>
      </c>
      <c r="H312" s="211" t="s">
        <v>1561</v>
      </c>
      <c r="I312" s="566"/>
      <c r="J312" s="138">
        <v>925671.66</v>
      </c>
      <c r="K312" s="567"/>
      <c r="L312" s="138">
        <v>786820.91</v>
      </c>
      <c r="M312" s="272"/>
      <c r="N312" s="272"/>
      <c r="O312" s="272"/>
      <c r="P312" s="272"/>
      <c r="Q312" s="272"/>
      <c r="R312" s="272"/>
      <c r="S312" s="579"/>
      <c r="T312" s="564"/>
      <c r="U312" s="564"/>
    </row>
    <row r="313" spans="1:22" ht="42.75" customHeight="1" x14ac:dyDescent="0.2">
      <c r="A313" s="562">
        <v>102</v>
      </c>
      <c r="B313" s="563" t="s">
        <v>2305</v>
      </c>
      <c r="C313" s="563" t="s">
        <v>1438</v>
      </c>
      <c r="D313" s="565" t="s">
        <v>2309</v>
      </c>
      <c r="E313" s="566" t="s">
        <v>2401</v>
      </c>
      <c r="F313" s="9" t="s">
        <v>2306</v>
      </c>
      <c r="G313" s="212"/>
      <c r="H313" s="291" t="s">
        <v>1364</v>
      </c>
      <c r="I313" s="566">
        <v>7507873.2199999997</v>
      </c>
      <c r="J313" s="138">
        <v>6513167.2199999997</v>
      </c>
      <c r="K313" s="567">
        <f>L313+L314+L315+L316</f>
        <v>2549531.04</v>
      </c>
      <c r="L313" s="138">
        <v>1724035.36</v>
      </c>
      <c r="M313" s="272"/>
      <c r="N313" s="272"/>
      <c r="O313" s="272"/>
      <c r="P313" s="272"/>
      <c r="Q313" s="272"/>
      <c r="R313" s="272"/>
      <c r="S313" s="579" t="s">
        <v>2400</v>
      </c>
      <c r="T313" s="564" t="s">
        <v>2398</v>
      </c>
      <c r="U313" s="564" t="s">
        <v>2383</v>
      </c>
    </row>
    <row r="314" spans="1:22" ht="42.75" customHeight="1" x14ac:dyDescent="0.2">
      <c r="A314" s="562"/>
      <c r="B314" s="563"/>
      <c r="C314" s="563"/>
      <c r="D314" s="565"/>
      <c r="E314" s="566"/>
      <c r="F314" s="9"/>
      <c r="G314" s="212" t="s">
        <v>2307</v>
      </c>
      <c r="H314" s="291" t="s">
        <v>1364</v>
      </c>
      <c r="I314" s="566"/>
      <c r="J314" s="138">
        <v>250000</v>
      </c>
      <c r="K314" s="566"/>
      <c r="L314" s="138">
        <v>200000</v>
      </c>
      <c r="M314" s="272"/>
      <c r="N314" s="272"/>
      <c r="O314" s="272"/>
      <c r="P314" s="272"/>
      <c r="Q314" s="272"/>
      <c r="R314" s="272"/>
      <c r="S314" s="579"/>
      <c r="T314" s="564"/>
      <c r="U314" s="564"/>
    </row>
    <row r="315" spans="1:22" ht="42.75" customHeight="1" x14ac:dyDescent="0.2">
      <c r="A315" s="562"/>
      <c r="B315" s="563"/>
      <c r="C315" s="563"/>
      <c r="D315" s="565"/>
      <c r="E315" s="566"/>
      <c r="F315" s="9"/>
      <c r="G315" s="212" t="s">
        <v>2175</v>
      </c>
      <c r="H315" s="211" t="s">
        <v>1561</v>
      </c>
      <c r="I315" s="566"/>
      <c r="J315" s="138">
        <v>714706</v>
      </c>
      <c r="K315" s="566"/>
      <c r="L315" s="138">
        <v>599995.68000000005</v>
      </c>
      <c r="M315" s="272"/>
      <c r="N315" s="272"/>
      <c r="O315" s="272"/>
      <c r="P315" s="272"/>
      <c r="Q315" s="272"/>
      <c r="R315" s="272"/>
      <c r="S315" s="579"/>
      <c r="T315" s="564"/>
      <c r="U315" s="564"/>
    </row>
    <row r="316" spans="1:22" ht="60" customHeight="1" x14ac:dyDescent="0.2">
      <c r="A316" s="562"/>
      <c r="B316" s="563"/>
      <c r="C316" s="563"/>
      <c r="D316" s="565"/>
      <c r="E316" s="566"/>
      <c r="F316" s="9"/>
      <c r="G316" s="106" t="s">
        <v>2308</v>
      </c>
      <c r="H316" s="211" t="s">
        <v>1364</v>
      </c>
      <c r="I316" s="566"/>
      <c r="J316" s="138">
        <v>30000</v>
      </c>
      <c r="K316" s="566"/>
      <c r="L316" s="138">
        <v>25500</v>
      </c>
      <c r="M316" s="272"/>
      <c r="N316" s="272"/>
      <c r="O316" s="272"/>
      <c r="P316" s="272"/>
      <c r="Q316" s="272"/>
      <c r="R316" s="272"/>
      <c r="S316" s="579"/>
      <c r="T316" s="564"/>
      <c r="U316" s="564"/>
    </row>
    <row r="317" spans="1:22" ht="29.1" customHeight="1" x14ac:dyDescent="0.2">
      <c r="A317" s="562">
        <v>102</v>
      </c>
      <c r="B317" s="563" t="s">
        <v>2554</v>
      </c>
      <c r="C317" s="592" t="s">
        <v>1391</v>
      </c>
      <c r="D317" s="750" t="s">
        <v>1503</v>
      </c>
      <c r="E317" s="577" t="s">
        <v>1504</v>
      </c>
      <c r="F317" s="116" t="s">
        <v>1505</v>
      </c>
      <c r="G317" s="79"/>
      <c r="H317" s="80" t="s">
        <v>1413</v>
      </c>
      <c r="I317" s="788">
        <v>23746994.18</v>
      </c>
      <c r="J317" s="138">
        <v>277963.34999999998</v>
      </c>
      <c r="K317" s="567">
        <f>L317+L318+L319+L320</f>
        <v>11293841.149999999</v>
      </c>
      <c r="L317" s="138">
        <v>236268.84</v>
      </c>
      <c r="M317" s="272"/>
      <c r="N317" s="272"/>
      <c r="O317" s="272"/>
      <c r="P317" s="272"/>
      <c r="Q317" s="272"/>
      <c r="R317" s="272"/>
      <c r="S317" s="579" t="s">
        <v>2555</v>
      </c>
      <c r="T317" s="564" t="s">
        <v>2556</v>
      </c>
      <c r="U317" s="564" t="s">
        <v>2499</v>
      </c>
    </row>
    <row r="318" spans="1:22" ht="24" x14ac:dyDescent="0.2">
      <c r="A318" s="562"/>
      <c r="B318" s="563"/>
      <c r="C318" s="760"/>
      <c r="D318" s="613"/>
      <c r="E318" s="767"/>
      <c r="F318" s="102"/>
      <c r="G318" s="104" t="s">
        <v>1511</v>
      </c>
      <c r="H318" s="80" t="s">
        <v>1413</v>
      </c>
      <c r="I318" s="789"/>
      <c r="J318" s="138">
        <v>21124029.190000001</v>
      </c>
      <c r="K318" s="566"/>
      <c r="L318" s="138">
        <v>9064320.9199999999</v>
      </c>
      <c r="M318" s="272"/>
      <c r="N318" s="272"/>
      <c r="O318" s="272"/>
      <c r="P318" s="272"/>
      <c r="Q318" s="272"/>
      <c r="R318" s="272"/>
      <c r="S318" s="579"/>
      <c r="T318" s="564"/>
      <c r="U318" s="564"/>
    </row>
    <row r="319" spans="1:22" ht="36" x14ac:dyDescent="0.2">
      <c r="A319" s="562"/>
      <c r="B319" s="563"/>
      <c r="C319" s="760"/>
      <c r="D319" s="613"/>
      <c r="E319" s="767"/>
      <c r="F319" s="82"/>
      <c r="G319" s="104" t="s">
        <v>1512</v>
      </c>
      <c r="H319" s="106" t="s">
        <v>1513</v>
      </c>
      <c r="I319" s="789"/>
      <c r="J319" s="138">
        <v>1365774.64</v>
      </c>
      <c r="K319" s="566"/>
      <c r="L319" s="138">
        <v>1160908.44</v>
      </c>
      <c r="M319" s="272"/>
      <c r="N319" s="272"/>
      <c r="O319" s="272"/>
      <c r="P319" s="272"/>
      <c r="Q319" s="272"/>
      <c r="R319" s="272"/>
      <c r="S319" s="579"/>
      <c r="T319" s="564"/>
      <c r="U319" s="564"/>
    </row>
    <row r="320" spans="1:22" ht="36" x14ac:dyDescent="0.2">
      <c r="A320" s="562"/>
      <c r="B320" s="563"/>
      <c r="C320" s="761"/>
      <c r="D320" s="614"/>
      <c r="E320" s="768"/>
      <c r="F320" s="84"/>
      <c r="G320" s="103" t="s">
        <v>1514</v>
      </c>
      <c r="H320" s="106" t="s">
        <v>1513</v>
      </c>
      <c r="I320" s="790"/>
      <c r="J320" s="138">
        <v>979227</v>
      </c>
      <c r="K320" s="566"/>
      <c r="L320" s="138">
        <v>832342.95</v>
      </c>
      <c r="M320" s="272"/>
      <c r="N320" s="272"/>
      <c r="O320" s="272"/>
      <c r="P320" s="272"/>
      <c r="Q320" s="272"/>
      <c r="R320" s="272"/>
      <c r="S320" s="579"/>
      <c r="T320" s="564"/>
      <c r="U320" s="564"/>
    </row>
    <row r="321" spans="1:21" ht="57" x14ac:dyDescent="0.2">
      <c r="A321" s="562">
        <v>103</v>
      </c>
      <c r="B321" s="563" t="s">
        <v>2636</v>
      </c>
      <c r="C321" s="591" t="s">
        <v>1351</v>
      </c>
      <c r="D321" s="579" t="s">
        <v>2666</v>
      </c>
      <c r="E321" s="564" t="s">
        <v>1463</v>
      </c>
      <c r="F321" s="307" t="s">
        <v>2637</v>
      </c>
      <c r="G321" s="272"/>
      <c r="H321" s="308" t="s">
        <v>1434</v>
      </c>
      <c r="I321" s="786">
        <v>12504461.949999999</v>
      </c>
      <c r="J321" s="311">
        <v>5603082.8200000003</v>
      </c>
      <c r="K321" s="566">
        <v>10622264.99</v>
      </c>
      <c r="L321" s="311">
        <v>4762620.3899999997</v>
      </c>
      <c r="M321" s="272"/>
      <c r="N321" s="272"/>
      <c r="O321" s="272"/>
      <c r="P321" s="272"/>
      <c r="Q321" s="272"/>
      <c r="R321" s="272"/>
      <c r="S321" s="579" t="s">
        <v>2664</v>
      </c>
      <c r="T321" s="564" t="s">
        <v>2638</v>
      </c>
      <c r="U321" s="564" t="s">
        <v>2639</v>
      </c>
    </row>
    <row r="322" spans="1:21" ht="15" customHeight="1" x14ac:dyDescent="0.2">
      <c r="A322" s="562"/>
      <c r="B322" s="563"/>
      <c r="C322" s="591"/>
      <c r="D322" s="579"/>
      <c r="E322" s="564"/>
      <c r="F322" s="272"/>
      <c r="G322" s="309" t="s">
        <v>1468</v>
      </c>
      <c r="H322" s="308" t="s">
        <v>1434</v>
      </c>
      <c r="I322" s="786"/>
      <c r="J322" s="311">
        <v>3044374.09</v>
      </c>
      <c r="K322" s="566"/>
      <c r="L322" s="311">
        <v>2587717.9700000002</v>
      </c>
      <c r="M322" s="272"/>
      <c r="N322" s="272"/>
      <c r="O322" s="272"/>
      <c r="P322" s="272"/>
      <c r="Q322" s="272"/>
      <c r="R322" s="272"/>
      <c r="S322" s="579"/>
      <c r="T322" s="564"/>
      <c r="U322" s="564"/>
    </row>
    <row r="323" spans="1:21" ht="15" customHeight="1" x14ac:dyDescent="0.2">
      <c r="A323" s="562"/>
      <c r="B323" s="563"/>
      <c r="C323" s="591"/>
      <c r="D323" s="579"/>
      <c r="E323" s="564"/>
      <c r="F323" s="272"/>
      <c r="G323" s="309" t="s">
        <v>1469</v>
      </c>
      <c r="H323" s="308" t="s">
        <v>1434</v>
      </c>
      <c r="I323" s="786"/>
      <c r="J323" s="311">
        <v>2208668.79</v>
      </c>
      <c r="K323" s="566"/>
      <c r="L323" s="311">
        <v>1877368.47</v>
      </c>
      <c r="M323" s="272"/>
      <c r="N323" s="272"/>
      <c r="O323" s="272"/>
      <c r="P323" s="272"/>
      <c r="Q323" s="272"/>
      <c r="R323" s="272"/>
      <c r="S323" s="579"/>
      <c r="T323" s="564"/>
      <c r="U323" s="564"/>
    </row>
    <row r="324" spans="1:21" ht="15" customHeight="1" x14ac:dyDescent="0.2">
      <c r="A324" s="562"/>
      <c r="B324" s="563"/>
      <c r="C324" s="591"/>
      <c r="D324" s="579"/>
      <c r="E324" s="564"/>
      <c r="F324" s="272"/>
      <c r="G324" s="309" t="s">
        <v>1470</v>
      </c>
      <c r="H324" s="310" t="s">
        <v>1413</v>
      </c>
      <c r="I324" s="786"/>
      <c r="J324" s="311">
        <v>1279929.74</v>
      </c>
      <c r="K324" s="566"/>
      <c r="L324" s="311">
        <v>1081412.6299999999</v>
      </c>
      <c r="M324" s="272"/>
      <c r="N324" s="272"/>
      <c r="O324" s="272"/>
      <c r="P324" s="272"/>
      <c r="Q324" s="272"/>
      <c r="R324" s="272"/>
      <c r="S324" s="579"/>
      <c r="T324" s="564"/>
      <c r="U324" s="564"/>
    </row>
    <row r="325" spans="1:21" ht="15" customHeight="1" x14ac:dyDescent="0.2">
      <c r="A325" s="773"/>
      <c r="B325" s="785"/>
      <c r="C325" s="592"/>
      <c r="D325" s="750"/>
      <c r="E325" s="577"/>
      <c r="F325" s="314"/>
      <c r="G325" s="316" t="s">
        <v>1471</v>
      </c>
      <c r="H325" s="317" t="s">
        <v>1413</v>
      </c>
      <c r="I325" s="787"/>
      <c r="J325" s="318">
        <v>368406.51</v>
      </c>
      <c r="K325" s="641"/>
      <c r="L325" s="318">
        <v>313145.53000000003</v>
      </c>
      <c r="M325" s="314"/>
      <c r="N325" s="314"/>
      <c r="O325" s="314"/>
      <c r="P325" s="314"/>
      <c r="Q325" s="314"/>
      <c r="R325" s="314"/>
      <c r="S325" s="750"/>
      <c r="T325" s="577"/>
      <c r="U325" s="577"/>
    </row>
    <row r="326" spans="1:21" ht="28.5" x14ac:dyDescent="0.2">
      <c r="A326" s="562">
        <v>104</v>
      </c>
      <c r="B326" s="562" t="s">
        <v>2656</v>
      </c>
      <c r="C326" s="798" t="s">
        <v>1761</v>
      </c>
      <c r="D326" s="796" t="s">
        <v>2657</v>
      </c>
      <c r="E326" s="564" t="s">
        <v>2662</v>
      </c>
      <c r="F326" s="315" t="s">
        <v>2658</v>
      </c>
      <c r="G326" s="272"/>
      <c r="H326" s="312" t="s">
        <v>1364</v>
      </c>
      <c r="I326" s="799">
        <v>200600</v>
      </c>
      <c r="J326" s="313">
        <v>61200</v>
      </c>
      <c r="K326" s="566">
        <v>170510</v>
      </c>
      <c r="L326" s="313">
        <v>52020</v>
      </c>
      <c r="M326" s="272"/>
      <c r="N326" s="272"/>
      <c r="O326" s="272"/>
      <c r="P326" s="272"/>
      <c r="Q326" s="272"/>
      <c r="R326" s="272"/>
      <c r="S326" s="579" t="s">
        <v>2663</v>
      </c>
      <c r="T326" s="564" t="s">
        <v>2665</v>
      </c>
      <c r="U326" s="564" t="s">
        <v>2655</v>
      </c>
    </row>
    <row r="327" spans="1:21" ht="15" customHeight="1" x14ac:dyDescent="0.2">
      <c r="A327" s="562"/>
      <c r="B327" s="562"/>
      <c r="C327" s="798"/>
      <c r="D327" s="796"/>
      <c r="E327" s="564"/>
      <c r="F327" s="272"/>
      <c r="G327" s="308" t="s">
        <v>2659</v>
      </c>
      <c r="H327" s="312" t="s">
        <v>1423</v>
      </c>
      <c r="I327" s="799"/>
      <c r="J327" s="313">
        <v>56700</v>
      </c>
      <c r="K327" s="566"/>
      <c r="L327" s="313">
        <v>48195</v>
      </c>
      <c r="M327" s="272"/>
      <c r="N327" s="272"/>
      <c r="O327" s="272"/>
      <c r="P327" s="272"/>
      <c r="Q327" s="272"/>
      <c r="R327" s="272"/>
      <c r="S327" s="579"/>
      <c r="T327" s="564"/>
      <c r="U327" s="564"/>
    </row>
    <row r="328" spans="1:21" ht="15" customHeight="1" x14ac:dyDescent="0.2">
      <c r="A328" s="562"/>
      <c r="B328" s="562"/>
      <c r="C328" s="798"/>
      <c r="D328" s="796"/>
      <c r="E328" s="564"/>
      <c r="F328" s="272"/>
      <c r="G328" s="308" t="s">
        <v>2660</v>
      </c>
      <c r="H328" s="312" t="s">
        <v>1364</v>
      </c>
      <c r="I328" s="799"/>
      <c r="J328" s="313">
        <v>55600</v>
      </c>
      <c r="K328" s="566"/>
      <c r="L328" s="313">
        <v>47260</v>
      </c>
      <c r="M328" s="272"/>
      <c r="N328" s="272"/>
      <c r="O328" s="272"/>
      <c r="P328" s="272"/>
      <c r="Q328" s="272"/>
      <c r="R328" s="272"/>
      <c r="S328" s="579"/>
      <c r="T328" s="564"/>
      <c r="U328" s="564"/>
    </row>
    <row r="329" spans="1:21" ht="15" customHeight="1" x14ac:dyDescent="0.2">
      <c r="A329" s="773"/>
      <c r="B329" s="773"/>
      <c r="C329" s="776"/>
      <c r="D329" s="797"/>
      <c r="E329" s="577"/>
      <c r="F329" s="314"/>
      <c r="G329" s="308" t="s">
        <v>2661</v>
      </c>
      <c r="H329" s="312" t="s">
        <v>1561</v>
      </c>
      <c r="I329" s="791"/>
      <c r="J329" s="313">
        <v>27100</v>
      </c>
      <c r="K329" s="566"/>
      <c r="L329" s="313">
        <v>23035</v>
      </c>
      <c r="M329" s="272"/>
      <c r="N329" s="272"/>
      <c r="O329" s="272"/>
      <c r="P329" s="272"/>
      <c r="Q329" s="272"/>
      <c r="R329" s="272"/>
      <c r="S329" s="579"/>
      <c r="T329" s="564"/>
      <c r="U329" s="564"/>
    </row>
    <row r="330" spans="1:21" ht="78.75" customHeight="1" x14ac:dyDescent="0.2">
      <c r="A330" s="773">
        <v>105</v>
      </c>
      <c r="B330" s="773" t="s">
        <v>2792</v>
      </c>
      <c r="C330" s="776" t="s">
        <v>1438</v>
      </c>
      <c r="D330" s="779" t="s">
        <v>2773</v>
      </c>
      <c r="E330" s="782" t="s">
        <v>2793</v>
      </c>
      <c r="F330" s="322" t="s">
        <v>2799</v>
      </c>
      <c r="G330" s="319"/>
      <c r="H330" s="312" t="s">
        <v>1364</v>
      </c>
      <c r="I330" s="791">
        <v>1679320</v>
      </c>
      <c r="J330" s="313">
        <v>277200</v>
      </c>
      <c r="K330" s="794">
        <v>1427422</v>
      </c>
      <c r="L330" s="313">
        <v>235620</v>
      </c>
      <c r="S330" s="323" t="s">
        <v>2798</v>
      </c>
      <c r="T330" s="80" t="s">
        <v>2791</v>
      </c>
      <c r="U330" s="80" t="s">
        <v>2800</v>
      </c>
    </row>
    <row r="331" spans="1:21" ht="26.25" customHeight="1" x14ac:dyDescent="0.2">
      <c r="A331" s="774"/>
      <c r="B331" s="774"/>
      <c r="C331" s="777"/>
      <c r="D331" s="780"/>
      <c r="E331" s="783"/>
      <c r="F331" s="321"/>
      <c r="G331" s="319" t="s">
        <v>2794</v>
      </c>
      <c r="H331" s="312" t="s">
        <v>1364</v>
      </c>
      <c r="I331" s="792"/>
      <c r="J331" s="313">
        <v>159000</v>
      </c>
      <c r="K331" s="576"/>
      <c r="L331" s="313">
        <v>135150</v>
      </c>
      <c r="S331" s="106" t="s">
        <v>2801</v>
      </c>
      <c r="T331" s="80" t="s">
        <v>2791</v>
      </c>
      <c r="U331" s="80" t="s">
        <v>2800</v>
      </c>
    </row>
    <row r="332" spans="1:21" ht="27.75" customHeight="1" x14ac:dyDescent="0.2">
      <c r="A332" s="774"/>
      <c r="B332" s="774"/>
      <c r="C332" s="777"/>
      <c r="D332" s="780"/>
      <c r="E332" s="783"/>
      <c r="F332" s="321"/>
      <c r="G332" s="319" t="s">
        <v>2795</v>
      </c>
      <c r="H332" s="312" t="s">
        <v>1364</v>
      </c>
      <c r="I332" s="792"/>
      <c r="J332" s="313">
        <v>722400</v>
      </c>
      <c r="K332" s="576"/>
      <c r="L332" s="313">
        <v>614040</v>
      </c>
      <c r="S332" s="106" t="s">
        <v>2802</v>
      </c>
      <c r="T332" s="80" t="s">
        <v>2791</v>
      </c>
      <c r="U332" s="80" t="s">
        <v>2800</v>
      </c>
    </row>
    <row r="333" spans="1:21" ht="72" customHeight="1" x14ac:dyDescent="0.2">
      <c r="A333" s="775"/>
      <c r="B333" s="775"/>
      <c r="C333" s="778"/>
      <c r="D333" s="781"/>
      <c r="E333" s="784"/>
      <c r="F333" s="321"/>
      <c r="G333" s="320" t="s">
        <v>2796</v>
      </c>
      <c r="H333" s="308" t="s">
        <v>2797</v>
      </c>
      <c r="I333" s="793"/>
      <c r="J333" s="311">
        <v>520720</v>
      </c>
      <c r="K333" s="795"/>
      <c r="L333" s="318">
        <v>442612</v>
      </c>
      <c r="S333" s="77"/>
      <c r="T333" s="89"/>
      <c r="U333" s="89"/>
    </row>
    <row r="334" spans="1:21" ht="72" customHeight="1" x14ac:dyDescent="0.2">
      <c r="A334" s="806">
        <v>106</v>
      </c>
      <c r="B334" s="773" t="s">
        <v>2829</v>
      </c>
      <c r="C334" s="773" t="s">
        <v>1391</v>
      </c>
      <c r="D334" s="819" t="s">
        <v>2812</v>
      </c>
      <c r="E334" s="821" t="s">
        <v>2830</v>
      </c>
      <c r="F334" s="9" t="s">
        <v>2832</v>
      </c>
      <c r="G334" s="309"/>
      <c r="H334" s="308" t="s">
        <v>2831</v>
      </c>
      <c r="I334" s="800">
        <v>2708029.6</v>
      </c>
      <c r="J334" s="311">
        <v>1507450</v>
      </c>
      <c r="K334" s="803">
        <v>2301825.16</v>
      </c>
      <c r="L334" s="311">
        <v>1281332.5</v>
      </c>
      <c r="M334" s="272"/>
      <c r="N334" s="272"/>
      <c r="O334" s="272"/>
      <c r="P334" s="272"/>
      <c r="Q334" s="272"/>
      <c r="R334" s="272"/>
      <c r="S334" s="106" t="s">
        <v>2835</v>
      </c>
      <c r="T334" s="80" t="s">
        <v>2833</v>
      </c>
      <c r="U334" s="80" t="s">
        <v>2836</v>
      </c>
    </row>
    <row r="335" spans="1:21" ht="72" customHeight="1" x14ac:dyDescent="0.2">
      <c r="A335" s="808"/>
      <c r="B335" s="775"/>
      <c r="C335" s="775"/>
      <c r="D335" s="820"/>
      <c r="E335" s="822"/>
      <c r="F335" s="324"/>
      <c r="G335" s="315" t="s">
        <v>2834</v>
      </c>
      <c r="H335" s="308" t="s">
        <v>1577</v>
      </c>
      <c r="I335" s="802"/>
      <c r="J335" s="311">
        <v>1200579.6000000001</v>
      </c>
      <c r="K335" s="805"/>
      <c r="L335" s="311">
        <v>1020492.66</v>
      </c>
      <c r="M335" s="272"/>
      <c r="N335" s="272"/>
      <c r="O335" s="272"/>
      <c r="P335" s="272"/>
      <c r="Q335" s="272"/>
      <c r="R335" s="272"/>
      <c r="S335" s="106" t="s">
        <v>2837</v>
      </c>
      <c r="T335" s="80" t="s">
        <v>2833</v>
      </c>
      <c r="U335" s="80" t="s">
        <v>2838</v>
      </c>
    </row>
    <row r="336" spans="1:21" ht="72" customHeight="1" x14ac:dyDescent="0.2">
      <c r="A336" s="806">
        <v>107</v>
      </c>
      <c r="B336" s="816" t="s">
        <v>2851</v>
      </c>
      <c r="C336" s="577" t="s">
        <v>1391</v>
      </c>
      <c r="D336" s="750" t="s">
        <v>2811</v>
      </c>
      <c r="E336" s="577" t="s">
        <v>2853</v>
      </c>
      <c r="F336" s="332" t="s">
        <v>2852</v>
      </c>
      <c r="G336" s="309"/>
      <c r="H336" s="308" t="s">
        <v>1513</v>
      </c>
      <c r="I336" s="791">
        <v>2468156.83</v>
      </c>
      <c r="J336" s="311">
        <v>1584244.63</v>
      </c>
      <c r="K336" s="794">
        <v>2097933.2999999998</v>
      </c>
      <c r="L336" s="311"/>
      <c r="M336" s="330"/>
      <c r="N336" s="330"/>
      <c r="O336" s="330"/>
      <c r="P336" s="330"/>
      <c r="Q336" s="330"/>
      <c r="R336" s="330"/>
      <c r="S336" s="95" t="s">
        <v>2854</v>
      </c>
      <c r="T336" s="80" t="s">
        <v>2836</v>
      </c>
      <c r="U336" s="80" t="s">
        <v>2838</v>
      </c>
    </row>
    <row r="337" spans="1:22" ht="72" customHeight="1" x14ac:dyDescent="0.2">
      <c r="A337" s="807"/>
      <c r="B337" s="817"/>
      <c r="C337" s="639"/>
      <c r="D337" s="613"/>
      <c r="E337" s="639"/>
      <c r="F337" s="327"/>
      <c r="G337" s="333" t="s">
        <v>1505</v>
      </c>
      <c r="H337" s="308" t="s">
        <v>1577</v>
      </c>
      <c r="I337" s="792"/>
      <c r="J337" s="311">
        <v>847612.2</v>
      </c>
      <c r="K337" s="574"/>
      <c r="L337" s="311">
        <v>720470.37</v>
      </c>
      <c r="M337" s="330"/>
      <c r="N337" s="330"/>
      <c r="O337" s="330"/>
      <c r="P337" s="330"/>
      <c r="Q337" s="330"/>
      <c r="R337" s="330"/>
      <c r="S337" s="95" t="s">
        <v>2855</v>
      </c>
      <c r="T337" s="80" t="s">
        <v>2836</v>
      </c>
      <c r="U337" s="80" t="s">
        <v>2815</v>
      </c>
    </row>
    <row r="338" spans="1:22" ht="108" customHeight="1" x14ac:dyDescent="0.2">
      <c r="A338" s="808"/>
      <c r="B338" s="818"/>
      <c r="C338" s="628"/>
      <c r="D338" s="614"/>
      <c r="E338" s="628"/>
      <c r="F338" s="328"/>
      <c r="G338" s="334" t="s">
        <v>2810</v>
      </c>
      <c r="H338" s="328" t="s">
        <v>1577</v>
      </c>
      <c r="I338" s="793"/>
      <c r="J338" s="331">
        <v>36300</v>
      </c>
      <c r="K338" s="570"/>
      <c r="L338" s="331">
        <v>30855</v>
      </c>
      <c r="M338" s="324"/>
      <c r="N338" s="324"/>
      <c r="O338" s="324"/>
      <c r="P338" s="324"/>
      <c r="Q338" s="324"/>
      <c r="R338" s="324"/>
      <c r="S338" s="329" t="s">
        <v>2856</v>
      </c>
      <c r="T338" s="328" t="s">
        <v>2836</v>
      </c>
      <c r="U338" s="328" t="s">
        <v>2844</v>
      </c>
      <c r="V338" s="815" t="s">
        <v>2890</v>
      </c>
    </row>
    <row r="339" spans="1:22" ht="120" customHeight="1" x14ac:dyDescent="0.2">
      <c r="A339" s="806">
        <v>108</v>
      </c>
      <c r="B339" s="806" t="s">
        <v>2877</v>
      </c>
      <c r="C339" s="809" t="s">
        <v>1391</v>
      </c>
      <c r="D339" s="750" t="s">
        <v>2878</v>
      </c>
      <c r="E339" s="812" t="s">
        <v>2883</v>
      </c>
      <c r="F339" s="344" t="s">
        <v>2879</v>
      </c>
      <c r="G339" s="341"/>
      <c r="H339" s="336" t="s">
        <v>2880</v>
      </c>
      <c r="I339" s="800">
        <v>2492080.65</v>
      </c>
      <c r="J339" s="337">
        <v>941176</v>
      </c>
      <c r="K339" s="803">
        <v>2118268.5499999998</v>
      </c>
      <c r="L339" s="338" t="s">
        <v>2882</v>
      </c>
      <c r="M339" s="342"/>
      <c r="N339" s="342"/>
      <c r="O339" s="342"/>
      <c r="P339" s="342"/>
      <c r="Q339" s="342"/>
      <c r="R339" s="342"/>
      <c r="S339" s="347" t="s">
        <v>2889</v>
      </c>
      <c r="T339" s="272" t="s">
        <v>2862</v>
      </c>
      <c r="U339" s="336" t="s">
        <v>2895</v>
      </c>
      <c r="V339" s="815"/>
    </row>
    <row r="340" spans="1:22" ht="24" x14ac:dyDescent="0.2">
      <c r="A340" s="807"/>
      <c r="B340" s="807"/>
      <c r="C340" s="810"/>
      <c r="D340" s="613"/>
      <c r="E340" s="813"/>
      <c r="F340" s="340"/>
      <c r="G340" s="345" t="s">
        <v>2881</v>
      </c>
      <c r="H340" s="336" t="s">
        <v>2797</v>
      </c>
      <c r="I340" s="801"/>
      <c r="J340" s="337">
        <v>446582</v>
      </c>
      <c r="K340" s="804"/>
      <c r="L340" s="339">
        <v>379594.7</v>
      </c>
      <c r="S340" s="272"/>
      <c r="T340" s="272"/>
      <c r="U340" s="272"/>
      <c r="V340" s="815"/>
    </row>
    <row r="341" spans="1:22" ht="36" x14ac:dyDescent="0.2">
      <c r="A341" s="808"/>
      <c r="B341" s="808"/>
      <c r="C341" s="811"/>
      <c r="D341" s="614"/>
      <c r="E341" s="814"/>
      <c r="F341" s="343"/>
      <c r="G341" s="346" t="s">
        <v>2809</v>
      </c>
      <c r="H341" s="272" t="s">
        <v>1395</v>
      </c>
      <c r="I341" s="802"/>
      <c r="J341" s="337">
        <v>1104322.6499999999</v>
      </c>
      <c r="K341" s="805"/>
      <c r="L341" s="339">
        <v>938674.25</v>
      </c>
      <c r="M341" s="324"/>
      <c r="N341" s="324"/>
      <c r="O341" s="324"/>
      <c r="P341" s="324"/>
      <c r="Q341" s="324"/>
      <c r="R341" s="324"/>
      <c r="S341" s="347" t="s">
        <v>2892</v>
      </c>
      <c r="T341" s="272" t="s">
        <v>2862</v>
      </c>
      <c r="U341" s="332" t="s">
        <v>2896</v>
      </c>
      <c r="V341" s="815"/>
    </row>
    <row r="342" spans="1:22" ht="15" x14ac:dyDescent="0.2">
      <c r="G342" s="326"/>
      <c r="I342" s="325"/>
      <c r="K342" s="268"/>
    </row>
    <row r="343" spans="1:22" ht="15" x14ac:dyDescent="0.2">
      <c r="G343" s="326"/>
      <c r="I343" s="325"/>
      <c r="K343" s="268"/>
    </row>
    <row r="344" spans="1:22" ht="15" x14ac:dyDescent="0.2">
      <c r="G344" s="326"/>
      <c r="I344" s="325"/>
      <c r="K344" s="268"/>
    </row>
    <row r="345" spans="1:22" ht="15" x14ac:dyDescent="0.2">
      <c r="G345" s="326"/>
      <c r="I345" s="325"/>
      <c r="K345" s="268"/>
    </row>
    <row r="346" spans="1:22" ht="15" x14ac:dyDescent="0.2">
      <c r="G346" s="326"/>
      <c r="I346" s="325"/>
      <c r="K346" s="268"/>
    </row>
    <row r="347" spans="1:22" ht="15" x14ac:dyDescent="0.2">
      <c r="G347" s="326"/>
      <c r="I347" s="325"/>
      <c r="K347" s="268"/>
    </row>
    <row r="348" spans="1:22" ht="15" x14ac:dyDescent="0.2">
      <c r="G348" s="326"/>
      <c r="I348" s="325"/>
      <c r="K348" s="268"/>
    </row>
    <row r="349" spans="1:22" ht="15" x14ac:dyDescent="0.2">
      <c r="G349" s="326"/>
      <c r="I349" s="325"/>
      <c r="K349" s="268"/>
    </row>
    <row r="350" spans="1:22" ht="19.5" customHeight="1" x14ac:dyDescent="0.25">
      <c r="B350" s="270" t="s">
        <v>2213</v>
      </c>
      <c r="C350" s="270"/>
    </row>
    <row r="352" spans="1:22" ht="15.6" customHeight="1" x14ac:dyDescent="0.2">
      <c r="B352" s="271" t="s">
        <v>2214</v>
      </c>
      <c r="C352" s="271" t="s">
        <v>2215</v>
      </c>
      <c r="D352" s="271" t="s">
        <v>2216</v>
      </c>
      <c r="E352" s="271" t="s">
        <v>2217</v>
      </c>
    </row>
    <row r="353" spans="2:7" ht="19.5" customHeight="1" x14ac:dyDescent="0.2">
      <c r="B353" s="272" t="s">
        <v>2218</v>
      </c>
      <c r="C353" s="272" t="s">
        <v>1721</v>
      </c>
      <c r="D353" s="273">
        <f>K146+K144</f>
        <v>4156259.38</v>
      </c>
      <c r="E353" s="272">
        <v>2</v>
      </c>
      <c r="F353" s="67" t="s">
        <v>2557</v>
      </c>
    </row>
    <row r="354" spans="2:7" x14ac:dyDescent="0.2">
      <c r="B354" s="272" t="s">
        <v>2218</v>
      </c>
      <c r="C354" s="272" t="s">
        <v>1351</v>
      </c>
      <c r="D354" s="273">
        <f>29702313.29+K321</f>
        <v>40324578.280000001</v>
      </c>
      <c r="E354" s="272">
        <v>14</v>
      </c>
    </row>
    <row r="355" spans="2:7" x14ac:dyDescent="0.2">
      <c r="B355" s="272" t="s">
        <v>2219</v>
      </c>
      <c r="C355" s="272" t="s">
        <v>1377</v>
      </c>
      <c r="D355" s="273">
        <f>K14+K51</f>
        <v>11813020.35</v>
      </c>
      <c r="E355" s="272">
        <v>1</v>
      </c>
      <c r="G355" s="67" t="s">
        <v>3085</v>
      </c>
    </row>
    <row r="356" spans="2:7" x14ac:dyDescent="0.2">
      <c r="B356" s="272" t="s">
        <v>2219</v>
      </c>
      <c r="C356" s="272" t="s">
        <v>1740</v>
      </c>
      <c r="D356" s="273">
        <f>K242+K239+K150+K148</f>
        <v>5455226.8100000005</v>
      </c>
      <c r="E356" s="272">
        <v>4</v>
      </c>
    </row>
    <row r="357" spans="2:7" x14ac:dyDescent="0.2">
      <c r="B357" s="272" t="s">
        <v>2220</v>
      </c>
      <c r="C357" s="272" t="s">
        <v>1438</v>
      </c>
      <c r="D357" s="273">
        <f>K313+K311+K307+K303+K279+K277+K274+K268+K266+K264+K262+K260+K258+K255+K252+K249+K244+K54+K33+K330</f>
        <v>30669678.800000001</v>
      </c>
      <c r="E357" s="272">
        <v>19</v>
      </c>
    </row>
    <row r="358" spans="2:7" x14ac:dyDescent="0.2">
      <c r="B358" s="272" t="s">
        <v>2221</v>
      </c>
      <c r="C358" s="272" t="s">
        <v>1391</v>
      </c>
      <c r="D358" s="273">
        <v>65425780.420000002</v>
      </c>
      <c r="E358" s="272">
        <v>17</v>
      </c>
    </row>
    <row r="359" spans="2:7" x14ac:dyDescent="0.2">
      <c r="B359" s="272" t="s">
        <v>2222</v>
      </c>
      <c r="C359" s="272" t="s">
        <v>1518</v>
      </c>
      <c r="D359" s="273">
        <v>11833716</v>
      </c>
      <c r="E359" s="272">
        <v>10</v>
      </c>
    </row>
    <row r="360" spans="2:7" x14ac:dyDescent="0.2">
      <c r="B360" s="272" t="s">
        <v>2223</v>
      </c>
      <c r="C360" s="272" t="s">
        <v>1761</v>
      </c>
      <c r="D360" s="273">
        <v>2275373.11</v>
      </c>
      <c r="E360" s="272">
        <v>10</v>
      </c>
    </row>
    <row r="361" spans="2:7" x14ac:dyDescent="0.2">
      <c r="B361" s="272" t="s">
        <v>2223</v>
      </c>
      <c r="C361" s="272" t="s">
        <v>1858</v>
      </c>
      <c r="D361" s="273">
        <v>1365840.11</v>
      </c>
      <c r="E361" s="272">
        <v>22</v>
      </c>
    </row>
    <row r="362" spans="2:7" ht="12.75" x14ac:dyDescent="0.2">
      <c r="D362" s="274">
        <f>SUM(D353:D361)</f>
        <v>173319473.26000005</v>
      </c>
      <c r="E362" s="275">
        <f>SUM(E353:E361)</f>
        <v>99</v>
      </c>
    </row>
  </sheetData>
  <autoFilter ref="B2:B362" xr:uid="{00000000-0009-0000-0000-000000000000}"/>
  <mergeCells count="1668">
    <mergeCell ref="I339:I341"/>
    <mergeCell ref="K339:K341"/>
    <mergeCell ref="A339:A341"/>
    <mergeCell ref="B339:B341"/>
    <mergeCell ref="C339:C341"/>
    <mergeCell ref="D339:D341"/>
    <mergeCell ref="E339:E341"/>
    <mergeCell ref="V338:V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 ref="A330:A333"/>
    <mergeCell ref="A321:A325"/>
    <mergeCell ref="B321:B325"/>
    <mergeCell ref="C321:C325"/>
    <mergeCell ref="D321:D325"/>
    <mergeCell ref="E321:E325"/>
    <mergeCell ref="I321:I325"/>
    <mergeCell ref="K321:K325"/>
    <mergeCell ref="S321:S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I330:I333"/>
    <mergeCell ref="K330:K333"/>
    <mergeCell ref="D326:D329"/>
    <mergeCell ref="C326:C329"/>
    <mergeCell ref="E326:E329"/>
    <mergeCell ref="A326:A329"/>
    <mergeCell ref="B326:B329"/>
    <mergeCell ref="I326:I329"/>
    <mergeCell ref="K326:K329"/>
    <mergeCell ref="S326:S329"/>
    <mergeCell ref="T326:T329"/>
    <mergeCell ref="U326:U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I14:I16"/>
    <mergeCell ref="K14:K16"/>
    <mergeCell ref="M14:M16"/>
    <mergeCell ref="N14:N16"/>
    <mergeCell ref="O14:O16"/>
    <mergeCell ref="P14:P16"/>
    <mergeCell ref="Q10:Q13"/>
    <mergeCell ref="Q22:Q32"/>
    <mergeCell ref="R22:R32"/>
    <mergeCell ref="R17:R19"/>
    <mergeCell ref="S17:S19"/>
    <mergeCell ref="T17:T19"/>
    <mergeCell ref="U17:U19"/>
    <mergeCell ref="S10:S13"/>
    <mergeCell ref="T10:T13"/>
    <mergeCell ref="U10:U13"/>
    <mergeCell ref="O10:O13"/>
    <mergeCell ref="P10:P13"/>
    <mergeCell ref="B14:B16"/>
    <mergeCell ref="A14:A16"/>
    <mergeCell ref="S7:S9"/>
    <mergeCell ref="T7:T9"/>
    <mergeCell ref="U7:U9"/>
    <mergeCell ref="A10:A13"/>
    <mergeCell ref="B10:B13"/>
    <mergeCell ref="C10:C13"/>
    <mergeCell ref="D10:D13"/>
    <mergeCell ref="E10:E13"/>
    <mergeCell ref="I10:I13"/>
    <mergeCell ref="M7:M9"/>
    <mergeCell ref="N7:N9"/>
    <mergeCell ref="O7:O9"/>
    <mergeCell ref="P7:P9"/>
    <mergeCell ref="K17:K19"/>
    <mergeCell ref="M17:M19"/>
    <mergeCell ref="N17:N19"/>
    <mergeCell ref="O17:O19"/>
    <mergeCell ref="P17:P19"/>
    <mergeCell ref="Q17:Q19"/>
    <mergeCell ref="A17:A19"/>
    <mergeCell ref="B17:B19"/>
    <mergeCell ref="C17:C19"/>
    <mergeCell ref="D17:D19"/>
    <mergeCell ref="E17:E19"/>
    <mergeCell ref="R20:R21"/>
    <mergeCell ref="G2:K2"/>
    <mergeCell ref="G4:K4"/>
    <mergeCell ref="A7:A9"/>
    <mergeCell ref="B7:B9"/>
    <mergeCell ref="C7:C9"/>
    <mergeCell ref="D7:D9"/>
    <mergeCell ref="E7:E9"/>
    <mergeCell ref="I7:I9"/>
    <mergeCell ref="K7:K9"/>
    <mergeCell ref="R10:R13"/>
    <mergeCell ref="A22:A32"/>
    <mergeCell ref="B22:B32"/>
    <mergeCell ref="C22:C32"/>
    <mergeCell ref="D22:D32"/>
    <mergeCell ref="E22:E32"/>
    <mergeCell ref="K20:K21"/>
    <mergeCell ref="M20:M21"/>
    <mergeCell ref="N20:N21"/>
    <mergeCell ref="O20:O21"/>
    <mergeCell ref="P20:P21"/>
    <mergeCell ref="Q20:Q21"/>
    <mergeCell ref="R39:R41"/>
    <mergeCell ref="A20:A21"/>
    <mergeCell ref="B20:B21"/>
    <mergeCell ref="D20:D21"/>
    <mergeCell ref="E20:E21"/>
    <mergeCell ref="I20:I21"/>
    <mergeCell ref="R33:R38"/>
    <mergeCell ref="S33:S38"/>
    <mergeCell ref="T33:T38"/>
    <mergeCell ref="U33:U38"/>
    <mergeCell ref="S22:S32"/>
    <mergeCell ref="T22:T32"/>
    <mergeCell ref="U22:U32"/>
    <mergeCell ref="I22:I32"/>
    <mergeCell ref="K22:K32"/>
    <mergeCell ref="M22:M32"/>
    <mergeCell ref="N22:N32"/>
    <mergeCell ref="O22:O32"/>
    <mergeCell ref="P22:P32"/>
    <mergeCell ref="S20:S21"/>
    <mergeCell ref="T20:T21"/>
    <mergeCell ref="U20:U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A42:A45"/>
    <mergeCell ref="B42:B45"/>
    <mergeCell ref="C42:C45"/>
    <mergeCell ref="D42:D45"/>
    <mergeCell ref="E42:E45"/>
    <mergeCell ref="I42:I45"/>
    <mergeCell ref="Q46:Q50"/>
    <mergeCell ref="Q39:Q41"/>
    <mergeCell ref="S39:S41"/>
    <mergeCell ref="T39:T41"/>
    <mergeCell ref="U39:U41"/>
    <mergeCell ref="I39:I41"/>
    <mergeCell ref="K39:K41"/>
    <mergeCell ref="M39:M41"/>
    <mergeCell ref="N39:N41"/>
    <mergeCell ref="O39:O41"/>
    <mergeCell ref="P39:P41"/>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A46:A50"/>
    <mergeCell ref="B46:B50"/>
    <mergeCell ref="C46:C50"/>
    <mergeCell ref="D46:D50"/>
    <mergeCell ref="E46:E50"/>
    <mergeCell ref="M60:M62"/>
    <mergeCell ref="N60:N62"/>
    <mergeCell ref="O60:O62"/>
    <mergeCell ref="P60:P62"/>
    <mergeCell ref="Q60:Q62"/>
    <mergeCell ref="R46:R50"/>
    <mergeCell ref="S46:S50"/>
    <mergeCell ref="T46:T50"/>
    <mergeCell ref="U46:U50"/>
    <mergeCell ref="I46:I50"/>
    <mergeCell ref="K46:K50"/>
    <mergeCell ref="M46:M50"/>
    <mergeCell ref="N46:N50"/>
    <mergeCell ref="O46:O50"/>
    <mergeCell ref="P46:P50"/>
    <mergeCell ref="R42:R45"/>
    <mergeCell ref="S42:S45"/>
    <mergeCell ref="T42:T45"/>
    <mergeCell ref="U42:U45"/>
    <mergeCell ref="K42:K45"/>
    <mergeCell ref="M42:M45"/>
    <mergeCell ref="N42:N45"/>
    <mergeCell ref="O42:O45"/>
    <mergeCell ref="P42:P45"/>
    <mergeCell ref="Q42:Q45"/>
    <mergeCell ref="A63:A66"/>
    <mergeCell ref="B63:B66"/>
    <mergeCell ref="C63:C66"/>
    <mergeCell ref="D63:D66"/>
    <mergeCell ref="E63:E66"/>
    <mergeCell ref="B60:B62"/>
    <mergeCell ref="C60:C62"/>
    <mergeCell ref="D60:D62"/>
    <mergeCell ref="E60:E62"/>
    <mergeCell ref="I60:I62"/>
    <mergeCell ref="Q63:Q66"/>
    <mergeCell ref="I51:I53"/>
    <mergeCell ref="Q54:Q59"/>
    <mergeCell ref="R54:R59"/>
    <mergeCell ref="S54:S59"/>
    <mergeCell ref="T54:T59"/>
    <mergeCell ref="U54:U59"/>
    <mergeCell ref="I54:I59"/>
    <mergeCell ref="K54:K59"/>
    <mergeCell ref="M54:M59"/>
    <mergeCell ref="N54:N59"/>
    <mergeCell ref="O54:O59"/>
    <mergeCell ref="P54:P59"/>
    <mergeCell ref="R51:R53"/>
    <mergeCell ref="S51:S53"/>
    <mergeCell ref="T51:T53"/>
    <mergeCell ref="U51:U53"/>
    <mergeCell ref="R60:R62"/>
    <mergeCell ref="S60:S62"/>
    <mergeCell ref="T60:T62"/>
    <mergeCell ref="U60:U62"/>
    <mergeCell ref="K60:K62"/>
    <mergeCell ref="A60:A62"/>
    <mergeCell ref="R69:R72"/>
    <mergeCell ref="S69:S72"/>
    <mergeCell ref="T69:T72"/>
    <mergeCell ref="U69:U72"/>
    <mergeCell ref="I69:I72"/>
    <mergeCell ref="K69:K72"/>
    <mergeCell ref="M69:M72"/>
    <mergeCell ref="N69:N72"/>
    <mergeCell ref="O69:O72"/>
    <mergeCell ref="P69:P72"/>
    <mergeCell ref="R67:R68"/>
    <mergeCell ref="S67:S68"/>
    <mergeCell ref="T67:T68"/>
    <mergeCell ref="U67:U68"/>
    <mergeCell ref="R63:R66"/>
    <mergeCell ref="S63:S66"/>
    <mergeCell ref="T63:T66"/>
    <mergeCell ref="U63:U66"/>
    <mergeCell ref="I63:I66"/>
    <mergeCell ref="K63:K66"/>
    <mergeCell ref="M63:M66"/>
    <mergeCell ref="N63:N66"/>
    <mergeCell ref="O63:O66"/>
    <mergeCell ref="P63:P66"/>
    <mergeCell ref="A69:A72"/>
    <mergeCell ref="B69:B72"/>
    <mergeCell ref="C69:C72"/>
    <mergeCell ref="D69:D72"/>
    <mergeCell ref="E69:E72"/>
    <mergeCell ref="K67:K68"/>
    <mergeCell ref="M67:M68"/>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I67:I68"/>
    <mergeCell ref="Q69:Q72"/>
    <mergeCell ref="N67:N68"/>
    <mergeCell ref="O67:O68"/>
    <mergeCell ref="P67:P68"/>
    <mergeCell ref="Q67:Q68"/>
    <mergeCell ref="A67:A68"/>
    <mergeCell ref="B67:B68"/>
    <mergeCell ref="C67:C68"/>
    <mergeCell ref="D67:D68"/>
    <mergeCell ref="E67:E68"/>
    <mergeCell ref="R83:R84"/>
    <mergeCell ref="S83:S84"/>
    <mergeCell ref="T83:T84"/>
    <mergeCell ref="U83:U84"/>
    <mergeCell ref="I83:I84"/>
    <mergeCell ref="K83:K84"/>
    <mergeCell ref="M83:M84"/>
    <mergeCell ref="N83:N84"/>
    <mergeCell ref="O83:O84"/>
    <mergeCell ref="P83:P84"/>
    <mergeCell ref="R73:R82"/>
    <mergeCell ref="S73:S82"/>
    <mergeCell ref="T73:T82"/>
    <mergeCell ref="U73:U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A83:A84"/>
    <mergeCell ref="B83:B84"/>
    <mergeCell ref="B90:B91"/>
    <mergeCell ref="C90:C91"/>
    <mergeCell ref="D90:D91"/>
    <mergeCell ref="E90:E91"/>
    <mergeCell ref="I90:I91"/>
    <mergeCell ref="Q92:Q93"/>
    <mergeCell ref="I85:I86"/>
    <mergeCell ref="Q87:Q89"/>
    <mergeCell ref="R87:R89"/>
    <mergeCell ref="S87:S89"/>
    <mergeCell ref="T87:T89"/>
    <mergeCell ref="U87:U89"/>
    <mergeCell ref="I87:I89"/>
    <mergeCell ref="K87:K89"/>
    <mergeCell ref="M87:M89"/>
    <mergeCell ref="N87:N89"/>
    <mergeCell ref="O87:O89"/>
    <mergeCell ref="P87:P89"/>
    <mergeCell ref="R85:R86"/>
    <mergeCell ref="S85:S86"/>
    <mergeCell ref="T85:T86"/>
    <mergeCell ref="U85:U86"/>
    <mergeCell ref="R90:R91"/>
    <mergeCell ref="S90:S91"/>
    <mergeCell ref="T90:T91"/>
    <mergeCell ref="U90:U91"/>
    <mergeCell ref="K90:K91"/>
    <mergeCell ref="M90:M91"/>
    <mergeCell ref="N90:N91"/>
    <mergeCell ref="O90:O91"/>
    <mergeCell ref="P90:P91"/>
    <mergeCell ref="Q90:Q91"/>
    <mergeCell ref="D99:D101"/>
    <mergeCell ref="E99:E101"/>
    <mergeCell ref="K94:K98"/>
    <mergeCell ref="M94:M98"/>
    <mergeCell ref="N94:N98"/>
    <mergeCell ref="O94:O98"/>
    <mergeCell ref="P94:P98"/>
    <mergeCell ref="Q94:Q98"/>
    <mergeCell ref="A94:A98"/>
    <mergeCell ref="B94:B98"/>
    <mergeCell ref="C94:C98"/>
    <mergeCell ref="D94:D98"/>
    <mergeCell ref="E94:E98"/>
    <mergeCell ref="A92:A93"/>
    <mergeCell ref="B92:B93"/>
    <mergeCell ref="C92:C93"/>
    <mergeCell ref="D92:D93"/>
    <mergeCell ref="E92:E93"/>
    <mergeCell ref="I102:I103"/>
    <mergeCell ref="Q104:Q107"/>
    <mergeCell ref="A90:A91"/>
    <mergeCell ref="I94:I98"/>
    <mergeCell ref="Q99:Q101"/>
    <mergeCell ref="R99:R101"/>
    <mergeCell ref="S99:S101"/>
    <mergeCell ref="T99:T101"/>
    <mergeCell ref="U99:U101"/>
    <mergeCell ref="I99:I101"/>
    <mergeCell ref="K99:K101"/>
    <mergeCell ref="M99:M101"/>
    <mergeCell ref="N99:N101"/>
    <mergeCell ref="O99:O101"/>
    <mergeCell ref="P99:P101"/>
    <mergeCell ref="R94:R98"/>
    <mergeCell ref="S94:S98"/>
    <mergeCell ref="T94:T98"/>
    <mergeCell ref="U94:U98"/>
    <mergeCell ref="R92:R93"/>
    <mergeCell ref="S92:S93"/>
    <mergeCell ref="T92:T93"/>
    <mergeCell ref="U92:U93"/>
    <mergeCell ref="I92:I93"/>
    <mergeCell ref="K92:K93"/>
    <mergeCell ref="M92:M93"/>
    <mergeCell ref="N92:N93"/>
    <mergeCell ref="O92:O93"/>
    <mergeCell ref="P92:P93"/>
    <mergeCell ref="A99:A101"/>
    <mergeCell ref="B99:B101"/>
    <mergeCell ref="C99:C101"/>
    <mergeCell ref="T104:T107"/>
    <mergeCell ref="U104:U107"/>
    <mergeCell ref="I104:I107"/>
    <mergeCell ref="K104:K107"/>
    <mergeCell ref="M104:M107"/>
    <mergeCell ref="N104:N107"/>
    <mergeCell ref="O104:O107"/>
    <mergeCell ref="P104:P107"/>
    <mergeCell ref="R102:R103"/>
    <mergeCell ref="S102:S103"/>
    <mergeCell ref="T102:T103"/>
    <mergeCell ref="U102:U103"/>
    <mergeCell ref="R108:R111"/>
    <mergeCell ref="S108:S111"/>
    <mergeCell ref="T108:T111"/>
    <mergeCell ref="U108:U111"/>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04:R107"/>
    <mergeCell ref="S104:S107"/>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M123:M125"/>
    <mergeCell ref="N123:N125"/>
    <mergeCell ref="O123:O125"/>
    <mergeCell ref="P123:P125"/>
    <mergeCell ref="Q123:Q125"/>
    <mergeCell ref="R116:R117"/>
    <mergeCell ref="S116:S117"/>
    <mergeCell ref="T116:T117"/>
    <mergeCell ref="U116:U117"/>
    <mergeCell ref="I116:I117"/>
    <mergeCell ref="K116:K117"/>
    <mergeCell ref="M116:M117"/>
    <mergeCell ref="N116:N117"/>
    <mergeCell ref="O116:O117"/>
    <mergeCell ref="P116:P117"/>
    <mergeCell ref="R112:R115"/>
    <mergeCell ref="S112:S115"/>
    <mergeCell ref="T112:T115"/>
    <mergeCell ref="U112:U115"/>
    <mergeCell ref="A126:A127"/>
    <mergeCell ref="B126:B127"/>
    <mergeCell ref="C126:C127"/>
    <mergeCell ref="D126:D127"/>
    <mergeCell ref="E126:E127"/>
    <mergeCell ref="B123:B125"/>
    <mergeCell ref="C123:C125"/>
    <mergeCell ref="D123:D125"/>
    <mergeCell ref="E123:E125"/>
    <mergeCell ref="I123:I125"/>
    <mergeCell ref="Q126:Q127"/>
    <mergeCell ref="I118:I120"/>
    <mergeCell ref="Q121:Q122"/>
    <mergeCell ref="R121:R122"/>
    <mergeCell ref="S121:S122"/>
    <mergeCell ref="T121:T122"/>
    <mergeCell ref="U121:U122"/>
    <mergeCell ref="I121:I122"/>
    <mergeCell ref="K121:K122"/>
    <mergeCell ref="M121:M122"/>
    <mergeCell ref="N121:N122"/>
    <mergeCell ref="O121:O122"/>
    <mergeCell ref="P121:P122"/>
    <mergeCell ref="R118:R120"/>
    <mergeCell ref="S118:S120"/>
    <mergeCell ref="T118:T120"/>
    <mergeCell ref="U118:U120"/>
    <mergeCell ref="R123:R125"/>
    <mergeCell ref="S123:S125"/>
    <mergeCell ref="T123:T125"/>
    <mergeCell ref="U123:U125"/>
    <mergeCell ref="K123:K125"/>
    <mergeCell ref="A123:A125"/>
    <mergeCell ref="R130:R133"/>
    <mergeCell ref="S130:S133"/>
    <mergeCell ref="T130:T133"/>
    <mergeCell ref="U130:U133"/>
    <mergeCell ref="I130:I133"/>
    <mergeCell ref="K130:K133"/>
    <mergeCell ref="M130:M133"/>
    <mergeCell ref="N130:N133"/>
    <mergeCell ref="O130:O133"/>
    <mergeCell ref="P130:P133"/>
    <mergeCell ref="R128:R129"/>
    <mergeCell ref="S128:S129"/>
    <mergeCell ref="T128:T129"/>
    <mergeCell ref="U128:U129"/>
    <mergeCell ref="R126:R127"/>
    <mergeCell ref="S126:S127"/>
    <mergeCell ref="T126:T127"/>
    <mergeCell ref="U126:U127"/>
    <mergeCell ref="I126:I127"/>
    <mergeCell ref="K126:K127"/>
    <mergeCell ref="M126:M127"/>
    <mergeCell ref="N126:N127"/>
    <mergeCell ref="O126:O127"/>
    <mergeCell ref="P126:P127"/>
    <mergeCell ref="A130:A133"/>
    <mergeCell ref="B130:B133"/>
    <mergeCell ref="C130:C133"/>
    <mergeCell ref="D130:D133"/>
    <mergeCell ref="E130:E133"/>
    <mergeCell ref="K128:K129"/>
    <mergeCell ref="M128:M129"/>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I128:I129"/>
    <mergeCell ref="Q130:Q133"/>
    <mergeCell ref="N128:N129"/>
    <mergeCell ref="O128:O129"/>
    <mergeCell ref="P128:P129"/>
    <mergeCell ref="Q128:Q129"/>
    <mergeCell ref="A128:A129"/>
    <mergeCell ref="B128:B129"/>
    <mergeCell ref="C128:C129"/>
    <mergeCell ref="D128:D129"/>
    <mergeCell ref="E128:E129"/>
    <mergeCell ref="R139:R140"/>
    <mergeCell ref="S139:S140"/>
    <mergeCell ref="T139:T140"/>
    <mergeCell ref="U139:U140"/>
    <mergeCell ref="I139:I140"/>
    <mergeCell ref="K139:K140"/>
    <mergeCell ref="M139:M140"/>
    <mergeCell ref="N139:N140"/>
    <mergeCell ref="O139:O140"/>
    <mergeCell ref="P139:P140"/>
    <mergeCell ref="R134:R138"/>
    <mergeCell ref="S134:S138"/>
    <mergeCell ref="T134:T138"/>
    <mergeCell ref="U134:U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A139:A140"/>
    <mergeCell ref="B139:B140"/>
    <mergeCell ref="B146:B147"/>
    <mergeCell ref="C146:C147"/>
    <mergeCell ref="D146:D147"/>
    <mergeCell ref="E146:E147"/>
    <mergeCell ref="I146:I147"/>
    <mergeCell ref="Q148:Q149"/>
    <mergeCell ref="I141:I143"/>
    <mergeCell ref="Q144:Q145"/>
    <mergeCell ref="R144:R145"/>
    <mergeCell ref="S144:S145"/>
    <mergeCell ref="T144:T145"/>
    <mergeCell ref="U144:U145"/>
    <mergeCell ref="I144:I145"/>
    <mergeCell ref="K144:K145"/>
    <mergeCell ref="M144:M145"/>
    <mergeCell ref="N144:N145"/>
    <mergeCell ref="O144:O145"/>
    <mergeCell ref="P144:P145"/>
    <mergeCell ref="R141:R143"/>
    <mergeCell ref="S141:S143"/>
    <mergeCell ref="T141:T143"/>
    <mergeCell ref="U141:U143"/>
    <mergeCell ref="R146:R147"/>
    <mergeCell ref="S146:S147"/>
    <mergeCell ref="T146:T147"/>
    <mergeCell ref="U146:U147"/>
    <mergeCell ref="K146:K147"/>
    <mergeCell ref="M146:M147"/>
    <mergeCell ref="N146:N147"/>
    <mergeCell ref="O146:O147"/>
    <mergeCell ref="P146:P147"/>
    <mergeCell ref="Q146:Q147"/>
    <mergeCell ref="O148:O149"/>
    <mergeCell ref="P148:P149"/>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A148:A149"/>
    <mergeCell ref="B148:B149"/>
    <mergeCell ref="C148:C149"/>
    <mergeCell ref="D148:D149"/>
    <mergeCell ref="E148:E149"/>
    <mergeCell ref="A156:A160"/>
    <mergeCell ref="B156:B160"/>
    <mergeCell ref="C156:C160"/>
    <mergeCell ref="D156:D160"/>
    <mergeCell ref="E156:E160"/>
    <mergeCell ref="I156:I160"/>
    <mergeCell ref="Q161:Q164"/>
    <mergeCell ref="I150:I152"/>
    <mergeCell ref="Q153:Q155"/>
    <mergeCell ref="A146:A147"/>
    <mergeCell ref="R153:R155"/>
    <mergeCell ref="S153:S155"/>
    <mergeCell ref="T153:T155"/>
    <mergeCell ref="U153:U155"/>
    <mergeCell ref="I153:I155"/>
    <mergeCell ref="K153:K155"/>
    <mergeCell ref="M153:M155"/>
    <mergeCell ref="N153:N155"/>
    <mergeCell ref="O153:O155"/>
    <mergeCell ref="P153:P155"/>
    <mergeCell ref="R150:R152"/>
    <mergeCell ref="S150:S152"/>
    <mergeCell ref="T150:T152"/>
    <mergeCell ref="U150:U152"/>
    <mergeCell ref="R148:R149"/>
    <mergeCell ref="S148:S149"/>
    <mergeCell ref="T148:T149"/>
    <mergeCell ref="U148:U149"/>
    <mergeCell ref="I148:I149"/>
    <mergeCell ref="K148:K149"/>
    <mergeCell ref="M148:M149"/>
    <mergeCell ref="N148:N149"/>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A161:A164"/>
    <mergeCell ref="B161:B164"/>
    <mergeCell ref="C161:C164"/>
    <mergeCell ref="D161:D164"/>
    <mergeCell ref="E161:E164"/>
    <mergeCell ref="M172:M175"/>
    <mergeCell ref="N172:N175"/>
    <mergeCell ref="O172:O175"/>
    <mergeCell ref="P172:P175"/>
    <mergeCell ref="Q172:Q175"/>
    <mergeCell ref="R161:R164"/>
    <mergeCell ref="S161:S164"/>
    <mergeCell ref="T161:T164"/>
    <mergeCell ref="U161:U164"/>
    <mergeCell ref="I161:I164"/>
    <mergeCell ref="K161:K164"/>
    <mergeCell ref="M161:M164"/>
    <mergeCell ref="N161:N164"/>
    <mergeCell ref="O161:O164"/>
    <mergeCell ref="P161:P164"/>
    <mergeCell ref="R156:R160"/>
    <mergeCell ref="S156:S160"/>
    <mergeCell ref="T156:T160"/>
    <mergeCell ref="U156:U160"/>
    <mergeCell ref="K156:K160"/>
    <mergeCell ref="M156:M160"/>
    <mergeCell ref="N156:N160"/>
    <mergeCell ref="O156:O160"/>
    <mergeCell ref="P156:P160"/>
    <mergeCell ref="Q156:Q160"/>
    <mergeCell ref="A176:A177"/>
    <mergeCell ref="B176:B177"/>
    <mergeCell ref="C176:C177"/>
    <mergeCell ref="D176:D177"/>
    <mergeCell ref="E176:E177"/>
    <mergeCell ref="B172:B175"/>
    <mergeCell ref="C172:C175"/>
    <mergeCell ref="D172:D175"/>
    <mergeCell ref="E172:E175"/>
    <mergeCell ref="I172:I175"/>
    <mergeCell ref="Q176:Q177"/>
    <mergeCell ref="I165:I168"/>
    <mergeCell ref="Q169:Q171"/>
    <mergeCell ref="R169:R171"/>
    <mergeCell ref="S169:S171"/>
    <mergeCell ref="T169:T171"/>
    <mergeCell ref="U169:U171"/>
    <mergeCell ref="I169:I171"/>
    <mergeCell ref="K169:K171"/>
    <mergeCell ref="M169:M171"/>
    <mergeCell ref="N169:N171"/>
    <mergeCell ref="O169:O171"/>
    <mergeCell ref="P169:P171"/>
    <mergeCell ref="R165:R168"/>
    <mergeCell ref="S165:S168"/>
    <mergeCell ref="T165:T168"/>
    <mergeCell ref="U165:U168"/>
    <mergeCell ref="R172:R175"/>
    <mergeCell ref="S172:S175"/>
    <mergeCell ref="T172:T175"/>
    <mergeCell ref="U172:U175"/>
    <mergeCell ref="K172:K175"/>
    <mergeCell ref="A172:A175"/>
    <mergeCell ref="R184:R186"/>
    <mergeCell ref="S184:S186"/>
    <mergeCell ref="T184:T186"/>
    <mergeCell ref="U184:U186"/>
    <mergeCell ref="I184:I186"/>
    <mergeCell ref="K184:K186"/>
    <mergeCell ref="M184:M186"/>
    <mergeCell ref="N184:N186"/>
    <mergeCell ref="O184:O186"/>
    <mergeCell ref="P184:P186"/>
    <mergeCell ref="R178:R183"/>
    <mergeCell ref="S178:S183"/>
    <mergeCell ref="T178:T183"/>
    <mergeCell ref="U178:U183"/>
    <mergeCell ref="R176:R177"/>
    <mergeCell ref="S176:S177"/>
    <mergeCell ref="T176:T177"/>
    <mergeCell ref="U176:U177"/>
    <mergeCell ref="I176:I177"/>
    <mergeCell ref="K176:K177"/>
    <mergeCell ref="M176:M177"/>
    <mergeCell ref="N176:N177"/>
    <mergeCell ref="O176:O177"/>
    <mergeCell ref="P176:P177"/>
    <mergeCell ref="A184:A186"/>
    <mergeCell ref="B184:B186"/>
    <mergeCell ref="C184:C186"/>
    <mergeCell ref="D184:D186"/>
    <mergeCell ref="E184:E186"/>
    <mergeCell ref="K178:K183"/>
    <mergeCell ref="M178:M183"/>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I178:I183"/>
    <mergeCell ref="Q184:Q186"/>
    <mergeCell ref="N178:N183"/>
    <mergeCell ref="O178:O183"/>
    <mergeCell ref="P178:P183"/>
    <mergeCell ref="Q178:Q183"/>
    <mergeCell ref="A178:A183"/>
    <mergeCell ref="B178:B183"/>
    <mergeCell ref="C178:C183"/>
    <mergeCell ref="D178:D183"/>
    <mergeCell ref="E178:E183"/>
    <mergeCell ref="R189:R190"/>
    <mergeCell ref="S189:S190"/>
    <mergeCell ref="T189:T190"/>
    <mergeCell ref="U189:U190"/>
    <mergeCell ref="I189:I190"/>
    <mergeCell ref="K189:K190"/>
    <mergeCell ref="M189:M190"/>
    <mergeCell ref="N189:N190"/>
    <mergeCell ref="O189:O190"/>
    <mergeCell ref="P189:P190"/>
    <mergeCell ref="R187:R188"/>
    <mergeCell ref="S187:S188"/>
    <mergeCell ref="T187:T188"/>
    <mergeCell ref="U187:U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A189:A190"/>
    <mergeCell ref="B189:B190"/>
    <mergeCell ref="B196:B197"/>
    <mergeCell ref="C196:C197"/>
    <mergeCell ref="D196:D197"/>
    <mergeCell ref="E196:E197"/>
    <mergeCell ref="I196:I197"/>
    <mergeCell ref="Q198:Q201"/>
    <mergeCell ref="I191:I192"/>
    <mergeCell ref="Q193:Q195"/>
    <mergeCell ref="R193:R195"/>
    <mergeCell ref="S193:S195"/>
    <mergeCell ref="T193:T195"/>
    <mergeCell ref="U193:U195"/>
    <mergeCell ref="I193:I195"/>
    <mergeCell ref="K193:K195"/>
    <mergeCell ref="M193:M195"/>
    <mergeCell ref="N193:N195"/>
    <mergeCell ref="O193:O195"/>
    <mergeCell ref="P193:P195"/>
    <mergeCell ref="R191:R192"/>
    <mergeCell ref="S191:S192"/>
    <mergeCell ref="T191:T192"/>
    <mergeCell ref="U191:U192"/>
    <mergeCell ref="R196:R197"/>
    <mergeCell ref="S196:S197"/>
    <mergeCell ref="T196:T197"/>
    <mergeCell ref="U196:U197"/>
    <mergeCell ref="K196:K197"/>
    <mergeCell ref="M196:M197"/>
    <mergeCell ref="N196:N197"/>
    <mergeCell ref="O196:O197"/>
    <mergeCell ref="P196:P197"/>
    <mergeCell ref="Q196:Q197"/>
    <mergeCell ref="O198:O201"/>
    <mergeCell ref="P198:P201"/>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A198:A201"/>
    <mergeCell ref="B198:B201"/>
    <mergeCell ref="C198:C201"/>
    <mergeCell ref="D198:D201"/>
    <mergeCell ref="E198:E201"/>
    <mergeCell ref="A206:A207"/>
    <mergeCell ref="B206:B207"/>
    <mergeCell ref="C206:C207"/>
    <mergeCell ref="D206:D207"/>
    <mergeCell ref="E206:E207"/>
    <mergeCell ref="I206:I207"/>
    <mergeCell ref="Q208:Q209"/>
    <mergeCell ref="I202:I203"/>
    <mergeCell ref="Q204:Q205"/>
    <mergeCell ref="A196:A197"/>
    <mergeCell ref="R204:R205"/>
    <mergeCell ref="S204:S205"/>
    <mergeCell ref="T204:T205"/>
    <mergeCell ref="U204:U205"/>
    <mergeCell ref="I204:I205"/>
    <mergeCell ref="K204:K205"/>
    <mergeCell ref="M204:M205"/>
    <mergeCell ref="N204:N205"/>
    <mergeCell ref="O204:O205"/>
    <mergeCell ref="P204:P205"/>
    <mergeCell ref="R202:R203"/>
    <mergeCell ref="S202:S203"/>
    <mergeCell ref="T202:T203"/>
    <mergeCell ref="U202:U203"/>
    <mergeCell ref="R198:R201"/>
    <mergeCell ref="S198:S201"/>
    <mergeCell ref="T198:T201"/>
    <mergeCell ref="U198:U201"/>
    <mergeCell ref="I198:I201"/>
    <mergeCell ref="K198:K201"/>
    <mergeCell ref="M198:M201"/>
    <mergeCell ref="N198:N201"/>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A208:A209"/>
    <mergeCell ref="B208:B209"/>
    <mergeCell ref="C208:C209"/>
    <mergeCell ref="D208:D209"/>
    <mergeCell ref="E208:E209"/>
    <mergeCell ref="M214:M216"/>
    <mergeCell ref="N214:N216"/>
    <mergeCell ref="O214:O216"/>
    <mergeCell ref="P214:P216"/>
    <mergeCell ref="Q214:Q216"/>
    <mergeCell ref="R208:R209"/>
    <mergeCell ref="S208:S209"/>
    <mergeCell ref="T208:T209"/>
    <mergeCell ref="U208:U209"/>
    <mergeCell ref="I208:I209"/>
    <mergeCell ref="K208:K209"/>
    <mergeCell ref="M208:M209"/>
    <mergeCell ref="N208:N209"/>
    <mergeCell ref="O208:O209"/>
    <mergeCell ref="P208:P209"/>
    <mergeCell ref="R206:R207"/>
    <mergeCell ref="S206:S207"/>
    <mergeCell ref="T206:T207"/>
    <mergeCell ref="U206:U207"/>
    <mergeCell ref="K206:K207"/>
    <mergeCell ref="M206:M207"/>
    <mergeCell ref="N206:N207"/>
    <mergeCell ref="O206:O207"/>
    <mergeCell ref="P206:P207"/>
    <mergeCell ref="Q206:Q207"/>
    <mergeCell ref="A217:A218"/>
    <mergeCell ref="B217:B218"/>
    <mergeCell ref="C217:C218"/>
    <mergeCell ref="D217:D218"/>
    <mergeCell ref="E217:E218"/>
    <mergeCell ref="B214:B216"/>
    <mergeCell ref="C214:C216"/>
    <mergeCell ref="D214:D216"/>
    <mergeCell ref="E214:E216"/>
    <mergeCell ref="I214:I216"/>
    <mergeCell ref="Q217:Q218"/>
    <mergeCell ref="I210:I211"/>
    <mergeCell ref="Q212:Q213"/>
    <mergeCell ref="R212:R213"/>
    <mergeCell ref="S212:S213"/>
    <mergeCell ref="T212:T213"/>
    <mergeCell ref="U212:U213"/>
    <mergeCell ref="I212:I213"/>
    <mergeCell ref="K212:K213"/>
    <mergeCell ref="M212:M213"/>
    <mergeCell ref="N212:N213"/>
    <mergeCell ref="O212:O213"/>
    <mergeCell ref="P212:P213"/>
    <mergeCell ref="R210:R211"/>
    <mergeCell ref="S210:S211"/>
    <mergeCell ref="T210:T211"/>
    <mergeCell ref="U210:U211"/>
    <mergeCell ref="R214:R216"/>
    <mergeCell ref="S214:S216"/>
    <mergeCell ref="T214:T216"/>
    <mergeCell ref="U214:U216"/>
    <mergeCell ref="K214:K216"/>
    <mergeCell ref="A214:A216"/>
    <mergeCell ref="R221:R223"/>
    <mergeCell ref="S221:S223"/>
    <mergeCell ref="T221:T223"/>
    <mergeCell ref="U221:U223"/>
    <mergeCell ref="I221:I223"/>
    <mergeCell ref="K221:K223"/>
    <mergeCell ref="M221:M223"/>
    <mergeCell ref="N221:N223"/>
    <mergeCell ref="O221:O223"/>
    <mergeCell ref="P221:P223"/>
    <mergeCell ref="R219:R220"/>
    <mergeCell ref="S219:S220"/>
    <mergeCell ref="T219:T220"/>
    <mergeCell ref="U219:U220"/>
    <mergeCell ref="R217:R218"/>
    <mergeCell ref="S217:S218"/>
    <mergeCell ref="T217:T218"/>
    <mergeCell ref="U217:U218"/>
    <mergeCell ref="I217:I218"/>
    <mergeCell ref="K217:K218"/>
    <mergeCell ref="M217:M218"/>
    <mergeCell ref="N217:N218"/>
    <mergeCell ref="O217:O218"/>
    <mergeCell ref="P217:P218"/>
    <mergeCell ref="A221:A223"/>
    <mergeCell ref="B221:B223"/>
    <mergeCell ref="C221:C223"/>
    <mergeCell ref="D221:D223"/>
    <mergeCell ref="E221:E223"/>
    <mergeCell ref="K219:K220"/>
    <mergeCell ref="M219:M220"/>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I219:I220"/>
    <mergeCell ref="Q221:Q223"/>
    <mergeCell ref="N219:N220"/>
    <mergeCell ref="O219:O220"/>
    <mergeCell ref="P219:P220"/>
    <mergeCell ref="Q219:Q220"/>
    <mergeCell ref="A219:A220"/>
    <mergeCell ref="B219:B220"/>
    <mergeCell ref="C219:C220"/>
    <mergeCell ref="D219:D220"/>
    <mergeCell ref="E219:E220"/>
    <mergeCell ref="R226:R227"/>
    <mergeCell ref="S226:S227"/>
    <mergeCell ref="T226:T227"/>
    <mergeCell ref="U226:U227"/>
    <mergeCell ref="I226:I227"/>
    <mergeCell ref="K226:K227"/>
    <mergeCell ref="M226:M227"/>
    <mergeCell ref="N226:N227"/>
    <mergeCell ref="O226:O227"/>
    <mergeCell ref="P226:P227"/>
    <mergeCell ref="R224:R225"/>
    <mergeCell ref="S224:S225"/>
    <mergeCell ref="T224:T225"/>
    <mergeCell ref="U224:U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A226:A227"/>
    <mergeCell ref="B226:B227"/>
    <mergeCell ref="I228:I229"/>
    <mergeCell ref="Q230:Q232"/>
    <mergeCell ref="R230:R232"/>
    <mergeCell ref="S230:S232"/>
    <mergeCell ref="T230:T232"/>
    <mergeCell ref="U230:U232"/>
    <mergeCell ref="I230:I232"/>
    <mergeCell ref="K230:K232"/>
    <mergeCell ref="M230:M232"/>
    <mergeCell ref="N230:N232"/>
    <mergeCell ref="O230:O232"/>
    <mergeCell ref="P230:P232"/>
    <mergeCell ref="R228:R229"/>
    <mergeCell ref="S228:S229"/>
    <mergeCell ref="T228:T229"/>
    <mergeCell ref="U228:U229"/>
    <mergeCell ref="R233:R234"/>
    <mergeCell ref="S233:S234"/>
    <mergeCell ref="T233:T234"/>
    <mergeCell ref="U233:U234"/>
    <mergeCell ref="K233:K234"/>
    <mergeCell ref="M233:M234"/>
    <mergeCell ref="N233:N234"/>
    <mergeCell ref="O233:O234"/>
    <mergeCell ref="P233:P234"/>
    <mergeCell ref="Q233:Q234"/>
    <mergeCell ref="A237:A238"/>
    <mergeCell ref="B237:B238"/>
    <mergeCell ref="C237:C238"/>
    <mergeCell ref="D237:D238"/>
    <mergeCell ref="E237:E238"/>
    <mergeCell ref="A235:A236"/>
    <mergeCell ref="B235:B236"/>
    <mergeCell ref="C235:C236"/>
    <mergeCell ref="D235:D236"/>
    <mergeCell ref="E235:E236"/>
    <mergeCell ref="B233:B234"/>
    <mergeCell ref="C233:C234"/>
    <mergeCell ref="D233:D234"/>
    <mergeCell ref="E233:E234"/>
    <mergeCell ref="I233:I234"/>
    <mergeCell ref="Q235:Q236"/>
    <mergeCell ref="A233:A234"/>
    <mergeCell ref="I237:I238"/>
    <mergeCell ref="R239:R241"/>
    <mergeCell ref="S239:S241"/>
    <mergeCell ref="T239:T241"/>
    <mergeCell ref="U239:U241"/>
    <mergeCell ref="I239:I241"/>
    <mergeCell ref="K239:K241"/>
    <mergeCell ref="M239:M241"/>
    <mergeCell ref="N239:N241"/>
    <mergeCell ref="O239:O241"/>
    <mergeCell ref="P239:P241"/>
    <mergeCell ref="R237:R238"/>
    <mergeCell ref="S237:S238"/>
    <mergeCell ref="T237:T238"/>
    <mergeCell ref="U237:U238"/>
    <mergeCell ref="R235:R236"/>
    <mergeCell ref="S235:S236"/>
    <mergeCell ref="T235:T236"/>
    <mergeCell ref="U235:U236"/>
    <mergeCell ref="I235:I236"/>
    <mergeCell ref="K235:K236"/>
    <mergeCell ref="M235:M236"/>
    <mergeCell ref="N235:N236"/>
    <mergeCell ref="O235:O236"/>
    <mergeCell ref="P235:P236"/>
    <mergeCell ref="K237:K238"/>
    <mergeCell ref="M237:M238"/>
    <mergeCell ref="N237:N238"/>
    <mergeCell ref="O237:O238"/>
    <mergeCell ref="P237:P238"/>
    <mergeCell ref="Q237:Q238"/>
    <mergeCell ref="A239:A241"/>
    <mergeCell ref="B239:B241"/>
    <mergeCell ref="C239:C241"/>
    <mergeCell ref="D239:D241"/>
    <mergeCell ref="E239:E241"/>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Q239:Q241"/>
    <mergeCell ref="R244:R248"/>
    <mergeCell ref="S244:S248"/>
    <mergeCell ref="T244:T248"/>
    <mergeCell ref="U244:U248"/>
    <mergeCell ref="I244:I248"/>
    <mergeCell ref="K244:K248"/>
    <mergeCell ref="M244:M248"/>
    <mergeCell ref="N244:N248"/>
    <mergeCell ref="O244:O248"/>
    <mergeCell ref="P244:P248"/>
    <mergeCell ref="R242:R243"/>
    <mergeCell ref="S242:S243"/>
    <mergeCell ref="T242:T243"/>
    <mergeCell ref="U242:U243"/>
    <mergeCell ref="R249:R251"/>
    <mergeCell ref="S249:S251"/>
    <mergeCell ref="T249:T251"/>
    <mergeCell ref="U249:U251"/>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K252:K254"/>
    <mergeCell ref="M252:M254"/>
    <mergeCell ref="N252:N254"/>
    <mergeCell ref="O252:O254"/>
    <mergeCell ref="P252:P254"/>
    <mergeCell ref="Q252:Q254"/>
    <mergeCell ref="Q255:Q257"/>
    <mergeCell ref="R255:R257"/>
    <mergeCell ref="S255:S257"/>
    <mergeCell ref="T255:T257"/>
    <mergeCell ref="U255:U257"/>
    <mergeCell ref="I255:I257"/>
    <mergeCell ref="K255:K257"/>
    <mergeCell ref="M255:M257"/>
    <mergeCell ref="N255:N257"/>
    <mergeCell ref="O255:O257"/>
    <mergeCell ref="P255:P257"/>
    <mergeCell ref="A255:A257"/>
    <mergeCell ref="B255:B257"/>
    <mergeCell ref="C255:C257"/>
    <mergeCell ref="D255:D257"/>
    <mergeCell ref="E255:E257"/>
    <mergeCell ref="A252:A254"/>
    <mergeCell ref="B252:B254"/>
    <mergeCell ref="C252:C254"/>
    <mergeCell ref="D252:D254"/>
    <mergeCell ref="E252:E254"/>
    <mergeCell ref="I252:I254"/>
    <mergeCell ref="T258:T259"/>
    <mergeCell ref="U258:U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A258:A259"/>
    <mergeCell ref="B258:B259"/>
    <mergeCell ref="C258:C259"/>
    <mergeCell ref="D258:D259"/>
    <mergeCell ref="E258:E259"/>
    <mergeCell ref="M258:M259"/>
    <mergeCell ref="U264:U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U260:U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E277:E278"/>
    <mergeCell ref="I277:I278"/>
    <mergeCell ref="Q279:Q280"/>
    <mergeCell ref="N268:N273"/>
    <mergeCell ref="O268:O273"/>
    <mergeCell ref="P268:P273"/>
    <mergeCell ref="Q268:Q273"/>
    <mergeCell ref="R279:R280"/>
    <mergeCell ref="S279:S280"/>
    <mergeCell ref="R277:R278"/>
    <mergeCell ref="S277:S278"/>
    <mergeCell ref="T277:T278"/>
    <mergeCell ref="U277:U278"/>
    <mergeCell ref="U279:U280"/>
    <mergeCell ref="T262:T263"/>
    <mergeCell ref="U262:U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S266:S267"/>
    <mergeCell ref="T266:T267"/>
    <mergeCell ref="T264:T265"/>
    <mergeCell ref="A274:A276"/>
    <mergeCell ref="B274:B276"/>
    <mergeCell ref="C274:C276"/>
    <mergeCell ref="D274:D276"/>
    <mergeCell ref="E274:E276"/>
    <mergeCell ref="K268:K273"/>
    <mergeCell ref="M268:M273"/>
    <mergeCell ref="A279:A280"/>
    <mergeCell ref="B279:B280"/>
    <mergeCell ref="I274:I276"/>
    <mergeCell ref="K274:K276"/>
    <mergeCell ref="M274:M276"/>
    <mergeCell ref="N274:N276"/>
    <mergeCell ref="O274:O276"/>
    <mergeCell ref="U266:U267"/>
    <mergeCell ref="A268:A273"/>
    <mergeCell ref="B268:B273"/>
    <mergeCell ref="C268:C273"/>
    <mergeCell ref="D268:D273"/>
    <mergeCell ref="M266:M267"/>
    <mergeCell ref="N266:N267"/>
    <mergeCell ref="O266:O267"/>
    <mergeCell ref="P266:P267"/>
    <mergeCell ref="Q266:Q267"/>
    <mergeCell ref="R266:R267"/>
    <mergeCell ref="R268:R273"/>
    <mergeCell ref="S268:S273"/>
    <mergeCell ref="T268:T273"/>
    <mergeCell ref="U268:U273"/>
    <mergeCell ref="O279:O280"/>
    <mergeCell ref="C277:C278"/>
    <mergeCell ref="D277:D278"/>
    <mergeCell ref="Q283:Q285"/>
    <mergeCell ref="R283:R285"/>
    <mergeCell ref="S283:S285"/>
    <mergeCell ref="T283:T285"/>
    <mergeCell ref="U283:U285"/>
    <mergeCell ref="I279:I280"/>
    <mergeCell ref="C279:C280"/>
    <mergeCell ref="D279:D280"/>
    <mergeCell ref="E279:E280"/>
    <mergeCell ref="P279:P280"/>
    <mergeCell ref="E268:E273"/>
    <mergeCell ref="I268:I273"/>
    <mergeCell ref="A277:A278"/>
    <mergeCell ref="B277:B278"/>
    <mergeCell ref="N289:N291"/>
    <mergeCell ref="O289:O291"/>
    <mergeCell ref="P289:P291"/>
    <mergeCell ref="R286:R288"/>
    <mergeCell ref="S286:S288"/>
    <mergeCell ref="A281:A282"/>
    <mergeCell ref="B281:B282"/>
    <mergeCell ref="C281:C282"/>
    <mergeCell ref="D281:D282"/>
    <mergeCell ref="E281:E282"/>
    <mergeCell ref="I281:I282"/>
    <mergeCell ref="R281:R282"/>
    <mergeCell ref="S281:S282"/>
    <mergeCell ref="D286:D288"/>
    <mergeCell ref="E286:E288"/>
    <mergeCell ref="I286:I288"/>
    <mergeCell ref="Q289:Q291"/>
    <mergeCell ref="K279:K280"/>
    <mergeCell ref="T281:T282"/>
    <mergeCell ref="U281:U282"/>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P277:P278"/>
    <mergeCell ref="Q277:Q278"/>
    <mergeCell ref="T279:T280"/>
    <mergeCell ref="P274:P276"/>
    <mergeCell ref="Q274:Q276"/>
    <mergeCell ref="M279:M280"/>
    <mergeCell ref="N279:N280"/>
    <mergeCell ref="I283:I285"/>
    <mergeCell ref="K283:K285"/>
    <mergeCell ref="M283:M285"/>
    <mergeCell ref="N283:N285"/>
    <mergeCell ref="O283:O285"/>
    <mergeCell ref="P283:P285"/>
    <mergeCell ref="A283:A285"/>
    <mergeCell ref="B283:B285"/>
    <mergeCell ref="C283:C285"/>
    <mergeCell ref="D283:D285"/>
    <mergeCell ref="E283:E285"/>
    <mergeCell ref="I289:I291"/>
    <mergeCell ref="K289:K291"/>
    <mergeCell ref="M289:M291"/>
    <mergeCell ref="U294:U295"/>
    <mergeCell ref="A292:A293"/>
    <mergeCell ref="B292:B293"/>
    <mergeCell ref="C292:C293"/>
    <mergeCell ref="D292:D293"/>
    <mergeCell ref="E292:E293"/>
    <mergeCell ref="I292:I293"/>
    <mergeCell ref="K292:K293"/>
    <mergeCell ref="O294:O295"/>
    <mergeCell ref="P294:P295"/>
    <mergeCell ref="Q294:Q295"/>
    <mergeCell ref="S292:S293"/>
    <mergeCell ref="T286:T288"/>
    <mergeCell ref="U286:U288"/>
    <mergeCell ref="A289:A291"/>
    <mergeCell ref="B289:B291"/>
    <mergeCell ref="C289:C291"/>
    <mergeCell ref="D289:D291"/>
    <mergeCell ref="E289:E291"/>
    <mergeCell ref="K286:K288"/>
    <mergeCell ref="M286:M288"/>
    <mergeCell ref="N286:N288"/>
    <mergeCell ref="O286:O288"/>
    <mergeCell ref="P286:P288"/>
    <mergeCell ref="Q286:Q288"/>
    <mergeCell ref="A286:A288"/>
    <mergeCell ref="B286:B288"/>
    <mergeCell ref="C286:C288"/>
    <mergeCell ref="T292:T293"/>
    <mergeCell ref="U292:U293"/>
    <mergeCell ref="A294:A295"/>
    <mergeCell ref="B294:B295"/>
    <mergeCell ref="A298:A299"/>
    <mergeCell ref="B298:B299"/>
    <mergeCell ref="C298:C299"/>
    <mergeCell ref="D298:D299"/>
    <mergeCell ref="E298:E299"/>
    <mergeCell ref="I298:I299"/>
    <mergeCell ref="R298:R299"/>
    <mergeCell ref="S298:S299"/>
    <mergeCell ref="T298:T299"/>
    <mergeCell ref="U298:U299"/>
    <mergeCell ref="R292:R293"/>
    <mergeCell ref="R294:R295"/>
    <mergeCell ref="S294:S295"/>
    <mergeCell ref="T294:T295"/>
    <mergeCell ref="R289:R291"/>
    <mergeCell ref="M292:M293"/>
    <mergeCell ref="N292:N293"/>
    <mergeCell ref="O292:O293"/>
    <mergeCell ref="P292:P293"/>
    <mergeCell ref="Q292:Q293"/>
    <mergeCell ref="D296:D297"/>
    <mergeCell ref="E296:E297"/>
    <mergeCell ref="K294:K295"/>
    <mergeCell ref="M294:M295"/>
    <mergeCell ref="N294:N295"/>
    <mergeCell ref="D300:D302"/>
    <mergeCell ref="E300:E302"/>
    <mergeCell ref="A296:A297"/>
    <mergeCell ref="B296:B297"/>
    <mergeCell ref="C296:C297"/>
    <mergeCell ref="C294:C295"/>
    <mergeCell ref="D294:D295"/>
    <mergeCell ref="E294:E295"/>
    <mergeCell ref="I294:I295"/>
    <mergeCell ref="U303:U306"/>
    <mergeCell ref="K303:K306"/>
    <mergeCell ref="M303:M306"/>
    <mergeCell ref="N303:N306"/>
    <mergeCell ref="O303:O306"/>
    <mergeCell ref="P303:P306"/>
    <mergeCell ref="Q303:Q306"/>
    <mergeCell ref="I296:I297"/>
    <mergeCell ref="K296:K297"/>
    <mergeCell ref="M296:M297"/>
    <mergeCell ref="N296:N297"/>
    <mergeCell ref="O296:O297"/>
    <mergeCell ref="P296:P297"/>
    <mergeCell ref="Q296:Q297"/>
    <mergeCell ref="R296:R297"/>
    <mergeCell ref="S296:S297"/>
    <mergeCell ref="A303:A306"/>
    <mergeCell ref="B303:B306"/>
    <mergeCell ref="C303:C306"/>
    <mergeCell ref="D303:D306"/>
    <mergeCell ref="E303:E306"/>
    <mergeCell ref="I303:I306"/>
    <mergeCell ref="T300:T302"/>
    <mergeCell ref="U300:U302"/>
    <mergeCell ref="I300:I302"/>
    <mergeCell ref="K300:K302"/>
    <mergeCell ref="M300:M302"/>
    <mergeCell ref="N300:N302"/>
    <mergeCell ref="O300:O302"/>
    <mergeCell ref="P300:P302"/>
    <mergeCell ref="R300:R302"/>
    <mergeCell ref="S300:S302"/>
    <mergeCell ref="A300:A302"/>
    <mergeCell ref="B300:B302"/>
    <mergeCell ref="C300:C302"/>
    <mergeCell ref="T307:T310"/>
    <mergeCell ref="R303:R306"/>
    <mergeCell ref="S303:S306"/>
    <mergeCell ref="T303:T306"/>
    <mergeCell ref="S311:S312"/>
    <mergeCell ref="T311:T312"/>
    <mergeCell ref="U311:U312"/>
    <mergeCell ref="S313:S316"/>
    <mergeCell ref="T313:T316"/>
    <mergeCell ref="U313:U316"/>
    <mergeCell ref="C313:C316"/>
    <mergeCell ref="B311:B312"/>
    <mergeCell ref="T296:T297"/>
    <mergeCell ref="U296:U297"/>
    <mergeCell ref="K298:K299"/>
    <mergeCell ref="M298:M299"/>
    <mergeCell ref="N298:N299"/>
    <mergeCell ref="O298:O299"/>
    <mergeCell ref="P298:P299"/>
    <mergeCell ref="Q298:Q299"/>
    <mergeCell ref="Q300:Q302"/>
    <mergeCell ref="U307:U310"/>
    <mergeCell ref="B307:B310"/>
    <mergeCell ref="C307:C310"/>
    <mergeCell ref="A311:A312"/>
    <mergeCell ref="A313:A316"/>
    <mergeCell ref="B313:B316"/>
    <mergeCell ref="C311:C312"/>
    <mergeCell ref="D311:D312"/>
    <mergeCell ref="D313:D316"/>
    <mergeCell ref="E311:E312"/>
    <mergeCell ref="E313:E316"/>
    <mergeCell ref="I311:I312"/>
    <mergeCell ref="I313:I316"/>
    <mergeCell ref="K311:K312"/>
    <mergeCell ref="K313:K316"/>
    <mergeCell ref="D307:D310"/>
    <mergeCell ref="E307:E310"/>
    <mergeCell ref="I307:I310"/>
    <mergeCell ref="K307:K310"/>
    <mergeCell ref="S307:S310"/>
    <mergeCell ref="A307:A3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104"/>
  <sheetViews>
    <sheetView zoomScaleNormal="100" workbookViewId="0">
      <pane ySplit="1" topLeftCell="A98" activePane="bottomLeft" state="frozen"/>
      <selection activeCell="M8" sqref="M8"/>
      <selection pane="bottomLeft" activeCell="H112" sqref="H112"/>
    </sheetView>
  </sheetViews>
  <sheetFormatPr defaultRowHeight="15" x14ac:dyDescent="0.25"/>
  <cols>
    <col min="1" max="1" width="8.85546875" customWidth="1"/>
    <col min="2" max="2" width="17.140625" customWidth="1"/>
    <col min="3" max="3" width="19.140625" customWidth="1"/>
    <col min="4" max="4" width="28" customWidth="1"/>
    <col min="5" max="5" width="20.42578125" customWidth="1"/>
    <col min="6" max="6" width="15.140625" customWidth="1"/>
    <col min="7" max="7" width="22.140625" customWidth="1"/>
    <col min="8" max="8" width="24" customWidth="1"/>
    <col min="9" max="9" width="21.42578125" customWidth="1"/>
    <col min="10" max="10" width="23.140625" customWidth="1"/>
    <col min="11" max="11" width="18.140625" customWidth="1"/>
    <col min="12" max="12" width="18.140625" style="2" customWidth="1"/>
  </cols>
  <sheetData>
    <row r="1" spans="1:12" ht="30" x14ac:dyDescent="0.25">
      <c r="A1" s="13" t="s">
        <v>0</v>
      </c>
      <c r="B1" s="13" t="s">
        <v>9</v>
      </c>
      <c r="C1" s="13" t="s">
        <v>1</v>
      </c>
      <c r="D1" s="13" t="s">
        <v>2</v>
      </c>
      <c r="E1" s="13" t="s">
        <v>14</v>
      </c>
      <c r="F1" s="13" t="s">
        <v>15</v>
      </c>
      <c r="G1" s="13" t="s">
        <v>3</v>
      </c>
      <c r="H1" s="18" t="s">
        <v>4</v>
      </c>
      <c r="I1" s="13" t="s">
        <v>5</v>
      </c>
      <c r="J1" s="13" t="s">
        <v>6</v>
      </c>
      <c r="K1" s="13" t="s">
        <v>7</v>
      </c>
      <c r="L1" s="13" t="s">
        <v>8</v>
      </c>
    </row>
    <row r="2" spans="1:12" ht="75" x14ac:dyDescent="0.25">
      <c r="A2" s="8">
        <v>1</v>
      </c>
      <c r="B2" s="8" t="s">
        <v>260</v>
      </c>
      <c r="C2" s="1" t="s">
        <v>263</v>
      </c>
      <c r="D2" s="8" t="s">
        <v>264</v>
      </c>
      <c r="E2" s="8" t="s">
        <v>261</v>
      </c>
      <c r="F2" s="8" t="s">
        <v>261</v>
      </c>
      <c r="G2" s="8" t="s">
        <v>262</v>
      </c>
      <c r="H2" s="5">
        <v>221862</v>
      </c>
      <c r="I2" s="3" t="s">
        <v>208</v>
      </c>
      <c r="J2" s="8" t="s">
        <v>159</v>
      </c>
      <c r="K2" s="3" t="s">
        <v>336</v>
      </c>
      <c r="L2" s="3" t="s">
        <v>414</v>
      </c>
    </row>
    <row r="3" spans="1:12" ht="105" x14ac:dyDescent="0.25">
      <c r="A3" s="8">
        <v>2</v>
      </c>
      <c r="B3" s="8" t="s">
        <v>267</v>
      </c>
      <c r="C3" s="1" t="s">
        <v>268</v>
      </c>
      <c r="D3" s="8" t="s">
        <v>269</v>
      </c>
      <c r="E3" s="8" t="s">
        <v>261</v>
      </c>
      <c r="F3" s="8" t="s">
        <v>261</v>
      </c>
      <c r="G3" s="8" t="s">
        <v>270</v>
      </c>
      <c r="H3" s="5">
        <v>216929.75</v>
      </c>
      <c r="I3" s="3" t="s">
        <v>208</v>
      </c>
      <c r="J3" s="8" t="s">
        <v>159</v>
      </c>
      <c r="K3" s="3" t="s">
        <v>341</v>
      </c>
      <c r="L3" s="3" t="s">
        <v>444</v>
      </c>
    </row>
    <row r="4" spans="1:12" ht="75" x14ac:dyDescent="0.25">
      <c r="A4" s="7">
        <v>3</v>
      </c>
      <c r="B4" s="7" t="s">
        <v>277</v>
      </c>
      <c r="C4" s="1" t="s">
        <v>278</v>
      </c>
      <c r="D4" s="8" t="s">
        <v>279</v>
      </c>
      <c r="E4" s="8" t="s">
        <v>162</v>
      </c>
      <c r="F4" s="14" t="s">
        <v>280</v>
      </c>
      <c r="G4" s="8" t="s">
        <v>281</v>
      </c>
      <c r="H4" s="5">
        <v>99720</v>
      </c>
      <c r="I4" s="8" t="s">
        <v>208</v>
      </c>
      <c r="J4" s="8" t="s">
        <v>159</v>
      </c>
      <c r="K4" s="8" t="s">
        <v>371</v>
      </c>
      <c r="L4" s="8" t="s">
        <v>430</v>
      </c>
    </row>
    <row r="5" spans="1:12" ht="45" x14ac:dyDescent="0.25">
      <c r="A5" s="7">
        <v>4</v>
      </c>
      <c r="B5" s="7" t="s">
        <v>282</v>
      </c>
      <c r="C5" s="8" t="s">
        <v>286</v>
      </c>
      <c r="D5" s="8" t="s">
        <v>290</v>
      </c>
      <c r="E5" s="7" t="s">
        <v>261</v>
      </c>
      <c r="F5" s="7" t="s">
        <v>261</v>
      </c>
      <c r="G5" s="8" t="s">
        <v>287</v>
      </c>
      <c r="H5" s="20">
        <v>110552</v>
      </c>
      <c r="I5" s="7" t="s">
        <v>284</v>
      </c>
      <c r="J5" s="8" t="s">
        <v>159</v>
      </c>
      <c r="K5" s="7" t="s">
        <v>337</v>
      </c>
      <c r="L5" s="7" t="s">
        <v>482</v>
      </c>
    </row>
    <row r="6" spans="1:12" ht="30" x14ac:dyDescent="0.25">
      <c r="A6" s="7">
        <v>5</v>
      </c>
      <c r="B6" s="7" t="s">
        <v>283</v>
      </c>
      <c r="C6" s="7" t="s">
        <v>288</v>
      </c>
      <c r="D6" s="7" t="s">
        <v>291</v>
      </c>
      <c r="E6" s="7" t="s">
        <v>261</v>
      </c>
      <c r="F6" s="7" t="s">
        <v>261</v>
      </c>
      <c r="G6" s="8" t="s">
        <v>289</v>
      </c>
      <c r="H6" s="20">
        <v>110113</v>
      </c>
      <c r="I6" s="7" t="s">
        <v>285</v>
      </c>
      <c r="J6" s="8" t="s">
        <v>159</v>
      </c>
      <c r="K6" s="7" t="s">
        <v>337</v>
      </c>
      <c r="L6" s="7" t="s">
        <v>414</v>
      </c>
    </row>
    <row r="7" spans="1:12" ht="45" x14ac:dyDescent="0.25">
      <c r="A7" s="7">
        <v>6</v>
      </c>
      <c r="B7" s="7" t="s">
        <v>323</v>
      </c>
      <c r="C7" s="8" t="s">
        <v>319</v>
      </c>
      <c r="D7" s="8" t="s">
        <v>320</v>
      </c>
      <c r="E7" s="7" t="s">
        <v>261</v>
      </c>
      <c r="F7" s="7" t="s">
        <v>261</v>
      </c>
      <c r="G7" s="8" t="s">
        <v>318</v>
      </c>
      <c r="H7" s="20" t="s">
        <v>321</v>
      </c>
      <c r="I7" s="7" t="s">
        <v>322</v>
      </c>
      <c r="J7" s="8" t="s">
        <v>159</v>
      </c>
      <c r="K7" s="7" t="s">
        <v>472</v>
      </c>
      <c r="L7" s="7" t="s">
        <v>2232</v>
      </c>
    </row>
    <row r="8" spans="1:12" ht="60" x14ac:dyDescent="0.25">
      <c r="A8" s="7">
        <v>7</v>
      </c>
      <c r="B8" s="7" t="s">
        <v>324</v>
      </c>
      <c r="C8" s="8" t="s">
        <v>325</v>
      </c>
      <c r="D8" s="8" t="s">
        <v>327</v>
      </c>
      <c r="E8" s="7" t="s">
        <v>261</v>
      </c>
      <c r="F8" s="7" t="s">
        <v>261</v>
      </c>
      <c r="G8" s="8" t="s">
        <v>326</v>
      </c>
      <c r="H8" s="20" t="s">
        <v>328</v>
      </c>
      <c r="I8" s="7" t="s">
        <v>409</v>
      </c>
      <c r="J8" s="8" t="s">
        <v>159</v>
      </c>
      <c r="K8" s="7" t="s">
        <v>424</v>
      </c>
      <c r="L8" s="7" t="s">
        <v>311</v>
      </c>
    </row>
    <row r="9" spans="1:12" ht="60" x14ac:dyDescent="0.25">
      <c r="A9" s="7">
        <v>8</v>
      </c>
      <c r="B9" s="8" t="s">
        <v>329</v>
      </c>
      <c r="C9" s="8" t="s">
        <v>330</v>
      </c>
      <c r="D9" s="8" t="s">
        <v>331</v>
      </c>
      <c r="E9" s="7" t="s">
        <v>261</v>
      </c>
      <c r="F9" s="8" t="s">
        <v>261</v>
      </c>
      <c r="G9" s="5" t="s">
        <v>332</v>
      </c>
      <c r="H9" s="7">
        <v>220000</v>
      </c>
      <c r="I9" s="8" t="s">
        <v>322</v>
      </c>
      <c r="J9" s="8" t="s">
        <v>159</v>
      </c>
      <c r="K9" s="7" t="s">
        <v>341</v>
      </c>
      <c r="L9" s="7" t="s">
        <v>447</v>
      </c>
    </row>
    <row r="10" spans="1:12" ht="105" x14ac:dyDescent="0.25">
      <c r="A10" s="7">
        <v>9</v>
      </c>
      <c r="B10" s="8" t="s">
        <v>434</v>
      </c>
      <c r="C10" s="8" t="s">
        <v>339</v>
      </c>
      <c r="D10" s="23" t="s">
        <v>340</v>
      </c>
      <c r="E10" s="7" t="s">
        <v>261</v>
      </c>
      <c r="F10" s="8" t="s">
        <v>261</v>
      </c>
      <c r="G10" s="5" t="s">
        <v>338</v>
      </c>
      <c r="H10" s="28">
        <v>109760</v>
      </c>
      <c r="I10" s="8" t="s">
        <v>409</v>
      </c>
      <c r="J10" s="8" t="s">
        <v>159</v>
      </c>
      <c r="K10" s="7" t="s">
        <v>341</v>
      </c>
      <c r="L10" s="7" t="s">
        <v>430</v>
      </c>
    </row>
    <row r="11" spans="1:12" ht="45" x14ac:dyDescent="0.25">
      <c r="A11" s="7">
        <v>10</v>
      </c>
      <c r="B11" s="7" t="s">
        <v>351</v>
      </c>
      <c r="C11" s="7" t="s">
        <v>352</v>
      </c>
      <c r="D11" s="7" t="s">
        <v>353</v>
      </c>
      <c r="E11" s="7" t="s">
        <v>261</v>
      </c>
      <c r="F11" s="7" t="s">
        <v>261</v>
      </c>
      <c r="G11" s="8" t="s">
        <v>354</v>
      </c>
      <c r="H11" s="20">
        <v>110695.52</v>
      </c>
      <c r="I11" s="7" t="s">
        <v>333</v>
      </c>
      <c r="J11" s="8" t="s">
        <v>159</v>
      </c>
      <c r="K11" s="7" t="s">
        <v>472</v>
      </c>
      <c r="L11" s="7" t="s">
        <v>484</v>
      </c>
    </row>
    <row r="12" spans="1:12" ht="45" x14ac:dyDescent="0.25">
      <c r="A12" s="7">
        <v>11</v>
      </c>
      <c r="B12" s="8" t="s">
        <v>390</v>
      </c>
      <c r="C12" s="8" t="s">
        <v>391</v>
      </c>
      <c r="D12" s="24" t="s">
        <v>392</v>
      </c>
      <c r="E12" s="7" t="s">
        <v>261</v>
      </c>
      <c r="F12" s="8" t="s">
        <v>261</v>
      </c>
      <c r="G12" s="5" t="s">
        <v>393</v>
      </c>
      <c r="H12" s="7" t="s">
        <v>394</v>
      </c>
      <c r="I12" s="8" t="s">
        <v>333</v>
      </c>
      <c r="J12" s="8" t="s">
        <v>159</v>
      </c>
      <c r="K12" s="7" t="s">
        <v>395</v>
      </c>
      <c r="L12" s="7" t="s">
        <v>447</v>
      </c>
    </row>
    <row r="13" spans="1:12" ht="120" x14ac:dyDescent="0.25">
      <c r="A13" s="7">
        <v>12</v>
      </c>
      <c r="B13" s="8" t="s">
        <v>396</v>
      </c>
      <c r="C13" s="8" t="s">
        <v>397</v>
      </c>
      <c r="D13" s="24" t="s">
        <v>398</v>
      </c>
      <c r="E13" s="7" t="s">
        <v>261</v>
      </c>
      <c r="F13" s="8" t="s">
        <v>261</v>
      </c>
      <c r="G13" s="5" t="s">
        <v>399</v>
      </c>
      <c r="H13" s="20">
        <v>109900</v>
      </c>
      <c r="I13" s="8" t="s">
        <v>400</v>
      </c>
      <c r="J13" s="8" t="s">
        <v>159</v>
      </c>
      <c r="K13" s="7" t="s">
        <v>472</v>
      </c>
      <c r="L13" s="7" t="s">
        <v>2317</v>
      </c>
    </row>
    <row r="14" spans="1:12" ht="105" x14ac:dyDescent="0.25">
      <c r="A14" s="7">
        <v>13</v>
      </c>
      <c r="B14" s="8" t="s">
        <v>403</v>
      </c>
      <c r="C14" s="23" t="s">
        <v>404</v>
      </c>
      <c r="D14" s="25" t="s">
        <v>405</v>
      </c>
      <c r="E14" s="7" t="s">
        <v>261</v>
      </c>
      <c r="F14" s="8" t="s">
        <v>261</v>
      </c>
      <c r="G14" s="14" t="s">
        <v>406</v>
      </c>
      <c r="H14" s="7">
        <v>110430</v>
      </c>
      <c r="I14" s="8" t="s">
        <v>407</v>
      </c>
      <c r="J14" s="8" t="s">
        <v>2249</v>
      </c>
      <c r="K14" s="7" t="s">
        <v>471</v>
      </c>
      <c r="L14" s="7" t="s">
        <v>481</v>
      </c>
    </row>
    <row r="15" spans="1:12" ht="75" x14ac:dyDescent="0.25">
      <c r="A15" s="7">
        <v>14</v>
      </c>
      <c r="B15" s="8" t="s">
        <v>410</v>
      </c>
      <c r="C15" s="23" t="s">
        <v>411</v>
      </c>
      <c r="D15" s="23" t="s">
        <v>412</v>
      </c>
      <c r="E15" s="7" t="s">
        <v>261</v>
      </c>
      <c r="F15" s="8" t="s">
        <v>261</v>
      </c>
      <c r="G15" s="5" t="s">
        <v>413</v>
      </c>
      <c r="H15" s="20">
        <v>94120</v>
      </c>
      <c r="I15" s="8" t="s">
        <v>407</v>
      </c>
      <c r="J15" s="8" t="s">
        <v>2373</v>
      </c>
      <c r="K15" s="290">
        <v>43987</v>
      </c>
      <c r="L15" s="7" t="s">
        <v>2355</v>
      </c>
    </row>
    <row r="16" spans="1:12" s="22" customFormat="1" ht="60" x14ac:dyDescent="0.25">
      <c r="A16" s="8">
        <v>15</v>
      </c>
      <c r="B16" s="8" t="s">
        <v>415</v>
      </c>
      <c r="C16" s="8" t="s">
        <v>417</v>
      </c>
      <c r="D16" s="8" t="s">
        <v>419</v>
      </c>
      <c r="E16" s="8" t="s">
        <v>261</v>
      </c>
      <c r="F16" s="8" t="s">
        <v>261</v>
      </c>
      <c r="G16" s="8" t="s">
        <v>420</v>
      </c>
      <c r="H16" s="5">
        <v>218540</v>
      </c>
      <c r="I16" s="8" t="s">
        <v>400</v>
      </c>
      <c r="J16" s="8" t="s">
        <v>159</v>
      </c>
      <c r="K16" s="8" t="s">
        <v>484</v>
      </c>
      <c r="L16" s="8" t="s">
        <v>484</v>
      </c>
    </row>
    <row r="17" spans="1:12" s="22" customFormat="1" ht="45" x14ac:dyDescent="0.25">
      <c r="A17" s="8">
        <v>16</v>
      </c>
      <c r="B17" s="8" t="s">
        <v>416</v>
      </c>
      <c r="C17" s="8" t="s">
        <v>418</v>
      </c>
      <c r="D17" s="8" t="s">
        <v>421</v>
      </c>
      <c r="E17" s="8" t="s">
        <v>261</v>
      </c>
      <c r="F17" s="8" t="s">
        <v>261</v>
      </c>
      <c r="G17" s="8" t="s">
        <v>422</v>
      </c>
      <c r="H17" s="5">
        <v>90739</v>
      </c>
      <c r="I17" s="8" t="s">
        <v>414</v>
      </c>
      <c r="J17" s="8" t="s">
        <v>159</v>
      </c>
      <c r="K17" s="8" t="s">
        <v>471</v>
      </c>
      <c r="L17" s="8" t="s">
        <v>2228</v>
      </c>
    </row>
    <row r="18" spans="1:12" ht="75" x14ac:dyDescent="0.25">
      <c r="A18" s="7">
        <v>17</v>
      </c>
      <c r="B18" s="8" t="s">
        <v>436</v>
      </c>
      <c r="C18" s="8" t="s">
        <v>437</v>
      </c>
      <c r="D18" s="8" t="s">
        <v>438</v>
      </c>
      <c r="E18" s="7" t="s">
        <v>261</v>
      </c>
      <c r="F18" s="8" t="s">
        <v>261</v>
      </c>
      <c r="G18" s="8" t="s">
        <v>439</v>
      </c>
      <c r="H18" s="5">
        <v>97880</v>
      </c>
      <c r="I18" s="8" t="s">
        <v>311</v>
      </c>
      <c r="J18" s="8" t="s">
        <v>159</v>
      </c>
      <c r="K18" s="7" t="s">
        <v>473</v>
      </c>
      <c r="L18" s="7" t="s">
        <v>484</v>
      </c>
    </row>
    <row r="19" spans="1:12" ht="105" x14ac:dyDescent="0.25">
      <c r="A19" s="7">
        <v>18</v>
      </c>
      <c r="B19" s="8" t="s">
        <v>463</v>
      </c>
      <c r="C19" s="8" t="s">
        <v>464</v>
      </c>
      <c r="D19" s="8" t="s">
        <v>465</v>
      </c>
      <c r="E19" s="7" t="s">
        <v>261</v>
      </c>
      <c r="F19" s="8" t="s">
        <v>261</v>
      </c>
      <c r="G19" s="8" t="s">
        <v>466</v>
      </c>
      <c r="H19" s="5">
        <v>111012</v>
      </c>
      <c r="I19" s="8" t="s">
        <v>462</v>
      </c>
      <c r="J19" s="8" t="s">
        <v>159</v>
      </c>
      <c r="K19" s="7" t="s">
        <v>2310</v>
      </c>
      <c r="L19" s="7" t="s">
        <v>2310</v>
      </c>
    </row>
    <row r="20" spans="1:12" ht="158.1" customHeight="1" x14ac:dyDescent="0.25">
      <c r="A20" s="7">
        <v>19</v>
      </c>
      <c r="B20" s="8" t="s">
        <v>2251</v>
      </c>
      <c r="C20" s="8" t="s">
        <v>2252</v>
      </c>
      <c r="D20" s="8" t="s">
        <v>2253</v>
      </c>
      <c r="E20" s="7" t="s">
        <v>261</v>
      </c>
      <c r="F20" s="8" t="s">
        <v>261</v>
      </c>
      <c r="G20" s="8" t="s">
        <v>2254</v>
      </c>
      <c r="H20" s="5">
        <v>294515.49</v>
      </c>
      <c r="I20" s="8" t="s">
        <v>2255</v>
      </c>
      <c r="J20" s="8" t="s">
        <v>2575</v>
      </c>
      <c r="K20" s="290">
        <v>44068</v>
      </c>
      <c r="L20" s="7" t="s">
        <v>2534</v>
      </c>
    </row>
    <row r="21" spans="1:12" ht="90" x14ac:dyDescent="0.25">
      <c r="A21" s="7">
        <v>20</v>
      </c>
      <c r="B21" s="8" t="s">
        <v>2256</v>
      </c>
      <c r="C21" s="8" t="s">
        <v>2257</v>
      </c>
      <c r="D21" s="8" t="s">
        <v>2259</v>
      </c>
      <c r="E21" s="7" t="s">
        <v>2258</v>
      </c>
      <c r="F21" s="16"/>
      <c r="G21" s="14" t="s">
        <v>2260</v>
      </c>
      <c r="H21" s="5">
        <v>241116</v>
      </c>
      <c r="I21" s="8" t="s">
        <v>473</v>
      </c>
      <c r="J21" s="8" t="s">
        <v>159</v>
      </c>
      <c r="K21" s="290">
        <v>43966</v>
      </c>
      <c r="L21" s="7" t="s">
        <v>2330</v>
      </c>
    </row>
    <row r="22" spans="1:12" ht="180" x14ac:dyDescent="0.25">
      <c r="A22" s="7">
        <v>21</v>
      </c>
      <c r="B22" s="8" t="s">
        <v>2262</v>
      </c>
      <c r="C22" s="8" t="s">
        <v>2263</v>
      </c>
      <c r="D22" s="25" t="s">
        <v>2264</v>
      </c>
      <c r="E22" s="8" t="s">
        <v>261</v>
      </c>
      <c r="F22" s="8" t="s">
        <v>261</v>
      </c>
      <c r="G22" s="8" t="s">
        <v>2261</v>
      </c>
      <c r="H22" s="8">
        <v>330000</v>
      </c>
      <c r="I22" s="8" t="s">
        <v>2265</v>
      </c>
      <c r="J22" s="8" t="s">
        <v>159</v>
      </c>
      <c r="K22" s="8" t="s">
        <v>2348</v>
      </c>
      <c r="L22" s="8" t="s">
        <v>2352</v>
      </c>
    </row>
    <row r="23" spans="1:12" s="22" customFormat="1" ht="105" x14ac:dyDescent="0.25">
      <c r="A23" s="8">
        <v>22</v>
      </c>
      <c r="B23" s="8" t="s">
        <v>2267</v>
      </c>
      <c r="C23" s="8" t="s">
        <v>2266</v>
      </c>
      <c r="D23" s="8" t="s">
        <v>2268</v>
      </c>
      <c r="E23" s="8" t="s">
        <v>261</v>
      </c>
      <c r="F23" s="8" t="s">
        <v>261</v>
      </c>
      <c r="G23" s="8" t="s">
        <v>2269</v>
      </c>
      <c r="H23" s="5">
        <v>330000</v>
      </c>
      <c r="I23" s="8" t="s">
        <v>2250</v>
      </c>
      <c r="J23" s="8" t="s">
        <v>159</v>
      </c>
      <c r="K23" s="8" t="s">
        <v>2350</v>
      </c>
      <c r="L23" s="8" t="s">
        <v>2348</v>
      </c>
    </row>
    <row r="24" spans="1:12" s="22" customFormat="1" ht="30" x14ac:dyDescent="0.25">
      <c r="A24" s="8">
        <v>23</v>
      </c>
      <c r="B24" s="8" t="s">
        <v>2273</v>
      </c>
      <c r="C24" s="8" t="s">
        <v>2270</v>
      </c>
      <c r="D24" s="8" t="s">
        <v>2271</v>
      </c>
      <c r="E24" s="8" t="s">
        <v>261</v>
      </c>
      <c r="F24" s="8" t="s">
        <v>261</v>
      </c>
      <c r="G24" s="8" t="s">
        <v>2272</v>
      </c>
      <c r="H24" s="5">
        <v>211150</v>
      </c>
      <c r="I24" s="8" t="s">
        <v>2265</v>
      </c>
      <c r="J24" s="8" t="s">
        <v>159</v>
      </c>
      <c r="K24" s="8" t="s">
        <v>2350</v>
      </c>
      <c r="L24" s="8" t="s">
        <v>2348</v>
      </c>
    </row>
    <row r="25" spans="1:12" ht="135" x14ac:dyDescent="0.25">
      <c r="A25" s="8">
        <v>24</v>
      </c>
      <c r="B25" s="8" t="s">
        <v>2295</v>
      </c>
      <c r="C25" s="8" t="s">
        <v>2296</v>
      </c>
      <c r="D25" s="8" t="s">
        <v>2297</v>
      </c>
      <c r="E25" s="8" t="s">
        <v>261</v>
      </c>
      <c r="F25" s="8" t="s">
        <v>261</v>
      </c>
      <c r="G25" s="8" t="s">
        <v>2298</v>
      </c>
      <c r="H25" s="5">
        <v>252833.47</v>
      </c>
      <c r="I25" s="8" t="s">
        <v>2265</v>
      </c>
      <c r="J25" s="8" t="s">
        <v>2377</v>
      </c>
      <c r="K25" s="3">
        <v>43963</v>
      </c>
      <c r="L25" s="8" t="s">
        <v>2330</v>
      </c>
    </row>
    <row r="26" spans="1:12" ht="45" x14ac:dyDescent="0.25">
      <c r="A26" s="8">
        <v>25</v>
      </c>
      <c r="B26" s="8" t="s">
        <v>2311</v>
      </c>
      <c r="C26" s="8" t="s">
        <v>437</v>
      </c>
      <c r="D26" s="8" t="s">
        <v>2312</v>
      </c>
      <c r="E26" s="8" t="s">
        <v>2313</v>
      </c>
      <c r="F26" s="8" t="s">
        <v>261</v>
      </c>
      <c r="G26" s="8" t="s">
        <v>2314</v>
      </c>
      <c r="H26" s="5" t="s">
        <v>2315</v>
      </c>
      <c r="I26" s="8" t="s">
        <v>2316</v>
      </c>
      <c r="J26" s="8" t="s">
        <v>159</v>
      </c>
      <c r="K26" s="7" t="s">
        <v>2350</v>
      </c>
      <c r="L26" s="8" t="s">
        <v>2350</v>
      </c>
    </row>
    <row r="27" spans="1:12" s="22" customFormat="1" ht="75" x14ac:dyDescent="0.25">
      <c r="A27" s="8">
        <v>26</v>
      </c>
      <c r="B27" s="8" t="s">
        <v>2343</v>
      </c>
      <c r="C27" s="8" t="s">
        <v>2344</v>
      </c>
      <c r="D27" s="8" t="s">
        <v>2345</v>
      </c>
      <c r="E27" s="8" t="s">
        <v>261</v>
      </c>
      <c r="F27" s="8" t="s">
        <v>261</v>
      </c>
      <c r="G27" s="8" t="s">
        <v>2346</v>
      </c>
      <c r="H27" s="5">
        <v>209570</v>
      </c>
      <c r="I27" s="8" t="s">
        <v>2328</v>
      </c>
      <c r="J27" s="8" t="s">
        <v>159</v>
      </c>
      <c r="K27" s="8" t="s">
        <v>2426</v>
      </c>
      <c r="L27" s="8" t="s">
        <v>2434</v>
      </c>
    </row>
    <row r="28" spans="1:12" ht="105" x14ac:dyDescent="0.25">
      <c r="A28" s="8">
        <v>27</v>
      </c>
      <c r="B28" s="8" t="s">
        <v>2379</v>
      </c>
      <c r="C28" s="8" t="s">
        <v>2380</v>
      </c>
      <c r="D28" s="8" t="s">
        <v>2381</v>
      </c>
      <c r="E28" s="8" t="s">
        <v>261</v>
      </c>
      <c r="F28" s="8" t="s">
        <v>261</v>
      </c>
      <c r="G28" s="8" t="s">
        <v>2382</v>
      </c>
      <c r="H28" s="5">
        <v>333000</v>
      </c>
      <c r="I28" s="8" t="s">
        <v>2383</v>
      </c>
      <c r="J28" s="8" t="s">
        <v>159</v>
      </c>
      <c r="K28" s="8" t="s">
        <v>2395</v>
      </c>
      <c r="L28" s="7" t="s">
        <v>2436</v>
      </c>
    </row>
    <row r="29" spans="1:12" s="22" customFormat="1" ht="150" x14ac:dyDescent="0.25">
      <c r="A29" s="8">
        <v>28</v>
      </c>
      <c r="B29" s="8" t="s">
        <v>2427</v>
      </c>
      <c r="C29" s="8" t="s">
        <v>2424</v>
      </c>
      <c r="D29" s="8" t="s">
        <v>2425</v>
      </c>
      <c r="E29" s="8" t="s">
        <v>261</v>
      </c>
      <c r="F29" s="8" t="s">
        <v>261</v>
      </c>
      <c r="G29" s="8" t="s">
        <v>2423</v>
      </c>
      <c r="H29" s="5">
        <v>333333.3</v>
      </c>
      <c r="I29" s="8" t="s">
        <v>2422</v>
      </c>
      <c r="J29" s="8" t="s">
        <v>159</v>
      </c>
      <c r="K29" s="8" t="s">
        <v>2437</v>
      </c>
      <c r="L29" s="8" t="s">
        <v>2439</v>
      </c>
    </row>
    <row r="30" spans="1:12" s="2" customFormat="1" ht="180" x14ac:dyDescent="0.25">
      <c r="A30" s="8">
        <v>29</v>
      </c>
      <c r="B30" s="8" t="s">
        <v>2431</v>
      </c>
      <c r="C30" s="8" t="s">
        <v>2430</v>
      </c>
      <c r="D30" s="8" t="s">
        <v>2429</v>
      </c>
      <c r="E30" s="8" t="s">
        <v>261</v>
      </c>
      <c r="F30" s="8" t="s">
        <v>261</v>
      </c>
      <c r="G30" s="8" t="s">
        <v>2428</v>
      </c>
      <c r="H30" s="5">
        <v>326525</v>
      </c>
      <c r="I30" s="8" t="s">
        <v>2402</v>
      </c>
      <c r="J30" s="8" t="s">
        <v>159</v>
      </c>
      <c r="K30" s="8" t="s">
        <v>2447</v>
      </c>
      <c r="L30" s="8" t="s">
        <v>2461</v>
      </c>
    </row>
    <row r="31" spans="1:12" s="22" customFormat="1" ht="90" x14ac:dyDescent="0.25">
      <c r="A31" s="300">
        <v>30</v>
      </c>
      <c r="B31" s="8" t="s">
        <v>2443</v>
      </c>
      <c r="C31" s="24" t="s">
        <v>2448</v>
      </c>
      <c r="D31" s="24" t="s">
        <v>2449</v>
      </c>
      <c r="E31" s="8" t="s">
        <v>261</v>
      </c>
      <c r="F31" s="8" t="s">
        <v>261</v>
      </c>
      <c r="G31" s="8" t="s">
        <v>2450</v>
      </c>
      <c r="H31" s="301">
        <v>108459</v>
      </c>
      <c r="I31" s="8" t="s">
        <v>2451</v>
      </c>
      <c r="J31" s="8" t="s">
        <v>2625</v>
      </c>
      <c r="K31" s="8" t="s">
        <v>2565</v>
      </c>
      <c r="L31" s="8" t="s">
        <v>2624</v>
      </c>
    </row>
    <row r="32" spans="1:12" ht="165" x14ac:dyDescent="0.25">
      <c r="A32" s="299">
        <v>31</v>
      </c>
      <c r="B32" s="299" t="s">
        <v>2452</v>
      </c>
      <c r="C32" s="299" t="s">
        <v>2454</v>
      </c>
      <c r="D32" s="299" t="s">
        <v>2455</v>
      </c>
      <c r="E32" s="299" t="s">
        <v>261</v>
      </c>
      <c r="F32" s="299" t="s">
        <v>261</v>
      </c>
      <c r="G32" s="299" t="s">
        <v>2456</v>
      </c>
      <c r="H32" s="302">
        <v>330000</v>
      </c>
      <c r="I32" s="299" t="s">
        <v>2457</v>
      </c>
      <c r="J32" s="299" t="s">
        <v>2249</v>
      </c>
      <c r="K32" s="299" t="s">
        <v>2488</v>
      </c>
      <c r="L32" s="299" t="s">
        <v>2441</v>
      </c>
    </row>
    <row r="33" spans="1:12" ht="60" x14ac:dyDescent="0.25">
      <c r="A33" s="8">
        <v>32</v>
      </c>
      <c r="B33" s="8" t="s">
        <v>2453</v>
      </c>
      <c r="C33" s="8" t="s">
        <v>2312</v>
      </c>
      <c r="D33" s="8" t="s">
        <v>2459</v>
      </c>
      <c r="E33" s="8" t="s">
        <v>261</v>
      </c>
      <c r="F33" s="8" t="s">
        <v>261</v>
      </c>
      <c r="G33" s="8" t="s">
        <v>2460</v>
      </c>
      <c r="H33" s="5">
        <v>200000</v>
      </c>
      <c r="I33" s="8" t="s">
        <v>2458</v>
      </c>
      <c r="J33" s="8" t="s">
        <v>159</v>
      </c>
      <c r="K33" s="8" t="s">
        <v>2499</v>
      </c>
      <c r="L33" s="8" t="s">
        <v>2535</v>
      </c>
    </row>
    <row r="34" spans="1:12" ht="90" x14ac:dyDescent="0.25">
      <c r="A34" s="300">
        <v>33</v>
      </c>
      <c r="B34" s="300" t="s">
        <v>2462</v>
      </c>
      <c r="C34" s="23" t="s">
        <v>2463</v>
      </c>
      <c r="D34" s="14" t="s">
        <v>2464</v>
      </c>
      <c r="E34" s="303" t="s">
        <v>2465</v>
      </c>
      <c r="F34" s="300" t="s">
        <v>261</v>
      </c>
      <c r="G34" s="26" t="s">
        <v>2466</v>
      </c>
      <c r="H34" s="27" t="s">
        <v>2467</v>
      </c>
      <c r="I34" s="300" t="s">
        <v>2451</v>
      </c>
      <c r="J34" s="300" t="s">
        <v>159</v>
      </c>
      <c r="K34" s="300" t="s">
        <v>2468</v>
      </c>
      <c r="L34" s="7" t="s">
        <v>2535</v>
      </c>
    </row>
    <row r="35" spans="1:12" s="2" customFormat="1" ht="90" x14ac:dyDescent="0.25">
      <c r="A35" s="8">
        <v>34</v>
      </c>
      <c r="B35" s="8" t="s">
        <v>2469</v>
      </c>
      <c r="C35" s="8" t="s">
        <v>2470</v>
      </c>
      <c r="D35" s="8" t="s">
        <v>2471</v>
      </c>
      <c r="E35" s="8" t="s">
        <v>261</v>
      </c>
      <c r="F35" s="8" t="s">
        <v>261</v>
      </c>
      <c r="G35" s="8" t="s">
        <v>2472</v>
      </c>
      <c r="H35" s="5">
        <v>330000</v>
      </c>
      <c r="I35" s="8" t="s">
        <v>2473</v>
      </c>
      <c r="J35" s="8" t="s">
        <v>159</v>
      </c>
      <c r="K35" s="8" t="s">
        <v>2499</v>
      </c>
      <c r="L35" s="8" t="s">
        <v>2540</v>
      </c>
    </row>
    <row r="36" spans="1:12" s="2" customFormat="1" ht="45" x14ac:dyDescent="0.25">
      <c r="A36" s="8">
        <v>35</v>
      </c>
      <c r="B36" s="8" t="s">
        <v>2474</v>
      </c>
      <c r="C36" s="304" t="s">
        <v>2344</v>
      </c>
      <c r="D36" s="24" t="s">
        <v>2476</v>
      </c>
      <c r="E36" s="7" t="s">
        <v>2671</v>
      </c>
      <c r="F36" s="7" t="s">
        <v>261</v>
      </c>
      <c r="G36" s="8" t="s">
        <v>2475</v>
      </c>
      <c r="H36" s="20">
        <v>355470</v>
      </c>
      <c r="I36" s="7" t="s">
        <v>2473</v>
      </c>
      <c r="J36" s="8" t="s">
        <v>159</v>
      </c>
      <c r="K36" s="7" t="s">
        <v>400</v>
      </c>
      <c r="L36" s="7" t="s">
        <v>2726</v>
      </c>
    </row>
    <row r="37" spans="1:12" s="22" customFormat="1" ht="75" x14ac:dyDescent="0.25">
      <c r="A37" s="8">
        <v>36</v>
      </c>
      <c r="B37" s="8" t="s">
        <v>2478</v>
      </c>
      <c r="C37" s="8" t="s">
        <v>2479</v>
      </c>
      <c r="D37" s="8" t="s">
        <v>2480</v>
      </c>
      <c r="E37" s="8" t="s">
        <v>261</v>
      </c>
      <c r="F37" s="8" t="s">
        <v>261</v>
      </c>
      <c r="G37" s="8" t="s">
        <v>2481</v>
      </c>
      <c r="H37" s="5">
        <v>179266.5</v>
      </c>
      <c r="I37" s="8" t="s">
        <v>2482</v>
      </c>
      <c r="J37" s="8" t="s">
        <v>159</v>
      </c>
      <c r="K37" s="8" t="s">
        <v>2558</v>
      </c>
      <c r="L37" s="8" t="s">
        <v>2513</v>
      </c>
    </row>
    <row r="38" spans="1:12" ht="60" x14ac:dyDescent="0.25">
      <c r="A38" s="8">
        <v>37</v>
      </c>
      <c r="B38" s="8" t="s">
        <v>2483</v>
      </c>
      <c r="C38" s="23" t="s">
        <v>2484</v>
      </c>
      <c r="D38" s="8" t="s">
        <v>2485</v>
      </c>
      <c r="E38" s="25" t="s">
        <v>2486</v>
      </c>
      <c r="F38" s="8" t="s">
        <v>261</v>
      </c>
      <c r="G38" s="14" t="s">
        <v>2487</v>
      </c>
      <c r="H38" s="5">
        <v>444000</v>
      </c>
      <c r="I38" s="8" t="s">
        <v>2482</v>
      </c>
      <c r="J38" s="8" t="s">
        <v>159</v>
      </c>
      <c r="K38" s="8" t="s">
        <v>2513</v>
      </c>
      <c r="L38" s="7" t="s">
        <v>2513</v>
      </c>
    </row>
    <row r="39" spans="1:12" s="2" customFormat="1" ht="60" x14ac:dyDescent="0.25">
      <c r="A39" s="8">
        <v>38</v>
      </c>
      <c r="B39" s="8" t="s">
        <v>2489</v>
      </c>
      <c r="C39" s="8" t="s">
        <v>2312</v>
      </c>
      <c r="D39" s="8" t="s">
        <v>2490</v>
      </c>
      <c r="E39" s="8" t="s">
        <v>261</v>
      </c>
      <c r="F39" s="8" t="s">
        <v>261</v>
      </c>
      <c r="G39" s="8" t="s">
        <v>2491</v>
      </c>
      <c r="H39" s="5">
        <v>390000</v>
      </c>
      <c r="I39" s="8" t="s">
        <v>2492</v>
      </c>
      <c r="J39" s="8" t="s">
        <v>159</v>
      </c>
      <c r="K39" s="8" t="s">
        <v>2567</v>
      </c>
      <c r="L39" s="8" t="s">
        <v>2477</v>
      </c>
    </row>
    <row r="40" spans="1:12" s="2" customFormat="1" ht="45" x14ac:dyDescent="0.25">
      <c r="A40" s="8">
        <v>39</v>
      </c>
      <c r="B40" s="8" t="s">
        <v>185</v>
      </c>
      <c r="C40" s="8" t="s">
        <v>2494</v>
      </c>
      <c r="D40" s="8" t="s">
        <v>2495</v>
      </c>
      <c r="E40" s="8" t="s">
        <v>2496</v>
      </c>
      <c r="F40" s="8" t="s">
        <v>261</v>
      </c>
      <c r="G40" s="8" t="s">
        <v>2497</v>
      </c>
      <c r="H40" s="5">
        <v>442530</v>
      </c>
      <c r="I40" s="8" t="s">
        <v>2498</v>
      </c>
      <c r="J40" s="8" t="s">
        <v>159</v>
      </c>
      <c r="K40" s="8" t="s">
        <v>2567</v>
      </c>
      <c r="L40" s="8" t="s">
        <v>2477</v>
      </c>
    </row>
    <row r="41" spans="1:12" s="2" customFormat="1" ht="60" x14ac:dyDescent="0.25">
      <c r="A41" s="8">
        <v>40</v>
      </c>
      <c r="B41" s="8" t="s">
        <v>2493</v>
      </c>
      <c r="C41" s="8" t="s">
        <v>2500</v>
      </c>
      <c r="D41" s="8" t="s">
        <v>2501</v>
      </c>
      <c r="E41" s="8" t="s">
        <v>261</v>
      </c>
      <c r="F41" s="8" t="s">
        <v>261</v>
      </c>
      <c r="G41" s="8" t="s">
        <v>2502</v>
      </c>
      <c r="H41" s="5">
        <v>220673.94</v>
      </c>
      <c r="I41" s="8" t="s">
        <v>2498</v>
      </c>
      <c r="J41" s="8" t="s">
        <v>159</v>
      </c>
      <c r="K41" s="8" t="s">
        <v>2558</v>
      </c>
      <c r="L41" s="8" t="s">
        <v>2477</v>
      </c>
    </row>
    <row r="42" spans="1:12" ht="105" x14ac:dyDescent="0.25">
      <c r="A42" s="8">
        <v>41</v>
      </c>
      <c r="B42" s="8" t="s">
        <v>2503</v>
      </c>
      <c r="C42" s="8" t="s">
        <v>2504</v>
      </c>
      <c r="D42" s="8" t="s">
        <v>2505</v>
      </c>
      <c r="E42" s="8" t="s">
        <v>2506</v>
      </c>
      <c r="F42" s="8" t="s">
        <v>261</v>
      </c>
      <c r="G42" s="8" t="s">
        <v>2507</v>
      </c>
      <c r="H42" s="5">
        <v>443880</v>
      </c>
      <c r="I42" s="8" t="s">
        <v>2498</v>
      </c>
      <c r="J42" s="8" t="s">
        <v>159</v>
      </c>
      <c r="K42" s="8" t="s">
        <v>2724</v>
      </c>
      <c r="L42" s="7" t="s">
        <v>2743</v>
      </c>
    </row>
    <row r="43" spans="1:12" ht="120" x14ac:dyDescent="0.25">
      <c r="A43" s="8">
        <v>42</v>
      </c>
      <c r="B43" s="8" t="s">
        <v>2508</v>
      </c>
      <c r="C43" s="23" t="s">
        <v>2509</v>
      </c>
      <c r="D43" s="25" t="s">
        <v>2510</v>
      </c>
      <c r="E43" s="25" t="s">
        <v>2511</v>
      </c>
      <c r="F43" s="8" t="s">
        <v>261</v>
      </c>
      <c r="G43" s="14" t="s">
        <v>2512</v>
      </c>
      <c r="H43" s="5">
        <v>205555</v>
      </c>
      <c r="I43" s="8" t="s">
        <v>2468</v>
      </c>
      <c r="J43" s="8" t="s">
        <v>159</v>
      </c>
      <c r="K43" s="8" t="s">
        <v>2565</v>
      </c>
      <c r="L43" s="7" t="s">
        <v>2477</v>
      </c>
    </row>
    <row r="44" spans="1:12" ht="61.35" customHeight="1" x14ac:dyDescent="0.25">
      <c r="A44" s="8">
        <v>43</v>
      </c>
      <c r="B44" s="8" t="s">
        <v>2521</v>
      </c>
      <c r="C44" s="23" t="s">
        <v>2359</v>
      </c>
      <c r="D44" s="25" t="s">
        <v>2522</v>
      </c>
      <c r="E44" s="8" t="s">
        <v>2523</v>
      </c>
      <c r="F44" s="8" t="s">
        <v>2485</v>
      </c>
      <c r="G44" s="8" t="s">
        <v>2524</v>
      </c>
      <c r="H44" s="8" t="s">
        <v>2525</v>
      </c>
      <c r="I44" s="8" t="s">
        <v>2526</v>
      </c>
      <c r="J44" s="8" t="s">
        <v>159</v>
      </c>
      <c r="K44" s="8" t="s">
        <v>2477</v>
      </c>
      <c r="L44" s="7" t="s">
        <v>2477</v>
      </c>
    </row>
    <row r="45" spans="1:12" s="22" customFormat="1" ht="60" x14ac:dyDescent="0.25">
      <c r="A45" s="8">
        <v>44</v>
      </c>
      <c r="B45" s="8" t="s">
        <v>2527</v>
      </c>
      <c r="C45" s="8" t="s">
        <v>2528</v>
      </c>
      <c r="D45" s="8" t="s">
        <v>2529</v>
      </c>
      <c r="E45" s="8" t="s">
        <v>2530</v>
      </c>
      <c r="F45" s="8" t="s">
        <v>261</v>
      </c>
      <c r="G45" s="8" t="s">
        <v>2531</v>
      </c>
      <c r="H45" s="301">
        <v>439922</v>
      </c>
      <c r="I45" s="8" t="s">
        <v>2532</v>
      </c>
      <c r="J45" s="8" t="s">
        <v>159</v>
      </c>
      <c r="K45" s="8" t="s">
        <v>2541</v>
      </c>
      <c r="L45" s="8" t="s">
        <v>2576</v>
      </c>
    </row>
    <row r="46" spans="1:12" ht="90" x14ac:dyDescent="0.25">
      <c r="A46" s="8">
        <v>45</v>
      </c>
      <c r="B46" s="8" t="s">
        <v>2536</v>
      </c>
      <c r="C46" s="8" t="s">
        <v>2537</v>
      </c>
      <c r="D46" s="8" t="s">
        <v>2538</v>
      </c>
      <c r="E46" s="8" t="s">
        <v>261</v>
      </c>
      <c r="F46" s="8" t="s">
        <v>261</v>
      </c>
      <c r="G46" s="8" t="s">
        <v>2539</v>
      </c>
      <c r="H46" s="301">
        <v>330000</v>
      </c>
      <c r="I46" s="8" t="s">
        <v>2540</v>
      </c>
      <c r="J46" s="8" t="s">
        <v>159</v>
      </c>
      <c r="K46" s="8" t="s">
        <v>2603</v>
      </c>
      <c r="L46" s="8" t="s">
        <v>2611</v>
      </c>
    </row>
    <row r="47" spans="1:12" s="22" customFormat="1" ht="90" x14ac:dyDescent="0.25">
      <c r="A47" s="8">
        <v>46</v>
      </c>
      <c r="B47" s="8" t="s">
        <v>2542</v>
      </c>
      <c r="C47" s="8" t="s">
        <v>2543</v>
      </c>
      <c r="D47" s="8" t="s">
        <v>2544</v>
      </c>
      <c r="E47" s="8" t="s">
        <v>2545</v>
      </c>
      <c r="F47" s="8" t="s">
        <v>2546</v>
      </c>
      <c r="G47" s="8" t="s">
        <v>2547</v>
      </c>
      <c r="H47" s="5">
        <v>439522.6</v>
      </c>
      <c r="I47" s="8" t="s">
        <v>2540</v>
      </c>
      <c r="J47" s="8" t="s">
        <v>159</v>
      </c>
      <c r="K47" s="8" t="s">
        <v>2541</v>
      </c>
      <c r="L47" s="8" t="s">
        <v>2576</v>
      </c>
    </row>
    <row r="48" spans="1:12" ht="60" x14ac:dyDescent="0.25">
      <c r="A48" s="8">
        <v>47</v>
      </c>
      <c r="B48" s="8" t="s">
        <v>2548</v>
      </c>
      <c r="C48" s="8" t="s">
        <v>2549</v>
      </c>
      <c r="D48" s="305" t="s">
        <v>2550</v>
      </c>
      <c r="E48" s="8" t="s">
        <v>261</v>
      </c>
      <c r="F48" s="8" t="s">
        <v>261</v>
      </c>
      <c r="G48" s="8" t="s">
        <v>2551</v>
      </c>
      <c r="H48" s="5">
        <v>325000</v>
      </c>
      <c r="I48" s="8" t="s">
        <v>2552</v>
      </c>
      <c r="J48" s="8" t="s">
        <v>159</v>
      </c>
      <c r="K48" s="8" t="s">
        <v>2704</v>
      </c>
      <c r="L48" s="8" t="s">
        <v>2672</v>
      </c>
    </row>
    <row r="49" spans="1:12" ht="60" x14ac:dyDescent="0.25">
      <c r="A49" s="8">
        <v>48</v>
      </c>
      <c r="B49" s="8" t="s">
        <v>2559</v>
      </c>
      <c r="C49" s="8" t="s">
        <v>2561</v>
      </c>
      <c r="D49" s="8" t="s">
        <v>2562</v>
      </c>
      <c r="E49" s="8" t="s">
        <v>261</v>
      </c>
      <c r="F49" s="8" t="s">
        <v>261</v>
      </c>
      <c r="G49" s="8" t="s">
        <v>2560</v>
      </c>
      <c r="H49" s="5">
        <v>219836.47</v>
      </c>
      <c r="I49" s="8" t="s">
        <v>2563</v>
      </c>
      <c r="J49" s="8" t="s">
        <v>159</v>
      </c>
      <c r="K49" s="8" t="s">
        <v>2564</v>
      </c>
      <c r="L49" s="8" t="s">
        <v>2583</v>
      </c>
    </row>
    <row r="50" spans="1:12" ht="75" x14ac:dyDescent="0.25">
      <c r="A50" s="7">
        <v>49</v>
      </c>
      <c r="B50" s="7" t="s">
        <v>2566</v>
      </c>
      <c r="C50" s="8" t="s">
        <v>2569</v>
      </c>
      <c r="D50" s="8" t="s">
        <v>2528</v>
      </c>
      <c r="E50" s="7" t="s">
        <v>261</v>
      </c>
      <c r="F50" s="7" t="s">
        <v>261</v>
      </c>
      <c r="G50" s="8" t="s">
        <v>2568</v>
      </c>
      <c r="H50" s="20">
        <v>370326</v>
      </c>
      <c r="I50" s="7" t="s">
        <v>2513</v>
      </c>
      <c r="J50" s="8" t="s">
        <v>2598</v>
      </c>
      <c r="K50" s="7" t="s">
        <v>2564</v>
      </c>
      <c r="L50" s="7" t="s">
        <v>2583</v>
      </c>
    </row>
    <row r="51" spans="1:12" ht="90" x14ac:dyDescent="0.25">
      <c r="A51" s="8">
        <v>50</v>
      </c>
      <c r="B51" s="8" t="s">
        <v>2580</v>
      </c>
      <c r="C51" s="8" t="s">
        <v>2486</v>
      </c>
      <c r="D51" s="8" t="s">
        <v>2581</v>
      </c>
      <c r="E51" s="8" t="s">
        <v>261</v>
      </c>
      <c r="F51" s="8" t="s">
        <v>261</v>
      </c>
      <c r="G51" s="8" t="s">
        <v>2582</v>
      </c>
      <c r="H51" s="5">
        <v>200000</v>
      </c>
      <c r="I51" s="8" t="s">
        <v>2583</v>
      </c>
      <c r="J51" s="8" t="s">
        <v>159</v>
      </c>
      <c r="K51" s="8" t="s">
        <v>2614</v>
      </c>
      <c r="L51" s="7" t="s">
        <v>2618</v>
      </c>
    </row>
    <row r="52" spans="1:12" ht="60" x14ac:dyDescent="0.25">
      <c r="A52" s="8">
        <v>51</v>
      </c>
      <c r="B52" s="8" t="s">
        <v>2585</v>
      </c>
      <c r="C52" s="8" t="s">
        <v>1256</v>
      </c>
      <c r="D52" s="8" t="s">
        <v>2589</v>
      </c>
      <c r="E52" s="8" t="s">
        <v>261</v>
      </c>
      <c r="F52" s="8" t="s">
        <v>261</v>
      </c>
      <c r="G52" s="8" t="s">
        <v>2590</v>
      </c>
      <c r="H52" s="5">
        <v>198074.5</v>
      </c>
      <c r="I52" s="8" t="s">
        <v>2588</v>
      </c>
      <c r="J52" s="8" t="s">
        <v>159</v>
      </c>
      <c r="K52" s="8" t="s">
        <v>2603</v>
      </c>
      <c r="L52" s="8" t="s">
        <v>2626</v>
      </c>
    </row>
    <row r="53" spans="1:12" ht="75" x14ac:dyDescent="0.25">
      <c r="A53" s="8">
        <v>52</v>
      </c>
      <c r="B53" s="8" t="s">
        <v>2586</v>
      </c>
      <c r="C53" s="8" t="s">
        <v>2591</v>
      </c>
      <c r="D53" s="8" t="s">
        <v>2592</v>
      </c>
      <c r="E53" s="8" t="s">
        <v>261</v>
      </c>
      <c r="F53" s="8" t="s">
        <v>261</v>
      </c>
      <c r="G53" s="8" t="s">
        <v>2593</v>
      </c>
      <c r="H53" s="5">
        <v>380665</v>
      </c>
      <c r="I53" s="8" t="s">
        <v>2583</v>
      </c>
      <c r="J53" s="8" t="s">
        <v>159</v>
      </c>
      <c r="K53" s="8" t="s">
        <v>2603</v>
      </c>
      <c r="L53" s="8" t="s">
        <v>2611</v>
      </c>
    </row>
    <row r="54" spans="1:12" ht="120" x14ac:dyDescent="0.25">
      <c r="A54" s="8">
        <v>53</v>
      </c>
      <c r="B54" s="8" t="s">
        <v>2587</v>
      </c>
      <c r="C54" s="8" t="s">
        <v>2594</v>
      </c>
      <c r="D54" s="8" t="s">
        <v>2595</v>
      </c>
      <c r="E54" s="8" t="s">
        <v>261</v>
      </c>
      <c r="F54" s="8" t="s">
        <v>261</v>
      </c>
      <c r="G54" s="8" t="s">
        <v>2596</v>
      </c>
      <c r="H54" s="5">
        <v>423382</v>
      </c>
      <c r="I54" s="8" t="s">
        <v>2541</v>
      </c>
      <c r="J54" s="8" t="s">
        <v>159</v>
      </c>
      <c r="K54" s="8" t="s">
        <v>2611</v>
      </c>
      <c r="L54" s="8" t="s">
        <v>2613</v>
      </c>
    </row>
    <row r="55" spans="1:12" ht="150" x14ac:dyDescent="0.25">
      <c r="A55" s="7">
        <v>54</v>
      </c>
      <c r="B55" s="8" t="s">
        <v>2599</v>
      </c>
      <c r="C55" s="8" t="s">
        <v>2605</v>
      </c>
      <c r="D55" s="8" t="s">
        <v>2606</v>
      </c>
      <c r="E55" s="8" t="s">
        <v>261</v>
      </c>
      <c r="F55" s="8" t="s">
        <v>261</v>
      </c>
      <c r="G55" s="8" t="s">
        <v>2604</v>
      </c>
      <c r="H55" s="5">
        <v>173698</v>
      </c>
      <c r="I55" s="8" t="s">
        <v>2601</v>
      </c>
      <c r="J55" s="8" t="s">
        <v>159</v>
      </c>
      <c r="K55" s="8" t="s">
        <v>2627</v>
      </c>
      <c r="L55" s="8" t="s">
        <v>2634</v>
      </c>
    </row>
    <row r="56" spans="1:12" ht="225" x14ac:dyDescent="0.25">
      <c r="A56" s="7">
        <v>55</v>
      </c>
      <c r="B56" s="8" t="s">
        <v>2600</v>
      </c>
      <c r="C56" s="8" t="s">
        <v>2607</v>
      </c>
      <c r="D56" s="8" t="s">
        <v>2608</v>
      </c>
      <c r="E56" s="8" t="s">
        <v>2609</v>
      </c>
      <c r="F56" s="8" t="s">
        <v>261</v>
      </c>
      <c r="G56" s="8" t="s">
        <v>2610</v>
      </c>
      <c r="H56" s="5">
        <v>219100</v>
      </c>
      <c r="I56" s="8" t="s">
        <v>2602</v>
      </c>
      <c r="J56" s="8" t="s">
        <v>159</v>
      </c>
      <c r="K56" s="8" t="s">
        <v>2627</v>
      </c>
      <c r="L56" s="8" t="s">
        <v>2634</v>
      </c>
    </row>
    <row r="57" spans="1:12" s="22" customFormat="1" ht="105" x14ac:dyDescent="0.25">
      <c r="A57" s="8">
        <v>56</v>
      </c>
      <c r="B57" s="8" t="s">
        <v>2619</v>
      </c>
      <c r="C57" s="8" t="s">
        <v>2620</v>
      </c>
      <c r="D57" s="8" t="s">
        <v>2621</v>
      </c>
      <c r="E57" s="8" t="s">
        <v>2622</v>
      </c>
      <c r="F57" s="8" t="s">
        <v>261</v>
      </c>
      <c r="G57" s="8" t="s">
        <v>2623</v>
      </c>
      <c r="H57" s="5">
        <v>417821.7</v>
      </c>
      <c r="I57" s="8" t="s">
        <v>2614</v>
      </c>
      <c r="J57" s="8" t="s">
        <v>159</v>
      </c>
      <c r="K57" s="8" t="s">
        <v>2629</v>
      </c>
      <c r="L57" s="8" t="s">
        <v>2640</v>
      </c>
    </row>
    <row r="58" spans="1:12" s="15" customFormat="1" ht="120" x14ac:dyDescent="0.25">
      <c r="A58" s="8">
        <v>57</v>
      </c>
      <c r="B58" s="8" t="s">
        <v>2673</v>
      </c>
      <c r="C58" s="8" t="s">
        <v>2674</v>
      </c>
      <c r="D58" s="8" t="s">
        <v>2675</v>
      </c>
      <c r="E58" s="8" t="s">
        <v>2486</v>
      </c>
      <c r="F58" s="8" t="s">
        <v>2676</v>
      </c>
      <c r="G58" s="8" t="s">
        <v>2677</v>
      </c>
      <c r="H58" s="5">
        <v>180000</v>
      </c>
      <c r="I58" s="8" t="s">
        <v>2678</v>
      </c>
      <c r="J58" s="8" t="s">
        <v>159</v>
      </c>
      <c r="K58" s="8" t="s">
        <v>2725</v>
      </c>
      <c r="L58" s="8" t="s">
        <v>2743</v>
      </c>
    </row>
    <row r="59" spans="1:12" ht="60" x14ac:dyDescent="0.25">
      <c r="A59" s="8">
        <v>58</v>
      </c>
      <c r="B59" s="8" t="s">
        <v>2727</v>
      </c>
      <c r="C59" s="23" t="s">
        <v>2728</v>
      </c>
      <c r="D59" s="25" t="s">
        <v>2729</v>
      </c>
      <c r="E59" s="16"/>
      <c r="F59" s="16"/>
      <c r="G59" s="14" t="s">
        <v>2730</v>
      </c>
      <c r="H59" s="5">
        <v>330000</v>
      </c>
      <c r="I59" s="8" t="s">
        <v>2731</v>
      </c>
      <c r="J59" s="7" t="s">
        <v>159</v>
      </c>
      <c r="K59" s="7" t="s">
        <v>2732</v>
      </c>
      <c r="L59" s="7" t="s">
        <v>2764</v>
      </c>
    </row>
    <row r="60" spans="1:12" ht="60" x14ac:dyDescent="0.25">
      <c r="A60" s="7">
        <v>59</v>
      </c>
      <c r="B60" s="7" t="s">
        <v>2737</v>
      </c>
      <c r="C60" s="7" t="s">
        <v>2738</v>
      </c>
      <c r="D60" s="7" t="s">
        <v>2739</v>
      </c>
      <c r="E60" s="8" t="s">
        <v>2740</v>
      </c>
      <c r="F60" s="7" t="s">
        <v>261</v>
      </c>
      <c r="G60" s="8" t="s">
        <v>2741</v>
      </c>
      <c r="H60" s="20">
        <v>1497706.56</v>
      </c>
      <c r="I60" s="7" t="s">
        <v>2742</v>
      </c>
      <c r="J60" s="8" t="s">
        <v>159</v>
      </c>
      <c r="K60" s="7" t="s">
        <v>2745</v>
      </c>
      <c r="L60" s="7" t="s">
        <v>2765</v>
      </c>
    </row>
    <row r="61" spans="1:12" ht="60" x14ac:dyDescent="0.25">
      <c r="A61" s="7">
        <v>60</v>
      </c>
      <c r="B61" s="7" t="s">
        <v>2755</v>
      </c>
      <c r="C61" s="7" t="s">
        <v>2756</v>
      </c>
      <c r="D61" s="8" t="s">
        <v>2757</v>
      </c>
      <c r="E61" s="8" t="s">
        <v>2758</v>
      </c>
      <c r="F61" s="8" t="s">
        <v>2759</v>
      </c>
      <c r="G61" s="8" t="s">
        <v>2760</v>
      </c>
      <c r="H61" s="20">
        <v>293562.84999999998</v>
      </c>
      <c r="I61" s="7" t="s">
        <v>2761</v>
      </c>
      <c r="J61" s="8" t="s">
        <v>159</v>
      </c>
      <c r="K61" s="7" t="s">
        <v>2762</v>
      </c>
      <c r="L61" s="7" t="s">
        <v>2772</v>
      </c>
    </row>
    <row r="62" spans="1:12" ht="105" x14ac:dyDescent="0.25">
      <c r="A62" s="8">
        <v>61</v>
      </c>
      <c r="B62" s="8" t="s">
        <v>2767</v>
      </c>
      <c r="C62" s="8" t="s">
        <v>2768</v>
      </c>
      <c r="D62" s="8" t="s">
        <v>2769</v>
      </c>
      <c r="E62" s="8" t="s">
        <v>261</v>
      </c>
      <c r="F62" s="8" t="s">
        <v>261</v>
      </c>
      <c r="G62" s="8" t="s">
        <v>2770</v>
      </c>
      <c r="H62" s="5">
        <v>1291911</v>
      </c>
      <c r="I62" s="8" t="s">
        <v>2765</v>
      </c>
      <c r="J62" s="8" t="s">
        <v>2776</v>
      </c>
      <c r="K62" s="8" t="s">
        <v>2774</v>
      </c>
      <c r="L62" s="8" t="s">
        <v>2766</v>
      </c>
    </row>
    <row r="63" spans="1:12" s="2" customFormat="1" ht="60" x14ac:dyDescent="0.25">
      <c r="A63" s="7">
        <v>62</v>
      </c>
      <c r="B63" s="7" t="s">
        <v>2777</v>
      </c>
      <c r="C63" s="8" t="s">
        <v>2778</v>
      </c>
      <c r="D63" s="8" t="s">
        <v>2779</v>
      </c>
      <c r="E63" s="7" t="s">
        <v>261</v>
      </c>
      <c r="F63" s="7" t="s">
        <v>261</v>
      </c>
      <c r="G63" s="8" t="s">
        <v>2780</v>
      </c>
      <c r="H63" s="20">
        <v>1948303.58</v>
      </c>
      <c r="I63" s="7" t="s">
        <v>2781</v>
      </c>
      <c r="J63" s="8" t="s">
        <v>159</v>
      </c>
      <c r="K63" s="7" t="s">
        <v>2782</v>
      </c>
      <c r="L63" s="7" t="s">
        <v>2808</v>
      </c>
    </row>
    <row r="64" spans="1:12" s="15" customFormat="1" ht="105" x14ac:dyDescent="0.25">
      <c r="A64" s="8">
        <v>63</v>
      </c>
      <c r="B64" s="8" t="s">
        <v>2784</v>
      </c>
      <c r="C64" s="8" t="s">
        <v>2786</v>
      </c>
      <c r="D64" s="8" t="s">
        <v>2785</v>
      </c>
      <c r="E64" s="8" t="s">
        <v>2787</v>
      </c>
      <c r="F64" s="8" t="s">
        <v>2788</v>
      </c>
      <c r="G64" s="8" t="s">
        <v>2789</v>
      </c>
      <c r="H64" s="5">
        <v>1495386.19</v>
      </c>
      <c r="I64" s="8" t="s">
        <v>2790</v>
      </c>
      <c r="J64" s="8" t="s">
        <v>159</v>
      </c>
      <c r="K64" s="8" t="s">
        <v>2813</v>
      </c>
      <c r="L64" s="8" t="s">
        <v>2814</v>
      </c>
    </row>
    <row r="65" spans="1:12" ht="45" x14ac:dyDescent="0.25">
      <c r="A65" s="8">
        <v>64</v>
      </c>
      <c r="B65" s="8" t="s">
        <v>2803</v>
      </c>
      <c r="C65" s="8" t="s">
        <v>2804</v>
      </c>
      <c r="D65" s="8" t="s">
        <v>2805</v>
      </c>
      <c r="E65" s="8" t="s">
        <v>2806</v>
      </c>
      <c r="F65" s="8" t="s">
        <v>261</v>
      </c>
      <c r="G65" s="8" t="s">
        <v>2807</v>
      </c>
      <c r="H65" s="5">
        <v>1280770.75</v>
      </c>
      <c r="I65" s="8" t="s">
        <v>2342</v>
      </c>
      <c r="J65" s="8" t="s">
        <v>159</v>
      </c>
      <c r="K65" s="8" t="s">
        <v>2815</v>
      </c>
      <c r="L65" s="8" t="s">
        <v>2844</v>
      </c>
    </row>
    <row r="66" spans="1:12" s="2" customFormat="1" ht="30" x14ac:dyDescent="0.25">
      <c r="A66" s="7">
        <v>65</v>
      </c>
      <c r="B66" s="7" t="s">
        <v>2816</v>
      </c>
      <c r="C66" s="7" t="s">
        <v>2739</v>
      </c>
      <c r="D66" s="7" t="s">
        <v>2818</v>
      </c>
      <c r="E66" s="8" t="s">
        <v>2819</v>
      </c>
      <c r="F66" s="8" t="s">
        <v>2820</v>
      </c>
      <c r="G66" s="8" t="s">
        <v>2821</v>
      </c>
      <c r="H66" s="5">
        <v>1476597.33</v>
      </c>
      <c r="I66" s="8" t="s">
        <v>2822</v>
      </c>
      <c r="J66" s="8" t="s">
        <v>159</v>
      </c>
      <c r="K66" s="8" t="s">
        <v>2849</v>
      </c>
      <c r="L66" s="8" t="s">
        <v>2849</v>
      </c>
    </row>
    <row r="67" spans="1:12" s="22" customFormat="1" ht="105" x14ac:dyDescent="0.25">
      <c r="A67" s="8">
        <v>66</v>
      </c>
      <c r="B67" s="8" t="s">
        <v>2817</v>
      </c>
      <c r="C67" s="8" t="s">
        <v>2823</v>
      </c>
      <c r="D67" s="8" t="s">
        <v>2818</v>
      </c>
      <c r="E67" s="8" t="s">
        <v>261</v>
      </c>
      <c r="F67" s="8" t="s">
        <v>261</v>
      </c>
      <c r="G67" s="8" t="s">
        <v>2824</v>
      </c>
      <c r="H67" s="5">
        <v>1278834.74</v>
      </c>
      <c r="I67" s="8" t="s">
        <v>2825</v>
      </c>
      <c r="J67" s="8" t="s">
        <v>159</v>
      </c>
      <c r="K67" s="8" t="s">
        <v>2850</v>
      </c>
      <c r="L67" s="8" t="s">
        <v>2849</v>
      </c>
    </row>
    <row r="68" spans="1:12" ht="120" x14ac:dyDescent="0.25">
      <c r="A68" s="7">
        <v>67</v>
      </c>
      <c r="B68" s="7" t="s">
        <v>2839</v>
      </c>
      <c r="C68" s="7" t="s">
        <v>2841</v>
      </c>
      <c r="D68" s="7" t="s">
        <v>2842</v>
      </c>
      <c r="E68" s="7" t="s">
        <v>261</v>
      </c>
      <c r="F68" s="7" t="s">
        <v>261</v>
      </c>
      <c r="G68" s="8" t="s">
        <v>2843</v>
      </c>
      <c r="H68" s="20">
        <v>1980000</v>
      </c>
      <c r="I68" s="7" t="s">
        <v>2844</v>
      </c>
      <c r="J68" s="8" t="s">
        <v>159</v>
      </c>
      <c r="K68" s="7" t="s">
        <v>2862</v>
      </c>
      <c r="L68" s="7" t="s">
        <v>2887</v>
      </c>
    </row>
    <row r="69" spans="1:12" ht="105" x14ac:dyDescent="0.25">
      <c r="A69" s="7">
        <v>68</v>
      </c>
      <c r="B69" s="7" t="s">
        <v>2840</v>
      </c>
      <c r="C69" s="7" t="s">
        <v>2847</v>
      </c>
      <c r="D69" s="7" t="s">
        <v>2848</v>
      </c>
      <c r="E69" s="7" t="s">
        <v>261</v>
      </c>
      <c r="F69" s="7" t="s">
        <v>261</v>
      </c>
      <c r="G69" s="8" t="s">
        <v>2846</v>
      </c>
      <c r="H69" s="20">
        <v>2000000</v>
      </c>
      <c r="I69" s="7" t="s">
        <v>2845</v>
      </c>
      <c r="J69" s="8" t="s">
        <v>159</v>
      </c>
      <c r="K69" s="7" t="s">
        <v>2862</v>
      </c>
      <c r="L69" s="7" t="s">
        <v>2888</v>
      </c>
    </row>
    <row r="70" spans="1:12" ht="30" x14ac:dyDescent="0.25">
      <c r="A70" s="8">
        <v>69</v>
      </c>
      <c r="B70" s="8" t="s">
        <v>2857</v>
      </c>
      <c r="C70" s="8" t="s">
        <v>2863</v>
      </c>
      <c r="D70" s="8" t="s">
        <v>2864</v>
      </c>
      <c r="E70" s="8" t="s">
        <v>2865</v>
      </c>
      <c r="F70" s="8" t="s">
        <v>261</v>
      </c>
      <c r="G70" s="8" t="s">
        <v>2866</v>
      </c>
      <c r="H70" s="335">
        <v>1500000</v>
      </c>
      <c r="I70" s="8" t="s">
        <v>2849</v>
      </c>
      <c r="J70" s="8" t="s">
        <v>159</v>
      </c>
      <c r="K70" s="8" t="s">
        <v>2861</v>
      </c>
      <c r="L70" s="8" t="s">
        <v>2888</v>
      </c>
    </row>
    <row r="71" spans="1:12" ht="75" x14ac:dyDescent="0.25">
      <c r="A71" s="8">
        <v>70</v>
      </c>
      <c r="B71" s="8" t="s">
        <v>2858</v>
      </c>
      <c r="C71" s="8" t="s">
        <v>2867</v>
      </c>
      <c r="D71" s="8" t="s">
        <v>2868</v>
      </c>
      <c r="E71" s="8" t="s">
        <v>2869</v>
      </c>
      <c r="F71" s="8" t="s">
        <v>2870</v>
      </c>
      <c r="G71" s="8" t="s">
        <v>2871</v>
      </c>
      <c r="H71" s="20">
        <v>1298999.1000000001</v>
      </c>
      <c r="I71" s="8" t="s">
        <v>2849</v>
      </c>
      <c r="J71" s="8" t="s">
        <v>159</v>
      </c>
      <c r="K71" s="8" t="s">
        <v>2891</v>
      </c>
      <c r="L71" s="8" t="s">
        <v>2897</v>
      </c>
    </row>
    <row r="72" spans="1:12" ht="90" x14ac:dyDescent="0.25">
      <c r="A72" s="8">
        <v>71</v>
      </c>
      <c r="B72" s="8" t="s">
        <v>2859</v>
      </c>
      <c r="C72" s="8" t="s">
        <v>293</v>
      </c>
      <c r="D72" s="8" t="s">
        <v>295</v>
      </c>
      <c r="E72" s="8" t="s">
        <v>2872</v>
      </c>
      <c r="F72" s="8" t="s">
        <v>2873</v>
      </c>
      <c r="G72" s="8" t="s">
        <v>2874</v>
      </c>
      <c r="H72" s="20">
        <v>1458562.73</v>
      </c>
      <c r="I72" s="8" t="s">
        <v>2849</v>
      </c>
      <c r="J72" s="8" t="s">
        <v>159</v>
      </c>
      <c r="K72" s="8" t="s">
        <v>2891</v>
      </c>
      <c r="L72" s="8" t="s">
        <v>2893</v>
      </c>
    </row>
    <row r="73" spans="1:12" ht="135" x14ac:dyDescent="0.25">
      <c r="A73" s="8">
        <v>72</v>
      </c>
      <c r="B73" s="8" t="s">
        <v>2860</v>
      </c>
      <c r="C73" s="8" t="s">
        <v>2550</v>
      </c>
      <c r="D73" s="8" t="s">
        <v>2875</v>
      </c>
      <c r="E73" s="8" t="s">
        <v>261</v>
      </c>
      <c r="F73" s="8" t="s">
        <v>261</v>
      </c>
      <c r="G73" s="8" t="s">
        <v>2876</v>
      </c>
      <c r="H73" s="20">
        <v>1477294.71</v>
      </c>
      <c r="I73" s="8" t="s">
        <v>2850</v>
      </c>
      <c r="J73" s="8" t="s">
        <v>159</v>
      </c>
      <c r="K73" s="8" t="s">
        <v>2891</v>
      </c>
      <c r="L73" s="8" t="s">
        <v>2898</v>
      </c>
    </row>
    <row r="74" spans="1:12" ht="75" x14ac:dyDescent="0.25">
      <c r="A74" s="8">
        <v>72</v>
      </c>
      <c r="B74" s="8" t="s">
        <v>2884</v>
      </c>
      <c r="C74" s="8" t="s">
        <v>437</v>
      </c>
      <c r="D74" s="8" t="s">
        <v>2485</v>
      </c>
      <c r="E74" s="8" t="s">
        <v>261</v>
      </c>
      <c r="F74" s="8" t="s">
        <v>261</v>
      </c>
      <c r="G74" s="8" t="s">
        <v>2885</v>
      </c>
      <c r="H74" s="5">
        <v>1794973</v>
      </c>
      <c r="I74" s="8" t="s">
        <v>2886</v>
      </c>
      <c r="J74" s="8" t="s">
        <v>159</v>
      </c>
      <c r="K74" s="8" t="s">
        <v>2921</v>
      </c>
      <c r="L74" s="8" t="s">
        <v>2925</v>
      </c>
    </row>
    <row r="75" spans="1:12" s="15" customFormat="1" ht="90" x14ac:dyDescent="0.25">
      <c r="A75" s="8">
        <v>73</v>
      </c>
      <c r="B75" s="8" t="s">
        <v>2914</v>
      </c>
      <c r="C75" s="8" t="s">
        <v>2549</v>
      </c>
      <c r="D75" s="8" t="s">
        <v>2917</v>
      </c>
      <c r="E75" s="8" t="s">
        <v>261</v>
      </c>
      <c r="F75" s="8" t="s">
        <v>261</v>
      </c>
      <c r="G75" s="8" t="s">
        <v>2916</v>
      </c>
      <c r="H75" s="5">
        <v>2600626.27</v>
      </c>
      <c r="I75" s="8" t="s">
        <v>2915</v>
      </c>
      <c r="J75" s="8" t="s">
        <v>2598</v>
      </c>
      <c r="K75" s="8" t="s">
        <v>2919</v>
      </c>
      <c r="L75" s="8" t="s">
        <v>2920</v>
      </c>
    </row>
    <row r="76" spans="1:12" s="2" customFormat="1" ht="65.849999999999994" customHeight="1" x14ac:dyDescent="0.25">
      <c r="A76" s="7">
        <v>74</v>
      </c>
      <c r="B76" s="7" t="s">
        <v>2926</v>
      </c>
      <c r="C76" s="7" t="s">
        <v>2927</v>
      </c>
      <c r="D76" s="7" t="s">
        <v>2928</v>
      </c>
      <c r="E76" s="7" t="s">
        <v>261</v>
      </c>
      <c r="F76" s="7" t="s">
        <v>261</v>
      </c>
      <c r="G76" s="8" t="s">
        <v>2929</v>
      </c>
      <c r="H76" s="20">
        <v>1433256.65</v>
      </c>
      <c r="I76" s="7" t="s">
        <v>2913</v>
      </c>
      <c r="J76" s="8" t="s">
        <v>159</v>
      </c>
      <c r="K76" s="7" t="s">
        <v>2979</v>
      </c>
      <c r="L76" s="7" t="s">
        <v>2980</v>
      </c>
    </row>
    <row r="77" spans="1:12" s="22" customFormat="1" ht="90" x14ac:dyDescent="0.25">
      <c r="A77" s="8">
        <v>75</v>
      </c>
      <c r="B77" s="8" t="s">
        <v>2930</v>
      </c>
      <c r="C77" s="8" t="s">
        <v>2933</v>
      </c>
      <c r="D77" s="8" t="s">
        <v>2934</v>
      </c>
      <c r="E77" s="8" t="s">
        <v>261</v>
      </c>
      <c r="F77" s="8" t="s">
        <v>261</v>
      </c>
      <c r="G77" s="8" t="s">
        <v>2931</v>
      </c>
      <c r="H77" s="5">
        <v>2619405.29</v>
      </c>
      <c r="I77" s="8" t="s">
        <v>2932</v>
      </c>
      <c r="J77" s="8" t="s">
        <v>159</v>
      </c>
      <c r="K77" s="8" t="s">
        <v>2949</v>
      </c>
      <c r="L77" s="8" t="s">
        <v>2950</v>
      </c>
    </row>
    <row r="78" spans="1:12" s="22" customFormat="1" ht="45" x14ac:dyDescent="0.25">
      <c r="A78" s="8">
        <v>76</v>
      </c>
      <c r="B78" s="8" t="s">
        <v>2957</v>
      </c>
      <c r="C78" s="8" t="s">
        <v>2959</v>
      </c>
      <c r="D78" s="8" t="s">
        <v>2960</v>
      </c>
      <c r="E78" s="8" t="s">
        <v>261</v>
      </c>
      <c r="F78" s="8" t="s">
        <v>261</v>
      </c>
      <c r="G78" s="8" t="s">
        <v>2958</v>
      </c>
      <c r="H78" s="5">
        <v>2000000</v>
      </c>
      <c r="I78" s="8" t="s">
        <v>2961</v>
      </c>
      <c r="J78" s="8" t="s">
        <v>159</v>
      </c>
      <c r="K78" s="8" t="s">
        <v>2952</v>
      </c>
      <c r="L78" s="8" t="s">
        <v>2962</v>
      </c>
    </row>
    <row r="79" spans="1:12" ht="60" x14ac:dyDescent="0.25">
      <c r="A79" s="8">
        <v>77</v>
      </c>
      <c r="B79" s="8" t="s">
        <v>2951</v>
      </c>
      <c r="C79" s="8" t="s">
        <v>2954</v>
      </c>
      <c r="D79" s="8" t="s">
        <v>2955</v>
      </c>
      <c r="E79" s="8" t="s">
        <v>2956</v>
      </c>
      <c r="F79" s="8" t="s">
        <v>261</v>
      </c>
      <c r="G79" s="8" t="s">
        <v>2953</v>
      </c>
      <c r="H79" s="5">
        <v>1441379.17</v>
      </c>
      <c r="I79" s="8" t="s">
        <v>2950</v>
      </c>
      <c r="J79" s="8" t="s">
        <v>159</v>
      </c>
      <c r="K79" s="8" t="s">
        <v>2963</v>
      </c>
      <c r="L79" s="8" t="s">
        <v>2964</v>
      </c>
    </row>
    <row r="80" spans="1:12" ht="120" x14ac:dyDescent="0.25">
      <c r="A80" s="8">
        <v>78</v>
      </c>
      <c r="B80" s="8" t="s">
        <v>2965</v>
      </c>
      <c r="C80" s="8" t="s">
        <v>2325</v>
      </c>
      <c r="D80" s="8" t="s">
        <v>2818</v>
      </c>
      <c r="E80" s="8" t="s">
        <v>2966</v>
      </c>
      <c r="F80" s="8" t="s">
        <v>2967</v>
      </c>
      <c r="G80" s="8" t="s">
        <v>2968</v>
      </c>
      <c r="H80" s="5">
        <v>1499869.86</v>
      </c>
      <c r="I80" s="8" t="s">
        <v>2969</v>
      </c>
      <c r="J80" s="8" t="s">
        <v>159</v>
      </c>
      <c r="K80" s="8" t="s">
        <v>2970</v>
      </c>
      <c r="L80" s="8" t="s">
        <v>2971</v>
      </c>
    </row>
    <row r="81" spans="1:12" ht="90" x14ac:dyDescent="0.25">
      <c r="A81" s="8">
        <v>79</v>
      </c>
      <c r="B81" s="8" t="s">
        <v>2972</v>
      </c>
      <c r="C81" s="8" t="s">
        <v>2973</v>
      </c>
      <c r="D81" s="8" t="s">
        <v>2974</v>
      </c>
      <c r="E81" s="8" t="s">
        <v>261</v>
      </c>
      <c r="F81" s="8" t="s">
        <v>261</v>
      </c>
      <c r="G81" s="8" t="s">
        <v>2975</v>
      </c>
      <c r="H81" s="301">
        <v>1278873</v>
      </c>
      <c r="I81" s="8" t="s">
        <v>2976</v>
      </c>
      <c r="J81" s="8" t="s">
        <v>159</v>
      </c>
      <c r="K81" s="8" t="s">
        <v>2977</v>
      </c>
      <c r="L81" s="8" t="s">
        <v>2978</v>
      </c>
    </row>
    <row r="88" spans="1:12" x14ac:dyDescent="0.25">
      <c r="A88" s="842" t="s">
        <v>2996</v>
      </c>
      <c r="B88" s="843"/>
      <c r="C88" s="843"/>
      <c r="D88" s="843"/>
      <c r="E88" s="843"/>
      <c r="F88" s="843"/>
      <c r="G88" s="843"/>
      <c r="H88" s="843"/>
    </row>
    <row r="90" spans="1:12" ht="45" x14ac:dyDescent="0.25">
      <c r="A90" s="13" t="s">
        <v>1329</v>
      </c>
      <c r="B90" s="13" t="s">
        <v>2983</v>
      </c>
      <c r="C90" s="13" t="s">
        <v>1306</v>
      </c>
      <c r="D90" s="13" t="s">
        <v>491</v>
      </c>
      <c r="E90" s="13" t="s">
        <v>2982</v>
      </c>
      <c r="F90" s="13" t="s">
        <v>2981</v>
      </c>
      <c r="G90" s="13" t="s">
        <v>2984</v>
      </c>
      <c r="H90" s="13" t="s">
        <v>2985</v>
      </c>
    </row>
    <row r="91" spans="1:12" ht="45" x14ac:dyDescent="0.25">
      <c r="A91" s="365">
        <v>1</v>
      </c>
      <c r="B91" s="366" t="s">
        <v>323</v>
      </c>
      <c r="C91" s="367" t="s">
        <v>2997</v>
      </c>
      <c r="D91" s="367" t="s">
        <v>318</v>
      </c>
      <c r="E91" s="366" t="s">
        <v>2997</v>
      </c>
      <c r="F91" s="369" t="s">
        <v>2989</v>
      </c>
      <c r="G91" s="370" t="s">
        <v>2998</v>
      </c>
      <c r="H91" s="371">
        <v>59600.38</v>
      </c>
    </row>
    <row r="92" spans="1:12" ht="62.25" customHeight="1" x14ac:dyDescent="0.25">
      <c r="A92" s="365">
        <v>2</v>
      </c>
      <c r="B92" s="366" t="s">
        <v>2453</v>
      </c>
      <c r="C92" s="366" t="s">
        <v>3039</v>
      </c>
      <c r="D92" s="367" t="s">
        <v>3040</v>
      </c>
      <c r="E92" s="366" t="s">
        <v>3039</v>
      </c>
      <c r="F92" s="369" t="s">
        <v>3041</v>
      </c>
      <c r="G92" s="370" t="s">
        <v>3042</v>
      </c>
      <c r="H92" s="370">
        <v>27696.83</v>
      </c>
    </row>
    <row r="93" spans="1:12" ht="62.25" customHeight="1" x14ac:dyDescent="0.25">
      <c r="A93" s="365">
        <v>3</v>
      </c>
      <c r="B93" s="366" t="s">
        <v>324</v>
      </c>
      <c r="C93" s="366" t="s">
        <v>3408</v>
      </c>
      <c r="D93" s="367" t="s">
        <v>326</v>
      </c>
      <c r="E93" s="366" t="s">
        <v>3408</v>
      </c>
      <c r="F93" s="369" t="s">
        <v>3008</v>
      </c>
      <c r="G93" s="370" t="s">
        <v>3409</v>
      </c>
      <c r="H93" s="370">
        <v>24240.05</v>
      </c>
    </row>
    <row r="94" spans="1:12" ht="60" x14ac:dyDescent="0.25">
      <c r="A94" s="365">
        <v>4</v>
      </c>
      <c r="B94" s="366" t="s">
        <v>2585</v>
      </c>
      <c r="C94" s="9" t="s">
        <v>3069</v>
      </c>
      <c r="D94" s="367" t="s">
        <v>3070</v>
      </c>
      <c r="E94" s="366" t="s">
        <v>3039</v>
      </c>
      <c r="F94" s="369" t="s">
        <v>3041</v>
      </c>
      <c r="G94" s="370" t="s">
        <v>3071</v>
      </c>
      <c r="H94" s="370">
        <v>8527.7199999999993</v>
      </c>
    </row>
    <row r="95" spans="1:12" ht="75" x14ac:dyDescent="0.25">
      <c r="A95" s="365">
        <v>5</v>
      </c>
      <c r="B95" s="366" t="s">
        <v>2256</v>
      </c>
      <c r="C95" s="9" t="s">
        <v>3386</v>
      </c>
      <c r="D95" s="367" t="s">
        <v>3387</v>
      </c>
      <c r="E95" s="366" t="str">
        <f>$C$95</f>
        <v>Societatea Națională de Crucea Roșie – Filiala Galați</v>
      </c>
      <c r="F95" s="369" t="s">
        <v>2989</v>
      </c>
      <c r="G95" s="370" t="s">
        <v>3388</v>
      </c>
      <c r="H95" s="371">
        <v>29535</v>
      </c>
    </row>
    <row r="96" spans="1:12" ht="60" x14ac:dyDescent="0.25">
      <c r="A96" s="365">
        <v>6</v>
      </c>
      <c r="B96" s="366" t="s">
        <v>185</v>
      </c>
      <c r="C96" s="9" t="s">
        <v>3423</v>
      </c>
      <c r="D96" s="9" t="s">
        <v>3424</v>
      </c>
      <c r="E96" s="9" t="s">
        <v>3425</v>
      </c>
      <c r="F96" s="8" t="s">
        <v>3041</v>
      </c>
      <c r="G96" s="8" t="s">
        <v>3426</v>
      </c>
      <c r="H96" s="8">
        <v>18057.13</v>
      </c>
    </row>
    <row r="97" spans="1:9" ht="60" x14ac:dyDescent="0.25">
      <c r="A97" s="365">
        <v>7</v>
      </c>
      <c r="B97" s="366" t="s">
        <v>2777</v>
      </c>
      <c r="C97" s="9" t="s">
        <v>3427</v>
      </c>
      <c r="D97" s="9" t="s">
        <v>2450</v>
      </c>
      <c r="E97" s="9" t="s">
        <v>3427</v>
      </c>
      <c r="F97" s="8" t="s">
        <v>3008</v>
      </c>
      <c r="G97" s="8" t="s">
        <v>3428</v>
      </c>
      <c r="H97" s="8">
        <v>24542.67</v>
      </c>
    </row>
    <row r="98" spans="1:9" ht="60" x14ac:dyDescent="0.25">
      <c r="A98" s="365">
        <v>8</v>
      </c>
      <c r="B98" s="366" t="s">
        <v>3441</v>
      </c>
      <c r="C98" s="9" t="s">
        <v>3442</v>
      </c>
      <c r="D98" s="367" t="s">
        <v>2780</v>
      </c>
      <c r="E98" s="366" t="s">
        <v>3442</v>
      </c>
      <c r="F98" s="369" t="s">
        <v>3041</v>
      </c>
      <c r="G98" s="8" t="s">
        <v>3443</v>
      </c>
      <c r="H98" s="20">
        <v>588158.32999999996</v>
      </c>
    </row>
    <row r="99" spans="1:9" ht="60" x14ac:dyDescent="0.25">
      <c r="A99" s="365">
        <v>9</v>
      </c>
      <c r="B99" s="366" t="s">
        <v>3648</v>
      </c>
      <c r="C99" s="9" t="s">
        <v>3649</v>
      </c>
      <c r="D99" s="367" t="s">
        <v>3650</v>
      </c>
      <c r="E99" s="366" t="s">
        <v>3649</v>
      </c>
      <c r="F99" s="369" t="s">
        <v>3041</v>
      </c>
      <c r="G99" s="8" t="s">
        <v>3651</v>
      </c>
      <c r="H99" s="20">
        <v>209346.94</v>
      </c>
    </row>
    <row r="100" spans="1:9" ht="15" customHeight="1" x14ac:dyDescent="0.25">
      <c r="A100" s="785">
        <v>7</v>
      </c>
      <c r="B100" s="785" t="s">
        <v>2839</v>
      </c>
      <c r="C100" s="785" t="s">
        <v>3676</v>
      </c>
      <c r="D100" s="785" t="s">
        <v>3678</v>
      </c>
      <c r="E100" s="785" t="s">
        <v>3676</v>
      </c>
      <c r="F100" s="785" t="s">
        <v>2989</v>
      </c>
      <c r="G100" s="785" t="s">
        <v>3675</v>
      </c>
      <c r="H100" s="847">
        <v>533475.09</v>
      </c>
      <c r="I100" s="785"/>
    </row>
    <row r="101" spans="1:9" ht="82.5" customHeight="1" x14ac:dyDescent="0.25">
      <c r="A101" s="827"/>
      <c r="B101" s="827"/>
      <c r="C101" s="827"/>
      <c r="D101" s="827"/>
      <c r="E101" s="827"/>
      <c r="F101" s="827"/>
      <c r="G101" s="827"/>
      <c r="H101" s="827"/>
      <c r="I101" s="827"/>
    </row>
    <row r="102" spans="1:9" ht="79.5" customHeight="1" x14ac:dyDescent="0.25">
      <c r="A102" s="365">
        <v>8</v>
      </c>
      <c r="B102" s="366" t="s">
        <v>2914</v>
      </c>
      <c r="C102" s="9" t="s">
        <v>4161</v>
      </c>
      <c r="D102" s="367" t="s">
        <v>4582</v>
      </c>
      <c r="E102" s="9" t="s">
        <v>4161</v>
      </c>
      <c r="F102" s="369" t="s">
        <v>4162</v>
      </c>
      <c r="G102" s="8" t="s">
        <v>4148</v>
      </c>
      <c r="H102" s="20">
        <v>31885.5</v>
      </c>
    </row>
    <row r="103" spans="1:9" ht="60" x14ac:dyDescent="0.25">
      <c r="A103" s="365">
        <v>9</v>
      </c>
      <c r="B103" s="366" t="s">
        <v>2884</v>
      </c>
      <c r="C103" s="9" t="s">
        <v>4581</v>
      </c>
      <c r="D103" s="367" t="s">
        <v>2885</v>
      </c>
      <c r="E103" s="9" t="s">
        <v>4581</v>
      </c>
      <c r="F103" s="369" t="s">
        <v>3041</v>
      </c>
      <c r="G103" s="8" t="s">
        <v>4578</v>
      </c>
      <c r="H103" s="20">
        <v>345364.92</v>
      </c>
    </row>
    <row r="104" spans="1:9" ht="42.75" customHeight="1" x14ac:dyDescent="0.25">
      <c r="A104" s="365">
        <v>10</v>
      </c>
      <c r="B104" s="366" t="s">
        <v>2857</v>
      </c>
      <c r="C104" s="9" t="s">
        <v>5203</v>
      </c>
      <c r="D104" s="289" t="s">
        <v>5204</v>
      </c>
      <c r="E104" s="520" t="s">
        <v>5203</v>
      </c>
      <c r="F104" s="7" t="s">
        <v>5205</v>
      </c>
      <c r="G104" s="534" t="s">
        <v>5213</v>
      </c>
      <c r="H104" s="535" t="s">
        <v>5256</v>
      </c>
      <c r="I104" s="547"/>
    </row>
  </sheetData>
  <mergeCells count="10">
    <mergeCell ref="A88:H88"/>
    <mergeCell ref="F100:F101"/>
    <mergeCell ref="G100:G101"/>
    <mergeCell ref="H100:H101"/>
    <mergeCell ref="I100:I101"/>
    <mergeCell ref="E100:E101"/>
    <mergeCell ref="A100:A101"/>
    <mergeCell ref="B100:B101"/>
    <mergeCell ref="C100:C101"/>
    <mergeCell ref="D100:D101"/>
  </mergeCells>
  <phoneticPr fontId="2" type="noConversion"/>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workbookViewId="0">
      <selection activeCell="M8" sqref="M8"/>
    </sheetView>
  </sheetViews>
  <sheetFormatPr defaultRowHeight="15" x14ac:dyDescent="0.25"/>
  <cols>
    <col min="1" max="1" width="20.140625" customWidth="1"/>
    <col min="2" max="2" width="16.85546875" customWidth="1"/>
    <col min="3" max="3" width="17.42578125" customWidth="1"/>
    <col min="4" max="4" width="20.5703125" customWidth="1"/>
    <col min="5" max="5" width="18.42578125" customWidth="1"/>
    <col min="6" max="6" width="22.42578125" customWidth="1"/>
    <col min="7" max="7" width="18.140625" customWidth="1"/>
    <col min="8" max="8" width="23.5703125" customWidth="1"/>
    <col min="9" max="9" width="18.5703125" customWidth="1"/>
    <col min="10" max="12" width="24.140625" customWidth="1"/>
    <col min="13" max="13" width="39.140625" customWidth="1"/>
    <col min="14" max="14" width="14.5703125" customWidth="1"/>
    <col min="15" max="15" width="15.42578125" customWidth="1"/>
    <col min="16" max="16" width="23.5703125" customWidth="1"/>
    <col min="17" max="17" width="13" customWidth="1"/>
    <col min="18" max="18" width="19" customWidth="1"/>
  </cols>
  <sheetData>
    <row r="1" spans="1:18" ht="45" x14ac:dyDescent="0.25">
      <c r="A1" s="13" t="s">
        <v>0</v>
      </c>
      <c r="B1" s="13" t="s">
        <v>9</v>
      </c>
      <c r="C1" s="13" t="s">
        <v>1</v>
      </c>
      <c r="D1" s="13" t="s">
        <v>3904</v>
      </c>
      <c r="E1" s="13" t="s">
        <v>2</v>
      </c>
      <c r="F1" s="13" t="s">
        <v>14</v>
      </c>
      <c r="G1" s="13" t="s">
        <v>15</v>
      </c>
      <c r="H1" s="13" t="s">
        <v>3914</v>
      </c>
      <c r="I1" s="13" t="s">
        <v>3926</v>
      </c>
      <c r="J1" s="13" t="s">
        <v>3927</v>
      </c>
      <c r="K1" s="13" t="s">
        <v>3949</v>
      </c>
      <c r="L1" s="13" t="s">
        <v>3950</v>
      </c>
      <c r="M1" s="13" t="s">
        <v>3</v>
      </c>
      <c r="N1" s="18" t="s">
        <v>4</v>
      </c>
      <c r="O1" s="13" t="s">
        <v>5</v>
      </c>
      <c r="P1" s="13" t="s">
        <v>6</v>
      </c>
      <c r="Q1" s="13" t="s">
        <v>7</v>
      </c>
      <c r="R1" s="13" t="s">
        <v>8</v>
      </c>
    </row>
    <row r="2" spans="1:18" ht="134.44999999999999" customHeight="1" x14ac:dyDescent="0.25">
      <c r="A2" s="8">
        <v>1</v>
      </c>
      <c r="B2" s="8" t="s">
        <v>3965</v>
      </c>
      <c r="C2" s="1" t="s">
        <v>3933</v>
      </c>
      <c r="D2" s="8" t="s">
        <v>3934</v>
      </c>
      <c r="E2" s="8" t="s">
        <v>3935</v>
      </c>
      <c r="F2" s="8" t="s">
        <v>3937</v>
      </c>
      <c r="G2" s="8" t="s">
        <v>3938</v>
      </c>
      <c r="H2" s="8" t="s">
        <v>3939</v>
      </c>
      <c r="I2" s="8" t="s">
        <v>3940</v>
      </c>
      <c r="J2" s="8"/>
      <c r="K2" s="8"/>
      <c r="L2" s="8"/>
      <c r="M2" s="8" t="s">
        <v>3936</v>
      </c>
      <c r="N2" s="5">
        <v>10026409.710000001</v>
      </c>
      <c r="O2" s="3" t="s">
        <v>1370</v>
      </c>
      <c r="P2" s="8" t="s">
        <v>2249</v>
      </c>
      <c r="Q2" s="3" t="s">
        <v>1496</v>
      </c>
      <c r="R2" s="3" t="s">
        <v>3323</v>
      </c>
    </row>
    <row r="3" spans="1:18" ht="110.45" customHeight="1" x14ac:dyDescent="0.25">
      <c r="A3" s="8">
        <v>2</v>
      </c>
      <c r="B3" s="8" t="s">
        <v>3959</v>
      </c>
      <c r="C3" s="1" t="s">
        <v>3954</v>
      </c>
      <c r="D3" s="8" t="s">
        <v>3955</v>
      </c>
      <c r="E3" s="8" t="s">
        <v>3956</v>
      </c>
      <c r="F3" s="8" t="s">
        <v>3957</v>
      </c>
      <c r="G3" s="8"/>
      <c r="H3" s="8"/>
      <c r="I3" s="447"/>
      <c r="J3" s="8"/>
      <c r="K3" s="8"/>
      <c r="L3" s="8"/>
      <c r="M3" s="8" t="s">
        <v>3953</v>
      </c>
      <c r="N3" s="5">
        <v>1000000</v>
      </c>
      <c r="O3" s="3" t="s">
        <v>3321</v>
      </c>
      <c r="P3" s="8" t="s">
        <v>2249</v>
      </c>
      <c r="Q3" s="3" t="s">
        <v>1496</v>
      </c>
      <c r="R3" s="3" t="s">
        <v>1496</v>
      </c>
    </row>
    <row r="4" spans="1:18" ht="129" customHeight="1" x14ac:dyDescent="0.25">
      <c r="A4" s="8">
        <v>3</v>
      </c>
      <c r="B4" s="8" t="s">
        <v>3958</v>
      </c>
      <c r="C4" s="1" t="s">
        <v>3961</v>
      </c>
      <c r="D4" s="1" t="s">
        <v>3962</v>
      </c>
      <c r="E4" s="1" t="s">
        <v>3963</v>
      </c>
      <c r="F4" s="1"/>
      <c r="G4" s="1"/>
      <c r="H4" s="1"/>
      <c r="I4" s="1"/>
      <c r="J4" s="1"/>
      <c r="K4" s="1"/>
      <c r="L4" s="1"/>
      <c r="M4" s="8" t="s">
        <v>3964</v>
      </c>
      <c r="N4" s="5">
        <v>7951320.3300000001</v>
      </c>
      <c r="O4" s="3" t="s">
        <v>2008</v>
      </c>
      <c r="P4" s="8" t="s">
        <v>2249</v>
      </c>
      <c r="Q4" s="3" t="s">
        <v>1496</v>
      </c>
      <c r="R4" s="3" t="s">
        <v>1496</v>
      </c>
    </row>
    <row r="5" spans="1:18" ht="56.45" customHeight="1" x14ac:dyDescent="0.25">
      <c r="A5" s="8">
        <v>4</v>
      </c>
      <c r="B5" s="8" t="s">
        <v>3960</v>
      </c>
      <c r="C5" s="1" t="s">
        <v>3942</v>
      </c>
      <c r="D5" s="1" t="s">
        <v>3943</v>
      </c>
      <c r="E5" s="1" t="s">
        <v>3944</v>
      </c>
      <c r="F5" s="1" t="s">
        <v>3945</v>
      </c>
      <c r="G5" s="1" t="s">
        <v>3920</v>
      </c>
      <c r="H5" s="1" t="s">
        <v>3946</v>
      </c>
      <c r="I5" s="1" t="s">
        <v>3947</v>
      </c>
      <c r="J5" s="1" t="s">
        <v>3948</v>
      </c>
      <c r="K5" s="1" t="s">
        <v>3951</v>
      </c>
      <c r="L5" s="1" t="s">
        <v>3952</v>
      </c>
      <c r="M5" s="8" t="s">
        <v>3941</v>
      </c>
      <c r="N5" s="5">
        <v>12568107.85</v>
      </c>
      <c r="O5" s="3" t="s">
        <v>1370</v>
      </c>
      <c r="P5" s="8" t="s">
        <v>2249</v>
      </c>
      <c r="Q5" s="3" t="s">
        <v>1496</v>
      </c>
      <c r="R5" s="3" t="s">
        <v>1496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M95"/>
  <sheetViews>
    <sheetView tabSelected="1" topLeftCell="A91" zoomScaleNormal="100" workbookViewId="0">
      <selection activeCell="J93" sqref="J93"/>
    </sheetView>
  </sheetViews>
  <sheetFormatPr defaultRowHeight="15" x14ac:dyDescent="0.25"/>
  <cols>
    <col min="1" max="1" width="7" customWidth="1"/>
    <col min="2" max="2" width="12.85546875" customWidth="1"/>
    <col min="3" max="3" width="24.85546875" customWidth="1"/>
    <col min="4" max="4" width="27.28515625" customWidth="1"/>
    <col min="5" max="5" width="24.85546875" customWidth="1"/>
    <col min="6" max="6" width="16.5703125" customWidth="1"/>
    <col min="7" max="7" width="34.5703125" customWidth="1"/>
    <col min="8" max="8" width="15.42578125" customWidth="1"/>
    <col min="9" max="9" width="15.5703125" customWidth="1"/>
    <col min="10" max="10" width="12.140625" customWidth="1"/>
    <col min="11" max="11" width="15.85546875" customWidth="1"/>
  </cols>
  <sheetData>
    <row r="1" spans="1:11" ht="15.75" thickBot="1" x14ac:dyDescent="0.3"/>
    <row r="2" spans="1:11" ht="15.75" thickBot="1" x14ac:dyDescent="0.3">
      <c r="A2" s="383" t="s">
        <v>3410</v>
      </c>
      <c r="B2" s="384"/>
      <c r="C2" s="384"/>
      <c r="D2" s="384"/>
      <c r="E2" s="384"/>
      <c r="F2" s="384"/>
      <c r="G2" s="384"/>
      <c r="H2" s="384"/>
      <c r="I2" s="385"/>
    </row>
    <row r="4" spans="1:11" ht="15.75" thickBot="1" x14ac:dyDescent="0.3"/>
    <row r="5" spans="1:11" ht="49.5" x14ac:dyDescent="0.25">
      <c r="A5" s="386" t="s">
        <v>1329</v>
      </c>
      <c r="B5" s="387" t="s">
        <v>3083</v>
      </c>
      <c r="C5" s="387" t="s">
        <v>3088</v>
      </c>
      <c r="D5" s="387" t="s">
        <v>3357</v>
      </c>
      <c r="E5" s="387" t="s">
        <v>3358</v>
      </c>
      <c r="F5" s="387" t="s">
        <v>3359</v>
      </c>
      <c r="G5" s="387" t="s">
        <v>491</v>
      </c>
      <c r="H5" s="387" t="s">
        <v>3053</v>
      </c>
      <c r="I5" s="387" t="s">
        <v>3057</v>
      </c>
      <c r="J5" s="387" t="s">
        <v>3056</v>
      </c>
      <c r="K5" s="388" t="s">
        <v>3086</v>
      </c>
    </row>
    <row r="6" spans="1:11" ht="101.1" customHeight="1" x14ac:dyDescent="0.25">
      <c r="A6" s="389">
        <v>1</v>
      </c>
      <c r="B6" s="7" t="s">
        <v>388</v>
      </c>
      <c r="C6" s="8" t="s">
        <v>3411</v>
      </c>
      <c r="D6" s="8"/>
      <c r="E6" s="8"/>
      <c r="F6" s="8"/>
      <c r="G6" s="8" t="s">
        <v>3412</v>
      </c>
      <c r="H6" s="28">
        <v>5567628</v>
      </c>
      <c r="I6" s="7"/>
      <c r="J6" s="7" t="s">
        <v>100</v>
      </c>
      <c r="K6" s="407" t="s">
        <v>3413</v>
      </c>
    </row>
    <row r="7" spans="1:11" ht="81" customHeight="1" x14ac:dyDescent="0.25">
      <c r="A7" s="389">
        <v>2</v>
      </c>
      <c r="B7" s="7" t="s">
        <v>388</v>
      </c>
      <c r="C7" s="1" t="s">
        <v>3075</v>
      </c>
      <c r="D7" s="1"/>
      <c r="E7" s="1"/>
      <c r="F7" s="8"/>
      <c r="G7" s="8" t="s">
        <v>3415</v>
      </c>
      <c r="H7" s="28">
        <v>1684665</v>
      </c>
      <c r="I7" s="7"/>
      <c r="J7" s="7" t="s">
        <v>100</v>
      </c>
      <c r="K7" s="408" t="s">
        <v>3414</v>
      </c>
    </row>
    <row r="8" spans="1:11" ht="120" x14ac:dyDescent="0.25">
      <c r="A8" s="8">
        <v>3</v>
      </c>
      <c r="B8" s="8" t="s">
        <v>388</v>
      </c>
      <c r="C8" s="8" t="s">
        <v>3593</v>
      </c>
      <c r="D8" s="8"/>
      <c r="E8" s="8"/>
      <c r="F8" s="8"/>
      <c r="G8" s="8" t="s">
        <v>3599</v>
      </c>
      <c r="H8" s="301">
        <v>274110</v>
      </c>
      <c r="I8" s="8"/>
      <c r="J8" s="8" t="s">
        <v>100</v>
      </c>
      <c r="K8" s="8" t="s">
        <v>3594</v>
      </c>
    </row>
    <row r="9" spans="1:11" ht="45" x14ac:dyDescent="0.25">
      <c r="A9" s="7">
        <v>4</v>
      </c>
      <c r="B9" s="8" t="s">
        <v>3968</v>
      </c>
      <c r="C9" s="8" t="s">
        <v>3979</v>
      </c>
      <c r="D9" s="8" t="s">
        <v>3980</v>
      </c>
      <c r="E9" s="8" t="s">
        <v>3981</v>
      </c>
      <c r="F9" s="8"/>
      <c r="G9" s="8" t="s">
        <v>3967</v>
      </c>
      <c r="H9" s="5">
        <v>265937.8</v>
      </c>
      <c r="I9" s="8" t="s">
        <v>3975</v>
      </c>
      <c r="J9" s="8" t="s">
        <v>100</v>
      </c>
      <c r="K9" s="8" t="s">
        <v>4197</v>
      </c>
    </row>
    <row r="10" spans="1:11" ht="45" x14ac:dyDescent="0.25">
      <c r="A10" s="7">
        <v>5</v>
      </c>
      <c r="B10" s="8" t="s">
        <v>3969</v>
      </c>
      <c r="C10" s="8" t="s">
        <v>3982</v>
      </c>
      <c r="D10" s="8" t="s">
        <v>3983</v>
      </c>
      <c r="E10" s="8"/>
      <c r="F10" s="8"/>
      <c r="G10" s="8" t="s">
        <v>3972</v>
      </c>
      <c r="H10" s="5">
        <v>329779.90999999997</v>
      </c>
      <c r="I10" s="8" t="s">
        <v>3976</v>
      </c>
      <c r="J10" s="8" t="s">
        <v>100</v>
      </c>
      <c r="K10" s="8" t="s">
        <v>4198</v>
      </c>
    </row>
    <row r="11" spans="1:11" ht="60" x14ac:dyDescent="0.25">
      <c r="A11" s="7">
        <v>6</v>
      </c>
      <c r="B11" s="8" t="s">
        <v>3970</v>
      </c>
      <c r="C11" s="8" t="s">
        <v>3984</v>
      </c>
      <c r="D11" s="8" t="s">
        <v>3985</v>
      </c>
      <c r="E11" s="8" t="s">
        <v>3980</v>
      </c>
      <c r="F11" s="8"/>
      <c r="G11" s="8" t="s">
        <v>3973</v>
      </c>
      <c r="H11" s="5">
        <v>284513</v>
      </c>
      <c r="I11" s="8" t="s">
        <v>3976</v>
      </c>
      <c r="J11" s="8" t="s">
        <v>100</v>
      </c>
      <c r="K11" s="8" t="s">
        <v>4361</v>
      </c>
    </row>
    <row r="12" spans="1:11" ht="60" x14ac:dyDescent="0.25">
      <c r="A12" s="7">
        <v>7</v>
      </c>
      <c r="B12" s="8" t="s">
        <v>3971</v>
      </c>
      <c r="C12" s="8" t="s">
        <v>3977</v>
      </c>
      <c r="D12" s="8" t="s">
        <v>3978</v>
      </c>
      <c r="E12" s="8"/>
      <c r="F12" s="8"/>
      <c r="G12" s="8" t="s">
        <v>3974</v>
      </c>
      <c r="H12" s="5">
        <v>241949.82</v>
      </c>
      <c r="I12" s="8" t="s">
        <v>3976</v>
      </c>
      <c r="J12" s="8" t="s">
        <v>100</v>
      </c>
      <c r="K12" s="8" t="s">
        <v>4477</v>
      </c>
    </row>
    <row r="13" spans="1:11" ht="60" x14ac:dyDescent="0.25">
      <c r="A13" s="7">
        <v>8</v>
      </c>
      <c r="B13" s="450" t="s">
        <v>3986</v>
      </c>
      <c r="C13" s="8" t="s">
        <v>3994</v>
      </c>
      <c r="D13" s="8" t="s">
        <v>3995</v>
      </c>
      <c r="E13" s="8"/>
      <c r="F13" s="8"/>
      <c r="G13" s="8" t="s">
        <v>3996</v>
      </c>
      <c r="H13" s="5">
        <v>439400.85</v>
      </c>
      <c r="I13" s="451" t="s">
        <v>3991</v>
      </c>
      <c r="J13" s="8" t="s">
        <v>100</v>
      </c>
      <c r="K13" s="7" t="s">
        <v>4395</v>
      </c>
    </row>
    <row r="14" spans="1:11" ht="45" x14ac:dyDescent="0.25">
      <c r="A14" s="7">
        <v>9</v>
      </c>
      <c r="B14" s="450" t="s">
        <v>3987</v>
      </c>
      <c r="C14" s="8" t="s">
        <v>3997</v>
      </c>
      <c r="D14" s="8" t="s">
        <v>3998</v>
      </c>
      <c r="E14" s="8" t="s">
        <v>3999</v>
      </c>
      <c r="F14" s="8" t="s">
        <v>4000</v>
      </c>
      <c r="G14" s="8" t="s">
        <v>4001</v>
      </c>
      <c r="H14" s="5">
        <v>330004.05</v>
      </c>
      <c r="I14" s="450" t="s">
        <v>3991</v>
      </c>
      <c r="J14" s="8" t="s">
        <v>100</v>
      </c>
      <c r="K14" s="7" t="s">
        <v>3431</v>
      </c>
    </row>
    <row r="15" spans="1:11" ht="45" x14ac:dyDescent="0.25">
      <c r="A15" s="7">
        <v>10</v>
      </c>
      <c r="B15" s="450" t="s">
        <v>3988</v>
      </c>
      <c r="C15" s="8" t="s">
        <v>2501</v>
      </c>
      <c r="D15" s="8" t="s">
        <v>2500</v>
      </c>
      <c r="E15" s="8"/>
      <c r="F15" s="8"/>
      <c r="G15" s="8" t="s">
        <v>4002</v>
      </c>
      <c r="H15" s="5">
        <v>440364.92</v>
      </c>
      <c r="I15" s="450" t="s">
        <v>3992</v>
      </c>
      <c r="J15" s="8" t="s">
        <v>100</v>
      </c>
      <c r="K15" s="7" t="s">
        <v>4389</v>
      </c>
    </row>
    <row r="16" spans="1:11" ht="30" x14ac:dyDescent="0.25">
      <c r="A16" s="7">
        <v>11</v>
      </c>
      <c r="B16" s="451" t="s">
        <v>3989</v>
      </c>
      <c r="C16" s="8" t="s">
        <v>4003</v>
      </c>
      <c r="D16" s="8" t="s">
        <v>4004</v>
      </c>
      <c r="E16" s="8"/>
      <c r="F16" s="8"/>
      <c r="G16" s="8" t="s">
        <v>4005</v>
      </c>
      <c r="H16" s="5">
        <v>298610.25</v>
      </c>
      <c r="I16" s="478" t="s">
        <v>3991</v>
      </c>
      <c r="J16" s="8" t="s">
        <v>100</v>
      </c>
      <c r="K16" s="7" t="s">
        <v>4513</v>
      </c>
    </row>
    <row r="17" spans="1:11" ht="45" x14ac:dyDescent="0.25">
      <c r="A17" s="7">
        <v>12</v>
      </c>
      <c r="B17" s="451" t="s">
        <v>3990</v>
      </c>
      <c r="C17" s="8" t="s">
        <v>4006</v>
      </c>
      <c r="D17" s="8" t="s">
        <v>4007</v>
      </c>
      <c r="E17" s="8"/>
      <c r="F17" s="8"/>
      <c r="G17" s="8" t="s">
        <v>4008</v>
      </c>
      <c r="H17" s="5">
        <v>320553.55</v>
      </c>
      <c r="I17" s="478" t="s">
        <v>3993</v>
      </c>
      <c r="J17" s="8" t="s">
        <v>100</v>
      </c>
      <c r="K17" s="7" t="s">
        <v>4701</v>
      </c>
    </row>
    <row r="18" spans="1:11" ht="30" x14ac:dyDescent="0.25">
      <c r="A18" s="8">
        <v>13</v>
      </c>
      <c r="B18" s="8" t="s">
        <v>4027</v>
      </c>
      <c r="C18" s="8" t="s">
        <v>4021</v>
      </c>
      <c r="D18" s="8" t="s">
        <v>4022</v>
      </c>
      <c r="E18" s="8"/>
      <c r="F18" s="8"/>
      <c r="G18" s="8" t="s">
        <v>4024</v>
      </c>
      <c r="H18" s="5">
        <v>326590.75</v>
      </c>
      <c r="I18" s="289" t="s">
        <v>4023</v>
      </c>
      <c r="J18" s="8" t="str">
        <f>$J$47</f>
        <v>semnat</v>
      </c>
      <c r="K18" s="8" t="s">
        <v>4874</v>
      </c>
    </row>
    <row r="19" spans="1:11" ht="30" x14ac:dyDescent="0.25">
      <c r="A19" s="8">
        <v>14</v>
      </c>
      <c r="B19" s="8" t="s">
        <v>4020</v>
      </c>
      <c r="C19" s="8" t="s">
        <v>3997</v>
      </c>
      <c r="D19" s="8" t="s">
        <v>4025</v>
      </c>
      <c r="E19" s="8"/>
      <c r="F19" s="8"/>
      <c r="G19" s="8" t="s">
        <v>4026</v>
      </c>
      <c r="H19" s="5">
        <v>333224</v>
      </c>
      <c r="I19" s="289" t="s">
        <v>4023</v>
      </c>
      <c r="J19" s="8" t="s">
        <v>100</v>
      </c>
      <c r="K19" s="8" t="s">
        <v>4761</v>
      </c>
    </row>
    <row r="20" spans="1:11" ht="30" x14ac:dyDescent="0.25">
      <c r="A20" s="8">
        <v>15</v>
      </c>
      <c r="B20" s="8" t="s">
        <v>4068</v>
      </c>
      <c r="C20" s="8" t="s">
        <v>4067</v>
      </c>
      <c r="D20" s="8" t="s">
        <v>4069</v>
      </c>
      <c r="E20" s="8"/>
      <c r="F20" s="8"/>
      <c r="G20" s="8" t="s">
        <v>4070</v>
      </c>
      <c r="H20" s="8" t="s">
        <v>4071</v>
      </c>
      <c r="I20" s="289" t="s">
        <v>4052</v>
      </c>
      <c r="J20" s="8" t="s">
        <v>100</v>
      </c>
      <c r="K20" s="8" t="s">
        <v>4513</v>
      </c>
    </row>
    <row r="21" spans="1:11" ht="30" x14ac:dyDescent="0.25">
      <c r="A21" s="8">
        <v>16</v>
      </c>
      <c r="B21" s="8" t="s">
        <v>4072</v>
      </c>
      <c r="C21" s="8" t="s">
        <v>4073</v>
      </c>
      <c r="D21" s="8" t="s">
        <v>4074</v>
      </c>
      <c r="E21" s="8"/>
      <c r="F21" s="8"/>
      <c r="G21" s="8" t="s">
        <v>4075</v>
      </c>
      <c r="H21" s="5">
        <v>443400.51</v>
      </c>
      <c r="I21" s="289" t="s">
        <v>4052</v>
      </c>
      <c r="J21" s="8" t="s">
        <v>100</v>
      </c>
      <c r="K21" s="8" t="s">
        <v>4685</v>
      </c>
    </row>
    <row r="22" spans="1:11" ht="87.6" customHeight="1" x14ac:dyDescent="0.25">
      <c r="A22" s="8">
        <v>17</v>
      </c>
      <c r="B22" s="8" t="s">
        <v>4151</v>
      </c>
      <c r="C22" s="8" t="s">
        <v>4152</v>
      </c>
      <c r="D22" s="8" t="s">
        <v>4153</v>
      </c>
      <c r="E22" s="8"/>
      <c r="F22" s="8"/>
      <c r="G22" s="8" t="s">
        <v>4154</v>
      </c>
      <c r="H22" s="5">
        <v>555155.71</v>
      </c>
      <c r="I22" s="8" t="s">
        <v>4193</v>
      </c>
      <c r="J22" s="8" t="s">
        <v>100</v>
      </c>
      <c r="K22" s="8" t="s">
        <v>4929</v>
      </c>
    </row>
    <row r="23" spans="1:11" ht="53.25" customHeight="1" x14ac:dyDescent="0.25">
      <c r="A23" s="8">
        <v>18</v>
      </c>
      <c r="B23" s="8" t="s">
        <v>4156</v>
      </c>
      <c r="C23" s="8" t="s">
        <v>4157</v>
      </c>
      <c r="D23" s="8" t="s">
        <v>4158</v>
      </c>
      <c r="E23" s="8" t="s">
        <v>4159</v>
      </c>
      <c r="F23" s="8"/>
      <c r="G23" s="8" t="s">
        <v>4160</v>
      </c>
      <c r="H23" s="5">
        <v>550000</v>
      </c>
      <c r="I23" s="8" t="s">
        <v>4155</v>
      </c>
      <c r="J23" s="8" t="s">
        <v>100</v>
      </c>
      <c r="K23" s="8" t="s">
        <v>4930</v>
      </c>
    </row>
    <row r="24" spans="1:11" ht="60" x14ac:dyDescent="0.25">
      <c r="A24" s="7">
        <v>19</v>
      </c>
      <c r="B24" s="7" t="s">
        <v>4187</v>
      </c>
      <c r="C24" s="8" t="s">
        <v>4116</v>
      </c>
      <c r="D24" s="8" t="s">
        <v>4121</v>
      </c>
      <c r="E24" s="8" t="s">
        <v>4122</v>
      </c>
      <c r="F24" s="8" t="s">
        <v>4123</v>
      </c>
      <c r="G24" s="8" t="s">
        <v>4115</v>
      </c>
      <c r="H24" s="20">
        <v>329382.37</v>
      </c>
      <c r="I24" s="7" t="s">
        <v>4113</v>
      </c>
      <c r="J24" s="8" t="s">
        <v>100</v>
      </c>
      <c r="K24" s="7" t="s">
        <v>4516</v>
      </c>
    </row>
    <row r="25" spans="1:11" ht="45" x14ac:dyDescent="0.25">
      <c r="A25" s="7">
        <v>20</v>
      </c>
      <c r="B25" s="7" t="s">
        <v>4188</v>
      </c>
      <c r="C25" s="8" t="s">
        <v>4119</v>
      </c>
      <c r="D25" s="8" t="s">
        <v>4120</v>
      </c>
      <c r="E25" s="7"/>
      <c r="F25" s="7"/>
      <c r="G25" s="8" t="s">
        <v>4124</v>
      </c>
      <c r="H25" s="20">
        <v>264878.5</v>
      </c>
      <c r="I25" s="7" t="s">
        <v>4113</v>
      </c>
      <c r="J25" s="8" t="s">
        <v>100</v>
      </c>
      <c r="K25" s="7" t="s">
        <v>4930</v>
      </c>
    </row>
    <row r="26" spans="1:11" ht="60" x14ac:dyDescent="0.25">
      <c r="A26" s="7">
        <v>21</v>
      </c>
      <c r="B26" s="7" t="s">
        <v>4189</v>
      </c>
      <c r="C26" s="8" t="s">
        <v>4114</v>
      </c>
      <c r="D26" s="8" t="s">
        <v>4117</v>
      </c>
      <c r="E26" s="8" t="s">
        <v>4118</v>
      </c>
      <c r="F26" s="7"/>
      <c r="G26" s="8" t="s">
        <v>4125</v>
      </c>
      <c r="H26" s="20">
        <v>331229.2</v>
      </c>
      <c r="I26" s="7" t="s">
        <v>4192</v>
      </c>
      <c r="J26" s="8" t="s">
        <v>100</v>
      </c>
      <c r="K26" s="7" t="s">
        <v>4752</v>
      </c>
    </row>
    <row r="27" spans="1:11" ht="60" x14ac:dyDescent="0.25">
      <c r="A27" s="7">
        <v>22</v>
      </c>
      <c r="B27" s="7" t="s">
        <v>4190</v>
      </c>
      <c r="C27" s="8" t="s">
        <v>4143</v>
      </c>
      <c r="D27" s="8" t="s">
        <v>4145</v>
      </c>
      <c r="E27" s="7"/>
      <c r="F27" s="7"/>
      <c r="G27" s="8" t="s">
        <v>4147</v>
      </c>
      <c r="H27" s="20">
        <v>333297.51</v>
      </c>
      <c r="I27" s="7" t="s">
        <v>4155</v>
      </c>
      <c r="J27" s="8" t="s">
        <v>100</v>
      </c>
      <c r="K27" s="7" t="s">
        <v>4874</v>
      </c>
    </row>
    <row r="28" spans="1:11" ht="60" x14ac:dyDescent="0.25">
      <c r="A28" s="7">
        <v>23</v>
      </c>
      <c r="B28" s="7" t="s">
        <v>4191</v>
      </c>
      <c r="C28" s="8" t="s">
        <v>4144</v>
      </c>
      <c r="D28" s="8" t="s">
        <v>4146</v>
      </c>
      <c r="E28" s="7" t="s">
        <v>4150</v>
      </c>
      <c r="F28" s="7"/>
      <c r="G28" s="8" t="s">
        <v>4149</v>
      </c>
      <c r="H28" s="20">
        <v>303802.5</v>
      </c>
      <c r="I28" s="7" t="s">
        <v>4193</v>
      </c>
      <c r="J28" s="8" t="s">
        <v>100</v>
      </c>
      <c r="K28" s="7" t="s">
        <v>4839</v>
      </c>
    </row>
    <row r="29" spans="1:11" ht="45" x14ac:dyDescent="0.25">
      <c r="A29" s="8">
        <v>24</v>
      </c>
      <c r="B29" s="8" t="s">
        <v>4194</v>
      </c>
      <c r="C29" s="8" t="s">
        <v>2510</v>
      </c>
      <c r="D29" s="8" t="s">
        <v>4195</v>
      </c>
      <c r="E29" s="8"/>
      <c r="F29" s="8"/>
      <c r="G29" s="8" t="s">
        <v>4196</v>
      </c>
      <c r="H29" s="5">
        <v>331481.71999999997</v>
      </c>
      <c r="I29" s="8" t="s">
        <v>4193</v>
      </c>
      <c r="J29" s="8" t="s">
        <v>100</v>
      </c>
      <c r="K29" s="8" t="s">
        <v>4551</v>
      </c>
    </row>
    <row r="30" spans="1:11" ht="45" x14ac:dyDescent="0.25">
      <c r="A30" s="7">
        <v>25</v>
      </c>
      <c r="B30" s="451" t="str">
        <f>[1]ROMD!$I$25</f>
        <v>ROMD00430</v>
      </c>
      <c r="C30" s="8" t="s">
        <v>4211</v>
      </c>
      <c r="D30" s="8" t="s">
        <v>4212</v>
      </c>
      <c r="E30" s="8"/>
      <c r="F30" s="8"/>
      <c r="G30" s="8" t="s">
        <v>4213</v>
      </c>
      <c r="H30" s="5">
        <v>298435.5</v>
      </c>
      <c r="I30" s="8" t="s">
        <v>4197</v>
      </c>
      <c r="J30" s="8" t="s">
        <v>100</v>
      </c>
      <c r="K30" s="8" t="s">
        <v>4596</v>
      </c>
    </row>
    <row r="31" spans="1:11" ht="45" x14ac:dyDescent="0.25">
      <c r="A31" s="7">
        <v>26</v>
      </c>
      <c r="B31" s="7" t="s">
        <v>4209</v>
      </c>
      <c r="C31" s="8" t="s">
        <v>4214</v>
      </c>
      <c r="D31" s="8" t="s">
        <v>4215</v>
      </c>
      <c r="E31" s="8"/>
      <c r="F31" s="8"/>
      <c r="G31" s="8" t="s">
        <v>4216</v>
      </c>
      <c r="H31" s="5">
        <v>332970.17</v>
      </c>
      <c r="I31" s="8" t="s">
        <v>4197</v>
      </c>
      <c r="J31" s="8" t="s">
        <v>100</v>
      </c>
      <c r="K31" s="8" t="s">
        <v>4670</v>
      </c>
    </row>
    <row r="32" spans="1:11" ht="75" customHeight="1" x14ac:dyDescent="0.25">
      <c r="A32" s="7">
        <v>27</v>
      </c>
      <c r="B32" s="7" t="s">
        <v>4210</v>
      </c>
      <c r="C32" s="8" t="s">
        <v>4217</v>
      </c>
      <c r="D32" s="8" t="s">
        <v>4218</v>
      </c>
      <c r="E32" s="8" t="s">
        <v>4219</v>
      </c>
      <c r="F32" s="8" t="s">
        <v>4220</v>
      </c>
      <c r="G32" s="8" t="s">
        <v>4221</v>
      </c>
      <c r="H32" s="5">
        <v>480362.59</v>
      </c>
      <c r="I32" s="8" t="s">
        <v>4198</v>
      </c>
      <c r="J32" s="8" t="s">
        <v>100</v>
      </c>
      <c r="K32" s="8" t="s">
        <v>4702</v>
      </c>
    </row>
    <row r="33" spans="1:13" ht="60" x14ac:dyDescent="0.25">
      <c r="A33" s="7">
        <v>28</v>
      </c>
      <c r="B33" s="7" t="s">
        <v>4231</v>
      </c>
      <c r="C33" s="14" t="s">
        <v>4234</v>
      </c>
      <c r="D33" s="8" t="s">
        <v>4235</v>
      </c>
      <c r="E33" s="16"/>
      <c r="F33" s="16"/>
      <c r="G33" s="8" t="s">
        <v>4236</v>
      </c>
      <c r="H33" s="5">
        <v>322648.2</v>
      </c>
      <c r="I33" s="8" t="s">
        <v>4227</v>
      </c>
      <c r="J33" s="8" t="s">
        <v>100</v>
      </c>
      <c r="K33" s="7" t="s">
        <v>4963</v>
      </c>
    </row>
    <row r="34" spans="1:13" ht="60" x14ac:dyDescent="0.25">
      <c r="A34" s="7">
        <v>29</v>
      </c>
      <c r="B34" s="7" t="s">
        <v>4232</v>
      </c>
      <c r="C34" s="8" t="s">
        <v>4237</v>
      </c>
      <c r="D34" s="8" t="s">
        <v>4239</v>
      </c>
      <c r="E34" s="8"/>
      <c r="F34" s="8"/>
      <c r="G34" s="8" t="s">
        <v>4238</v>
      </c>
      <c r="H34" s="5">
        <v>319459.20000000001</v>
      </c>
      <c r="I34" s="8" t="s">
        <v>4198</v>
      </c>
      <c r="J34" s="8" t="s">
        <v>5123</v>
      </c>
      <c r="K34" s="8"/>
      <c r="L34">
        <v>1</v>
      </c>
    </row>
    <row r="35" spans="1:13" ht="30" x14ac:dyDescent="0.25">
      <c r="A35" s="7">
        <v>30</v>
      </c>
      <c r="B35" s="7" t="s">
        <v>4233</v>
      </c>
      <c r="C35" s="8" t="s">
        <v>4240</v>
      </c>
      <c r="D35" s="8" t="s">
        <v>4242</v>
      </c>
      <c r="E35" s="8"/>
      <c r="F35" s="8"/>
      <c r="G35" s="8" t="s">
        <v>4241</v>
      </c>
      <c r="H35" s="5">
        <v>326883.93</v>
      </c>
      <c r="I35" s="8" t="s">
        <v>3598</v>
      </c>
      <c r="J35" s="8" t="s">
        <v>100</v>
      </c>
      <c r="K35" s="7" t="s">
        <v>4931</v>
      </c>
    </row>
    <row r="36" spans="1:13" ht="30" x14ac:dyDescent="0.25">
      <c r="A36" s="7">
        <v>31</v>
      </c>
      <c r="B36" s="477" t="s">
        <v>4362</v>
      </c>
      <c r="C36" s="8" t="s">
        <v>4364</v>
      </c>
      <c r="D36" s="8" t="s">
        <v>4365</v>
      </c>
      <c r="E36" s="8"/>
      <c r="F36" s="8"/>
      <c r="G36" s="8" t="s">
        <v>4366</v>
      </c>
      <c r="H36" s="5">
        <v>299744.34000000003</v>
      </c>
      <c r="I36" s="8" t="s">
        <v>4367</v>
      </c>
      <c r="J36" s="8" t="s">
        <v>100</v>
      </c>
      <c r="K36" s="8" t="s">
        <v>4963</v>
      </c>
    </row>
    <row r="37" spans="1:13" ht="75" x14ac:dyDescent="0.25">
      <c r="A37" s="7">
        <v>32</v>
      </c>
      <c r="B37" s="477" t="s">
        <v>4363</v>
      </c>
      <c r="C37" s="8" t="s">
        <v>4368</v>
      </c>
      <c r="D37" s="8" t="s">
        <v>4369</v>
      </c>
      <c r="E37" s="8" t="s">
        <v>4370</v>
      </c>
      <c r="F37" s="8"/>
      <c r="G37" s="8" t="s">
        <v>4371</v>
      </c>
      <c r="H37" s="5">
        <v>224216.36</v>
      </c>
      <c r="I37" s="8" t="s">
        <v>4367</v>
      </c>
      <c r="J37" s="8" t="s">
        <v>100</v>
      </c>
      <c r="K37" s="8" t="s">
        <v>4997</v>
      </c>
    </row>
    <row r="38" spans="1:13" ht="45" x14ac:dyDescent="0.25">
      <c r="A38" s="7">
        <v>33</v>
      </c>
      <c r="B38" s="7" t="s">
        <v>4852</v>
      </c>
      <c r="C38" s="8" t="s">
        <v>4470</v>
      </c>
      <c r="D38" s="14" t="s">
        <v>4472</v>
      </c>
      <c r="E38" s="16"/>
      <c r="F38" s="16"/>
      <c r="G38" s="8" t="s">
        <v>4471</v>
      </c>
      <c r="H38" s="5">
        <v>554844.57999999996</v>
      </c>
      <c r="I38" s="8" t="s">
        <v>4306</v>
      </c>
      <c r="J38" s="8" t="s">
        <v>100</v>
      </c>
      <c r="K38" s="7" t="s">
        <v>4931</v>
      </c>
    </row>
    <row r="39" spans="1:13" ht="60" x14ac:dyDescent="0.25">
      <c r="A39" s="7">
        <v>34</v>
      </c>
      <c r="B39" s="7" t="s">
        <v>4473</v>
      </c>
      <c r="C39" s="8" t="s">
        <v>4121</v>
      </c>
      <c r="D39" s="8" t="s">
        <v>4122</v>
      </c>
      <c r="E39" s="8" t="s">
        <v>4475</v>
      </c>
      <c r="F39" s="16"/>
      <c r="G39" s="8" t="s">
        <v>4474</v>
      </c>
      <c r="H39" s="5">
        <v>330462.24</v>
      </c>
      <c r="I39" s="8" t="s">
        <v>4395</v>
      </c>
      <c r="J39" s="8" t="s">
        <v>100</v>
      </c>
      <c r="K39" s="7" t="s">
        <v>4932</v>
      </c>
    </row>
    <row r="40" spans="1:13" ht="75" x14ac:dyDescent="0.25">
      <c r="A40" s="7">
        <v>35</v>
      </c>
      <c r="B40" s="7" t="s">
        <v>4520</v>
      </c>
      <c r="C40" s="8" t="s">
        <v>4522</v>
      </c>
      <c r="D40" s="8" t="s">
        <v>4523</v>
      </c>
      <c r="E40" s="16"/>
      <c r="F40" s="16"/>
      <c r="G40" s="8" t="s">
        <v>4521</v>
      </c>
      <c r="H40" s="5">
        <v>666636.6</v>
      </c>
      <c r="I40" s="8" t="s">
        <v>4516</v>
      </c>
      <c r="J40" s="8" t="s">
        <v>100</v>
      </c>
      <c r="K40" s="7" t="s">
        <v>5112</v>
      </c>
    </row>
    <row r="41" spans="1:13" x14ac:dyDescent="0.25">
      <c r="A41" s="8">
        <v>36</v>
      </c>
      <c r="B41" s="8" t="s">
        <v>4548</v>
      </c>
      <c r="C41" s="8" t="s">
        <v>4552</v>
      </c>
      <c r="D41" s="8" t="s">
        <v>4553</v>
      </c>
      <c r="E41" s="8"/>
      <c r="F41" s="8"/>
      <c r="G41" s="8" t="s">
        <v>4554</v>
      </c>
      <c r="H41" s="5">
        <v>1463241.38</v>
      </c>
      <c r="I41" s="8" t="s">
        <v>4547</v>
      </c>
      <c r="J41" s="8" t="s">
        <v>100</v>
      </c>
      <c r="K41" s="8" t="s">
        <v>4931</v>
      </c>
    </row>
    <row r="42" spans="1:13" ht="45" x14ac:dyDescent="0.25">
      <c r="A42" s="8">
        <v>37</v>
      </c>
      <c r="B42" s="8" t="s">
        <v>4549</v>
      </c>
      <c r="C42" s="8" t="s">
        <v>4555</v>
      </c>
      <c r="D42" s="8" t="s">
        <v>2818</v>
      </c>
      <c r="E42" s="8"/>
      <c r="F42" s="8"/>
      <c r="G42" s="8" t="s">
        <v>4556</v>
      </c>
      <c r="H42" s="5">
        <v>1536168.08</v>
      </c>
      <c r="I42" s="8" t="s">
        <v>4547</v>
      </c>
      <c r="J42" s="8" t="s">
        <v>100</v>
      </c>
      <c r="K42" s="8" t="s">
        <v>4946</v>
      </c>
    </row>
    <row r="43" spans="1:13" ht="45" x14ac:dyDescent="0.25">
      <c r="A43" s="8">
        <v>38</v>
      </c>
      <c r="B43" s="8" t="s">
        <v>4550</v>
      </c>
      <c r="C43" s="8" t="s">
        <v>2484</v>
      </c>
      <c r="D43" s="8" t="s">
        <v>2312</v>
      </c>
      <c r="E43" s="8"/>
      <c r="F43" s="8"/>
      <c r="G43" s="8" t="s">
        <v>4557</v>
      </c>
      <c r="H43" s="5">
        <v>845578.2</v>
      </c>
      <c r="I43" s="8" t="s">
        <v>4541</v>
      </c>
      <c r="J43" s="8" t="s">
        <v>100</v>
      </c>
      <c r="K43" s="8" t="s">
        <v>4995</v>
      </c>
    </row>
    <row r="44" spans="1:13" s="22" customFormat="1" ht="30" x14ac:dyDescent="0.25">
      <c r="A44" s="8">
        <v>39</v>
      </c>
      <c r="B44" s="8" t="s">
        <v>4579</v>
      </c>
      <c r="C44" s="8" t="s">
        <v>4574</v>
      </c>
      <c r="D44" s="8" t="s">
        <v>4575</v>
      </c>
      <c r="E44" s="8" t="s">
        <v>4576</v>
      </c>
      <c r="F44" s="8"/>
      <c r="G44" s="8" t="s">
        <v>4577</v>
      </c>
      <c r="H44" s="5">
        <v>1650314.26</v>
      </c>
      <c r="I44" s="8" t="s">
        <v>4578</v>
      </c>
      <c r="J44" s="8" t="s">
        <v>100</v>
      </c>
      <c r="K44" s="8" t="s">
        <v>4930</v>
      </c>
      <c r="M44"/>
    </row>
    <row r="45" spans="1:13" ht="60" x14ac:dyDescent="0.25">
      <c r="A45" s="8">
        <v>40</v>
      </c>
      <c r="B45" s="485" t="s">
        <v>4604</v>
      </c>
      <c r="C45" s="9" t="s">
        <v>4611</v>
      </c>
      <c r="D45" s="9" t="s">
        <v>2312</v>
      </c>
      <c r="E45" s="16"/>
      <c r="F45" s="16"/>
      <c r="G45" s="9" t="s">
        <v>4610</v>
      </c>
      <c r="H45" s="20">
        <v>764992.33</v>
      </c>
      <c r="I45" s="485" t="s">
        <v>4547</v>
      </c>
      <c r="J45" s="8" t="s">
        <v>100</v>
      </c>
      <c r="K45" s="7" t="s">
        <v>4700</v>
      </c>
    </row>
    <row r="46" spans="1:13" ht="60" x14ac:dyDescent="0.25">
      <c r="A46" s="8">
        <v>41</v>
      </c>
      <c r="B46" s="485" t="s">
        <v>4605</v>
      </c>
      <c r="C46" s="14" t="s">
        <v>4612</v>
      </c>
      <c r="D46" s="14" t="s">
        <v>4613</v>
      </c>
      <c r="E46" s="16"/>
      <c r="F46" s="16"/>
      <c r="G46" s="14" t="s">
        <v>4614</v>
      </c>
      <c r="H46" s="20">
        <v>1631863.07</v>
      </c>
      <c r="I46" s="485" t="s">
        <v>4608</v>
      </c>
      <c r="J46" s="8" t="s">
        <v>100</v>
      </c>
      <c r="K46" s="7" t="s">
        <v>4932</v>
      </c>
    </row>
    <row r="47" spans="1:13" ht="60" x14ac:dyDescent="0.25">
      <c r="A47" s="8">
        <v>42</v>
      </c>
      <c r="B47" s="485" t="s">
        <v>4606</v>
      </c>
      <c r="C47" s="9" t="s">
        <v>4616</v>
      </c>
      <c r="D47" s="321" t="s">
        <v>4617</v>
      </c>
      <c r="E47" s="321" t="s">
        <v>4618</v>
      </c>
      <c r="F47" s="16"/>
      <c r="G47" s="321" t="s">
        <v>4615</v>
      </c>
      <c r="H47" s="20">
        <v>1590127.81</v>
      </c>
      <c r="I47" s="485" t="s">
        <v>4596</v>
      </c>
      <c r="J47" s="8" t="s">
        <v>100</v>
      </c>
      <c r="K47" s="7" t="s">
        <v>4841</v>
      </c>
    </row>
    <row r="48" spans="1:13" ht="45" x14ac:dyDescent="0.25">
      <c r="A48" s="8">
        <v>43</v>
      </c>
      <c r="B48" s="485" t="s">
        <v>4607</v>
      </c>
      <c r="C48" s="8" t="s">
        <v>2550</v>
      </c>
      <c r="D48" s="9" t="s">
        <v>4619</v>
      </c>
      <c r="E48" s="16"/>
      <c r="F48" s="16"/>
      <c r="G48" s="9" t="s">
        <v>4620</v>
      </c>
      <c r="H48" s="20">
        <v>1181394.71</v>
      </c>
      <c r="I48" s="486" t="s">
        <v>4609</v>
      </c>
      <c r="J48" s="8" t="s">
        <v>100</v>
      </c>
      <c r="K48" s="7" t="s">
        <v>4997</v>
      </c>
    </row>
    <row r="49" spans="1:11" ht="90" x14ac:dyDescent="0.25">
      <c r="A49" s="8">
        <v>44</v>
      </c>
      <c r="B49" s="485" t="s">
        <v>4635</v>
      </c>
      <c r="C49" s="8" t="s">
        <v>4636</v>
      </c>
      <c r="D49" s="9" t="s">
        <v>4637</v>
      </c>
      <c r="E49" s="16"/>
      <c r="F49" s="16"/>
      <c r="G49" s="9" t="s">
        <v>4638</v>
      </c>
      <c r="H49" s="20">
        <v>745907.64</v>
      </c>
      <c r="I49" s="486" t="s">
        <v>4609</v>
      </c>
      <c r="J49" s="8" t="s">
        <v>100</v>
      </c>
      <c r="K49" s="7" t="s">
        <v>4962</v>
      </c>
    </row>
    <row r="50" spans="1:11" ht="105" x14ac:dyDescent="0.25">
      <c r="A50" s="8">
        <v>45</v>
      </c>
      <c r="B50" s="485" t="s">
        <v>4632</v>
      </c>
      <c r="C50" s="9" t="s">
        <v>4631</v>
      </c>
      <c r="D50" s="9" t="s">
        <v>4633</v>
      </c>
      <c r="E50" s="9"/>
      <c r="F50" s="9"/>
      <c r="G50" s="9" t="s">
        <v>4634</v>
      </c>
      <c r="H50" s="20">
        <v>1310554.46</v>
      </c>
      <c r="I50" s="9" t="s">
        <v>4609</v>
      </c>
      <c r="J50" s="8" t="s">
        <v>100</v>
      </c>
      <c r="K50" s="7" t="s">
        <v>4963</v>
      </c>
    </row>
    <row r="51" spans="1:11" ht="45" x14ac:dyDescent="0.25">
      <c r="A51" s="8">
        <v>46</v>
      </c>
      <c r="B51" s="485" t="s">
        <v>4627</v>
      </c>
      <c r="C51" s="8" t="s">
        <v>293</v>
      </c>
      <c r="D51" s="8" t="s">
        <v>4629</v>
      </c>
      <c r="E51" s="14" t="s">
        <v>4630</v>
      </c>
      <c r="F51" s="16"/>
      <c r="G51" s="14" t="s">
        <v>4628</v>
      </c>
      <c r="H51" s="20">
        <v>1470612.12</v>
      </c>
      <c r="I51" s="487" t="s">
        <v>4609</v>
      </c>
      <c r="J51" s="8" t="s">
        <v>100</v>
      </c>
      <c r="K51" s="8" t="s">
        <v>5017</v>
      </c>
    </row>
    <row r="52" spans="1:11" ht="68.45" customHeight="1" x14ac:dyDescent="0.25">
      <c r="A52" s="8">
        <v>47</v>
      </c>
      <c r="B52" s="487" t="s">
        <v>4639</v>
      </c>
      <c r="C52" s="7" t="s">
        <v>4640</v>
      </c>
      <c r="D52" s="7" t="s">
        <v>4641</v>
      </c>
      <c r="E52" s="16"/>
      <c r="F52" s="16"/>
      <c r="G52" s="14" t="s">
        <v>4642</v>
      </c>
      <c r="H52" s="20">
        <v>773864.05</v>
      </c>
      <c r="I52" s="7" t="s">
        <v>4608</v>
      </c>
      <c r="J52" s="8" t="s">
        <v>100</v>
      </c>
      <c r="K52" s="7" t="s">
        <v>4875</v>
      </c>
    </row>
    <row r="53" spans="1:11" x14ac:dyDescent="0.25">
      <c r="A53" s="8">
        <v>48</v>
      </c>
      <c r="B53" s="8" t="s">
        <v>4645</v>
      </c>
      <c r="C53" s="8" t="s">
        <v>4648</v>
      </c>
      <c r="D53" s="8" t="s">
        <v>4649</v>
      </c>
      <c r="E53" s="8"/>
      <c r="F53" s="8"/>
      <c r="G53" s="8" t="s">
        <v>4650</v>
      </c>
      <c r="H53" s="488">
        <v>1661442.53</v>
      </c>
      <c r="I53" s="8" t="s">
        <v>4646</v>
      </c>
      <c r="J53" s="8" t="s">
        <v>100</v>
      </c>
      <c r="K53" s="8" t="s">
        <v>4932</v>
      </c>
    </row>
    <row r="54" spans="1:11" ht="30" x14ac:dyDescent="0.25">
      <c r="A54" s="8">
        <v>49</v>
      </c>
      <c r="B54" s="8" t="s">
        <v>4644</v>
      </c>
      <c r="C54" s="8" t="s">
        <v>4651</v>
      </c>
      <c r="D54" s="8" t="s">
        <v>4652</v>
      </c>
      <c r="E54" s="8" t="s">
        <v>4653</v>
      </c>
      <c r="F54" s="8" t="s">
        <v>4654</v>
      </c>
      <c r="G54" s="8" t="s">
        <v>4655</v>
      </c>
      <c r="H54" s="5">
        <v>937249.42</v>
      </c>
      <c r="I54" s="8" t="s">
        <v>4647</v>
      </c>
      <c r="J54" s="8" t="s">
        <v>100</v>
      </c>
      <c r="K54" s="8" t="s">
        <v>5016</v>
      </c>
    </row>
    <row r="55" spans="1:11" ht="120" x14ac:dyDescent="0.25">
      <c r="A55" s="8">
        <v>50</v>
      </c>
      <c r="B55" s="489" t="s">
        <v>4658</v>
      </c>
      <c r="C55" s="8" t="s">
        <v>4660</v>
      </c>
      <c r="D55" s="8" t="s">
        <v>4661</v>
      </c>
      <c r="E55" s="8" t="s">
        <v>4662</v>
      </c>
      <c r="F55" s="8" t="s">
        <v>4663</v>
      </c>
      <c r="G55" s="8" t="s">
        <v>4664</v>
      </c>
      <c r="H55" s="427">
        <v>1666414.55</v>
      </c>
      <c r="I55" s="7" t="s">
        <v>4551</v>
      </c>
      <c r="J55" s="8" t="s">
        <v>100</v>
      </c>
      <c r="K55" s="7" t="s">
        <v>4716</v>
      </c>
    </row>
    <row r="56" spans="1:11" ht="75" x14ac:dyDescent="0.25">
      <c r="A56" s="8">
        <v>51</v>
      </c>
      <c r="B56" s="487" t="s">
        <v>4659</v>
      </c>
      <c r="C56" s="8" t="s">
        <v>4665</v>
      </c>
      <c r="D56" s="8" t="s">
        <v>4666</v>
      </c>
      <c r="E56" s="7" t="s">
        <v>4667</v>
      </c>
      <c r="F56" s="7"/>
      <c r="G56" s="7" t="s">
        <v>4668</v>
      </c>
      <c r="H56" s="20">
        <v>1059096.8500000001</v>
      </c>
      <c r="I56" s="7" t="s">
        <v>4646</v>
      </c>
      <c r="J56" s="8" t="s">
        <v>100</v>
      </c>
      <c r="K56" s="7" t="s">
        <v>5058</v>
      </c>
    </row>
    <row r="57" spans="1:11" ht="90" x14ac:dyDescent="0.25">
      <c r="A57" s="8">
        <v>52</v>
      </c>
      <c r="B57" s="487" t="s">
        <v>4673</v>
      </c>
      <c r="C57" s="8" t="s">
        <v>4763</v>
      </c>
      <c r="D57" s="8" t="s">
        <v>4764</v>
      </c>
      <c r="E57" s="8" t="s">
        <v>4765</v>
      </c>
      <c r="F57" s="8" t="s">
        <v>4766</v>
      </c>
      <c r="G57" s="8" t="s">
        <v>4767</v>
      </c>
      <c r="H57" s="20">
        <v>1593354.95</v>
      </c>
      <c r="I57" s="7" t="s">
        <v>4671</v>
      </c>
      <c r="J57" s="8" t="s">
        <v>100</v>
      </c>
      <c r="K57" s="7" t="s">
        <v>4997</v>
      </c>
    </row>
    <row r="58" spans="1:11" ht="90" x14ac:dyDescent="0.25">
      <c r="A58" s="8">
        <v>53</v>
      </c>
      <c r="B58" s="487" t="s">
        <v>4678</v>
      </c>
      <c r="C58" s="8" t="s">
        <v>4679</v>
      </c>
      <c r="D58" s="8" t="s">
        <v>4680</v>
      </c>
      <c r="E58" s="8" t="s">
        <v>4681</v>
      </c>
      <c r="F58" s="8" t="s">
        <v>4682</v>
      </c>
      <c r="G58" s="8" t="s">
        <v>4683</v>
      </c>
      <c r="H58" s="20">
        <v>1539005.49</v>
      </c>
      <c r="I58" s="7" t="s">
        <v>4684</v>
      </c>
      <c r="J58" s="8" t="s">
        <v>100</v>
      </c>
      <c r="K58" s="7" t="s">
        <v>5151</v>
      </c>
    </row>
    <row r="59" spans="1:11" ht="90" x14ac:dyDescent="0.25">
      <c r="A59" s="8">
        <v>54</v>
      </c>
      <c r="B59" s="487" t="s">
        <v>4674</v>
      </c>
      <c r="C59" s="8" t="s">
        <v>926</v>
      </c>
      <c r="D59" s="8" t="s">
        <v>4687</v>
      </c>
      <c r="E59" s="8" t="s">
        <v>4688</v>
      </c>
      <c r="F59" s="8" t="s">
        <v>4689</v>
      </c>
      <c r="G59" s="8" t="s">
        <v>4686</v>
      </c>
      <c r="H59" s="20">
        <v>1664682.42</v>
      </c>
      <c r="I59" s="7" t="s">
        <v>4684</v>
      </c>
      <c r="J59" s="8" t="s">
        <v>100</v>
      </c>
      <c r="K59" s="7" t="s">
        <v>4997</v>
      </c>
    </row>
    <row r="60" spans="1:11" ht="60" x14ac:dyDescent="0.25">
      <c r="A60" s="8">
        <v>55</v>
      </c>
      <c r="B60" s="487" t="s">
        <v>4675</v>
      </c>
      <c r="C60" s="8" t="s">
        <v>2954</v>
      </c>
      <c r="D60" s="8" t="s">
        <v>2804</v>
      </c>
      <c r="E60" s="8"/>
      <c r="F60" s="8"/>
      <c r="G60" s="8" t="s">
        <v>4690</v>
      </c>
      <c r="H60" s="20">
        <v>1665183.08</v>
      </c>
      <c r="I60" s="7" t="s">
        <v>4685</v>
      </c>
      <c r="J60" s="8" t="s">
        <v>100</v>
      </c>
      <c r="K60" s="7" t="s">
        <v>4876</v>
      </c>
    </row>
    <row r="61" spans="1:11" ht="75" x14ac:dyDescent="0.25">
      <c r="A61" s="8">
        <v>56</v>
      </c>
      <c r="B61" s="487" t="s">
        <v>4676</v>
      </c>
      <c r="C61" s="8" t="s">
        <v>4692</v>
      </c>
      <c r="D61" s="8" t="s">
        <v>4693</v>
      </c>
      <c r="E61" s="8"/>
      <c r="F61" s="8"/>
      <c r="G61" s="8" t="s">
        <v>4691</v>
      </c>
      <c r="H61" s="20">
        <v>1661436.74</v>
      </c>
      <c r="I61" s="7" t="s">
        <v>4685</v>
      </c>
      <c r="J61" s="8" t="s">
        <v>100</v>
      </c>
      <c r="K61" s="7" t="s">
        <v>4970</v>
      </c>
    </row>
    <row r="62" spans="1:11" ht="90" x14ac:dyDescent="0.25">
      <c r="A62" s="8">
        <v>57</v>
      </c>
      <c r="B62" s="8" t="s">
        <v>4703</v>
      </c>
      <c r="C62" s="8" t="s">
        <v>4706</v>
      </c>
      <c r="D62" s="8" t="s">
        <v>4707</v>
      </c>
      <c r="E62" s="8" t="s">
        <v>4708</v>
      </c>
      <c r="F62" s="8" t="s">
        <v>4709</v>
      </c>
      <c r="G62" s="8" t="s">
        <v>4710</v>
      </c>
      <c r="H62" s="5">
        <v>1304048.1599999999</v>
      </c>
      <c r="I62" s="8" t="s">
        <v>4670</v>
      </c>
      <c r="J62" s="8" t="s">
        <v>100</v>
      </c>
      <c r="K62" s="8" t="s">
        <v>4998</v>
      </c>
    </row>
    <row r="63" spans="1:11" ht="60" x14ac:dyDescent="0.25">
      <c r="A63" s="8">
        <v>58</v>
      </c>
      <c r="B63" s="8" t="s">
        <v>4677</v>
      </c>
      <c r="C63" s="8" t="s">
        <v>4712</v>
      </c>
      <c r="D63" s="8" t="s">
        <v>4713</v>
      </c>
      <c r="E63" s="8"/>
      <c r="F63" s="8"/>
      <c r="G63" s="8" t="s">
        <v>4714</v>
      </c>
      <c r="H63" s="5">
        <v>1650765.48</v>
      </c>
      <c r="I63" s="8" t="s">
        <v>4715</v>
      </c>
      <c r="J63" s="8" t="s">
        <v>100</v>
      </c>
      <c r="K63" s="8" t="s">
        <v>5051</v>
      </c>
    </row>
    <row r="64" spans="1:11" ht="60" x14ac:dyDescent="0.25">
      <c r="A64" s="8">
        <v>59</v>
      </c>
      <c r="B64" s="8" t="s">
        <v>4704</v>
      </c>
      <c r="C64" s="8" t="s">
        <v>4711</v>
      </c>
      <c r="D64" s="8" t="s">
        <v>4717</v>
      </c>
      <c r="E64" s="8" t="s">
        <v>4718</v>
      </c>
      <c r="F64" s="8"/>
      <c r="G64" s="8" t="s">
        <v>4719</v>
      </c>
      <c r="H64" s="5">
        <v>657130.12</v>
      </c>
      <c r="I64" s="8" t="s">
        <v>4716</v>
      </c>
      <c r="J64" s="8" t="s">
        <v>100</v>
      </c>
      <c r="K64" s="8" t="s">
        <v>5050</v>
      </c>
    </row>
    <row r="65" spans="1:13" ht="60" x14ac:dyDescent="0.25">
      <c r="A65" s="8">
        <v>60</v>
      </c>
      <c r="B65" s="8" t="s">
        <v>4762</v>
      </c>
      <c r="C65" s="8" t="s">
        <v>4711</v>
      </c>
      <c r="D65" s="8" t="s">
        <v>4720</v>
      </c>
      <c r="E65" s="8"/>
      <c r="F65" s="8"/>
      <c r="G65" s="8" t="s">
        <v>4721</v>
      </c>
      <c r="H65" s="5">
        <v>599965.97</v>
      </c>
      <c r="I65" s="8" t="s">
        <v>4716</v>
      </c>
      <c r="J65" s="8" t="s">
        <v>100</v>
      </c>
      <c r="K65" s="8" t="s">
        <v>5050</v>
      </c>
    </row>
    <row r="66" spans="1:13" ht="30" x14ac:dyDescent="0.25">
      <c r="A66" s="8">
        <v>61</v>
      </c>
      <c r="B66" s="8" t="s">
        <v>4705</v>
      </c>
      <c r="C66" s="8" t="s">
        <v>4722</v>
      </c>
      <c r="D66" s="8" t="s">
        <v>4723</v>
      </c>
      <c r="E66" s="8" t="s">
        <v>4724</v>
      </c>
      <c r="F66" s="8" t="s">
        <v>4725</v>
      </c>
      <c r="G66" s="8" t="s">
        <v>4655</v>
      </c>
      <c r="H66" s="5">
        <v>1415260.47</v>
      </c>
      <c r="I66" s="8" t="s">
        <v>4701</v>
      </c>
      <c r="J66" s="8" t="s">
        <v>100</v>
      </c>
      <c r="K66" s="8" t="s">
        <v>5131</v>
      </c>
    </row>
    <row r="67" spans="1:13" ht="30" x14ac:dyDescent="0.25">
      <c r="A67" s="7">
        <v>62</v>
      </c>
      <c r="B67" s="7" t="s">
        <v>4732</v>
      </c>
      <c r="C67" s="7" t="s">
        <v>4734</v>
      </c>
      <c r="D67" s="8" t="s">
        <v>4735</v>
      </c>
      <c r="E67" s="7"/>
      <c r="F67" s="7"/>
      <c r="G67" s="7" t="s">
        <v>4736</v>
      </c>
      <c r="H67" s="20">
        <v>1649265.89</v>
      </c>
      <c r="I67" s="7" t="s">
        <v>4684</v>
      </c>
      <c r="J67" s="8" t="s">
        <v>100</v>
      </c>
      <c r="K67" s="7" t="s">
        <v>4947</v>
      </c>
    </row>
    <row r="68" spans="1:13" ht="60" x14ac:dyDescent="0.25">
      <c r="A68" s="7">
        <v>63</v>
      </c>
      <c r="B68" s="7" t="s">
        <v>4733</v>
      </c>
      <c r="C68" s="8" t="s">
        <v>4737</v>
      </c>
      <c r="D68" s="8" t="s">
        <v>4738</v>
      </c>
      <c r="E68" s="7"/>
      <c r="F68" s="7"/>
      <c r="G68" s="8" t="s">
        <v>4739</v>
      </c>
      <c r="H68" s="20">
        <v>666630.66</v>
      </c>
      <c r="I68" s="7" t="s">
        <v>4702</v>
      </c>
      <c r="J68" s="8" t="s">
        <v>100</v>
      </c>
      <c r="K68" s="7" t="s">
        <v>5010</v>
      </c>
    </row>
    <row r="69" spans="1:13" ht="45" x14ac:dyDescent="0.25">
      <c r="A69" s="7">
        <v>64</v>
      </c>
      <c r="B69" s="7" t="s">
        <v>4747</v>
      </c>
      <c r="C69" s="8" t="s">
        <v>4750</v>
      </c>
      <c r="D69" s="8" t="s">
        <v>4751</v>
      </c>
      <c r="E69" s="16"/>
      <c r="F69" s="16"/>
      <c r="G69" s="8" t="s">
        <v>4749</v>
      </c>
      <c r="H69" s="20">
        <v>1608085.38</v>
      </c>
      <c r="I69" s="7" t="s">
        <v>4748</v>
      </c>
      <c r="J69" s="8" t="s">
        <v>100</v>
      </c>
      <c r="K69" s="7" t="s">
        <v>4997</v>
      </c>
    </row>
    <row r="70" spans="1:13" ht="90" x14ac:dyDescent="0.25">
      <c r="A70" s="8">
        <v>65</v>
      </c>
      <c r="B70" s="8" t="s">
        <v>4753</v>
      </c>
      <c r="C70" s="8" t="s">
        <v>4754</v>
      </c>
      <c r="D70" s="8" t="s">
        <v>4755</v>
      </c>
      <c r="E70" s="8" t="s">
        <v>4756</v>
      </c>
      <c r="F70" s="8"/>
      <c r="G70" s="8" t="s">
        <v>4757</v>
      </c>
      <c r="H70" s="5">
        <v>1127929.8</v>
      </c>
      <c r="I70" s="8" t="s">
        <v>4580</v>
      </c>
      <c r="J70" s="8" t="s">
        <v>100</v>
      </c>
      <c r="K70" s="8" t="s">
        <v>5064</v>
      </c>
    </row>
    <row r="71" spans="1:13" ht="45" x14ac:dyDescent="0.25">
      <c r="A71" s="8">
        <v>66</v>
      </c>
      <c r="B71" s="8" t="s">
        <v>4758</v>
      </c>
      <c r="C71" s="8" t="s">
        <v>2496</v>
      </c>
      <c r="D71" s="8" t="s">
        <v>2312</v>
      </c>
      <c r="E71" s="8"/>
      <c r="F71" s="8"/>
      <c r="G71" s="8" t="s">
        <v>4759</v>
      </c>
      <c r="H71" s="5">
        <v>849922.3</v>
      </c>
      <c r="I71" s="8" t="s">
        <v>4700</v>
      </c>
      <c r="J71" s="8" t="s">
        <v>100</v>
      </c>
      <c r="K71" s="8" t="s">
        <v>5040</v>
      </c>
    </row>
    <row r="72" spans="1:13" ht="60" x14ac:dyDescent="0.25">
      <c r="A72" s="7">
        <v>67</v>
      </c>
      <c r="B72" s="7" t="s">
        <v>4808</v>
      </c>
      <c r="C72" s="8" t="s">
        <v>4809</v>
      </c>
      <c r="D72" s="8" t="s">
        <v>4811</v>
      </c>
      <c r="E72" s="16"/>
      <c r="F72" s="16"/>
      <c r="G72" s="8" t="s">
        <v>4810</v>
      </c>
      <c r="H72" s="5">
        <v>1702570.17</v>
      </c>
      <c r="I72" s="7" t="s">
        <v>4761</v>
      </c>
      <c r="J72" s="8" t="s">
        <v>100</v>
      </c>
      <c r="K72" s="7" t="s">
        <v>5015</v>
      </c>
    </row>
    <row r="73" spans="1:13" ht="30" x14ac:dyDescent="0.25">
      <c r="A73" s="8">
        <v>68</v>
      </c>
      <c r="B73" s="8" t="s">
        <v>4812</v>
      </c>
      <c r="C73" s="8" t="s">
        <v>4813</v>
      </c>
      <c r="D73" s="8" t="s">
        <v>4814</v>
      </c>
      <c r="E73" s="8" t="s">
        <v>4815</v>
      </c>
      <c r="F73" s="8"/>
      <c r="G73" s="8" t="s">
        <v>4816</v>
      </c>
      <c r="H73" s="5">
        <v>568005.28</v>
      </c>
      <c r="I73" s="8" t="s">
        <v>4817</v>
      </c>
      <c r="J73" s="8" t="s">
        <v>100</v>
      </c>
      <c r="K73" s="8" t="s">
        <v>5064</v>
      </c>
    </row>
    <row r="74" spans="1:13" ht="30" x14ac:dyDescent="0.25">
      <c r="A74" s="8">
        <v>69</v>
      </c>
      <c r="B74" s="8" t="s">
        <v>4818</v>
      </c>
      <c r="C74" s="8" t="s">
        <v>4819</v>
      </c>
      <c r="D74" s="8" t="s">
        <v>2818</v>
      </c>
      <c r="E74" s="8"/>
      <c r="F74" s="8"/>
      <c r="G74" s="8" t="s">
        <v>4820</v>
      </c>
      <c r="H74" s="5">
        <v>931002.22</v>
      </c>
      <c r="I74" s="8" t="s">
        <v>4807</v>
      </c>
      <c r="J74" s="8" t="s">
        <v>100</v>
      </c>
      <c r="K74" s="8" t="s">
        <v>5117</v>
      </c>
    </row>
    <row r="75" spans="1:13" s="2" customFormat="1" ht="75" x14ac:dyDescent="0.25">
      <c r="A75" s="8">
        <v>70</v>
      </c>
      <c r="B75" s="8" t="s">
        <v>4822</v>
      </c>
      <c r="C75" s="8" t="s">
        <v>4821</v>
      </c>
      <c r="D75" s="8" t="s">
        <v>4823</v>
      </c>
      <c r="E75" s="8" t="s">
        <v>4824</v>
      </c>
      <c r="F75" s="8"/>
      <c r="G75" s="8" t="s">
        <v>4825</v>
      </c>
      <c r="H75" s="5">
        <v>1665218.51</v>
      </c>
      <c r="I75" s="8" t="s">
        <v>4746</v>
      </c>
      <c r="J75" s="8" t="s">
        <v>100</v>
      </c>
      <c r="K75" s="8" t="s">
        <v>5059</v>
      </c>
      <c r="L75"/>
    </row>
    <row r="76" spans="1:13" s="2" customFormat="1" ht="90" x14ac:dyDescent="0.25">
      <c r="A76" s="8">
        <v>71</v>
      </c>
      <c r="B76" s="8" t="s">
        <v>4828</v>
      </c>
      <c r="C76" s="8" t="s">
        <v>4826</v>
      </c>
      <c r="D76" s="8" t="s">
        <v>4827</v>
      </c>
      <c r="E76" s="8"/>
      <c r="F76" s="8"/>
      <c r="G76" s="8" t="s">
        <v>4829</v>
      </c>
      <c r="H76" s="5">
        <v>288926.8</v>
      </c>
      <c r="I76" s="8" t="s">
        <v>4445</v>
      </c>
      <c r="J76" s="8" t="s">
        <v>100</v>
      </c>
      <c r="K76" s="8" t="s">
        <v>5064</v>
      </c>
      <c r="L76"/>
    </row>
    <row r="77" spans="1:13" s="2" customFormat="1" ht="60" x14ac:dyDescent="0.25">
      <c r="A77" s="8">
        <v>72</v>
      </c>
      <c r="B77" s="8" t="s">
        <v>4830</v>
      </c>
      <c r="C77" s="8" t="s">
        <v>4832</v>
      </c>
      <c r="D77" s="8" t="s">
        <v>4833</v>
      </c>
      <c r="E77" s="8"/>
      <c r="F77" s="8"/>
      <c r="G77" s="8" t="s">
        <v>4834</v>
      </c>
      <c r="H77" s="5">
        <v>1405503.86</v>
      </c>
      <c r="I77" s="8" t="s">
        <v>4835</v>
      </c>
      <c r="J77" s="8" t="s">
        <v>100</v>
      </c>
      <c r="K77" s="8" t="s">
        <v>4962</v>
      </c>
      <c r="M77"/>
    </row>
    <row r="78" spans="1:13" ht="30" x14ac:dyDescent="0.25">
      <c r="A78" s="8">
        <v>73</v>
      </c>
      <c r="B78" s="8" t="s">
        <v>4831</v>
      </c>
      <c r="C78" s="8" t="s">
        <v>4836</v>
      </c>
      <c r="D78" s="8" t="s">
        <v>4837</v>
      </c>
      <c r="E78" s="8"/>
      <c r="F78" s="8"/>
      <c r="G78" s="8" t="s">
        <v>4838</v>
      </c>
      <c r="H78" s="5">
        <v>753301.31</v>
      </c>
      <c r="I78" s="8" t="s">
        <v>4578</v>
      </c>
      <c r="J78" s="8" t="s">
        <v>100</v>
      </c>
      <c r="K78" s="8" t="s">
        <v>4942</v>
      </c>
    </row>
    <row r="79" spans="1:13" ht="45" x14ac:dyDescent="0.25">
      <c r="A79" s="8">
        <v>74</v>
      </c>
      <c r="B79" s="8" t="s">
        <v>4840</v>
      </c>
      <c r="C79" s="8" t="s">
        <v>4843</v>
      </c>
      <c r="D79" s="8" t="s">
        <v>4844</v>
      </c>
      <c r="E79" s="16"/>
      <c r="F79" s="16"/>
      <c r="G79" s="8" t="s">
        <v>4842</v>
      </c>
      <c r="H79" s="20">
        <v>887104.38</v>
      </c>
      <c r="I79" s="421" t="s">
        <v>4841</v>
      </c>
      <c r="J79" s="8" t="s">
        <v>100</v>
      </c>
      <c r="K79" s="421" t="s">
        <v>5016</v>
      </c>
    </row>
    <row r="80" spans="1:13" ht="45" x14ac:dyDescent="0.25">
      <c r="A80" s="8">
        <v>75</v>
      </c>
      <c r="B80" s="8" t="s">
        <v>4846</v>
      </c>
      <c r="C80" s="8" t="s">
        <v>4152</v>
      </c>
      <c r="D80" s="8" t="s">
        <v>2955</v>
      </c>
      <c r="E80" s="8" t="s">
        <v>2956</v>
      </c>
      <c r="F80" s="8"/>
      <c r="G80" s="8" t="s">
        <v>4847</v>
      </c>
      <c r="H80" s="5">
        <v>1559470.1</v>
      </c>
      <c r="I80" s="8" t="s">
        <v>4841</v>
      </c>
      <c r="J80" s="8" t="s">
        <v>100</v>
      </c>
      <c r="K80" s="8" t="s">
        <v>5064</v>
      </c>
    </row>
    <row r="81" spans="1:12" ht="60" x14ac:dyDescent="0.25">
      <c r="A81" s="8">
        <v>76</v>
      </c>
      <c r="B81" s="8" t="s">
        <v>4848</v>
      </c>
      <c r="C81" s="8" t="s">
        <v>4849</v>
      </c>
      <c r="D81" s="8" t="s">
        <v>4850</v>
      </c>
      <c r="E81" s="16"/>
      <c r="F81" s="16"/>
      <c r="G81" s="8" t="s">
        <v>4851</v>
      </c>
      <c r="H81" s="5">
        <v>659962.81999999995</v>
      </c>
      <c r="I81" s="8" t="s">
        <v>4839</v>
      </c>
      <c r="J81" s="8" t="s">
        <v>100</v>
      </c>
      <c r="K81" s="7" t="s">
        <v>4997</v>
      </c>
    </row>
    <row r="82" spans="1:12" ht="108.75" customHeight="1" x14ac:dyDescent="0.25">
      <c r="A82" s="8"/>
      <c r="B82" s="8" t="s">
        <v>4881</v>
      </c>
      <c r="C82" s="8" t="s">
        <v>2484</v>
      </c>
      <c r="D82" s="8" t="s">
        <v>2485</v>
      </c>
      <c r="E82" s="7" t="s">
        <v>4882</v>
      </c>
      <c r="F82" s="14" t="s">
        <v>4883</v>
      </c>
      <c r="G82" s="8" t="s">
        <v>4884</v>
      </c>
      <c r="H82" s="5">
        <v>845301.74</v>
      </c>
      <c r="I82" s="8" t="s">
        <v>4841</v>
      </c>
      <c r="J82" s="8" t="s">
        <v>100</v>
      </c>
      <c r="K82" s="8" t="s">
        <v>5059</v>
      </c>
    </row>
    <row r="83" spans="1:12" ht="45" x14ac:dyDescent="0.25">
      <c r="A83" s="8">
        <v>78</v>
      </c>
      <c r="B83" s="1" t="str">
        <f>[1]ROMD!I76</f>
        <v>ROMD00248</v>
      </c>
      <c r="C83" s="8" t="s">
        <v>4885</v>
      </c>
      <c r="D83" s="8" t="s">
        <v>4886</v>
      </c>
      <c r="E83" s="16"/>
      <c r="F83" s="16"/>
      <c r="G83" s="8" t="s">
        <v>4887</v>
      </c>
      <c r="H83" s="5">
        <v>1515032.53</v>
      </c>
      <c r="I83" s="8" t="s">
        <v>4874</v>
      </c>
      <c r="J83" s="8" t="s">
        <v>100</v>
      </c>
      <c r="K83" s="7" t="s">
        <v>5058</v>
      </c>
    </row>
    <row r="84" spans="1:12" ht="120" x14ac:dyDescent="0.25">
      <c r="A84" s="8">
        <v>79</v>
      </c>
      <c r="B84" s="1" t="str">
        <f>[1]ROMD!I77</f>
        <v>ROMD00075</v>
      </c>
      <c r="C84" s="8" t="s">
        <v>4897</v>
      </c>
      <c r="D84" s="8" t="s">
        <v>4470</v>
      </c>
      <c r="E84" s="8" t="s">
        <v>4899</v>
      </c>
      <c r="F84" s="8" t="s">
        <v>4900</v>
      </c>
      <c r="G84" s="8" t="s">
        <v>4898</v>
      </c>
      <c r="H84" s="5">
        <v>1554454.52</v>
      </c>
      <c r="I84" s="8" t="s">
        <v>4875</v>
      </c>
      <c r="J84" s="8" t="s">
        <v>100</v>
      </c>
      <c r="K84" s="7" t="s">
        <v>5064</v>
      </c>
    </row>
    <row r="85" spans="1:12" ht="75" x14ac:dyDescent="0.25">
      <c r="A85" s="8">
        <v>80</v>
      </c>
      <c r="B85" s="495" t="s">
        <v>4877</v>
      </c>
      <c r="C85" s="8" t="s">
        <v>4888</v>
      </c>
      <c r="D85" s="8" t="s">
        <v>4889</v>
      </c>
      <c r="E85" s="8"/>
      <c r="F85" s="8"/>
      <c r="G85" s="8" t="s">
        <v>4890</v>
      </c>
      <c r="H85" s="5">
        <v>848152.74</v>
      </c>
      <c r="I85" s="8" t="s">
        <v>4880</v>
      </c>
      <c r="J85" s="8" t="s">
        <v>100</v>
      </c>
      <c r="K85" s="8" t="s">
        <v>5051</v>
      </c>
    </row>
    <row r="86" spans="1:12" ht="30" x14ac:dyDescent="0.25">
      <c r="A86" s="8">
        <v>81</v>
      </c>
      <c r="B86" s="495" t="s">
        <v>4878</v>
      </c>
      <c r="C86" s="8" t="s">
        <v>4891</v>
      </c>
      <c r="D86" s="8" t="s">
        <v>4892</v>
      </c>
      <c r="E86" s="8"/>
      <c r="F86" s="8"/>
      <c r="G86" s="8" t="s">
        <v>4893</v>
      </c>
      <c r="H86" s="5">
        <v>773549.34</v>
      </c>
      <c r="I86" s="8" t="s">
        <v>4880</v>
      </c>
      <c r="J86" s="8" t="s">
        <v>100</v>
      </c>
      <c r="K86" s="8" t="s">
        <v>5016</v>
      </c>
    </row>
    <row r="87" spans="1:12" ht="90" x14ac:dyDescent="0.25">
      <c r="A87" s="8">
        <v>82</v>
      </c>
      <c r="B87" s="495" t="s">
        <v>4879</v>
      </c>
      <c r="C87" s="8" t="s">
        <v>4894</v>
      </c>
      <c r="D87" s="8" t="s">
        <v>4895</v>
      </c>
      <c r="E87" s="8"/>
      <c r="F87" s="8"/>
      <c r="G87" s="8" t="s">
        <v>4896</v>
      </c>
      <c r="H87" s="5">
        <v>1404434.97</v>
      </c>
      <c r="I87" s="8" t="s">
        <v>4880</v>
      </c>
      <c r="J87" s="8" t="s">
        <v>100</v>
      </c>
      <c r="K87" s="8" t="s">
        <v>5050</v>
      </c>
    </row>
    <row r="88" spans="1:12" x14ac:dyDescent="0.25">
      <c r="A88" s="8">
        <v>83</v>
      </c>
      <c r="B88" s="495" t="s">
        <v>4948</v>
      </c>
      <c r="C88" s="421" t="s">
        <v>4950</v>
      </c>
      <c r="D88" s="421" t="s">
        <v>2864</v>
      </c>
      <c r="E88" s="16"/>
      <c r="F88" s="16"/>
      <c r="G88" s="16" t="s">
        <v>4949</v>
      </c>
      <c r="H88" s="335">
        <v>1483342.4</v>
      </c>
      <c r="I88" s="421" t="s">
        <v>4930</v>
      </c>
      <c r="J88" s="8" t="s">
        <v>100</v>
      </c>
      <c r="K88" s="421" t="s">
        <v>5017</v>
      </c>
    </row>
    <row r="89" spans="1:12" ht="60" x14ac:dyDescent="0.25">
      <c r="A89" s="8">
        <v>84</v>
      </c>
      <c r="B89" s="8" t="s">
        <v>4971</v>
      </c>
      <c r="C89" s="8" t="s">
        <v>4974</v>
      </c>
      <c r="D89" s="8" t="s">
        <v>4975</v>
      </c>
      <c r="E89" s="8"/>
      <c r="F89" s="8"/>
      <c r="G89" s="8" t="s">
        <v>4976</v>
      </c>
      <c r="H89" s="5">
        <v>756622.82</v>
      </c>
      <c r="I89" s="8" t="s">
        <v>4930</v>
      </c>
      <c r="J89" s="8" t="s">
        <v>100</v>
      </c>
      <c r="K89" s="8" t="s">
        <v>5050</v>
      </c>
    </row>
    <row r="90" spans="1:12" ht="45" x14ac:dyDescent="0.25">
      <c r="A90" s="8">
        <v>85</v>
      </c>
      <c r="B90" s="8" t="s">
        <v>4972</v>
      </c>
      <c r="C90" s="8" t="s">
        <v>4977</v>
      </c>
      <c r="D90" s="8" t="s">
        <v>4978</v>
      </c>
      <c r="E90" s="8"/>
      <c r="F90" s="8"/>
      <c r="G90" s="8" t="s">
        <v>4979</v>
      </c>
      <c r="H90" s="5">
        <v>1665886.65</v>
      </c>
      <c r="I90" s="8" t="s">
        <v>4973</v>
      </c>
      <c r="J90" s="8" t="s">
        <v>100</v>
      </c>
      <c r="K90" s="8" t="s">
        <v>5016</v>
      </c>
    </row>
    <row r="91" spans="1:12" ht="75" x14ac:dyDescent="0.25">
      <c r="A91" s="8">
        <v>86</v>
      </c>
      <c r="B91" s="495" t="s">
        <v>5130</v>
      </c>
      <c r="C91" s="8" t="s">
        <v>4665</v>
      </c>
      <c r="D91" s="7" t="s">
        <v>5085</v>
      </c>
      <c r="E91" s="16"/>
      <c r="F91" s="16"/>
      <c r="G91" s="8" t="s">
        <v>5086</v>
      </c>
      <c r="H91" s="7" t="s">
        <v>5087</v>
      </c>
      <c r="I91" s="8" t="s">
        <v>5059</v>
      </c>
      <c r="J91" s="8" t="s">
        <v>100</v>
      </c>
      <c r="K91" s="7" t="s">
        <v>5152</v>
      </c>
    </row>
    <row r="92" spans="1:12" ht="75.75" customHeight="1" x14ac:dyDescent="0.25">
      <c r="A92" s="8">
        <v>87</v>
      </c>
      <c r="B92" s="495" t="s">
        <v>5124</v>
      </c>
      <c r="C92" s="8" t="s">
        <v>5125</v>
      </c>
      <c r="D92" s="8" t="s">
        <v>5126</v>
      </c>
      <c r="E92" s="8" t="s">
        <v>5127</v>
      </c>
      <c r="F92" s="8" t="s">
        <v>5128</v>
      </c>
      <c r="G92" s="8" t="s">
        <v>5129</v>
      </c>
      <c r="H92" s="20">
        <v>1422189.06</v>
      </c>
      <c r="I92" s="8" t="s">
        <v>5117</v>
      </c>
      <c r="J92" s="8" t="s">
        <v>100</v>
      </c>
      <c r="K92" s="7" t="s">
        <v>5206</v>
      </c>
    </row>
    <row r="93" spans="1:12" ht="60" x14ac:dyDescent="0.25">
      <c r="A93" s="543">
        <v>88</v>
      </c>
      <c r="B93" s="495" t="s">
        <v>5250</v>
      </c>
      <c r="C93" s="543" t="s">
        <v>5251</v>
      </c>
      <c r="D93" s="556" t="s">
        <v>5252</v>
      </c>
      <c r="E93" s="16"/>
      <c r="F93" s="16"/>
      <c r="G93" s="556" t="s">
        <v>5253</v>
      </c>
      <c r="H93" s="543" t="s">
        <v>5254</v>
      </c>
      <c r="I93" s="543" t="s">
        <v>5255</v>
      </c>
      <c r="J93" s="561" t="s">
        <v>5264</v>
      </c>
      <c r="K93" s="16"/>
      <c r="L93">
        <f>SUBTOTAL(9,L34:L89)</f>
        <v>1</v>
      </c>
    </row>
    <row r="94" spans="1:12" s="559" customFormat="1" ht="60" x14ac:dyDescent="0.25">
      <c r="A94" s="558">
        <v>89</v>
      </c>
      <c r="B94" s="558" t="s">
        <v>5257</v>
      </c>
      <c r="C94" s="558" t="s">
        <v>926</v>
      </c>
      <c r="D94" s="558" t="s">
        <v>3910</v>
      </c>
      <c r="E94" s="558" t="s">
        <v>4765</v>
      </c>
      <c r="F94" s="558" t="s">
        <v>5259</v>
      </c>
      <c r="G94" s="558" t="s">
        <v>5260</v>
      </c>
      <c r="H94" s="5">
        <v>313018.68</v>
      </c>
      <c r="I94" s="558" t="s">
        <v>5261</v>
      </c>
      <c r="J94" s="558" t="s">
        <v>5264</v>
      </c>
      <c r="K94" s="558"/>
    </row>
    <row r="95" spans="1:12" ht="30" x14ac:dyDescent="0.25">
      <c r="A95" s="560">
        <v>90</v>
      </c>
      <c r="B95" s="560" t="s">
        <v>5265</v>
      </c>
      <c r="C95" s="560" t="s">
        <v>4153</v>
      </c>
      <c r="D95" s="560" t="s">
        <v>5266</v>
      </c>
      <c r="E95" s="560" t="s">
        <v>5267</v>
      </c>
      <c r="F95" s="560"/>
      <c r="G95" s="560" t="s">
        <v>5268</v>
      </c>
      <c r="H95" s="5">
        <v>415384.8</v>
      </c>
      <c r="I95" s="560" t="s">
        <v>5269</v>
      </c>
      <c r="J95" s="560" t="s">
        <v>5258</v>
      </c>
      <c r="K95" s="560"/>
    </row>
  </sheetData>
  <autoFilter ref="A5:K93" xr:uid="{00000000-0009-0000-0000-00000C000000}"/>
  <phoneticPr fontId="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pageSetUpPr fitToPage="1"/>
  </sheetPr>
  <dimension ref="A1:DJ88"/>
  <sheetViews>
    <sheetView topLeftCell="A25" zoomScale="70" zoomScaleNormal="70" workbookViewId="0">
      <selection activeCell="L37" sqref="L37"/>
    </sheetView>
  </sheetViews>
  <sheetFormatPr defaultColWidth="9.140625" defaultRowHeight="16.5" x14ac:dyDescent="0.3"/>
  <cols>
    <col min="1" max="1" width="6.5703125" style="348" customWidth="1"/>
    <col min="2" max="2" width="10.140625" style="348" customWidth="1"/>
    <col min="3" max="3" width="30.85546875" style="348" customWidth="1"/>
    <col min="4" max="9" width="21.5703125" style="348" customWidth="1"/>
    <col min="10" max="10" width="18.140625" style="348" customWidth="1"/>
    <col min="11" max="11" width="17.140625" style="348" customWidth="1"/>
    <col min="12" max="16384" width="9.140625" style="348"/>
  </cols>
  <sheetData>
    <row r="1" spans="1:9" ht="6" customHeight="1" x14ac:dyDescent="0.3"/>
    <row r="2" spans="1:9" ht="23.1" customHeight="1" x14ac:dyDescent="0.3">
      <c r="A2" s="852" t="s">
        <v>3003</v>
      </c>
      <c r="B2" s="853"/>
      <c r="C2" s="853"/>
      <c r="D2" s="853"/>
      <c r="E2" s="853"/>
      <c r="F2" s="853"/>
      <c r="G2" s="853"/>
      <c r="H2" s="853"/>
      <c r="I2" s="853"/>
    </row>
    <row r="3" spans="1:9" ht="18.75" x14ac:dyDescent="0.3">
      <c r="A3" s="349"/>
      <c r="B3" s="349"/>
      <c r="C3" s="349"/>
      <c r="D3" s="349"/>
      <c r="E3" s="349"/>
      <c r="F3" s="349"/>
      <c r="G3" s="349"/>
      <c r="H3" s="349"/>
    </row>
    <row r="4" spans="1:9" ht="100.5" customHeight="1" x14ac:dyDescent="0.3">
      <c r="A4" s="350" t="s">
        <v>1329</v>
      </c>
      <c r="B4" s="350" t="s">
        <v>2983</v>
      </c>
      <c r="C4" s="350" t="s">
        <v>1306</v>
      </c>
      <c r="D4" s="350" t="s">
        <v>491</v>
      </c>
      <c r="E4" s="350" t="s">
        <v>1304</v>
      </c>
      <c r="F4" s="351" t="s">
        <v>3052</v>
      </c>
      <c r="G4" s="350" t="s">
        <v>1305</v>
      </c>
      <c r="H4" s="352" t="s">
        <v>1185</v>
      </c>
      <c r="I4" s="352" t="s">
        <v>1307</v>
      </c>
    </row>
    <row r="5" spans="1:9" ht="52.5" customHeight="1" x14ac:dyDescent="0.3">
      <c r="A5" s="353">
        <v>1</v>
      </c>
      <c r="B5" s="354" t="s">
        <v>1186</v>
      </c>
      <c r="C5" s="354" t="s">
        <v>1187</v>
      </c>
      <c r="D5" s="354" t="s">
        <v>1188</v>
      </c>
      <c r="E5" s="353" t="s">
        <v>1189</v>
      </c>
      <c r="F5" s="355">
        <v>699993</v>
      </c>
      <c r="G5" s="356">
        <v>643993.56000000006</v>
      </c>
      <c r="H5" s="354" t="s">
        <v>1190</v>
      </c>
      <c r="I5" s="353" t="s">
        <v>1308</v>
      </c>
    </row>
    <row r="6" spans="1:9" ht="84.75" customHeight="1" x14ac:dyDescent="0.3">
      <c r="A6" s="353">
        <v>2</v>
      </c>
      <c r="B6" s="354" t="s">
        <v>1191</v>
      </c>
      <c r="C6" s="354" t="s">
        <v>1192</v>
      </c>
      <c r="D6" s="354" t="s">
        <v>1193</v>
      </c>
      <c r="E6" s="353" t="s">
        <v>1194</v>
      </c>
      <c r="F6" s="355">
        <v>771779.58</v>
      </c>
      <c r="G6" s="356">
        <v>710037.21</v>
      </c>
      <c r="H6" s="354" t="s">
        <v>1195</v>
      </c>
      <c r="I6" s="353" t="s">
        <v>949</v>
      </c>
    </row>
    <row r="7" spans="1:9" ht="84.75" customHeight="1" x14ac:dyDescent="0.3">
      <c r="A7" s="353">
        <v>3</v>
      </c>
      <c r="B7" s="354" t="s">
        <v>1196</v>
      </c>
      <c r="C7" s="354" t="s">
        <v>1197</v>
      </c>
      <c r="D7" s="354" t="s">
        <v>1198</v>
      </c>
      <c r="E7" s="353" t="s">
        <v>1199</v>
      </c>
      <c r="F7" s="358">
        <v>991173.71</v>
      </c>
      <c r="G7" s="358">
        <v>911879.81</v>
      </c>
      <c r="H7" s="354" t="s">
        <v>1200</v>
      </c>
      <c r="I7" s="353" t="s">
        <v>1309</v>
      </c>
    </row>
    <row r="8" spans="1:9" ht="111.75" customHeight="1" x14ac:dyDescent="0.3">
      <c r="A8" s="353">
        <v>4</v>
      </c>
      <c r="B8" s="354" t="s">
        <v>1201</v>
      </c>
      <c r="C8" s="359" t="s">
        <v>1202</v>
      </c>
      <c r="D8" s="354" t="s">
        <v>1203</v>
      </c>
      <c r="E8" s="353" t="s">
        <v>1204</v>
      </c>
      <c r="F8" s="358">
        <v>638264.88</v>
      </c>
      <c r="G8" s="358">
        <v>587203.66</v>
      </c>
      <c r="H8" s="354" t="s">
        <v>1205</v>
      </c>
      <c r="I8" s="353" t="s">
        <v>1310</v>
      </c>
    </row>
    <row r="9" spans="1:9" ht="69" customHeight="1" x14ac:dyDescent="0.3">
      <c r="A9" s="353">
        <v>5</v>
      </c>
      <c r="B9" s="354" t="s">
        <v>1206</v>
      </c>
      <c r="C9" s="354" t="s">
        <v>1207</v>
      </c>
      <c r="D9" s="354" t="s">
        <v>1208</v>
      </c>
      <c r="E9" s="353" t="s">
        <v>1209</v>
      </c>
      <c r="F9" s="358">
        <v>700000</v>
      </c>
      <c r="G9" s="360">
        <v>644000</v>
      </c>
      <c r="H9" s="354" t="s">
        <v>1210</v>
      </c>
      <c r="I9" s="353" t="s">
        <v>980</v>
      </c>
    </row>
    <row r="10" spans="1:9" ht="81" customHeight="1" x14ac:dyDescent="0.3">
      <c r="A10" s="353">
        <v>6</v>
      </c>
      <c r="B10" s="354" t="s">
        <v>1211</v>
      </c>
      <c r="C10" s="354" t="s">
        <v>1212</v>
      </c>
      <c r="D10" s="354" t="s">
        <v>1213</v>
      </c>
      <c r="E10" s="353" t="s">
        <v>1214</v>
      </c>
      <c r="F10" s="358">
        <v>723472.24</v>
      </c>
      <c r="G10" s="358">
        <v>665594.46</v>
      </c>
      <c r="H10" s="354" t="s">
        <v>1215</v>
      </c>
      <c r="I10" s="353" t="s">
        <v>1311</v>
      </c>
    </row>
    <row r="11" spans="1:9" ht="75" customHeight="1" x14ac:dyDescent="0.3">
      <c r="A11" s="353">
        <v>7</v>
      </c>
      <c r="B11" s="354" t="s">
        <v>1216</v>
      </c>
      <c r="C11" s="354" t="s">
        <v>1217</v>
      </c>
      <c r="D11" s="354" t="s">
        <v>1218</v>
      </c>
      <c r="E11" s="353" t="s">
        <v>1219</v>
      </c>
      <c r="F11" s="358">
        <v>872118</v>
      </c>
      <c r="G11" s="358">
        <v>802348.56</v>
      </c>
      <c r="H11" s="354" t="s">
        <v>1220</v>
      </c>
      <c r="I11" s="353" t="s">
        <v>1312</v>
      </c>
    </row>
    <row r="12" spans="1:9" ht="72.75" customHeight="1" x14ac:dyDescent="0.3">
      <c r="A12" s="353">
        <v>8</v>
      </c>
      <c r="B12" s="354" t="s">
        <v>1221</v>
      </c>
      <c r="C12" s="354" t="s">
        <v>1222</v>
      </c>
      <c r="D12" s="354" t="s">
        <v>1223</v>
      </c>
      <c r="E12" s="353" t="s">
        <v>1224</v>
      </c>
      <c r="F12" s="358">
        <v>580335.6</v>
      </c>
      <c r="G12" s="358">
        <v>533908.74</v>
      </c>
      <c r="H12" s="354" t="s">
        <v>1225</v>
      </c>
      <c r="I12" s="353" t="s">
        <v>1313</v>
      </c>
    </row>
    <row r="13" spans="1:9" ht="69" customHeight="1" x14ac:dyDescent="0.3">
      <c r="A13" s="353">
        <v>9</v>
      </c>
      <c r="B13" s="354" t="s">
        <v>1226</v>
      </c>
      <c r="C13" s="354" t="s">
        <v>1227</v>
      </c>
      <c r="D13" s="354" t="s">
        <v>1228</v>
      </c>
      <c r="E13" s="353" t="s">
        <v>1229</v>
      </c>
      <c r="F13" s="358">
        <v>1237786.24</v>
      </c>
      <c r="G13" s="358">
        <v>1138763.3400000001</v>
      </c>
      <c r="H13" s="354" t="s">
        <v>1230</v>
      </c>
      <c r="I13" s="353" t="s">
        <v>998</v>
      </c>
    </row>
    <row r="14" spans="1:9" ht="100.5" customHeight="1" x14ac:dyDescent="0.3">
      <c r="A14" s="353">
        <v>10</v>
      </c>
      <c r="B14" s="354" t="s">
        <v>1231</v>
      </c>
      <c r="C14" s="354" t="s">
        <v>1232</v>
      </c>
      <c r="D14" s="354" t="s">
        <v>1233</v>
      </c>
      <c r="E14" s="353" t="s">
        <v>1234</v>
      </c>
      <c r="F14" s="358">
        <v>838278.34</v>
      </c>
      <c r="G14" s="358">
        <v>771216.06</v>
      </c>
      <c r="H14" s="354" t="s">
        <v>1235</v>
      </c>
      <c r="I14" s="353" t="s">
        <v>1313</v>
      </c>
    </row>
    <row r="15" spans="1:9" ht="80.25" customHeight="1" x14ac:dyDescent="0.3">
      <c r="A15" s="353">
        <v>11</v>
      </c>
      <c r="B15" s="354" t="s">
        <v>1236</v>
      </c>
      <c r="C15" s="354" t="s">
        <v>1237</v>
      </c>
      <c r="D15" s="354" t="s">
        <v>1238</v>
      </c>
      <c r="E15" s="353" t="s">
        <v>1239</v>
      </c>
      <c r="F15" s="358">
        <v>1008497</v>
      </c>
      <c r="G15" s="358">
        <v>927817.24</v>
      </c>
      <c r="H15" s="354" t="s">
        <v>1240</v>
      </c>
      <c r="I15" s="353" t="s">
        <v>1013</v>
      </c>
    </row>
    <row r="16" spans="1:9" ht="86.1" customHeight="1" x14ac:dyDescent="0.3">
      <c r="A16" s="353">
        <v>12</v>
      </c>
      <c r="B16" s="354" t="s">
        <v>1241</v>
      </c>
      <c r="C16" s="354" t="s">
        <v>1212</v>
      </c>
      <c r="D16" s="354" t="s">
        <v>1242</v>
      </c>
      <c r="E16" s="353" t="s">
        <v>1243</v>
      </c>
      <c r="F16" s="358">
        <v>939544</v>
      </c>
      <c r="G16" s="358">
        <v>864380.48</v>
      </c>
      <c r="H16" s="354" t="s">
        <v>1244</v>
      </c>
      <c r="I16" s="353" t="s">
        <v>1314</v>
      </c>
    </row>
    <row r="17" spans="1:114" ht="95.25" customHeight="1" x14ac:dyDescent="0.3">
      <c r="A17" s="353">
        <v>13</v>
      </c>
      <c r="B17" s="354" t="s">
        <v>1245</v>
      </c>
      <c r="C17" s="354" t="s">
        <v>1246</v>
      </c>
      <c r="D17" s="354" t="s">
        <v>1247</v>
      </c>
      <c r="E17" s="353" t="s">
        <v>1248</v>
      </c>
      <c r="F17" s="358">
        <v>952583.55</v>
      </c>
      <c r="G17" s="358">
        <v>876376.85</v>
      </c>
      <c r="H17" s="354" t="s">
        <v>1249</v>
      </c>
      <c r="I17" s="353" t="s">
        <v>1315</v>
      </c>
    </row>
    <row r="18" spans="1:114" ht="88.5" customHeight="1" x14ac:dyDescent="0.3">
      <c r="A18" s="353">
        <v>14</v>
      </c>
      <c r="B18" s="354" t="s">
        <v>1250</v>
      </c>
      <c r="C18" s="354" t="s">
        <v>1251</v>
      </c>
      <c r="D18" s="354" t="s">
        <v>1252</v>
      </c>
      <c r="E18" s="353" t="s">
        <v>1253</v>
      </c>
      <c r="F18" s="358">
        <v>957792.24</v>
      </c>
      <c r="G18" s="358">
        <v>881168.86</v>
      </c>
      <c r="H18" s="354" t="s">
        <v>1254</v>
      </c>
      <c r="I18" s="353" t="s">
        <v>1316</v>
      </c>
    </row>
    <row r="19" spans="1:114" ht="86.1" customHeight="1" x14ac:dyDescent="0.3">
      <c r="A19" s="353">
        <v>15</v>
      </c>
      <c r="B19" s="354" t="s">
        <v>1255</v>
      </c>
      <c r="C19" s="354" t="s">
        <v>1256</v>
      </c>
      <c r="D19" s="354" t="s">
        <v>1257</v>
      </c>
      <c r="E19" s="353" t="s">
        <v>1258</v>
      </c>
      <c r="F19" s="358">
        <v>896865</v>
      </c>
      <c r="G19" s="358">
        <v>825115.8</v>
      </c>
      <c r="H19" s="354" t="s">
        <v>1259</v>
      </c>
      <c r="I19" s="353" t="s">
        <v>1317</v>
      </c>
    </row>
    <row r="20" spans="1:114" ht="82.5" customHeight="1" x14ac:dyDescent="0.3">
      <c r="A20" s="353">
        <v>16</v>
      </c>
      <c r="B20" s="354" t="s">
        <v>1260</v>
      </c>
      <c r="C20" s="361" t="s">
        <v>1261</v>
      </c>
      <c r="D20" s="354" t="s">
        <v>1262</v>
      </c>
      <c r="E20" s="353" t="s">
        <v>1263</v>
      </c>
      <c r="F20" s="358">
        <v>827860</v>
      </c>
      <c r="G20" s="358">
        <v>761631.2</v>
      </c>
      <c r="H20" s="354" t="s">
        <v>1264</v>
      </c>
      <c r="I20" s="353" t="s">
        <v>1318</v>
      </c>
    </row>
    <row r="21" spans="1:114" ht="113.25" customHeight="1" x14ac:dyDescent="0.3">
      <c r="A21" s="353">
        <v>17</v>
      </c>
      <c r="B21" s="354" t="s">
        <v>1265</v>
      </c>
      <c r="C21" s="354" t="s">
        <v>1266</v>
      </c>
      <c r="D21" s="354" t="s">
        <v>1267</v>
      </c>
      <c r="E21" s="353" t="s">
        <v>1268</v>
      </c>
      <c r="F21" s="358">
        <v>1105080.96</v>
      </c>
      <c r="G21" s="358">
        <v>1016674.48</v>
      </c>
      <c r="H21" s="354" t="s">
        <v>1269</v>
      </c>
      <c r="I21" s="353" t="s">
        <v>1319</v>
      </c>
    </row>
    <row r="22" spans="1:114" ht="105" customHeight="1" x14ac:dyDescent="0.3">
      <c r="A22" s="353">
        <v>18</v>
      </c>
      <c r="B22" s="354" t="s">
        <v>1270</v>
      </c>
      <c r="C22" s="354" t="s">
        <v>1271</v>
      </c>
      <c r="D22" s="354" t="s">
        <v>1272</v>
      </c>
      <c r="E22" s="353" t="s">
        <v>1273</v>
      </c>
      <c r="F22" s="358">
        <v>973705.77</v>
      </c>
      <c r="G22" s="358">
        <v>895809.29</v>
      </c>
      <c r="H22" s="354" t="s">
        <v>1274</v>
      </c>
      <c r="I22" s="353" t="s">
        <v>1320</v>
      </c>
    </row>
    <row r="23" spans="1:114" ht="93.75" customHeight="1" x14ac:dyDescent="0.3">
      <c r="A23" s="353">
        <v>19</v>
      </c>
      <c r="B23" s="354" t="s">
        <v>1275</v>
      </c>
      <c r="C23" s="354" t="s">
        <v>1276</v>
      </c>
      <c r="D23" s="354" t="s">
        <v>1277</v>
      </c>
      <c r="E23" s="353" t="s">
        <v>1278</v>
      </c>
      <c r="F23" s="358">
        <v>682883.57</v>
      </c>
      <c r="G23" s="358">
        <v>628252.87</v>
      </c>
      <c r="H23" s="354" t="s">
        <v>1279</v>
      </c>
      <c r="I23" s="353" t="s">
        <v>1321</v>
      </c>
    </row>
    <row r="24" spans="1:114" s="362" customFormat="1" ht="84" customHeight="1" x14ac:dyDescent="0.3">
      <c r="A24" s="353">
        <v>20</v>
      </c>
      <c r="B24" s="354" t="s">
        <v>1280</v>
      </c>
      <c r="C24" s="354" t="s">
        <v>1281</v>
      </c>
      <c r="D24" s="354" t="s">
        <v>1282</v>
      </c>
      <c r="E24" s="353" t="s">
        <v>1283</v>
      </c>
      <c r="F24" s="358">
        <v>758303</v>
      </c>
      <c r="G24" s="358">
        <v>697638.76</v>
      </c>
      <c r="H24" s="354" t="s">
        <v>1284</v>
      </c>
      <c r="I24" s="353" t="s">
        <v>1322</v>
      </c>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48"/>
      <c r="BJ24" s="348"/>
      <c r="BK24" s="348"/>
      <c r="BL24" s="348"/>
      <c r="BM24" s="348"/>
      <c r="BN24" s="348"/>
      <c r="BO24" s="348"/>
      <c r="BP24" s="348"/>
      <c r="BQ24" s="348"/>
      <c r="BR24" s="348"/>
      <c r="BS24" s="348"/>
      <c r="BT24" s="348"/>
      <c r="BU24" s="348"/>
      <c r="BV24" s="348"/>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348"/>
      <c r="DI24" s="348"/>
      <c r="DJ24" s="348"/>
    </row>
    <row r="25" spans="1:114" ht="87.75" customHeight="1" x14ac:dyDescent="0.3">
      <c r="A25" s="353">
        <v>21</v>
      </c>
      <c r="B25" s="354" t="s">
        <v>1285</v>
      </c>
      <c r="C25" s="354" t="s">
        <v>1286</v>
      </c>
      <c r="D25" s="354" t="s">
        <v>1287</v>
      </c>
      <c r="E25" s="353" t="s">
        <v>1288</v>
      </c>
      <c r="F25" s="355">
        <v>795118.24</v>
      </c>
      <c r="G25" s="355">
        <v>731508.78</v>
      </c>
      <c r="H25" s="354" t="s">
        <v>1289</v>
      </c>
      <c r="I25" s="353" t="s">
        <v>1323</v>
      </c>
    </row>
    <row r="26" spans="1:114" ht="68.099999999999994" customHeight="1" x14ac:dyDescent="0.3">
      <c r="A26" s="353">
        <v>22</v>
      </c>
      <c r="B26" s="359" t="s">
        <v>1290</v>
      </c>
      <c r="C26" s="359" t="s">
        <v>1291</v>
      </c>
      <c r="D26" s="359" t="s">
        <v>1292</v>
      </c>
      <c r="E26" s="353" t="s">
        <v>1293</v>
      </c>
      <c r="F26" s="355">
        <v>686996</v>
      </c>
      <c r="G26" s="363">
        <v>632036.31999999995</v>
      </c>
      <c r="H26" s="359" t="s">
        <v>1294</v>
      </c>
      <c r="I26" s="353" t="s">
        <v>1324</v>
      </c>
    </row>
    <row r="27" spans="1:114" ht="90" customHeight="1" x14ac:dyDescent="0.3">
      <c r="A27" s="353">
        <v>23</v>
      </c>
      <c r="B27" s="354" t="s">
        <v>1295</v>
      </c>
      <c r="C27" s="354" t="s">
        <v>1296</v>
      </c>
      <c r="D27" s="354" t="s">
        <v>1297</v>
      </c>
      <c r="E27" s="353" t="s">
        <v>1298</v>
      </c>
      <c r="F27" s="355">
        <v>641342</v>
      </c>
      <c r="G27" s="355">
        <v>590034.64</v>
      </c>
      <c r="H27" s="354" t="s">
        <v>1299</v>
      </c>
      <c r="I27" s="353" t="s">
        <v>1325</v>
      </c>
    </row>
    <row r="28" spans="1:114" ht="90" customHeight="1" x14ac:dyDescent="0.3">
      <c r="A28" s="353">
        <v>24</v>
      </c>
      <c r="B28" s="357" t="s">
        <v>1300</v>
      </c>
      <c r="C28" s="359" t="s">
        <v>1301</v>
      </c>
      <c r="D28" s="364" t="s">
        <v>1302</v>
      </c>
      <c r="E28" s="353" t="s">
        <v>1303</v>
      </c>
      <c r="F28" s="355">
        <v>936642</v>
      </c>
      <c r="G28" s="355">
        <v>861710.64</v>
      </c>
      <c r="H28" s="359" t="s">
        <v>1326</v>
      </c>
      <c r="I28" s="353" t="s">
        <v>208</v>
      </c>
    </row>
    <row r="29" spans="1:114" x14ac:dyDescent="0.3">
      <c r="F29" s="378"/>
    </row>
    <row r="31" spans="1:114" x14ac:dyDescent="0.3">
      <c r="A31" s="850" t="s">
        <v>2995</v>
      </c>
      <c r="B31" s="851"/>
      <c r="C31" s="851"/>
      <c r="D31" s="851"/>
      <c r="E31" s="851"/>
      <c r="F31" s="851"/>
      <c r="G31" s="851"/>
      <c r="H31" s="851"/>
      <c r="I31" s="851"/>
    </row>
    <row r="33" spans="1:9" ht="48.75" customHeight="1" x14ac:dyDescent="0.3">
      <c r="A33" s="350" t="s">
        <v>1329</v>
      </c>
      <c r="B33" s="350" t="s">
        <v>2983</v>
      </c>
      <c r="C33" s="350" t="s">
        <v>1306</v>
      </c>
      <c r="D33" s="350" t="s">
        <v>491</v>
      </c>
      <c r="E33" s="350" t="s">
        <v>3053</v>
      </c>
      <c r="F33" s="350" t="s">
        <v>3057</v>
      </c>
      <c r="G33" s="350" t="s">
        <v>3056</v>
      </c>
      <c r="H33" s="350" t="s">
        <v>3054</v>
      </c>
      <c r="I33" s="350" t="s">
        <v>3055</v>
      </c>
    </row>
    <row r="34" spans="1:9" ht="45" x14ac:dyDescent="0.3">
      <c r="A34" s="8">
        <v>1</v>
      </c>
      <c r="B34" s="10" t="s">
        <v>448</v>
      </c>
      <c r="C34" s="10" t="s">
        <v>449</v>
      </c>
      <c r="D34" s="10" t="s">
        <v>450</v>
      </c>
      <c r="E34" s="5">
        <v>780701</v>
      </c>
      <c r="F34" s="3">
        <v>43889</v>
      </c>
      <c r="G34" s="289" t="s">
        <v>2300</v>
      </c>
      <c r="H34" s="362"/>
      <c r="I34" s="3" t="s">
        <v>2248</v>
      </c>
    </row>
    <row r="35" spans="1:9" ht="60" x14ac:dyDescent="0.3">
      <c r="A35" s="8">
        <v>2</v>
      </c>
      <c r="B35" s="10" t="s">
        <v>455</v>
      </c>
      <c r="C35" s="10" t="s">
        <v>456</v>
      </c>
      <c r="D35" s="10" t="s">
        <v>457</v>
      </c>
      <c r="E35" s="5">
        <v>967479</v>
      </c>
      <c r="F35" s="3">
        <v>43899</v>
      </c>
      <c r="G35" s="289" t="s">
        <v>2300</v>
      </c>
      <c r="H35" s="362"/>
      <c r="I35" s="3" t="s">
        <v>2299</v>
      </c>
    </row>
    <row r="36" spans="1:9" ht="90" x14ac:dyDescent="0.3">
      <c r="A36" s="8">
        <v>3</v>
      </c>
      <c r="B36" s="10" t="s">
        <v>452</v>
      </c>
      <c r="C36" s="10" t="s">
        <v>453</v>
      </c>
      <c r="D36" s="10" t="s">
        <v>454</v>
      </c>
      <c r="E36" s="5">
        <v>900173</v>
      </c>
      <c r="F36" s="3" t="s">
        <v>2553</v>
      </c>
      <c r="G36" s="306" t="s">
        <v>2300</v>
      </c>
      <c r="H36" s="362"/>
      <c r="I36" s="3" t="s">
        <v>2565</v>
      </c>
    </row>
    <row r="37" spans="1:9" ht="75" x14ac:dyDescent="0.3">
      <c r="A37" s="8">
        <v>4</v>
      </c>
      <c r="B37" s="10" t="s">
        <v>459</v>
      </c>
      <c r="C37" s="10" t="s">
        <v>460</v>
      </c>
      <c r="D37" s="10" t="s">
        <v>461</v>
      </c>
      <c r="E37" s="5">
        <v>1000000</v>
      </c>
      <c r="F37" s="3">
        <v>43899</v>
      </c>
      <c r="G37" s="289" t="s">
        <v>2277</v>
      </c>
      <c r="H37" s="362"/>
      <c r="I37" s="3" t="s">
        <v>2383</v>
      </c>
    </row>
    <row r="38" spans="1:9" ht="30" x14ac:dyDescent="0.3">
      <c r="A38" s="8">
        <v>5</v>
      </c>
      <c r="B38" s="10" t="s">
        <v>474</v>
      </c>
      <c r="C38" s="8" t="s">
        <v>475</v>
      </c>
      <c r="D38" s="8" t="s">
        <v>476</v>
      </c>
      <c r="E38" s="5">
        <v>571889</v>
      </c>
      <c r="F38" s="3">
        <v>43916</v>
      </c>
      <c r="G38" s="8" t="s">
        <v>2277</v>
      </c>
      <c r="H38" s="362"/>
      <c r="I38" s="8" t="s">
        <v>458</v>
      </c>
    </row>
    <row r="39" spans="1:9" ht="45" x14ac:dyDescent="0.3">
      <c r="A39" s="8">
        <v>6</v>
      </c>
      <c r="B39" s="10" t="s">
        <v>2274</v>
      </c>
      <c r="C39" s="10" t="s">
        <v>2278</v>
      </c>
      <c r="D39" s="10" t="s">
        <v>2279</v>
      </c>
      <c r="E39" s="5">
        <v>566400</v>
      </c>
      <c r="F39" s="3">
        <v>43944</v>
      </c>
      <c r="G39" s="8" t="s">
        <v>2300</v>
      </c>
      <c r="H39" s="362"/>
      <c r="I39" s="3" t="s">
        <v>2348</v>
      </c>
    </row>
    <row r="40" spans="1:9" ht="45" x14ac:dyDescent="0.3">
      <c r="A40" s="8">
        <v>7</v>
      </c>
      <c r="B40" s="10" t="s">
        <v>2275</v>
      </c>
      <c r="C40" s="10" t="s">
        <v>1065</v>
      </c>
      <c r="D40" s="10" t="s">
        <v>2280</v>
      </c>
      <c r="E40" s="5">
        <v>1147440.1000000001</v>
      </c>
      <c r="F40" s="3">
        <v>43944</v>
      </c>
      <c r="G40" s="8" t="s">
        <v>2300</v>
      </c>
      <c r="H40" s="362"/>
      <c r="I40" s="3" t="s">
        <v>2337</v>
      </c>
    </row>
    <row r="41" spans="1:9" ht="60" x14ac:dyDescent="0.3">
      <c r="A41" s="8">
        <v>8</v>
      </c>
      <c r="B41" s="10" t="s">
        <v>2276</v>
      </c>
      <c r="C41" s="8" t="s">
        <v>2282</v>
      </c>
      <c r="D41" s="8" t="s">
        <v>2281</v>
      </c>
      <c r="E41" s="5">
        <v>837999.8</v>
      </c>
      <c r="F41" s="3">
        <v>43944</v>
      </c>
      <c r="G41" s="8" t="s">
        <v>2300</v>
      </c>
      <c r="H41" s="362"/>
      <c r="I41" s="8" t="s">
        <v>2355</v>
      </c>
    </row>
    <row r="42" spans="1:9" ht="60" x14ac:dyDescent="0.3">
      <c r="A42" s="8">
        <v>9</v>
      </c>
      <c r="B42" s="286" t="s">
        <v>2283</v>
      </c>
      <c r="C42" s="286" t="s">
        <v>2294</v>
      </c>
      <c r="D42" s="286" t="s">
        <v>2284</v>
      </c>
      <c r="E42" s="287">
        <v>799279.6</v>
      </c>
      <c r="F42" s="288">
        <v>43930</v>
      </c>
      <c r="G42" s="8" t="s">
        <v>2300</v>
      </c>
      <c r="H42" s="362"/>
      <c r="I42" s="289" t="s">
        <v>2348</v>
      </c>
    </row>
    <row r="43" spans="1:9" ht="75" x14ac:dyDescent="0.3">
      <c r="A43" s="8">
        <v>10</v>
      </c>
      <c r="B43" s="286" t="s">
        <v>2285</v>
      </c>
      <c r="C43" s="286" t="s">
        <v>2286</v>
      </c>
      <c r="D43" s="286" t="s">
        <v>2287</v>
      </c>
      <c r="E43" s="287">
        <v>703870</v>
      </c>
      <c r="F43" s="288">
        <v>43930</v>
      </c>
      <c r="G43" s="8" t="s">
        <v>2277</v>
      </c>
      <c r="H43" s="362"/>
      <c r="I43" s="289" t="s">
        <v>2337</v>
      </c>
    </row>
    <row r="44" spans="1:9" ht="60" x14ac:dyDescent="0.3">
      <c r="A44" s="8">
        <v>11</v>
      </c>
      <c r="B44" s="286" t="s">
        <v>2288</v>
      </c>
      <c r="C44" s="286" t="s">
        <v>2289</v>
      </c>
      <c r="D44" s="286" t="s">
        <v>2290</v>
      </c>
      <c r="E44" s="287">
        <v>913380</v>
      </c>
      <c r="F44" s="288">
        <v>43930</v>
      </c>
      <c r="G44" s="8" t="s">
        <v>2300</v>
      </c>
      <c r="H44" s="362"/>
      <c r="I44" s="289" t="s">
        <v>2329</v>
      </c>
    </row>
    <row r="45" spans="1:9" ht="120" x14ac:dyDescent="0.3">
      <c r="A45" s="8">
        <v>12</v>
      </c>
      <c r="B45" s="286" t="s">
        <v>2291</v>
      </c>
      <c r="C45" s="286" t="s">
        <v>2292</v>
      </c>
      <c r="D45" s="286" t="s">
        <v>2293</v>
      </c>
      <c r="E45" s="287">
        <v>982958.89</v>
      </c>
      <c r="F45" s="288">
        <v>43930</v>
      </c>
      <c r="G45" s="8" t="s">
        <v>2277</v>
      </c>
      <c r="H45" s="362"/>
      <c r="I45" s="289" t="s">
        <v>2337</v>
      </c>
    </row>
    <row r="46" spans="1:9" ht="90" x14ac:dyDescent="0.3">
      <c r="A46" s="8">
        <v>13</v>
      </c>
      <c r="B46" s="286" t="s">
        <v>2318</v>
      </c>
      <c r="C46" s="286" t="s">
        <v>2320</v>
      </c>
      <c r="D46" s="286" t="s">
        <v>2319</v>
      </c>
      <c r="E46" s="287">
        <v>798927.5</v>
      </c>
      <c r="F46" s="288">
        <v>43945</v>
      </c>
      <c r="G46" s="8" t="s">
        <v>2300</v>
      </c>
      <c r="H46" s="362"/>
      <c r="I46" s="289" t="s">
        <v>2347</v>
      </c>
    </row>
    <row r="47" spans="1:9" ht="60" x14ac:dyDescent="0.3">
      <c r="A47" s="8">
        <v>14</v>
      </c>
      <c r="B47" s="286" t="s">
        <v>2323</v>
      </c>
      <c r="C47" s="286" t="s">
        <v>2325</v>
      </c>
      <c r="D47" s="286" t="s">
        <v>2324</v>
      </c>
      <c r="E47" s="287">
        <v>1377103.96</v>
      </c>
      <c r="F47" s="288">
        <v>43955</v>
      </c>
      <c r="G47" s="8" t="s">
        <v>2300</v>
      </c>
      <c r="H47" s="362"/>
      <c r="I47" s="289" t="s">
        <v>2348</v>
      </c>
    </row>
    <row r="48" spans="1:9" ht="45" x14ac:dyDescent="0.3">
      <c r="A48" s="8">
        <v>15</v>
      </c>
      <c r="B48" s="286" t="s">
        <v>2326</v>
      </c>
      <c r="C48" s="286" t="s">
        <v>2365</v>
      </c>
      <c r="D48" s="286" t="s">
        <v>2327</v>
      </c>
      <c r="E48" s="287">
        <v>745850</v>
      </c>
      <c r="F48" s="288">
        <v>43958</v>
      </c>
      <c r="G48" s="289" t="s">
        <v>2300</v>
      </c>
      <c r="H48" s="362"/>
      <c r="I48" s="289" t="s">
        <v>2354</v>
      </c>
    </row>
    <row r="49" spans="1:9" ht="60" x14ac:dyDescent="0.3">
      <c r="A49" s="295">
        <v>16</v>
      </c>
      <c r="B49" s="296" t="s">
        <v>2331</v>
      </c>
      <c r="C49" s="296" t="s">
        <v>2332</v>
      </c>
      <c r="D49" s="296" t="s">
        <v>2333</v>
      </c>
      <c r="E49" s="297">
        <v>974860</v>
      </c>
      <c r="F49" s="298">
        <v>43965</v>
      </c>
      <c r="G49" s="295" t="s">
        <v>2300</v>
      </c>
      <c r="H49" s="362"/>
      <c r="I49" s="295" t="s">
        <v>2432</v>
      </c>
    </row>
    <row r="50" spans="1:9" ht="30" x14ac:dyDescent="0.3">
      <c r="A50" s="295">
        <v>17</v>
      </c>
      <c r="B50" s="296" t="s">
        <v>2356</v>
      </c>
      <c r="C50" s="296" t="s">
        <v>2358</v>
      </c>
      <c r="D50" s="296" t="s">
        <v>2357</v>
      </c>
      <c r="E50" s="297">
        <v>745983</v>
      </c>
      <c r="F50" s="298">
        <v>43987</v>
      </c>
      <c r="G50" s="295" t="s">
        <v>2300</v>
      </c>
      <c r="H50" s="362"/>
      <c r="I50" s="295" t="s">
        <v>2432</v>
      </c>
    </row>
    <row r="51" spans="1:9" ht="60" x14ac:dyDescent="0.3">
      <c r="A51" s="295">
        <v>18</v>
      </c>
      <c r="B51" s="296" t="s">
        <v>2360</v>
      </c>
      <c r="C51" s="296" t="s">
        <v>2362</v>
      </c>
      <c r="D51" s="296" t="s">
        <v>2361</v>
      </c>
      <c r="E51" s="297">
        <v>999967.28</v>
      </c>
      <c r="F51" s="298">
        <v>43991</v>
      </c>
      <c r="G51" s="295" t="s">
        <v>2300</v>
      </c>
      <c r="H51" s="362"/>
      <c r="I51" s="295" t="s">
        <v>2432</v>
      </c>
    </row>
    <row r="52" spans="1:9" ht="90" x14ac:dyDescent="0.3">
      <c r="A52" s="295">
        <v>19</v>
      </c>
      <c r="B52" s="296" t="s">
        <v>2363</v>
      </c>
      <c r="C52" s="296" t="s">
        <v>2366</v>
      </c>
      <c r="D52" s="296" t="s">
        <v>2364</v>
      </c>
      <c r="E52" s="297">
        <v>697695.4</v>
      </c>
      <c r="F52" s="298">
        <v>43991</v>
      </c>
      <c r="G52" s="295" t="s">
        <v>2277</v>
      </c>
      <c r="H52" s="362"/>
      <c r="I52" s="295" t="s">
        <v>2426</v>
      </c>
    </row>
    <row r="53" spans="1:9" ht="30" x14ac:dyDescent="0.3">
      <c r="A53" s="295">
        <v>20</v>
      </c>
      <c r="B53" s="296" t="s">
        <v>2367</v>
      </c>
      <c r="C53" s="296" t="s">
        <v>2369</v>
      </c>
      <c r="D53" s="296" t="s">
        <v>2368</v>
      </c>
      <c r="E53" s="297">
        <v>486881.75</v>
      </c>
      <c r="F53" s="298">
        <v>43992</v>
      </c>
      <c r="G53" s="295" t="s">
        <v>2300</v>
      </c>
      <c r="H53" s="362"/>
      <c r="I53" s="295" t="s">
        <v>2433</v>
      </c>
    </row>
    <row r="54" spans="1:9" ht="90" x14ac:dyDescent="0.3">
      <c r="A54" s="295">
        <v>21</v>
      </c>
      <c r="B54" s="296" t="s">
        <v>2370</v>
      </c>
      <c r="C54" s="296" t="s">
        <v>2372</v>
      </c>
      <c r="D54" s="296" t="s">
        <v>2371</v>
      </c>
      <c r="E54" s="297">
        <v>929318.8</v>
      </c>
      <c r="F54" s="298">
        <v>43992</v>
      </c>
      <c r="G54" s="295" t="s">
        <v>2300</v>
      </c>
      <c r="H54" s="362"/>
      <c r="I54" s="295" t="s">
        <v>2432</v>
      </c>
    </row>
    <row r="55" spans="1:9" ht="135" x14ac:dyDescent="0.3">
      <c r="A55" s="295">
        <v>22</v>
      </c>
      <c r="B55" s="296" t="s">
        <v>2374</v>
      </c>
      <c r="C55" s="296" t="s">
        <v>2376</v>
      </c>
      <c r="D55" s="296" t="s">
        <v>2375</v>
      </c>
      <c r="E55" s="297">
        <v>987700</v>
      </c>
      <c r="F55" s="298">
        <v>43993</v>
      </c>
      <c r="G55" s="295" t="s">
        <v>2300</v>
      </c>
      <c r="H55" s="362"/>
      <c r="I55" s="295" t="s">
        <v>2432</v>
      </c>
    </row>
    <row r="56" spans="1:9" ht="45" x14ac:dyDescent="0.3">
      <c r="A56" s="295">
        <v>23</v>
      </c>
      <c r="B56" s="296" t="s">
        <v>2384</v>
      </c>
      <c r="C56" s="296" t="s">
        <v>2386</v>
      </c>
      <c r="D56" s="296" t="s">
        <v>2385</v>
      </c>
      <c r="E56" s="297">
        <v>550168</v>
      </c>
      <c r="F56" s="298">
        <v>43998</v>
      </c>
      <c r="G56" s="295" t="s">
        <v>2300</v>
      </c>
      <c r="H56" s="362"/>
      <c r="I56" s="295" t="s">
        <v>2408</v>
      </c>
    </row>
    <row r="57" spans="1:9" ht="120" x14ac:dyDescent="0.3">
      <c r="A57" s="295">
        <v>24</v>
      </c>
      <c r="B57" s="296" t="s">
        <v>2387</v>
      </c>
      <c r="C57" s="296" t="s">
        <v>2388</v>
      </c>
      <c r="D57" s="296" t="s">
        <v>2389</v>
      </c>
      <c r="E57" s="297">
        <v>907135</v>
      </c>
      <c r="F57" s="298">
        <v>43999</v>
      </c>
      <c r="G57" s="295" t="s">
        <v>2300</v>
      </c>
      <c r="H57" s="362"/>
      <c r="I57" s="295" t="s">
        <v>2442</v>
      </c>
    </row>
    <row r="58" spans="1:9" ht="210" x14ac:dyDescent="0.3">
      <c r="A58" s="295">
        <v>25</v>
      </c>
      <c r="B58" s="296" t="s">
        <v>2390</v>
      </c>
      <c r="C58" s="296" t="s">
        <v>2393</v>
      </c>
      <c r="D58" s="296" t="s">
        <v>2392</v>
      </c>
      <c r="E58" s="297">
        <v>1289538.17</v>
      </c>
      <c r="F58" s="298">
        <v>43997</v>
      </c>
      <c r="G58" s="295" t="s">
        <v>2300</v>
      </c>
      <c r="H58" s="362"/>
      <c r="I58" s="298" t="s">
        <v>2353</v>
      </c>
    </row>
    <row r="59" spans="1:9" ht="30" x14ac:dyDescent="0.3">
      <c r="A59" s="295">
        <v>26</v>
      </c>
      <c r="B59" s="296" t="s">
        <v>2415</v>
      </c>
      <c r="C59" s="296" t="s">
        <v>2418</v>
      </c>
      <c r="D59" s="296" t="s">
        <v>2417</v>
      </c>
      <c r="E59" s="297">
        <v>893491.07</v>
      </c>
      <c r="F59" s="298">
        <v>44005</v>
      </c>
      <c r="G59" s="295" t="s">
        <v>2300</v>
      </c>
      <c r="H59" s="362"/>
      <c r="I59" s="295" t="s">
        <v>2432</v>
      </c>
    </row>
    <row r="60" spans="1:9" ht="30" x14ac:dyDescent="0.3">
      <c r="A60" s="295">
        <v>27</v>
      </c>
      <c r="B60" s="296" t="s">
        <v>2391</v>
      </c>
      <c r="C60" s="296" t="s">
        <v>1261</v>
      </c>
      <c r="D60" s="296" t="s">
        <v>2394</v>
      </c>
      <c r="E60" s="297">
        <v>964047</v>
      </c>
      <c r="F60" s="298">
        <v>44005</v>
      </c>
      <c r="G60" s="295" t="s">
        <v>2300</v>
      </c>
      <c r="H60" s="362"/>
      <c r="I60" s="295" t="s">
        <v>2422</v>
      </c>
    </row>
    <row r="61" spans="1:9" ht="120" x14ac:dyDescent="0.3">
      <c r="A61" s="295">
        <v>28</v>
      </c>
      <c r="B61" s="296" t="s">
        <v>2416</v>
      </c>
      <c r="C61" s="296" t="s">
        <v>2420</v>
      </c>
      <c r="D61" s="296" t="s">
        <v>2419</v>
      </c>
      <c r="E61" s="297">
        <v>773030</v>
      </c>
      <c r="F61" s="298">
        <v>44007</v>
      </c>
      <c r="G61" s="295" t="s">
        <v>2300</v>
      </c>
      <c r="H61" s="362"/>
      <c r="I61" s="295" t="s">
        <v>2402</v>
      </c>
    </row>
    <row r="62" spans="1:9" ht="135" x14ac:dyDescent="0.3">
      <c r="A62" s="295">
        <v>29</v>
      </c>
      <c r="B62" s="296" t="s">
        <v>2615</v>
      </c>
      <c r="C62" s="296" t="s">
        <v>2616</v>
      </c>
      <c r="D62" s="296" t="s">
        <v>2617</v>
      </c>
      <c r="E62" s="297">
        <v>754210</v>
      </c>
      <c r="F62" s="298">
        <v>44138</v>
      </c>
      <c r="G62" s="295" t="s">
        <v>2277</v>
      </c>
      <c r="H62" s="362"/>
      <c r="I62" s="295" t="s">
        <v>2645</v>
      </c>
    </row>
    <row r="63" spans="1:9" ht="60" x14ac:dyDescent="0.3">
      <c r="A63" s="295">
        <v>30</v>
      </c>
      <c r="B63" s="296" t="s">
        <v>2628</v>
      </c>
      <c r="C63" s="296" t="s">
        <v>2630</v>
      </c>
      <c r="D63" s="296" t="s">
        <v>2631</v>
      </c>
      <c r="E63" s="297">
        <v>1448754.24</v>
      </c>
      <c r="F63" s="298">
        <v>44152</v>
      </c>
      <c r="G63" s="295" t="s">
        <v>2300</v>
      </c>
      <c r="H63" s="362"/>
      <c r="I63" s="295" t="s">
        <v>2655</v>
      </c>
    </row>
    <row r="64" spans="1:9" ht="45" x14ac:dyDescent="0.3">
      <c r="A64" s="295">
        <v>31</v>
      </c>
      <c r="B64" s="296" t="s">
        <v>2734</v>
      </c>
      <c r="C64" s="296" t="s">
        <v>2735</v>
      </c>
      <c r="D64" s="296" t="s">
        <v>2736</v>
      </c>
      <c r="E64" s="297">
        <v>745250</v>
      </c>
      <c r="F64" s="298">
        <v>44242</v>
      </c>
      <c r="G64" s="295" t="s">
        <v>2300</v>
      </c>
      <c r="H64" s="362"/>
      <c r="I64" s="295" t="s">
        <v>2765</v>
      </c>
    </row>
    <row r="65" spans="1:9" ht="75" x14ac:dyDescent="0.3">
      <c r="A65" s="295">
        <v>32</v>
      </c>
      <c r="B65" s="296" t="s">
        <v>2826</v>
      </c>
      <c r="C65" s="296" t="s">
        <v>2827</v>
      </c>
      <c r="D65" s="296" t="s">
        <v>2828</v>
      </c>
      <c r="E65" s="297">
        <v>531984.30000000005</v>
      </c>
      <c r="F65" s="298">
        <v>44355</v>
      </c>
      <c r="G65" s="295" t="s">
        <v>2277</v>
      </c>
      <c r="H65" s="362"/>
      <c r="I65" s="295" t="s">
        <v>2815</v>
      </c>
    </row>
    <row r="66" spans="1:9" ht="75" x14ac:dyDescent="0.3">
      <c r="A66" s="295">
        <v>33</v>
      </c>
      <c r="B66" s="296" t="s">
        <v>2922</v>
      </c>
      <c r="C66" s="296" t="s">
        <v>2923</v>
      </c>
      <c r="D66" s="296" t="s">
        <v>2924</v>
      </c>
      <c r="E66" s="297">
        <v>531984.30000000005</v>
      </c>
      <c r="F66" s="298">
        <v>44510</v>
      </c>
      <c r="G66" s="295" t="s">
        <v>2277</v>
      </c>
      <c r="H66" s="362"/>
      <c r="I66" s="295" t="s">
        <v>2939</v>
      </c>
    </row>
    <row r="67" spans="1:9" x14ac:dyDescent="0.3">
      <c r="E67" s="379"/>
    </row>
    <row r="70" spans="1:9" x14ac:dyDescent="0.3">
      <c r="A70" s="854" t="s">
        <v>3049</v>
      </c>
      <c r="B70" s="855"/>
      <c r="C70" s="855"/>
      <c r="D70" s="855"/>
      <c r="E70" s="855"/>
      <c r="F70" s="855"/>
      <c r="G70" s="855"/>
      <c r="H70" s="855"/>
    </row>
    <row r="71" spans="1:9" x14ac:dyDescent="0.3">
      <c r="A71" s="848" t="s">
        <v>3050</v>
      </c>
      <c r="B71" s="848"/>
      <c r="C71"/>
      <c r="D71"/>
      <c r="E71"/>
    </row>
    <row r="72" spans="1:9" x14ac:dyDescent="0.3">
      <c r="A72" s="849" t="s">
        <v>3051</v>
      </c>
      <c r="B72" s="849"/>
      <c r="C72"/>
      <c r="D72"/>
      <c r="E72"/>
    </row>
    <row r="73" spans="1:9" ht="54.75" customHeight="1" x14ac:dyDescent="0.3">
      <c r="A73" s="13" t="s">
        <v>1329</v>
      </c>
      <c r="B73" s="13" t="s">
        <v>2983</v>
      </c>
      <c r="C73" s="13" t="s">
        <v>1306</v>
      </c>
      <c r="D73" s="13" t="s">
        <v>491</v>
      </c>
      <c r="E73" s="13" t="s">
        <v>2982</v>
      </c>
      <c r="F73" s="372" t="s">
        <v>2981</v>
      </c>
      <c r="G73" s="372" t="s">
        <v>2984</v>
      </c>
      <c r="H73" s="372" t="s">
        <v>3030</v>
      </c>
    </row>
    <row r="74" spans="1:9" ht="45" x14ac:dyDescent="0.3">
      <c r="A74" s="374">
        <v>1</v>
      </c>
      <c r="B74" s="375" t="s">
        <v>1231</v>
      </c>
      <c r="C74" s="367" t="s">
        <v>3001</v>
      </c>
      <c r="D74" s="367" t="s">
        <v>1233</v>
      </c>
      <c r="E74" s="368" t="s">
        <v>2987</v>
      </c>
      <c r="F74" s="289" t="s">
        <v>2989</v>
      </c>
      <c r="G74" s="289" t="s">
        <v>2991</v>
      </c>
      <c r="H74" s="287">
        <v>4599.3500000000004</v>
      </c>
    </row>
    <row r="75" spans="1:9" ht="75" x14ac:dyDescent="0.3">
      <c r="A75" s="374">
        <v>2</v>
      </c>
      <c r="B75" s="375" t="s">
        <v>1196</v>
      </c>
      <c r="C75" s="366" t="s">
        <v>2993</v>
      </c>
      <c r="D75" s="367" t="s">
        <v>2986</v>
      </c>
      <c r="E75" s="368" t="s">
        <v>2993</v>
      </c>
      <c r="F75" s="289" t="s">
        <v>2990</v>
      </c>
      <c r="G75" s="289" t="s">
        <v>2992</v>
      </c>
      <c r="H75" s="287">
        <v>23430.6</v>
      </c>
    </row>
    <row r="76" spans="1:9" ht="75" x14ac:dyDescent="0.3">
      <c r="A76" s="374">
        <v>3</v>
      </c>
      <c r="B76" s="375" t="s">
        <v>1196</v>
      </c>
      <c r="C76" s="367" t="s">
        <v>2993</v>
      </c>
      <c r="D76" s="367" t="s">
        <v>2999</v>
      </c>
      <c r="E76" s="368" t="s">
        <v>2988</v>
      </c>
      <c r="F76" s="289" t="s">
        <v>2990</v>
      </c>
      <c r="G76" s="289" t="s">
        <v>2994</v>
      </c>
      <c r="H76" s="287">
        <v>3065.19</v>
      </c>
    </row>
    <row r="77" spans="1:9" ht="45" x14ac:dyDescent="0.3">
      <c r="A77" s="374">
        <v>4</v>
      </c>
      <c r="B77" s="375" t="s">
        <v>1236</v>
      </c>
      <c r="C77" s="367" t="s">
        <v>3002</v>
      </c>
      <c r="D77" s="367" t="s">
        <v>3017</v>
      </c>
      <c r="E77" s="368" t="s">
        <v>3000</v>
      </c>
      <c r="F77" s="289" t="s">
        <v>2989</v>
      </c>
      <c r="G77" s="289" t="s">
        <v>3019</v>
      </c>
      <c r="H77" s="287">
        <v>6660.19</v>
      </c>
    </row>
    <row r="78" spans="1:9" ht="56.25" customHeight="1" x14ac:dyDescent="0.3">
      <c r="A78" s="374">
        <v>5</v>
      </c>
      <c r="B78" s="375" t="s">
        <v>1275</v>
      </c>
      <c r="C78" s="367" t="s">
        <v>3035</v>
      </c>
      <c r="D78" s="367" t="s">
        <v>3016</v>
      </c>
      <c r="E78" s="368" t="s">
        <v>3015</v>
      </c>
      <c r="F78" s="289" t="s">
        <v>3020</v>
      </c>
      <c r="G78" s="289" t="s">
        <v>3018</v>
      </c>
      <c r="H78" s="287">
        <v>7175.58</v>
      </c>
    </row>
    <row r="79" spans="1:9" ht="225" x14ac:dyDescent="0.3">
      <c r="A79" s="374">
        <v>6</v>
      </c>
      <c r="B79" s="375" t="s">
        <v>1245</v>
      </c>
      <c r="C79" s="367" t="s">
        <v>1246</v>
      </c>
      <c r="D79" s="367" t="s">
        <v>3021</v>
      </c>
      <c r="E79" s="368" t="s">
        <v>3023</v>
      </c>
      <c r="F79" s="289" t="s">
        <v>3022</v>
      </c>
      <c r="G79" s="289" t="s">
        <v>3024</v>
      </c>
      <c r="H79" s="287">
        <v>9561.77</v>
      </c>
    </row>
    <row r="80" spans="1:9" ht="150" x14ac:dyDescent="0.3">
      <c r="A80" s="374">
        <v>7</v>
      </c>
      <c r="B80" s="376" t="s">
        <v>1191</v>
      </c>
      <c r="C80" s="367" t="s">
        <v>1192</v>
      </c>
      <c r="D80" s="367" t="s">
        <v>3032</v>
      </c>
      <c r="E80" s="373" t="s">
        <v>3025</v>
      </c>
      <c r="F80" s="289" t="s">
        <v>2990</v>
      </c>
      <c r="G80" s="289" t="s">
        <v>3027</v>
      </c>
      <c r="H80" s="20">
        <v>7351.07</v>
      </c>
    </row>
    <row r="81" spans="1:8" ht="225" x14ac:dyDescent="0.3">
      <c r="A81" s="374">
        <v>8</v>
      </c>
      <c r="B81" s="376" t="s">
        <v>1245</v>
      </c>
      <c r="C81" s="367" t="s">
        <v>3026</v>
      </c>
      <c r="D81" s="367" t="s">
        <v>3021</v>
      </c>
      <c r="E81" s="373" t="s">
        <v>3026</v>
      </c>
      <c r="F81" s="289" t="s">
        <v>2989</v>
      </c>
      <c r="G81" s="289" t="s">
        <v>3027</v>
      </c>
      <c r="H81" s="20">
        <v>15887.22</v>
      </c>
    </row>
    <row r="82" spans="1:8" ht="165" x14ac:dyDescent="0.3">
      <c r="A82" s="374">
        <v>9</v>
      </c>
      <c r="B82" s="376" t="s">
        <v>1255</v>
      </c>
      <c r="C82" s="367" t="s">
        <v>3028</v>
      </c>
      <c r="D82" s="367" t="s">
        <v>3031</v>
      </c>
      <c r="E82" s="373" t="s">
        <v>3026</v>
      </c>
      <c r="F82" s="289" t="s">
        <v>2989</v>
      </c>
      <c r="G82" s="289" t="s">
        <v>3029</v>
      </c>
      <c r="H82" s="20">
        <v>12249.04</v>
      </c>
    </row>
    <row r="83" spans="1:8" ht="105" hidden="1" x14ac:dyDescent="0.3">
      <c r="A83" s="374">
        <v>10</v>
      </c>
      <c r="B83" s="376" t="s">
        <v>1275</v>
      </c>
      <c r="C83" s="367" t="s">
        <v>3035</v>
      </c>
      <c r="D83" s="367" t="s">
        <v>3016</v>
      </c>
      <c r="E83" s="373" t="s">
        <v>3033</v>
      </c>
      <c r="F83" s="289" t="s">
        <v>2989</v>
      </c>
      <c r="G83" s="289" t="s">
        <v>3034</v>
      </c>
      <c r="H83" s="20">
        <v>4420.49</v>
      </c>
    </row>
    <row r="84" spans="1:8" ht="105" hidden="1" x14ac:dyDescent="0.3">
      <c r="A84" s="374">
        <v>11</v>
      </c>
      <c r="B84" s="376" t="s">
        <v>1275</v>
      </c>
      <c r="C84" s="367" t="s">
        <v>3035</v>
      </c>
      <c r="D84" s="367" t="s">
        <v>3016</v>
      </c>
      <c r="E84" s="373" t="s">
        <v>3035</v>
      </c>
      <c r="F84" s="289" t="s">
        <v>3022</v>
      </c>
      <c r="G84" s="289" t="s">
        <v>3034</v>
      </c>
      <c r="H84" s="20">
        <v>6881.04</v>
      </c>
    </row>
    <row r="85" spans="1:8" ht="56.25" customHeight="1" x14ac:dyDescent="0.3">
      <c r="A85" s="374">
        <v>10</v>
      </c>
      <c r="B85" s="375" t="s">
        <v>1275</v>
      </c>
      <c r="C85" s="367" t="s">
        <v>3035</v>
      </c>
      <c r="D85" s="367" t="s">
        <v>3016</v>
      </c>
      <c r="E85" s="368" t="s">
        <v>3035</v>
      </c>
      <c r="F85" s="289" t="s">
        <v>3022</v>
      </c>
      <c r="G85" s="289" t="s">
        <v>3036</v>
      </c>
      <c r="H85" s="287">
        <v>6881.04</v>
      </c>
    </row>
    <row r="86" spans="1:8" ht="56.25" customHeight="1" x14ac:dyDescent="0.3">
      <c r="A86" s="374">
        <v>11</v>
      </c>
      <c r="B86" s="375" t="s">
        <v>1275</v>
      </c>
      <c r="C86" s="367" t="s">
        <v>3035</v>
      </c>
      <c r="D86" s="367" t="s">
        <v>3016</v>
      </c>
      <c r="E86" s="368" t="s">
        <v>3038</v>
      </c>
      <c r="F86" s="289" t="s">
        <v>2989</v>
      </c>
      <c r="G86" s="289" t="s">
        <v>3037</v>
      </c>
      <c r="H86" s="287">
        <v>4420.49</v>
      </c>
    </row>
    <row r="87" spans="1:8" ht="90" x14ac:dyDescent="0.3">
      <c r="A87" s="374">
        <v>12</v>
      </c>
      <c r="B87" s="375" t="s">
        <v>1280</v>
      </c>
      <c r="C87" s="367" t="s">
        <v>3000</v>
      </c>
      <c r="D87" s="367" t="s">
        <v>3047</v>
      </c>
      <c r="E87" s="368" t="s">
        <v>3000</v>
      </c>
      <c r="F87" s="289" t="s">
        <v>2989</v>
      </c>
      <c r="G87" s="289" t="s">
        <v>3048</v>
      </c>
      <c r="H87" s="287">
        <v>10260.94</v>
      </c>
    </row>
    <row r="88" spans="1:8" ht="120" x14ac:dyDescent="0.3">
      <c r="A88" s="377">
        <v>13</v>
      </c>
      <c r="B88" s="377" t="s">
        <v>2291</v>
      </c>
      <c r="C88" s="367" t="s">
        <v>3058</v>
      </c>
      <c r="D88" s="367" t="s">
        <v>3060</v>
      </c>
      <c r="E88" s="368" t="s">
        <v>3035</v>
      </c>
      <c r="F88" s="289" t="s">
        <v>3022</v>
      </c>
      <c r="G88" s="289" t="s">
        <v>3059</v>
      </c>
      <c r="H88" s="287">
        <v>7475.44</v>
      </c>
    </row>
  </sheetData>
  <mergeCells count="5">
    <mergeCell ref="A71:B71"/>
    <mergeCell ref="A72:B72"/>
    <mergeCell ref="A31:I31"/>
    <mergeCell ref="A2:I2"/>
    <mergeCell ref="A70:H70"/>
  </mergeCells>
  <pageMargins left="0.7" right="0.7" top="0.75" bottom="0.75" header="0.3" footer="0.3"/>
  <pageSetup paperSize="9" scale="75"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J67"/>
  <sheetViews>
    <sheetView topLeftCell="A64" zoomScale="90" zoomScaleNormal="90" workbookViewId="0">
      <selection activeCell="P66" sqref="P66"/>
    </sheetView>
  </sheetViews>
  <sheetFormatPr defaultRowHeight="15" x14ac:dyDescent="0.25"/>
  <cols>
    <col min="2" max="2" width="13.140625" customWidth="1"/>
    <col min="3" max="3" width="27.140625" customWidth="1"/>
    <col min="4" max="4" width="35.5703125" customWidth="1"/>
    <col min="5" max="5" width="38.140625" customWidth="1"/>
    <col min="6" max="6" width="15.5703125" customWidth="1"/>
    <col min="7" max="7" width="20.85546875" customWidth="1"/>
    <col min="8" max="8" width="17.28515625" customWidth="1"/>
    <col min="9" max="9" width="15.85546875" customWidth="1"/>
  </cols>
  <sheetData>
    <row r="1" spans="1:9" ht="15.75" thickBot="1" x14ac:dyDescent="0.3"/>
    <row r="2" spans="1:9" ht="15.75" thickBot="1" x14ac:dyDescent="0.3">
      <c r="A2" s="383" t="s">
        <v>3084</v>
      </c>
      <c r="B2" s="384"/>
      <c r="C2" s="384"/>
      <c r="D2" s="384"/>
      <c r="E2" s="384"/>
      <c r="F2" s="384"/>
      <c r="G2" s="385"/>
    </row>
    <row r="3" spans="1:9" ht="15.75" thickBot="1" x14ac:dyDescent="0.3"/>
    <row r="4" spans="1:9" ht="49.5" x14ac:dyDescent="0.25">
      <c r="A4" s="429" t="s">
        <v>1329</v>
      </c>
      <c r="B4" s="431" t="s">
        <v>3083</v>
      </c>
      <c r="C4" s="387" t="s">
        <v>3088</v>
      </c>
      <c r="D4" s="387" t="s">
        <v>1335</v>
      </c>
      <c r="E4" s="387" t="s">
        <v>491</v>
      </c>
      <c r="F4" s="387" t="s">
        <v>3053</v>
      </c>
      <c r="G4" s="387" t="s">
        <v>3345</v>
      </c>
      <c r="H4" s="387" t="s">
        <v>3056</v>
      </c>
      <c r="I4" s="388" t="s">
        <v>3086</v>
      </c>
    </row>
    <row r="5" spans="1:9" s="2" customFormat="1" ht="75" x14ac:dyDescent="0.25">
      <c r="A5" s="430">
        <v>1</v>
      </c>
      <c r="B5" s="432" t="s">
        <v>388</v>
      </c>
      <c r="C5" s="414" t="s">
        <v>3350</v>
      </c>
      <c r="D5" s="8"/>
      <c r="E5" s="414" t="s">
        <v>3353</v>
      </c>
      <c r="F5" s="20">
        <v>4967273</v>
      </c>
      <c r="G5" s="7"/>
      <c r="H5" s="8" t="s">
        <v>100</v>
      </c>
      <c r="I5" s="407" t="s">
        <v>3352</v>
      </c>
    </row>
    <row r="6" spans="1:9" ht="60" x14ac:dyDescent="0.25">
      <c r="A6" s="430">
        <v>2</v>
      </c>
      <c r="B6" s="432" t="s">
        <v>388</v>
      </c>
      <c r="C6" s="414" t="s">
        <v>3075</v>
      </c>
      <c r="D6" s="8"/>
      <c r="E6" s="414" t="s">
        <v>3354</v>
      </c>
      <c r="F6" s="20">
        <v>709610</v>
      </c>
      <c r="G6" s="7"/>
      <c r="H6" s="8" t="s">
        <v>100</v>
      </c>
      <c r="I6" s="408" t="s">
        <v>3351</v>
      </c>
    </row>
    <row r="7" spans="1:9" ht="120" x14ac:dyDescent="0.25">
      <c r="A7" s="430">
        <v>3</v>
      </c>
      <c r="B7" s="432" t="s">
        <v>388</v>
      </c>
      <c r="C7" s="414" t="s">
        <v>3404</v>
      </c>
      <c r="D7" s="8"/>
      <c r="E7" s="414" t="s">
        <v>3403</v>
      </c>
      <c r="F7" s="20">
        <v>236537</v>
      </c>
      <c r="G7" s="7"/>
      <c r="H7" s="8" t="s">
        <v>100</v>
      </c>
      <c r="I7" s="407" t="s">
        <v>3405</v>
      </c>
    </row>
    <row r="8" spans="1:9" x14ac:dyDescent="0.25">
      <c r="A8" s="859" t="s">
        <v>4999</v>
      </c>
      <c r="B8" s="860"/>
      <c r="C8" s="860"/>
      <c r="D8" s="860"/>
      <c r="E8" s="860"/>
      <c r="F8" s="860"/>
      <c r="G8" s="860"/>
      <c r="H8" s="860"/>
      <c r="I8" s="861"/>
    </row>
    <row r="9" spans="1:9" ht="105" x14ac:dyDescent="0.25">
      <c r="A9" s="430">
        <v>1</v>
      </c>
      <c r="B9" s="433" t="s">
        <v>3446</v>
      </c>
      <c r="C9" s="414" t="s">
        <v>449</v>
      </c>
      <c r="D9" s="414" t="s">
        <v>3448</v>
      </c>
      <c r="E9" s="414" t="s">
        <v>3447</v>
      </c>
      <c r="F9" s="20">
        <v>1449659.11</v>
      </c>
      <c r="G9" s="415" t="s">
        <v>3449</v>
      </c>
      <c r="H9" s="8" t="s">
        <v>100</v>
      </c>
      <c r="I9" s="408" t="s">
        <v>3518</v>
      </c>
    </row>
    <row r="10" spans="1:9" ht="90" x14ac:dyDescent="0.25">
      <c r="A10" s="430">
        <v>2</v>
      </c>
      <c r="B10" s="433" t="s">
        <v>3450</v>
      </c>
      <c r="C10" s="414" t="s">
        <v>3491</v>
      </c>
      <c r="D10" s="414" t="s">
        <v>3452</v>
      </c>
      <c r="E10" s="414" t="s">
        <v>3453</v>
      </c>
      <c r="F10" s="20">
        <v>432734.4</v>
      </c>
      <c r="G10" s="290" t="s">
        <v>3451</v>
      </c>
      <c r="H10" s="8" t="s">
        <v>100</v>
      </c>
      <c r="I10" s="408" t="s">
        <v>3549</v>
      </c>
    </row>
    <row r="11" spans="1:9" ht="78.75" customHeight="1" x14ac:dyDescent="0.25">
      <c r="A11" s="430">
        <v>3</v>
      </c>
      <c r="B11" s="433" t="s">
        <v>3458</v>
      </c>
      <c r="C11" s="414" t="s">
        <v>3490</v>
      </c>
      <c r="D11" s="414" t="s">
        <v>3460</v>
      </c>
      <c r="E11" s="414" t="s">
        <v>3461</v>
      </c>
      <c r="F11" s="20">
        <v>498120</v>
      </c>
      <c r="G11" s="290" t="s">
        <v>3459</v>
      </c>
      <c r="H11" s="8" t="s">
        <v>100</v>
      </c>
      <c r="I11" s="408" t="s">
        <v>3549</v>
      </c>
    </row>
    <row r="12" spans="1:9" ht="105" x14ac:dyDescent="0.25">
      <c r="A12" s="430">
        <v>4</v>
      </c>
      <c r="B12" s="433" t="s">
        <v>3456</v>
      </c>
      <c r="C12" s="414" t="s">
        <v>3492</v>
      </c>
      <c r="D12" s="414" t="s">
        <v>3523</v>
      </c>
      <c r="E12" s="414" t="s">
        <v>3457</v>
      </c>
      <c r="F12" s="20">
        <v>554605.80000000005</v>
      </c>
      <c r="G12" s="290" t="s">
        <v>3481</v>
      </c>
      <c r="H12" s="8" t="s">
        <v>100</v>
      </c>
      <c r="I12" s="408" t="s">
        <v>3546</v>
      </c>
    </row>
    <row r="13" spans="1:9" ht="105" x14ac:dyDescent="0.25">
      <c r="A13" s="430">
        <v>5</v>
      </c>
      <c r="B13" s="434" t="s">
        <v>3462</v>
      </c>
      <c r="C13" s="367" t="s">
        <v>3493</v>
      </c>
      <c r="D13" s="367" t="s">
        <v>3475</v>
      </c>
      <c r="E13" s="367" t="s">
        <v>3463</v>
      </c>
      <c r="F13" s="417">
        <v>498358</v>
      </c>
      <c r="G13" s="415" t="s">
        <v>3481</v>
      </c>
      <c r="H13" s="8" t="s">
        <v>100</v>
      </c>
      <c r="I13" s="408" t="s">
        <v>3549</v>
      </c>
    </row>
    <row r="14" spans="1:9" ht="75" x14ac:dyDescent="0.25">
      <c r="A14" s="430">
        <v>6</v>
      </c>
      <c r="B14" s="434" t="s">
        <v>3474</v>
      </c>
      <c r="C14" s="367" t="s">
        <v>3494</v>
      </c>
      <c r="D14" s="367" t="s">
        <v>3477</v>
      </c>
      <c r="E14" s="367" t="s">
        <v>3476</v>
      </c>
      <c r="F14" s="417">
        <v>1490940.5</v>
      </c>
      <c r="G14" s="415" t="s">
        <v>3482</v>
      </c>
      <c r="H14" s="8" t="s">
        <v>100</v>
      </c>
      <c r="I14" s="408" t="s">
        <v>3518</v>
      </c>
    </row>
    <row r="15" spans="1:9" ht="75" x14ac:dyDescent="0.25">
      <c r="A15" s="430">
        <v>7</v>
      </c>
      <c r="B15" s="434" t="s">
        <v>3468</v>
      </c>
      <c r="C15" s="367" t="s">
        <v>3495</v>
      </c>
      <c r="D15" s="367" t="s">
        <v>3470</v>
      </c>
      <c r="E15" s="367" t="s">
        <v>3469</v>
      </c>
      <c r="F15" s="417">
        <v>456660.26</v>
      </c>
      <c r="G15" s="415" t="s">
        <v>3483</v>
      </c>
      <c r="H15" s="8" t="s">
        <v>100</v>
      </c>
      <c r="I15" s="408" t="s">
        <v>3553</v>
      </c>
    </row>
    <row r="16" spans="1:9" ht="75" x14ac:dyDescent="0.25">
      <c r="A16" s="430">
        <v>8</v>
      </c>
      <c r="B16" s="434" t="s">
        <v>3471</v>
      </c>
      <c r="C16" s="367" t="s">
        <v>3496</v>
      </c>
      <c r="D16" s="367" t="s">
        <v>3473</v>
      </c>
      <c r="E16" s="367" t="s">
        <v>3472</v>
      </c>
      <c r="F16" s="417">
        <v>489048</v>
      </c>
      <c r="G16" s="415" t="s">
        <v>3483</v>
      </c>
      <c r="H16" s="8" t="s">
        <v>100</v>
      </c>
      <c r="I16" s="408" t="s">
        <v>3574</v>
      </c>
    </row>
    <row r="17" spans="1:9" ht="90" x14ac:dyDescent="0.25">
      <c r="A17" s="430">
        <v>9</v>
      </c>
      <c r="B17" s="434" t="s">
        <v>3485</v>
      </c>
      <c r="C17" s="367" t="s">
        <v>3497</v>
      </c>
      <c r="D17" s="367" t="s">
        <v>3489</v>
      </c>
      <c r="E17" s="367" t="s">
        <v>3487</v>
      </c>
      <c r="F17" s="417">
        <v>823980.84</v>
      </c>
      <c r="G17" s="415" t="s">
        <v>3488</v>
      </c>
      <c r="H17" s="8" t="s">
        <v>100</v>
      </c>
      <c r="I17" s="408" t="s">
        <v>3554</v>
      </c>
    </row>
    <row r="18" spans="1:9" ht="90" x14ac:dyDescent="0.25">
      <c r="A18" s="430">
        <v>10</v>
      </c>
      <c r="B18" s="434" t="s">
        <v>3486</v>
      </c>
      <c r="C18" s="367" t="s">
        <v>3500</v>
      </c>
      <c r="D18" s="367" t="s">
        <v>3501</v>
      </c>
      <c r="E18" s="367" t="s">
        <v>3499</v>
      </c>
      <c r="F18" s="417">
        <v>491960</v>
      </c>
      <c r="G18" s="415" t="s">
        <v>3488</v>
      </c>
      <c r="H18" s="8" t="s">
        <v>3561</v>
      </c>
      <c r="I18" s="408" t="s">
        <v>3563</v>
      </c>
    </row>
    <row r="19" spans="1:9" ht="105" x14ac:dyDescent="0.25">
      <c r="A19" s="430">
        <v>11</v>
      </c>
      <c r="B19" s="434" t="s">
        <v>3478</v>
      </c>
      <c r="C19" s="367" t="s">
        <v>3498</v>
      </c>
      <c r="D19" s="367" t="s">
        <v>3480</v>
      </c>
      <c r="E19" s="367" t="s">
        <v>3479</v>
      </c>
      <c r="F19" s="417">
        <v>1627759.24</v>
      </c>
      <c r="G19" s="415" t="s">
        <v>3484</v>
      </c>
      <c r="H19" s="8" t="s">
        <v>3561</v>
      </c>
      <c r="I19" s="408" t="s">
        <v>3564</v>
      </c>
    </row>
    <row r="20" spans="1:9" ht="90" x14ac:dyDescent="0.25">
      <c r="A20" s="430">
        <v>12</v>
      </c>
      <c r="B20" s="434" t="s">
        <v>3505</v>
      </c>
      <c r="C20" s="414" t="s">
        <v>3507</v>
      </c>
      <c r="D20" s="414" t="s">
        <v>3524</v>
      </c>
      <c r="E20" s="414" t="s">
        <v>3506</v>
      </c>
      <c r="F20" s="417">
        <v>498120</v>
      </c>
      <c r="G20" s="290" t="s">
        <v>3514</v>
      </c>
      <c r="H20" s="8" t="s">
        <v>3561</v>
      </c>
      <c r="I20" s="408" t="s">
        <v>3564</v>
      </c>
    </row>
    <row r="21" spans="1:9" ht="120" x14ac:dyDescent="0.25">
      <c r="A21" s="430">
        <v>13</v>
      </c>
      <c r="B21" s="416" t="s">
        <v>3508</v>
      </c>
      <c r="C21" s="367" t="s">
        <v>3525</v>
      </c>
      <c r="D21" s="367" t="s">
        <v>3526</v>
      </c>
      <c r="E21" s="367" t="s">
        <v>3509</v>
      </c>
      <c r="F21" s="417">
        <v>1643648.4</v>
      </c>
      <c r="G21" s="415" t="s">
        <v>3512</v>
      </c>
      <c r="H21" s="8" t="s">
        <v>3561</v>
      </c>
      <c r="I21" s="408" t="s">
        <v>3614</v>
      </c>
    </row>
    <row r="22" spans="1:9" ht="90" x14ac:dyDescent="0.25">
      <c r="A22" s="430">
        <v>14</v>
      </c>
      <c r="B22" s="434" t="s">
        <v>3510</v>
      </c>
      <c r="C22" s="414" t="s">
        <v>3527</v>
      </c>
      <c r="D22" s="367" t="s">
        <v>3528</v>
      </c>
      <c r="E22" s="367" t="s">
        <v>3511</v>
      </c>
      <c r="F22" s="418">
        <v>1575795.02</v>
      </c>
      <c r="G22" s="288" t="s">
        <v>3513</v>
      </c>
      <c r="H22" s="8" t="s">
        <v>100</v>
      </c>
      <c r="I22" s="408" t="s">
        <v>3563</v>
      </c>
    </row>
    <row r="23" spans="1:9" ht="120" x14ac:dyDescent="0.25">
      <c r="A23" s="430">
        <v>15</v>
      </c>
      <c r="B23" s="416" t="s">
        <v>3515</v>
      </c>
      <c r="C23" s="419" t="s">
        <v>3529</v>
      </c>
      <c r="D23" s="367" t="s">
        <v>3530</v>
      </c>
      <c r="E23" s="419" t="s">
        <v>3516</v>
      </c>
      <c r="F23" s="417">
        <v>1481671.8</v>
      </c>
      <c r="G23" s="369" t="s">
        <v>3517</v>
      </c>
      <c r="H23" s="8" t="s">
        <v>100</v>
      </c>
      <c r="I23" s="408" t="s">
        <v>3553</v>
      </c>
    </row>
    <row r="24" spans="1:9" ht="45" x14ac:dyDescent="0.25">
      <c r="A24" s="430">
        <v>16</v>
      </c>
      <c r="B24" s="416" t="s">
        <v>3519</v>
      </c>
      <c r="C24" s="420" t="s">
        <v>3520</v>
      </c>
      <c r="D24" s="367" t="s">
        <v>3521</v>
      </c>
      <c r="E24" s="367" t="s">
        <v>3522</v>
      </c>
      <c r="F24" s="417">
        <v>435632.4</v>
      </c>
      <c r="G24" s="369" t="s">
        <v>3517</v>
      </c>
      <c r="H24" s="8" t="s">
        <v>100</v>
      </c>
      <c r="I24" s="408" t="s">
        <v>3628</v>
      </c>
    </row>
    <row r="25" spans="1:9" ht="135.75" customHeight="1" x14ac:dyDescent="0.25">
      <c r="A25" s="430">
        <v>17</v>
      </c>
      <c r="B25" s="416" t="s">
        <v>3531</v>
      </c>
      <c r="C25" s="367" t="s">
        <v>3532</v>
      </c>
      <c r="D25" s="367" t="s">
        <v>3533</v>
      </c>
      <c r="E25" s="367" t="s">
        <v>3534</v>
      </c>
      <c r="F25" s="417">
        <v>1460611.3</v>
      </c>
      <c r="G25" s="369" t="s">
        <v>3546</v>
      </c>
      <c r="H25" s="8" t="s">
        <v>100</v>
      </c>
      <c r="I25" s="408" t="s">
        <v>3637</v>
      </c>
    </row>
    <row r="26" spans="1:9" ht="135" x14ac:dyDescent="0.25">
      <c r="A26" s="430">
        <v>18</v>
      </c>
      <c r="B26" s="416" t="s">
        <v>3535</v>
      </c>
      <c r="C26" s="367" t="s">
        <v>3536</v>
      </c>
      <c r="D26" s="367" t="s">
        <v>3537</v>
      </c>
      <c r="E26" s="367" t="s">
        <v>3538</v>
      </c>
      <c r="F26" s="417">
        <v>1396112.46</v>
      </c>
      <c r="G26" s="369" t="s">
        <v>3547</v>
      </c>
      <c r="H26" s="8" t="s">
        <v>3561</v>
      </c>
      <c r="I26" s="408" t="s">
        <v>3562</v>
      </c>
    </row>
    <row r="27" spans="1:9" ht="75" x14ac:dyDescent="0.25">
      <c r="A27" s="430">
        <v>19</v>
      </c>
      <c r="B27" s="416" t="s">
        <v>3539</v>
      </c>
      <c r="C27" s="367" t="s">
        <v>3540</v>
      </c>
      <c r="D27" s="367" t="s">
        <v>3541</v>
      </c>
      <c r="E27" s="367" t="s">
        <v>3542</v>
      </c>
      <c r="F27" s="417">
        <v>504504</v>
      </c>
      <c r="G27" s="369" t="s">
        <v>3548</v>
      </c>
      <c r="H27" s="8" t="s">
        <v>100</v>
      </c>
      <c r="I27" s="408" t="s">
        <v>3563</v>
      </c>
    </row>
    <row r="28" spans="1:9" ht="90" x14ac:dyDescent="0.25">
      <c r="A28" s="430">
        <v>20</v>
      </c>
      <c r="B28" s="416" t="s">
        <v>3543</v>
      </c>
      <c r="C28" s="367" t="s">
        <v>3544</v>
      </c>
      <c r="D28" s="367" t="s">
        <v>3550</v>
      </c>
      <c r="E28" s="367" t="s">
        <v>3545</v>
      </c>
      <c r="F28" s="417">
        <v>553812</v>
      </c>
      <c r="G28" s="369" t="s">
        <v>3548</v>
      </c>
      <c r="H28" s="8" t="s">
        <v>100</v>
      </c>
      <c r="I28" s="408" t="s">
        <v>3574</v>
      </c>
    </row>
    <row r="29" spans="1:9" ht="105" x14ac:dyDescent="0.25">
      <c r="A29" s="430">
        <v>21</v>
      </c>
      <c r="B29" s="416" t="s">
        <v>3555</v>
      </c>
      <c r="C29" s="367" t="s">
        <v>1187</v>
      </c>
      <c r="D29" s="367" t="s">
        <v>3556</v>
      </c>
      <c r="E29" s="367" t="s">
        <v>3557</v>
      </c>
      <c r="F29" s="417">
        <v>549899</v>
      </c>
      <c r="G29" s="369" t="s">
        <v>3553</v>
      </c>
      <c r="H29" s="8" t="s">
        <v>100</v>
      </c>
      <c r="I29" s="408" t="s">
        <v>3592</v>
      </c>
    </row>
    <row r="30" spans="1:9" ht="75" x14ac:dyDescent="0.25">
      <c r="A30" s="430">
        <v>22</v>
      </c>
      <c r="B30" s="416" t="s">
        <v>3558</v>
      </c>
      <c r="C30" s="367" t="s">
        <v>3540</v>
      </c>
      <c r="D30" s="367" t="s">
        <v>3559</v>
      </c>
      <c r="E30" s="367" t="s">
        <v>3560</v>
      </c>
      <c r="F30" s="417">
        <v>1290188.8799999999</v>
      </c>
      <c r="G30" s="369" t="s">
        <v>3553</v>
      </c>
      <c r="H30" s="8" t="s">
        <v>100</v>
      </c>
      <c r="I30" s="408" t="s">
        <v>3585</v>
      </c>
    </row>
    <row r="31" spans="1:9" ht="105" x14ac:dyDescent="0.25">
      <c r="A31" s="430">
        <v>23</v>
      </c>
      <c r="B31" s="416" t="s">
        <v>3565</v>
      </c>
      <c r="C31" s="367" t="s">
        <v>3566</v>
      </c>
      <c r="D31" s="367" t="s">
        <v>3567</v>
      </c>
      <c r="E31" s="367" t="s">
        <v>3568</v>
      </c>
      <c r="F31" s="417">
        <v>1195012.3799999999</v>
      </c>
      <c r="G31" s="369" t="s">
        <v>3573</v>
      </c>
      <c r="H31" s="8" t="s">
        <v>100</v>
      </c>
      <c r="I31" s="408" t="s">
        <v>3584</v>
      </c>
    </row>
    <row r="32" spans="1:9" ht="180" x14ac:dyDescent="0.25">
      <c r="A32" s="430">
        <v>24</v>
      </c>
      <c r="B32" s="416" t="s">
        <v>3569</v>
      </c>
      <c r="C32" s="367" t="s">
        <v>3570</v>
      </c>
      <c r="D32" s="367" t="s">
        <v>3571</v>
      </c>
      <c r="E32" s="367" t="s">
        <v>3572</v>
      </c>
      <c r="F32" s="417">
        <v>845308.56</v>
      </c>
      <c r="G32" s="369" t="s">
        <v>3564</v>
      </c>
      <c r="H32" s="8" t="s">
        <v>100</v>
      </c>
      <c r="I32" s="408" t="s">
        <v>3586</v>
      </c>
    </row>
    <row r="33" spans="1:9" ht="90" x14ac:dyDescent="0.25">
      <c r="A33" s="430">
        <v>25</v>
      </c>
      <c r="B33" s="416" t="s">
        <v>3575</v>
      </c>
      <c r="C33" s="367" t="s">
        <v>3576</v>
      </c>
      <c r="D33" s="367" t="s">
        <v>3577</v>
      </c>
      <c r="E33" s="367" t="s">
        <v>3578</v>
      </c>
      <c r="F33" s="417">
        <v>1594728</v>
      </c>
      <c r="G33" s="415" t="s">
        <v>3579</v>
      </c>
      <c r="H33" s="8" t="s">
        <v>100</v>
      </c>
      <c r="I33" s="408" t="s">
        <v>3584</v>
      </c>
    </row>
    <row r="34" spans="1:9" ht="90" x14ac:dyDescent="0.25">
      <c r="A34" s="430">
        <v>26</v>
      </c>
      <c r="B34" s="416" t="s">
        <v>3580</v>
      </c>
      <c r="C34" s="367" t="s">
        <v>3581</v>
      </c>
      <c r="D34" s="367" t="s">
        <v>3582</v>
      </c>
      <c r="E34" s="367" t="s">
        <v>3583</v>
      </c>
      <c r="F34" s="417">
        <v>897143.62</v>
      </c>
      <c r="G34" s="415" t="s">
        <v>3584</v>
      </c>
      <c r="H34" s="8" t="s">
        <v>100</v>
      </c>
      <c r="I34" s="408" t="s">
        <v>3615</v>
      </c>
    </row>
    <row r="35" spans="1:9" ht="105" x14ac:dyDescent="0.25">
      <c r="A35" s="430">
        <v>27</v>
      </c>
      <c r="B35" s="416" t="s">
        <v>3587</v>
      </c>
      <c r="C35" s="367" t="s">
        <v>3588</v>
      </c>
      <c r="D35" s="367" t="s">
        <v>3589</v>
      </c>
      <c r="E35" s="367" t="s">
        <v>3590</v>
      </c>
      <c r="F35" s="417">
        <v>1401686.28</v>
      </c>
      <c r="G35" s="415" t="s">
        <v>3591</v>
      </c>
      <c r="H35" s="8" t="s">
        <v>100</v>
      </c>
      <c r="I35" s="408" t="s">
        <v>3638</v>
      </c>
    </row>
    <row r="36" spans="1:9" ht="210" x14ac:dyDescent="0.25">
      <c r="A36" s="430">
        <v>28</v>
      </c>
      <c r="B36" s="435" t="s">
        <v>3600</v>
      </c>
      <c r="C36" s="425" t="s">
        <v>3605</v>
      </c>
      <c r="D36" s="425" t="s">
        <v>3607</v>
      </c>
      <c r="E36" s="426" t="s">
        <v>3602</v>
      </c>
      <c r="F36" s="427">
        <v>1148409.6000000001</v>
      </c>
      <c r="G36" s="428" t="s">
        <v>3604</v>
      </c>
      <c r="H36" s="426" t="s">
        <v>100</v>
      </c>
      <c r="I36" s="408" t="s">
        <v>3627</v>
      </c>
    </row>
    <row r="37" spans="1:9" ht="165.75" customHeight="1" x14ac:dyDescent="0.25">
      <c r="A37" s="430">
        <v>29</v>
      </c>
      <c r="B37" s="436" t="s">
        <v>3601</v>
      </c>
      <c r="C37" s="437" t="s">
        <v>3606</v>
      </c>
      <c r="D37" s="437" t="s">
        <v>3608</v>
      </c>
      <c r="E37" s="438" t="s">
        <v>3603</v>
      </c>
      <c r="F37" s="440">
        <v>1470899.04</v>
      </c>
      <c r="G37" s="439" t="s">
        <v>3620</v>
      </c>
      <c r="H37" s="438" t="s">
        <v>100</v>
      </c>
      <c r="I37" s="408" t="s">
        <v>3626</v>
      </c>
    </row>
    <row r="38" spans="1:9" ht="75" x14ac:dyDescent="0.25">
      <c r="A38" s="430">
        <v>30</v>
      </c>
      <c r="B38" s="436" t="s">
        <v>3616</v>
      </c>
      <c r="C38" s="437" t="s">
        <v>3617</v>
      </c>
      <c r="D38" s="437" t="s">
        <v>3618</v>
      </c>
      <c r="E38" s="438" t="s">
        <v>3619</v>
      </c>
      <c r="F38" s="440">
        <v>1533604.46</v>
      </c>
      <c r="G38" s="439" t="s">
        <v>3613</v>
      </c>
      <c r="H38" s="438" t="s">
        <v>100</v>
      </c>
      <c r="I38" s="408" t="s">
        <v>3635</v>
      </c>
    </row>
    <row r="39" spans="1:9" ht="94.5" customHeight="1" x14ac:dyDescent="0.25">
      <c r="A39" s="430">
        <v>31</v>
      </c>
      <c r="B39" s="416" t="s">
        <v>3621</v>
      </c>
      <c r="C39" s="367" t="s">
        <v>3622</v>
      </c>
      <c r="D39" s="367" t="s">
        <v>3623</v>
      </c>
      <c r="E39" s="367" t="s">
        <v>3624</v>
      </c>
      <c r="F39" s="417">
        <v>1506375.96</v>
      </c>
      <c r="G39" s="7" t="s">
        <v>3625</v>
      </c>
      <c r="H39" s="8" t="s">
        <v>100</v>
      </c>
      <c r="I39" s="408" t="s">
        <v>3636</v>
      </c>
    </row>
    <row r="40" spans="1:9" ht="86.25" customHeight="1" x14ac:dyDescent="0.25">
      <c r="A40" s="430">
        <v>32</v>
      </c>
      <c r="B40" s="416" t="s">
        <v>3631</v>
      </c>
      <c r="C40" s="414" t="s">
        <v>3632</v>
      </c>
      <c r="D40" s="414" t="s">
        <v>3633</v>
      </c>
      <c r="E40" s="367" t="s">
        <v>3634</v>
      </c>
      <c r="F40" s="417">
        <v>1291447.2</v>
      </c>
      <c r="G40" s="7" t="s">
        <v>4996</v>
      </c>
      <c r="H40" s="8" t="s">
        <v>3561</v>
      </c>
      <c r="I40" s="408" t="s">
        <v>3639</v>
      </c>
    </row>
    <row r="41" spans="1:9" ht="16.5" customHeight="1" x14ac:dyDescent="0.25">
      <c r="A41" s="856" t="s">
        <v>5000</v>
      </c>
      <c r="B41" s="857"/>
      <c r="C41" s="857"/>
      <c r="D41" s="857"/>
      <c r="E41" s="857"/>
      <c r="F41" s="857"/>
      <c r="G41" s="857"/>
      <c r="H41" s="857"/>
      <c r="I41" s="858"/>
    </row>
    <row r="42" spans="1:9" ht="75" x14ac:dyDescent="0.25">
      <c r="A42" s="369">
        <v>1</v>
      </c>
      <c r="B42" s="369" t="s">
        <v>4980</v>
      </c>
      <c r="C42" s="414" t="s">
        <v>4981</v>
      </c>
      <c r="D42" s="414" t="s">
        <v>4982</v>
      </c>
      <c r="E42" s="367" t="s">
        <v>4983</v>
      </c>
      <c r="F42" s="417" t="s">
        <v>4984</v>
      </c>
      <c r="G42" s="7" t="s">
        <v>4946</v>
      </c>
      <c r="H42" s="8" t="s">
        <v>100</v>
      </c>
      <c r="I42" s="424" t="s">
        <v>5016</v>
      </c>
    </row>
    <row r="43" spans="1:9" ht="105" x14ac:dyDescent="0.25">
      <c r="A43" s="369">
        <v>2</v>
      </c>
      <c r="B43" s="369" t="s">
        <v>5001</v>
      </c>
      <c r="C43" s="414" t="s">
        <v>5005</v>
      </c>
      <c r="D43" s="414" t="s">
        <v>5008</v>
      </c>
      <c r="E43" s="367" t="s">
        <v>5003</v>
      </c>
      <c r="F43" s="417" t="s">
        <v>5004</v>
      </c>
      <c r="G43" s="7" t="s">
        <v>4997</v>
      </c>
      <c r="H43" s="8" t="s">
        <v>100</v>
      </c>
      <c r="I43" s="424" t="s">
        <v>5051</v>
      </c>
    </row>
    <row r="44" spans="1:9" ht="60" x14ac:dyDescent="0.25">
      <c r="A44" s="369">
        <v>3</v>
      </c>
      <c r="B44" s="369" t="s">
        <v>5002</v>
      </c>
      <c r="C44" s="414" t="s">
        <v>5006</v>
      </c>
      <c r="D44" s="414" t="s">
        <v>5007</v>
      </c>
      <c r="E44" s="367" t="s">
        <v>5009</v>
      </c>
      <c r="F44" s="417">
        <v>425166</v>
      </c>
      <c r="G44" s="7" t="s">
        <v>4997</v>
      </c>
      <c r="H44" s="8" t="s">
        <v>100</v>
      </c>
      <c r="I44" s="424" t="s">
        <v>5058</v>
      </c>
    </row>
    <row r="45" spans="1:9" ht="135" x14ac:dyDescent="0.25">
      <c r="A45" s="500">
        <v>4</v>
      </c>
      <c r="B45" s="426" t="s">
        <v>5018</v>
      </c>
      <c r="C45" s="425" t="s">
        <v>5019</v>
      </c>
      <c r="D45" s="499" t="s">
        <v>5031</v>
      </c>
      <c r="E45" s="425" t="s">
        <v>5034</v>
      </c>
      <c r="F45" s="502">
        <v>551027.4</v>
      </c>
      <c r="G45" s="503">
        <v>45859</v>
      </c>
      <c r="H45" s="426" t="s">
        <v>5071</v>
      </c>
      <c r="I45" s="16"/>
    </row>
    <row r="46" spans="1:9" ht="151.5" customHeight="1" x14ac:dyDescent="0.25">
      <c r="A46" s="500">
        <v>5</v>
      </c>
      <c r="B46" s="426" t="s">
        <v>5020</v>
      </c>
      <c r="C46" s="425" t="s">
        <v>5021</v>
      </c>
      <c r="D46" s="499" t="s">
        <v>5032</v>
      </c>
      <c r="E46" s="425" t="s">
        <v>5035</v>
      </c>
      <c r="F46" s="502">
        <v>501733.19</v>
      </c>
      <c r="G46" s="503">
        <v>45859</v>
      </c>
      <c r="H46" s="426" t="s">
        <v>5071</v>
      </c>
      <c r="I46" s="16"/>
    </row>
    <row r="47" spans="1:9" ht="60" x14ac:dyDescent="0.25">
      <c r="A47" s="501">
        <v>6</v>
      </c>
      <c r="B47" s="426" t="s">
        <v>5022</v>
      </c>
      <c r="C47" s="425" t="s">
        <v>5023</v>
      </c>
      <c r="D47" s="499" t="s">
        <v>5072</v>
      </c>
      <c r="E47" s="425" t="s">
        <v>5036</v>
      </c>
      <c r="F47" s="504">
        <v>1467793.32</v>
      </c>
      <c r="G47" s="505">
        <v>45860</v>
      </c>
      <c r="H47" s="507" t="s">
        <v>100</v>
      </c>
      <c r="I47" s="424" t="s">
        <v>5131</v>
      </c>
    </row>
    <row r="48" spans="1:9" ht="155.25" customHeight="1" x14ac:dyDescent="0.25">
      <c r="A48" s="501">
        <v>7</v>
      </c>
      <c r="B48" s="426" t="s">
        <v>5024</v>
      </c>
      <c r="C48" s="425" t="s">
        <v>5025</v>
      </c>
      <c r="D48" s="499" t="s">
        <v>5033</v>
      </c>
      <c r="E48" s="425" t="s">
        <v>5037</v>
      </c>
      <c r="F48" s="506">
        <v>1499634.96</v>
      </c>
      <c r="G48" s="505">
        <v>45860</v>
      </c>
      <c r="H48" s="426" t="s">
        <v>5071</v>
      </c>
      <c r="I48" s="16"/>
    </row>
    <row r="49" spans="1:10" ht="75" x14ac:dyDescent="0.25">
      <c r="A49" s="501">
        <v>8</v>
      </c>
      <c r="B49" s="426" t="s">
        <v>5026</v>
      </c>
      <c r="C49" s="425" t="s">
        <v>5027</v>
      </c>
      <c r="D49" s="498" t="s">
        <v>5028</v>
      </c>
      <c r="E49" s="425" t="s">
        <v>5038</v>
      </c>
      <c r="F49" s="504">
        <v>507780</v>
      </c>
      <c r="G49" s="505">
        <v>45861</v>
      </c>
      <c r="H49" s="507" t="s">
        <v>100</v>
      </c>
      <c r="I49" s="424" t="s">
        <v>5064</v>
      </c>
    </row>
    <row r="50" spans="1:10" ht="135" x14ac:dyDescent="0.25">
      <c r="A50" s="501">
        <v>9</v>
      </c>
      <c r="B50" s="426" t="s">
        <v>5029</v>
      </c>
      <c r="C50" s="425" t="s">
        <v>5030</v>
      </c>
      <c r="D50" s="498" t="s">
        <v>5073</v>
      </c>
      <c r="E50" s="425" t="s">
        <v>5039</v>
      </c>
      <c r="F50" s="504">
        <v>554451.52</v>
      </c>
      <c r="G50" s="505">
        <v>45863</v>
      </c>
      <c r="H50" s="426" t="s">
        <v>5071</v>
      </c>
      <c r="I50" s="16"/>
    </row>
    <row r="51" spans="1:10" ht="135" x14ac:dyDescent="0.25">
      <c r="A51" s="501">
        <v>10</v>
      </c>
      <c r="B51" s="426" t="s">
        <v>5074</v>
      </c>
      <c r="C51" s="425" t="s">
        <v>5075</v>
      </c>
      <c r="D51" s="499" t="s">
        <v>5077</v>
      </c>
      <c r="E51" s="425" t="s">
        <v>5076</v>
      </c>
      <c r="F51" s="504">
        <v>1448768</v>
      </c>
      <c r="G51" s="505">
        <v>45868</v>
      </c>
      <c r="H51" s="426" t="s">
        <v>5071</v>
      </c>
      <c r="I51" s="16"/>
    </row>
    <row r="52" spans="1:10" ht="60" x14ac:dyDescent="0.25">
      <c r="A52" s="501">
        <v>11</v>
      </c>
      <c r="B52" s="426" t="s">
        <v>5078</v>
      </c>
      <c r="C52" s="425" t="s">
        <v>5079</v>
      </c>
      <c r="D52" s="499" t="s">
        <v>5080</v>
      </c>
      <c r="E52" s="425" t="s">
        <v>5081</v>
      </c>
      <c r="F52" s="504">
        <v>462432.6</v>
      </c>
      <c r="G52" s="505">
        <v>45869</v>
      </c>
      <c r="H52" s="426" t="s">
        <v>100</v>
      </c>
      <c r="I52" s="7" t="s">
        <v>5133</v>
      </c>
    </row>
    <row r="53" spans="1:10" ht="156" customHeight="1" x14ac:dyDescent="0.25">
      <c r="A53" s="501">
        <v>12</v>
      </c>
      <c r="B53" s="426" t="s">
        <v>5082</v>
      </c>
      <c r="C53" s="425" t="s">
        <v>5176</v>
      </c>
      <c r="D53" s="499" t="s">
        <v>5084</v>
      </c>
      <c r="E53" s="425" t="s">
        <v>5083</v>
      </c>
      <c r="F53" s="504">
        <v>483322</v>
      </c>
      <c r="G53" s="505">
        <v>45870</v>
      </c>
      <c r="H53" s="426" t="s">
        <v>5071</v>
      </c>
      <c r="I53" s="16"/>
    </row>
    <row r="54" spans="1:10" ht="45" x14ac:dyDescent="0.25">
      <c r="A54" s="501">
        <v>13</v>
      </c>
      <c r="B54" s="426" t="s">
        <v>5108</v>
      </c>
      <c r="C54" s="425" t="s">
        <v>5177</v>
      </c>
      <c r="D54" s="509" t="s">
        <v>5106</v>
      </c>
      <c r="E54" s="425" t="s">
        <v>5107</v>
      </c>
      <c r="F54" s="510">
        <v>501160.08</v>
      </c>
      <c r="G54" s="290">
        <v>45876</v>
      </c>
      <c r="H54" s="426" t="s">
        <v>100</v>
      </c>
      <c r="I54" s="7" t="s">
        <v>5151</v>
      </c>
      <c r="J54" s="508"/>
    </row>
    <row r="55" spans="1:10" ht="165" x14ac:dyDescent="0.25">
      <c r="A55" s="501">
        <v>14</v>
      </c>
      <c r="B55" s="426" t="s">
        <v>5109</v>
      </c>
      <c r="C55" s="414" t="s">
        <v>5178</v>
      </c>
      <c r="D55" s="511" t="s">
        <v>5110</v>
      </c>
      <c r="E55" s="414" t="s">
        <v>5111</v>
      </c>
      <c r="F55" s="512">
        <v>1482285.55</v>
      </c>
      <c r="G55" s="290">
        <v>45877</v>
      </c>
      <c r="H55" s="426" t="s">
        <v>100</v>
      </c>
      <c r="I55" s="533" t="s">
        <v>5215</v>
      </c>
      <c r="J55" s="508"/>
    </row>
    <row r="56" spans="1:10" ht="75" x14ac:dyDescent="0.25">
      <c r="A56" s="501">
        <v>15</v>
      </c>
      <c r="B56" s="426" t="s">
        <v>5169</v>
      </c>
      <c r="C56" s="425" t="s">
        <v>5171</v>
      </c>
      <c r="D56" s="499" t="s">
        <v>5173</v>
      </c>
      <c r="E56" s="425" t="s">
        <v>5174</v>
      </c>
      <c r="F56" s="506">
        <v>497719.06</v>
      </c>
      <c r="G56" s="514">
        <v>45887</v>
      </c>
      <c r="H56" s="426" t="s">
        <v>3561</v>
      </c>
      <c r="I56" s="7" t="s">
        <v>5181</v>
      </c>
    </row>
    <row r="57" spans="1:10" ht="75" x14ac:dyDescent="0.25">
      <c r="A57" s="501">
        <v>16</v>
      </c>
      <c r="B57" s="426" t="s">
        <v>5170</v>
      </c>
      <c r="C57" s="425" t="s">
        <v>5172</v>
      </c>
      <c r="D57" s="499" t="s">
        <v>5179</v>
      </c>
      <c r="E57" s="425" t="s">
        <v>5175</v>
      </c>
      <c r="F57" s="506">
        <v>1404517.51</v>
      </c>
      <c r="G57" s="514">
        <v>45895</v>
      </c>
      <c r="H57" s="426" t="s">
        <v>100</v>
      </c>
      <c r="I57" s="531" t="s">
        <v>5213</v>
      </c>
    </row>
    <row r="58" spans="1:10" ht="90" x14ac:dyDescent="0.25">
      <c r="A58" s="515">
        <v>17</v>
      </c>
      <c r="B58" s="7" t="s">
        <v>5182</v>
      </c>
      <c r="C58" s="414" t="s">
        <v>5186</v>
      </c>
      <c r="D58" s="518" t="s">
        <v>5187</v>
      </c>
      <c r="E58" s="414" t="s">
        <v>5188</v>
      </c>
      <c r="F58" s="516">
        <v>499436</v>
      </c>
      <c r="G58" s="517">
        <v>45897</v>
      </c>
      <c r="H58" s="519" t="s">
        <v>100</v>
      </c>
      <c r="I58" s="532" t="s">
        <v>5214</v>
      </c>
    </row>
    <row r="59" spans="1:10" ht="90" x14ac:dyDescent="0.25">
      <c r="A59" s="7">
        <v>18</v>
      </c>
      <c r="B59" s="7" t="s">
        <v>5183</v>
      </c>
      <c r="C59" s="414" t="s">
        <v>5189</v>
      </c>
      <c r="D59" s="511" t="s">
        <v>5190</v>
      </c>
      <c r="E59" s="414" t="s">
        <v>5191</v>
      </c>
      <c r="F59" s="512">
        <v>1276039.7</v>
      </c>
      <c r="G59" s="517">
        <v>45901</v>
      </c>
      <c r="H59" s="519" t="s">
        <v>3561</v>
      </c>
      <c r="I59" s="533" t="s">
        <v>5215</v>
      </c>
    </row>
    <row r="60" spans="1:10" ht="135" x14ac:dyDescent="0.25">
      <c r="A60" s="7">
        <v>19</v>
      </c>
      <c r="B60" s="7" t="s">
        <v>5184</v>
      </c>
      <c r="C60" s="367" t="s">
        <v>5192</v>
      </c>
      <c r="D60" s="518" t="s">
        <v>5193</v>
      </c>
      <c r="E60" s="414" t="s">
        <v>5194</v>
      </c>
      <c r="F60" s="512">
        <v>438445</v>
      </c>
      <c r="G60" s="517">
        <v>45902</v>
      </c>
      <c r="H60" s="426" t="s">
        <v>5071</v>
      </c>
      <c r="I60" s="16"/>
    </row>
    <row r="61" spans="1:10" ht="60" x14ac:dyDescent="0.25">
      <c r="A61" s="7">
        <v>20</v>
      </c>
      <c r="B61" s="7" t="s">
        <v>5185</v>
      </c>
      <c r="C61" s="414" t="s">
        <v>5195</v>
      </c>
      <c r="D61" s="518" t="s">
        <v>5198</v>
      </c>
      <c r="E61" s="414" t="s">
        <v>5196</v>
      </c>
      <c r="F61" s="512">
        <v>535609.5</v>
      </c>
      <c r="G61" s="517">
        <v>45902</v>
      </c>
      <c r="H61" s="519" t="s">
        <v>100</v>
      </c>
      <c r="I61" s="550" t="s">
        <v>5236</v>
      </c>
    </row>
    <row r="62" spans="1:10" ht="90" x14ac:dyDescent="0.25">
      <c r="A62" s="530">
        <v>21</v>
      </c>
      <c r="B62" s="530" t="s">
        <v>5209</v>
      </c>
      <c r="C62" s="414" t="s">
        <v>5210</v>
      </c>
      <c r="D62" s="518" t="s">
        <v>5211</v>
      </c>
      <c r="E62" s="414" t="s">
        <v>5212</v>
      </c>
      <c r="F62" s="512">
        <v>764491.76</v>
      </c>
      <c r="G62" s="517">
        <v>45905</v>
      </c>
      <c r="H62" s="519" t="s">
        <v>100</v>
      </c>
      <c r="I62" s="533" t="s">
        <v>5215</v>
      </c>
    </row>
    <row r="63" spans="1:10" ht="105" x14ac:dyDescent="0.25">
      <c r="A63" s="536">
        <v>22</v>
      </c>
      <c r="B63" s="543" t="s">
        <v>5216</v>
      </c>
      <c r="C63" s="537" t="s">
        <v>5218</v>
      </c>
      <c r="D63" s="538" t="s">
        <v>5219</v>
      </c>
      <c r="E63" s="537" t="s">
        <v>5220</v>
      </c>
      <c r="F63" s="539">
        <v>1636184.5</v>
      </c>
      <c r="G63" s="540">
        <v>45908</v>
      </c>
      <c r="H63" s="544" t="s">
        <v>5241</v>
      </c>
      <c r="I63" s="542"/>
    </row>
    <row r="64" spans="1:10" ht="75" x14ac:dyDescent="0.25">
      <c r="A64" s="536">
        <v>23</v>
      </c>
      <c r="B64" s="543" t="s">
        <v>5217</v>
      </c>
      <c r="C64" s="537" t="s">
        <v>5221</v>
      </c>
      <c r="D64" s="538" t="s">
        <v>5222</v>
      </c>
      <c r="E64" s="537" t="s">
        <v>5223</v>
      </c>
      <c r="F64" s="539">
        <v>499511.03</v>
      </c>
      <c r="G64" s="541">
        <v>45911</v>
      </c>
      <c r="H64" s="544" t="s">
        <v>5197</v>
      </c>
      <c r="I64" s="542"/>
    </row>
    <row r="65" spans="1:9" ht="165" x14ac:dyDescent="0.25">
      <c r="A65" s="545">
        <v>24</v>
      </c>
      <c r="B65" s="546" t="s">
        <v>5224</v>
      </c>
      <c r="C65" s="367" t="s">
        <v>5226</v>
      </c>
      <c r="D65" s="511" t="s">
        <v>5227</v>
      </c>
      <c r="E65" s="414" t="s">
        <v>5225</v>
      </c>
      <c r="F65" s="512">
        <v>1501124.4</v>
      </c>
      <c r="G65" s="541">
        <v>45915</v>
      </c>
      <c r="H65" s="544" t="s">
        <v>5228</v>
      </c>
      <c r="I65" s="16"/>
    </row>
    <row r="66" spans="1:9" ht="81" customHeight="1" x14ac:dyDescent="0.25">
      <c r="A66" s="551">
        <v>25</v>
      </c>
      <c r="B66" s="414" t="s">
        <v>5242</v>
      </c>
      <c r="C66" s="414" t="s">
        <v>5244</v>
      </c>
      <c r="D66" s="511" t="s">
        <v>5247</v>
      </c>
      <c r="E66" s="414" t="s">
        <v>5249</v>
      </c>
      <c r="F66" s="512">
        <v>506548</v>
      </c>
      <c r="G66" s="557">
        <v>45923</v>
      </c>
      <c r="H66" s="544" t="s">
        <v>5228</v>
      </c>
      <c r="I66" s="14"/>
    </row>
    <row r="67" spans="1:9" ht="73.5" customHeight="1" x14ac:dyDescent="0.25">
      <c r="A67" s="551">
        <v>26</v>
      </c>
      <c r="B67" s="414" t="s">
        <v>5243</v>
      </c>
      <c r="C67" s="414" t="s">
        <v>5245</v>
      </c>
      <c r="D67" s="511" t="s">
        <v>5248</v>
      </c>
      <c r="E67" s="414" t="s">
        <v>5246</v>
      </c>
      <c r="F67" s="512">
        <v>452970</v>
      </c>
      <c r="G67" s="557">
        <v>45925</v>
      </c>
      <c r="H67" s="544" t="s">
        <v>5228</v>
      </c>
      <c r="I67" s="14"/>
    </row>
  </sheetData>
  <autoFilter ref="A4:I55" xr:uid="{00000000-0009-0000-0000-00000E000000}"/>
  <mergeCells count="2">
    <mergeCell ref="A41:I41"/>
    <mergeCell ref="A8:I8"/>
  </mergeCells>
  <phoneticPr fontId="2" type="noConversion"/>
  <dataValidations count="2">
    <dataValidation type="decimal" allowBlank="1" showInputMessage="1" showErrorMessage="1" sqref="F45:F53 F55:F67" xr:uid="{00000000-0002-0000-0E00-000000000000}">
      <formula1>0</formula1>
      <formula2>10000000</formula2>
    </dataValidation>
    <dataValidation type="date" operator="greaterThan" allowBlank="1" showInputMessage="1" showErrorMessage="1" sqref="G45:G53 G56:G67" xr:uid="{00000000-0002-0000-0E00-000001000000}">
      <formula1>45839</formula1>
    </dataValidation>
  </dataValidations>
  <pageMargins left="0.7" right="0.7" top="0.75" bottom="0.75" header="0.3" footer="0.3"/>
  <pageSetup paperSize="9" scale="4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00"/>
  <sheetViews>
    <sheetView topLeftCell="A95" zoomScale="77" zoomScaleNormal="77" workbookViewId="0">
      <selection activeCell="C100" sqref="C100"/>
    </sheetView>
  </sheetViews>
  <sheetFormatPr defaultRowHeight="15" x14ac:dyDescent="0.25"/>
  <cols>
    <col min="1" max="1" width="13.5703125" customWidth="1"/>
    <col min="2" max="2" width="14" customWidth="1"/>
    <col min="3" max="3" width="43" customWidth="1"/>
    <col min="4" max="4" width="66.28515625" customWidth="1"/>
    <col min="5" max="5" width="25.140625" customWidth="1"/>
    <col min="6" max="6" width="22.5703125" style="6" customWidth="1"/>
    <col min="7" max="7" width="34" customWidth="1"/>
    <col min="8" max="8" width="29.140625" customWidth="1"/>
    <col min="9" max="9" width="19.5703125" customWidth="1"/>
    <col min="10" max="10" width="14.42578125" customWidth="1"/>
  </cols>
  <sheetData>
    <row r="2" spans="1:10" ht="21" x14ac:dyDescent="0.35">
      <c r="A2" s="832" t="s">
        <v>3674</v>
      </c>
      <c r="B2" s="833"/>
      <c r="C2" s="833"/>
      <c r="D2" s="833"/>
      <c r="E2" s="833"/>
      <c r="F2" s="833"/>
      <c r="G2" s="833"/>
      <c r="H2" s="833"/>
      <c r="I2" s="833"/>
    </row>
    <row r="4" spans="1:10" ht="30" x14ac:dyDescent="0.25">
      <c r="A4" s="4" t="s">
        <v>3654</v>
      </c>
      <c r="B4" s="4" t="s">
        <v>3652</v>
      </c>
      <c r="C4" s="4" t="s">
        <v>3088</v>
      </c>
      <c r="D4" s="4" t="s">
        <v>1335</v>
      </c>
      <c r="E4" s="4" t="s">
        <v>491</v>
      </c>
      <c r="F4" s="285" t="s">
        <v>3653</v>
      </c>
      <c r="G4" s="4" t="s">
        <v>3655</v>
      </c>
      <c r="H4" s="4" t="s">
        <v>3056</v>
      </c>
      <c r="I4" s="13" t="s">
        <v>3656</v>
      </c>
    </row>
    <row r="5" spans="1:10" ht="45" x14ac:dyDescent="0.25">
      <c r="A5" s="562">
        <v>1</v>
      </c>
      <c r="B5" s="562" t="s">
        <v>388</v>
      </c>
      <c r="C5" s="412" t="s">
        <v>3657</v>
      </c>
      <c r="D5" s="562"/>
      <c r="E5" s="834" t="s">
        <v>3666</v>
      </c>
      <c r="F5" s="823">
        <f>6087500+1000000</f>
        <v>7087500</v>
      </c>
      <c r="G5" s="562" t="s">
        <v>388</v>
      </c>
      <c r="H5" s="563" t="s">
        <v>3658</v>
      </c>
      <c r="I5" s="562" t="s">
        <v>3659</v>
      </c>
      <c r="J5" s="413"/>
    </row>
    <row r="6" spans="1:10" ht="30" x14ac:dyDescent="0.25">
      <c r="A6" s="562"/>
      <c r="B6" s="562"/>
      <c r="C6" s="412" t="s">
        <v>3660</v>
      </c>
      <c r="D6" s="562"/>
      <c r="E6" s="834"/>
      <c r="F6" s="824"/>
      <c r="G6" s="562"/>
      <c r="H6" s="563"/>
      <c r="I6" s="562"/>
      <c r="J6" s="413"/>
    </row>
    <row r="7" spans="1:10" x14ac:dyDescent="0.25">
      <c r="A7" s="562">
        <f>A5+1</f>
        <v>2</v>
      </c>
      <c r="B7" s="562" t="s">
        <v>388</v>
      </c>
      <c r="C7" s="563" t="s">
        <v>3661</v>
      </c>
      <c r="D7" s="831"/>
      <c r="E7" s="563" t="s">
        <v>3667</v>
      </c>
      <c r="F7" s="830">
        <v>2875093.75</v>
      </c>
      <c r="G7" s="562" t="s">
        <v>388</v>
      </c>
      <c r="H7" s="563" t="s">
        <v>100</v>
      </c>
      <c r="I7" s="562" t="s">
        <v>3662</v>
      </c>
      <c r="J7" s="413"/>
    </row>
    <row r="8" spans="1:10" x14ac:dyDescent="0.25">
      <c r="A8" s="562"/>
      <c r="B8" s="562"/>
      <c r="C8" s="563"/>
      <c r="D8" s="831"/>
      <c r="E8" s="563"/>
      <c r="F8" s="830"/>
      <c r="G8" s="562"/>
      <c r="H8" s="563"/>
      <c r="I8" s="562"/>
      <c r="J8" s="413"/>
    </row>
    <row r="9" spans="1:10" x14ac:dyDescent="0.25">
      <c r="A9" s="562"/>
      <c r="B9" s="562"/>
      <c r="C9" s="563"/>
      <c r="D9" s="831"/>
      <c r="E9" s="563"/>
      <c r="F9" s="830"/>
      <c r="G9" s="562"/>
      <c r="H9" s="563"/>
      <c r="I9" s="562"/>
      <c r="J9" s="413"/>
    </row>
    <row r="10" spans="1:10" x14ac:dyDescent="0.25">
      <c r="A10" s="562">
        <f>A7+1</f>
        <v>3</v>
      </c>
      <c r="B10" s="562" t="s">
        <v>388</v>
      </c>
      <c r="C10" s="563" t="s">
        <v>3673</v>
      </c>
      <c r="D10" s="562"/>
      <c r="E10" s="563" t="s">
        <v>3663</v>
      </c>
      <c r="F10" s="830">
        <v>150000</v>
      </c>
      <c r="G10" s="562" t="s">
        <v>388</v>
      </c>
      <c r="H10" s="563" t="s">
        <v>100</v>
      </c>
      <c r="I10" s="562" t="s">
        <v>3664</v>
      </c>
      <c r="J10" s="413"/>
    </row>
    <row r="11" spans="1:10" x14ac:dyDescent="0.25">
      <c r="A11" s="562"/>
      <c r="B11" s="562"/>
      <c r="C11" s="563"/>
      <c r="D11" s="562"/>
      <c r="E11" s="563"/>
      <c r="F11" s="830"/>
      <c r="G11" s="562"/>
      <c r="H11" s="563"/>
      <c r="I11" s="562"/>
      <c r="J11" s="413"/>
    </row>
    <row r="12" spans="1:10" x14ac:dyDescent="0.25">
      <c r="A12" s="773">
        <f>A10+1</f>
        <v>4</v>
      </c>
      <c r="B12" s="773" t="s">
        <v>388</v>
      </c>
      <c r="C12" s="785" t="s">
        <v>3668</v>
      </c>
      <c r="D12" s="773"/>
      <c r="E12" s="785" t="s">
        <v>3665</v>
      </c>
      <c r="F12" s="830">
        <v>303750</v>
      </c>
      <c r="G12" s="773" t="s">
        <v>388</v>
      </c>
      <c r="H12" s="773" t="s">
        <v>100</v>
      </c>
      <c r="I12" s="773" t="s">
        <v>3669</v>
      </c>
      <c r="J12" s="413"/>
    </row>
    <row r="13" spans="1:10" x14ac:dyDescent="0.25">
      <c r="A13" s="775"/>
      <c r="B13" s="775"/>
      <c r="C13" s="827"/>
      <c r="D13" s="775"/>
      <c r="E13" s="827"/>
      <c r="F13" s="830"/>
      <c r="G13" s="775"/>
      <c r="H13" s="775"/>
      <c r="I13" s="775"/>
      <c r="J13" s="413"/>
    </row>
    <row r="14" spans="1:10" x14ac:dyDescent="0.25">
      <c r="A14" s="773">
        <f>A12+1</f>
        <v>5</v>
      </c>
      <c r="B14" s="773" t="s">
        <v>388</v>
      </c>
      <c r="C14" s="785" t="s">
        <v>3670</v>
      </c>
      <c r="D14" s="773"/>
      <c r="E14" s="828" t="s">
        <v>3672</v>
      </c>
      <c r="F14" s="823">
        <v>1000000</v>
      </c>
      <c r="G14" s="773" t="s">
        <v>388</v>
      </c>
      <c r="H14" s="773" t="s">
        <v>100</v>
      </c>
      <c r="I14" s="825" t="s">
        <v>3671</v>
      </c>
      <c r="J14" s="413"/>
    </row>
    <row r="15" spans="1:10" x14ac:dyDescent="0.25">
      <c r="A15" s="775"/>
      <c r="B15" s="775"/>
      <c r="C15" s="827"/>
      <c r="D15" s="775"/>
      <c r="E15" s="829"/>
      <c r="F15" s="824"/>
      <c r="G15" s="775"/>
      <c r="H15" s="775"/>
      <c r="I15" s="826"/>
      <c r="J15" s="413"/>
    </row>
    <row r="16" spans="1:10" ht="165" x14ac:dyDescent="0.25">
      <c r="A16" s="464">
        <f>A14+1</f>
        <v>6</v>
      </c>
      <c r="B16" s="464" t="s">
        <v>388</v>
      </c>
      <c r="C16" s="22" t="s">
        <v>4346</v>
      </c>
      <c r="D16" s="2"/>
      <c r="E16" s="465" t="s">
        <v>4347</v>
      </c>
      <c r="F16" s="468">
        <v>1093750</v>
      </c>
      <c r="G16" s="464" t="s">
        <v>388</v>
      </c>
      <c r="H16" s="8" t="s">
        <v>100</v>
      </c>
      <c r="I16" s="466" t="s">
        <v>4348</v>
      </c>
      <c r="J16" s="413"/>
    </row>
    <row r="17" spans="1:10" ht="38.25" x14ac:dyDescent="0.25">
      <c r="A17" s="469">
        <f t="shared" ref="A17:A77" si="0">A16+1</f>
        <v>7</v>
      </c>
      <c r="B17" s="470" t="s">
        <v>3833</v>
      </c>
      <c r="C17" s="471" t="s">
        <v>3859</v>
      </c>
      <c r="D17" s="471" t="s">
        <v>3857</v>
      </c>
      <c r="E17" s="462" t="s">
        <v>3846</v>
      </c>
      <c r="F17" s="463">
        <v>9010615.0299999993</v>
      </c>
      <c r="G17" s="462" t="s">
        <v>4249</v>
      </c>
      <c r="H17" s="462" t="s">
        <v>100</v>
      </c>
      <c r="I17" s="462" t="s">
        <v>3845</v>
      </c>
      <c r="J17" s="413"/>
    </row>
    <row r="18" spans="1:10" ht="45" x14ac:dyDescent="0.25">
      <c r="A18" s="469">
        <f t="shared" si="0"/>
        <v>8</v>
      </c>
      <c r="B18" s="470" t="s">
        <v>3834</v>
      </c>
      <c r="C18" s="471" t="s">
        <v>1417</v>
      </c>
      <c r="D18" s="472" t="s">
        <v>3860</v>
      </c>
      <c r="E18" s="462" t="s">
        <v>3847</v>
      </c>
      <c r="F18" s="463">
        <v>8893185</v>
      </c>
      <c r="G18" s="462" t="s">
        <v>4249</v>
      </c>
      <c r="H18" s="462" t="s">
        <v>100</v>
      </c>
      <c r="I18" s="462" t="s">
        <v>3844</v>
      </c>
      <c r="J18" s="413"/>
    </row>
    <row r="19" spans="1:10" ht="45" x14ac:dyDescent="0.25">
      <c r="A19" s="469">
        <f t="shared" si="0"/>
        <v>9</v>
      </c>
      <c r="B19" s="470" t="s">
        <v>3835</v>
      </c>
      <c r="C19" s="471" t="s">
        <v>3861</v>
      </c>
      <c r="D19" s="472" t="s">
        <v>3862</v>
      </c>
      <c r="E19" s="462" t="s">
        <v>3848</v>
      </c>
      <c r="F19" s="463">
        <v>9013225.6199999992</v>
      </c>
      <c r="G19" s="462" t="s">
        <v>4249</v>
      </c>
      <c r="H19" s="462" t="s">
        <v>100</v>
      </c>
      <c r="I19" s="462" t="s">
        <v>3844</v>
      </c>
      <c r="J19" s="413"/>
    </row>
    <row r="20" spans="1:10" ht="60" x14ac:dyDescent="0.25">
      <c r="A20" s="7">
        <f t="shared" si="0"/>
        <v>10</v>
      </c>
      <c r="B20" s="321" t="s">
        <v>3836</v>
      </c>
      <c r="C20" s="442" t="s">
        <v>926</v>
      </c>
      <c r="D20" s="442" t="s">
        <v>3858</v>
      </c>
      <c r="E20" s="8" t="s">
        <v>3849</v>
      </c>
      <c r="F20" s="5">
        <v>10903255.52</v>
      </c>
      <c r="G20" s="8" t="s">
        <v>4249</v>
      </c>
      <c r="H20" s="8" t="s">
        <v>100</v>
      </c>
      <c r="I20" s="8" t="s">
        <v>3844</v>
      </c>
      <c r="J20" s="413"/>
    </row>
    <row r="21" spans="1:10" ht="45" x14ac:dyDescent="0.25">
      <c r="A21" s="469">
        <f t="shared" si="0"/>
        <v>11</v>
      </c>
      <c r="B21" s="470" t="s">
        <v>3837</v>
      </c>
      <c r="C21" s="471" t="s">
        <v>1499</v>
      </c>
      <c r="D21" s="471" t="s">
        <v>3863</v>
      </c>
      <c r="E21" s="462" t="s">
        <v>3850</v>
      </c>
      <c r="F21" s="463">
        <v>9013225.8300000001</v>
      </c>
      <c r="G21" s="462" t="s">
        <v>4249</v>
      </c>
      <c r="H21" s="462" t="s">
        <v>100</v>
      </c>
      <c r="I21" s="462" t="s">
        <v>3844</v>
      </c>
      <c r="J21" s="413"/>
    </row>
    <row r="22" spans="1:10" ht="60" x14ac:dyDescent="0.25">
      <c r="A22" s="469">
        <f t="shared" si="0"/>
        <v>12</v>
      </c>
      <c r="B22" s="470" t="s">
        <v>3838</v>
      </c>
      <c r="C22" s="471" t="s">
        <v>3866</v>
      </c>
      <c r="D22" s="472" t="s">
        <v>3864</v>
      </c>
      <c r="E22" s="462" t="s">
        <v>3851</v>
      </c>
      <c r="F22" s="463">
        <v>10937499.439999999</v>
      </c>
      <c r="G22" s="462" t="s">
        <v>4249</v>
      </c>
      <c r="H22" s="462" t="s">
        <v>100</v>
      </c>
      <c r="I22" s="462" t="s">
        <v>3844</v>
      </c>
      <c r="J22" s="413"/>
    </row>
    <row r="23" spans="1:10" ht="60" x14ac:dyDescent="0.25">
      <c r="A23" s="469">
        <f t="shared" si="0"/>
        <v>13</v>
      </c>
      <c r="B23" s="470" t="s">
        <v>3839</v>
      </c>
      <c r="C23" s="471" t="s">
        <v>3866</v>
      </c>
      <c r="D23" s="472" t="s">
        <v>3865</v>
      </c>
      <c r="E23" s="462" t="s">
        <v>3852</v>
      </c>
      <c r="F23" s="463">
        <v>10430297.869999999</v>
      </c>
      <c r="G23" s="462" t="s">
        <v>4249</v>
      </c>
      <c r="H23" s="462" t="s">
        <v>100</v>
      </c>
      <c r="I23" s="462" t="s">
        <v>3844</v>
      </c>
      <c r="J23" s="413"/>
    </row>
    <row r="24" spans="1:10" ht="51" x14ac:dyDescent="0.25">
      <c r="A24" s="469">
        <f t="shared" si="0"/>
        <v>14</v>
      </c>
      <c r="B24" s="470" t="s">
        <v>3840</v>
      </c>
      <c r="C24" s="471" t="s">
        <v>3868</v>
      </c>
      <c r="D24" s="472" t="s">
        <v>3867</v>
      </c>
      <c r="E24" s="462" t="s">
        <v>3853</v>
      </c>
      <c r="F24" s="463">
        <v>3605345.26</v>
      </c>
      <c r="G24" s="462" t="s">
        <v>4249</v>
      </c>
      <c r="H24" s="462" t="s">
        <v>100</v>
      </c>
      <c r="I24" s="462" t="s">
        <v>3844</v>
      </c>
      <c r="J24" s="413"/>
    </row>
    <row r="25" spans="1:10" ht="38.25" x14ac:dyDescent="0.25">
      <c r="A25" s="469">
        <f t="shared" si="0"/>
        <v>15</v>
      </c>
      <c r="B25" s="470" t="s">
        <v>3841</v>
      </c>
      <c r="C25" s="471" t="s">
        <v>3869</v>
      </c>
      <c r="D25" s="472" t="s">
        <v>3870</v>
      </c>
      <c r="E25" s="462" t="s">
        <v>3854</v>
      </c>
      <c r="F25" s="463">
        <v>9013362.5399999991</v>
      </c>
      <c r="G25" s="462" t="s">
        <v>4249</v>
      </c>
      <c r="H25" s="462" t="s">
        <v>100</v>
      </c>
      <c r="I25" s="462" t="s">
        <v>3844</v>
      </c>
      <c r="J25" s="413"/>
    </row>
    <row r="26" spans="1:10" ht="45" x14ac:dyDescent="0.25">
      <c r="A26" s="7">
        <f t="shared" si="0"/>
        <v>16</v>
      </c>
      <c r="B26" s="321" t="s">
        <v>3842</v>
      </c>
      <c r="C26" s="442" t="s">
        <v>3871</v>
      </c>
      <c r="D26" s="9" t="s">
        <v>3872</v>
      </c>
      <c r="E26" s="8" t="s">
        <v>3855</v>
      </c>
      <c r="F26" s="5">
        <v>4375000</v>
      </c>
      <c r="G26" s="8" t="s">
        <v>4249</v>
      </c>
      <c r="H26" s="8" t="s">
        <v>100</v>
      </c>
      <c r="I26" s="8" t="s">
        <v>3844</v>
      </c>
      <c r="J26" s="413"/>
    </row>
    <row r="27" spans="1:10" ht="105" x14ac:dyDescent="0.25">
      <c r="A27" s="469">
        <f t="shared" si="0"/>
        <v>17</v>
      </c>
      <c r="B27" s="473" t="s">
        <v>3843</v>
      </c>
      <c r="C27" s="474" t="s">
        <v>3873</v>
      </c>
      <c r="D27" s="475" t="s">
        <v>3874</v>
      </c>
      <c r="E27" s="476" t="s">
        <v>3856</v>
      </c>
      <c r="F27" s="467">
        <v>8893180.0299999993</v>
      </c>
      <c r="G27" s="462" t="s">
        <v>4249</v>
      </c>
      <c r="H27" s="476" t="s">
        <v>100</v>
      </c>
      <c r="I27" s="476" t="s">
        <v>3844</v>
      </c>
      <c r="J27" s="413"/>
    </row>
    <row r="28" spans="1:10" ht="60" x14ac:dyDescent="0.25">
      <c r="A28" s="7">
        <f t="shared" si="0"/>
        <v>18</v>
      </c>
      <c r="B28" s="449" t="s">
        <v>3878</v>
      </c>
      <c r="C28" s="443" t="s">
        <v>3879</v>
      </c>
      <c r="D28" s="444" t="s">
        <v>3881</v>
      </c>
      <c r="E28" s="26" t="s">
        <v>3880</v>
      </c>
      <c r="F28" s="27">
        <v>198765</v>
      </c>
      <c r="G28" s="7" t="s">
        <v>4248</v>
      </c>
      <c r="H28" s="26" t="s">
        <v>100</v>
      </c>
      <c r="I28" s="26" t="s">
        <v>3966</v>
      </c>
      <c r="J28" s="413"/>
    </row>
    <row r="29" spans="1:10" ht="45" x14ac:dyDescent="0.25">
      <c r="A29" s="7">
        <f t="shared" si="0"/>
        <v>19</v>
      </c>
      <c r="B29" s="448" t="s">
        <v>3884</v>
      </c>
      <c r="C29" s="445" t="s">
        <v>3885</v>
      </c>
      <c r="D29" s="9" t="s">
        <v>3887</v>
      </c>
      <c r="E29" s="8" t="s">
        <v>3886</v>
      </c>
      <c r="F29" s="5">
        <v>232690.5</v>
      </c>
      <c r="G29" s="7" t="s">
        <v>4288</v>
      </c>
      <c r="H29" s="26" t="s">
        <v>3561</v>
      </c>
      <c r="I29" s="26" t="s">
        <v>3892</v>
      </c>
      <c r="J29" s="413"/>
    </row>
    <row r="30" spans="1:10" ht="60" x14ac:dyDescent="0.25">
      <c r="A30" s="7">
        <f t="shared" si="0"/>
        <v>20</v>
      </c>
      <c r="B30" s="369" t="s">
        <v>3882</v>
      </c>
      <c r="C30" s="9" t="s">
        <v>4080</v>
      </c>
      <c r="D30" s="9" t="s">
        <v>4081</v>
      </c>
      <c r="E30" s="9" t="s">
        <v>3883</v>
      </c>
      <c r="F30" s="5">
        <v>239724.2</v>
      </c>
      <c r="G30" s="7" t="s">
        <v>4584</v>
      </c>
      <c r="H30" s="8" t="s">
        <v>100</v>
      </c>
      <c r="I30" s="26" t="s">
        <v>3966</v>
      </c>
      <c r="J30" s="413"/>
    </row>
    <row r="31" spans="1:10" ht="90" x14ac:dyDescent="0.25">
      <c r="A31" s="7">
        <f t="shared" si="0"/>
        <v>21</v>
      </c>
      <c r="B31" s="456" t="s">
        <v>4126</v>
      </c>
      <c r="C31" s="454" t="s">
        <v>4127</v>
      </c>
      <c r="D31" s="454" t="s">
        <v>4128</v>
      </c>
      <c r="E31" s="454" t="s">
        <v>4129</v>
      </c>
      <c r="F31" s="5">
        <v>199520.42</v>
      </c>
      <c r="G31" s="479" t="s">
        <v>4583</v>
      </c>
      <c r="H31" s="455" t="s">
        <v>100</v>
      </c>
      <c r="I31" s="26" t="s">
        <v>3966</v>
      </c>
      <c r="J31" s="413"/>
    </row>
    <row r="32" spans="1:10" ht="60" x14ac:dyDescent="0.25">
      <c r="A32" s="7">
        <f t="shared" si="0"/>
        <v>22</v>
      </c>
      <c r="B32" s="461" t="s">
        <v>4296</v>
      </c>
      <c r="C32" s="454" t="s">
        <v>3889</v>
      </c>
      <c r="D32" s="454" t="s">
        <v>3890</v>
      </c>
      <c r="E32" s="454" t="s">
        <v>3891</v>
      </c>
      <c r="F32" s="5">
        <v>209440</v>
      </c>
      <c r="G32" s="455" t="s">
        <v>4295</v>
      </c>
      <c r="H32" s="8" t="s">
        <v>100</v>
      </c>
      <c r="I32" s="7" t="s">
        <v>3892</v>
      </c>
      <c r="J32" s="413"/>
    </row>
    <row r="33" spans="1:10" ht="38.25" x14ac:dyDescent="0.25">
      <c r="A33" s="7">
        <f t="shared" si="0"/>
        <v>23</v>
      </c>
      <c r="B33" s="453" t="s">
        <v>4083</v>
      </c>
      <c r="C33" s="21" t="s">
        <v>4076</v>
      </c>
      <c r="D33" s="9" t="s">
        <v>4077</v>
      </c>
      <c r="E33" s="445" t="s">
        <v>4078</v>
      </c>
      <c r="F33" s="20">
        <v>200031.3</v>
      </c>
      <c r="G33" s="7" t="s">
        <v>4585</v>
      </c>
      <c r="H33" s="8" t="s">
        <v>100</v>
      </c>
      <c r="I33" s="7" t="s">
        <v>4079</v>
      </c>
      <c r="J33" s="413"/>
    </row>
    <row r="34" spans="1:10" ht="25.5" x14ac:dyDescent="0.25">
      <c r="A34" s="7">
        <f t="shared" si="0"/>
        <v>24</v>
      </c>
      <c r="B34" s="321" t="s">
        <v>4082</v>
      </c>
      <c r="C34" s="9" t="s">
        <v>1889</v>
      </c>
      <c r="D34" s="9" t="s">
        <v>4085</v>
      </c>
      <c r="E34" s="445" t="s">
        <v>4084</v>
      </c>
      <c r="F34" s="20">
        <v>156091.20000000001</v>
      </c>
      <c r="G34" s="7" t="s">
        <v>4586</v>
      </c>
      <c r="H34" s="8" t="s">
        <v>100</v>
      </c>
      <c r="I34" s="8" t="s">
        <v>4086</v>
      </c>
      <c r="J34" s="413"/>
    </row>
    <row r="35" spans="1:10" ht="51" x14ac:dyDescent="0.25">
      <c r="A35" s="7">
        <f t="shared" si="0"/>
        <v>25</v>
      </c>
      <c r="B35" s="9" t="s">
        <v>4088</v>
      </c>
      <c r="C35" s="9" t="s">
        <v>4087</v>
      </c>
      <c r="D35" s="9" t="s">
        <v>4091</v>
      </c>
      <c r="E35" s="445" t="s">
        <v>4090</v>
      </c>
      <c r="F35" s="20">
        <v>242049.95</v>
      </c>
      <c r="G35" s="7" t="s">
        <v>4586</v>
      </c>
      <c r="H35" s="8" t="s">
        <v>100</v>
      </c>
      <c r="I35" s="8" t="s">
        <v>4089</v>
      </c>
      <c r="J35" s="413"/>
    </row>
    <row r="36" spans="1:10" ht="38.25" x14ac:dyDescent="0.25">
      <c r="A36" s="7">
        <f t="shared" si="0"/>
        <v>26</v>
      </c>
      <c r="B36" s="9" t="s">
        <v>4092</v>
      </c>
      <c r="C36" s="9" t="s">
        <v>1911</v>
      </c>
      <c r="D36" s="9" t="s">
        <v>4095</v>
      </c>
      <c r="E36" s="445" t="s">
        <v>4093</v>
      </c>
      <c r="F36" s="20">
        <v>200392.92</v>
      </c>
      <c r="G36" s="7" t="s">
        <v>4587</v>
      </c>
      <c r="H36" s="8" t="s">
        <v>100</v>
      </c>
      <c r="I36" s="8" t="s">
        <v>4094</v>
      </c>
      <c r="J36" s="413"/>
    </row>
    <row r="37" spans="1:10" ht="76.5" x14ac:dyDescent="0.25">
      <c r="A37" s="7">
        <f t="shared" si="0"/>
        <v>27</v>
      </c>
      <c r="B37" s="7" t="s">
        <v>4163</v>
      </c>
      <c r="C37" s="8" t="s">
        <v>4164</v>
      </c>
      <c r="D37" s="8" t="s">
        <v>4166</v>
      </c>
      <c r="E37" s="457" t="s">
        <v>4165</v>
      </c>
      <c r="F37" s="20">
        <v>199640</v>
      </c>
      <c r="G37" s="7" t="s">
        <v>4354</v>
      </c>
      <c r="H37" s="7" t="s">
        <v>100</v>
      </c>
      <c r="I37" s="7" t="s">
        <v>4167</v>
      </c>
      <c r="J37" s="413"/>
    </row>
    <row r="38" spans="1:10" ht="38.25" x14ac:dyDescent="0.25">
      <c r="A38" s="7">
        <f t="shared" si="0"/>
        <v>28</v>
      </c>
      <c r="B38" s="8" t="s">
        <v>4171</v>
      </c>
      <c r="C38" s="8" t="s">
        <v>4168</v>
      </c>
      <c r="D38" s="8" t="s">
        <v>3890</v>
      </c>
      <c r="E38" s="457" t="s">
        <v>4169</v>
      </c>
      <c r="F38" s="20">
        <v>248780</v>
      </c>
      <c r="G38" s="7" t="s">
        <v>4354</v>
      </c>
      <c r="H38" s="8" t="s">
        <v>100</v>
      </c>
      <c r="I38" s="7" t="s">
        <v>4170</v>
      </c>
      <c r="J38" s="413"/>
    </row>
    <row r="39" spans="1:10" ht="89.25" x14ac:dyDescent="0.25">
      <c r="A39" s="7">
        <f t="shared" si="0"/>
        <v>29</v>
      </c>
      <c r="B39" s="8" t="s">
        <v>4172</v>
      </c>
      <c r="C39" s="8" t="s">
        <v>4168</v>
      </c>
      <c r="D39" s="14" t="s">
        <v>4174</v>
      </c>
      <c r="E39" s="457" t="s">
        <v>4173</v>
      </c>
      <c r="F39" s="20">
        <v>199998.06</v>
      </c>
      <c r="G39" s="7" t="s">
        <v>4354</v>
      </c>
      <c r="H39" s="8" t="s">
        <v>100</v>
      </c>
      <c r="I39" s="7" t="s">
        <v>4175</v>
      </c>
      <c r="J39" s="413"/>
    </row>
    <row r="40" spans="1:10" ht="90" x14ac:dyDescent="0.25">
      <c r="A40" s="7">
        <f t="shared" si="0"/>
        <v>30</v>
      </c>
      <c r="B40" s="7" t="s">
        <v>4183</v>
      </c>
      <c r="C40" s="8" t="s">
        <v>4184</v>
      </c>
      <c r="D40" s="8" t="s">
        <v>4186</v>
      </c>
      <c r="E40" s="8" t="s">
        <v>4185</v>
      </c>
      <c r="F40" s="20">
        <v>158174.44</v>
      </c>
      <c r="G40" s="7" t="s">
        <v>4588</v>
      </c>
      <c r="H40" s="8" t="s">
        <v>100</v>
      </c>
      <c r="I40" s="8" t="s">
        <v>4094</v>
      </c>
      <c r="J40" s="413"/>
    </row>
    <row r="41" spans="1:10" ht="38.25" x14ac:dyDescent="0.25">
      <c r="A41" s="7">
        <f t="shared" si="0"/>
        <v>31</v>
      </c>
      <c r="B41" s="8" t="s">
        <v>4176</v>
      </c>
      <c r="C41" s="8" t="s">
        <v>4168</v>
      </c>
      <c r="D41" s="8" t="s">
        <v>4178</v>
      </c>
      <c r="E41" s="445" t="s">
        <v>4177</v>
      </c>
      <c r="F41" s="20">
        <v>168596.6</v>
      </c>
      <c r="G41" s="7" t="s">
        <v>4321</v>
      </c>
      <c r="H41" s="8" t="s">
        <v>100</v>
      </c>
      <c r="I41" s="8" t="s">
        <v>4139</v>
      </c>
      <c r="J41" s="413"/>
    </row>
    <row r="42" spans="1:10" ht="30" x14ac:dyDescent="0.25">
      <c r="A42" s="7">
        <f t="shared" si="0"/>
        <v>32</v>
      </c>
      <c r="B42" s="9" t="s">
        <v>4135</v>
      </c>
      <c r="C42" s="9" t="s">
        <v>4136</v>
      </c>
      <c r="D42" s="9" t="s">
        <v>4138</v>
      </c>
      <c r="E42" s="445" t="s">
        <v>4137</v>
      </c>
      <c r="F42" s="20">
        <v>246995</v>
      </c>
      <c r="G42" s="7" t="s">
        <v>4589</v>
      </c>
      <c r="H42" s="8" t="s">
        <v>100</v>
      </c>
      <c r="I42" s="8" t="s">
        <v>4139</v>
      </c>
      <c r="J42" s="413"/>
    </row>
    <row r="43" spans="1:10" ht="60" x14ac:dyDescent="0.25">
      <c r="A43" s="7">
        <f t="shared" si="0"/>
        <v>33</v>
      </c>
      <c r="B43" s="8" t="s">
        <v>4180</v>
      </c>
      <c r="C43" s="8" t="s">
        <v>4179</v>
      </c>
      <c r="D43" s="8" t="s">
        <v>4182</v>
      </c>
      <c r="E43" s="8" t="s">
        <v>4181</v>
      </c>
      <c r="F43" s="5">
        <v>199458</v>
      </c>
      <c r="G43" s="8" t="s">
        <v>4590</v>
      </c>
      <c r="H43" s="8" t="s">
        <v>100</v>
      </c>
      <c r="I43" s="8" t="s">
        <v>4139</v>
      </c>
      <c r="J43" s="413"/>
    </row>
    <row r="44" spans="1:10" ht="30" x14ac:dyDescent="0.25">
      <c r="A44" s="7">
        <f t="shared" si="0"/>
        <v>34</v>
      </c>
      <c r="B44" s="289" t="s">
        <v>4256</v>
      </c>
      <c r="C44" s="289" t="s">
        <v>4255</v>
      </c>
      <c r="D44" s="289" t="s">
        <v>4258</v>
      </c>
      <c r="E44" s="289" t="s">
        <v>4257</v>
      </c>
      <c r="F44" s="287">
        <v>167947.33</v>
      </c>
      <c r="G44" s="289" t="s">
        <v>4259</v>
      </c>
      <c r="H44" s="289" t="s">
        <v>100</v>
      </c>
      <c r="I44" s="289" t="s">
        <v>4134</v>
      </c>
      <c r="J44" s="413"/>
    </row>
    <row r="45" spans="1:10" ht="38.25" x14ac:dyDescent="0.25">
      <c r="A45" s="7">
        <f t="shared" si="0"/>
        <v>35</v>
      </c>
      <c r="B45" s="8" t="s">
        <v>4140</v>
      </c>
      <c r="C45" s="9" t="s">
        <v>1911</v>
      </c>
      <c r="D45" s="9" t="s">
        <v>4142</v>
      </c>
      <c r="E45" s="445" t="s">
        <v>4141</v>
      </c>
      <c r="F45" s="20">
        <v>239727.6</v>
      </c>
      <c r="G45" s="7" t="s">
        <v>4354</v>
      </c>
      <c r="H45" s="8" t="s">
        <v>100</v>
      </c>
      <c r="I45" s="8" t="s">
        <v>4134</v>
      </c>
      <c r="J45" s="413"/>
    </row>
    <row r="46" spans="1:10" ht="45" x14ac:dyDescent="0.25">
      <c r="A46" s="7">
        <f t="shared" si="0"/>
        <v>36</v>
      </c>
      <c r="B46" s="8" t="s">
        <v>4131</v>
      </c>
      <c r="C46" s="8" t="s">
        <v>4130</v>
      </c>
      <c r="D46" s="8" t="s">
        <v>4132</v>
      </c>
      <c r="E46" s="8" t="s">
        <v>4133</v>
      </c>
      <c r="F46" s="5">
        <v>241270</v>
      </c>
      <c r="G46" s="8" t="s">
        <v>4585</v>
      </c>
      <c r="H46" s="8" t="s">
        <v>100</v>
      </c>
      <c r="I46" s="8" t="s">
        <v>4134</v>
      </c>
      <c r="J46" s="413"/>
    </row>
    <row r="47" spans="1:10" ht="105" x14ac:dyDescent="0.25">
      <c r="A47" s="7">
        <f t="shared" si="0"/>
        <v>37</v>
      </c>
      <c r="B47" s="7" t="s">
        <v>4290</v>
      </c>
      <c r="C47" s="8" t="s">
        <v>4291</v>
      </c>
      <c r="D47" s="8" t="s">
        <v>4293</v>
      </c>
      <c r="E47" s="8" t="s">
        <v>4292</v>
      </c>
      <c r="F47" s="20">
        <v>207244.79999999999</v>
      </c>
      <c r="G47" s="8" t="s">
        <v>4294</v>
      </c>
      <c r="H47" s="8" t="s">
        <v>100</v>
      </c>
      <c r="I47" s="8" t="s">
        <v>4134</v>
      </c>
      <c r="J47" s="413"/>
    </row>
    <row r="48" spans="1:10" ht="45" x14ac:dyDescent="0.25">
      <c r="A48" s="7">
        <f t="shared" si="0"/>
        <v>38</v>
      </c>
      <c r="B48" s="7" t="s">
        <v>4309</v>
      </c>
      <c r="C48" s="8" t="s">
        <v>4310</v>
      </c>
      <c r="D48" s="8" t="s">
        <v>4312</v>
      </c>
      <c r="E48" s="8" t="s">
        <v>4311</v>
      </c>
      <c r="F48" s="5">
        <v>1131055.5</v>
      </c>
      <c r="G48" s="8" t="s">
        <v>4313</v>
      </c>
      <c r="H48" s="8" t="s">
        <v>100</v>
      </c>
      <c r="I48" s="8" t="s">
        <v>4134</v>
      </c>
      <c r="J48" s="413"/>
    </row>
    <row r="49" spans="1:10" ht="60" x14ac:dyDescent="0.25">
      <c r="A49" s="7">
        <f t="shared" si="0"/>
        <v>39</v>
      </c>
      <c r="B49" s="7" t="s">
        <v>4349</v>
      </c>
      <c r="C49" s="8" t="s">
        <v>4350</v>
      </c>
      <c r="D49" s="8" t="s">
        <v>4351</v>
      </c>
      <c r="E49" s="8" t="s">
        <v>4352</v>
      </c>
      <c r="F49" s="5">
        <v>248360</v>
      </c>
      <c r="G49" s="7" t="s">
        <v>4354</v>
      </c>
      <c r="H49" s="7" t="s">
        <v>100</v>
      </c>
      <c r="I49" s="7" t="s">
        <v>4353</v>
      </c>
      <c r="J49" s="413"/>
    </row>
    <row r="50" spans="1:10" ht="60" x14ac:dyDescent="0.25">
      <c r="A50" s="7">
        <f t="shared" si="0"/>
        <v>40</v>
      </c>
      <c r="B50" s="7" t="s">
        <v>4320</v>
      </c>
      <c r="C50" s="8" t="s">
        <v>4327</v>
      </c>
      <c r="D50" s="8" t="s">
        <v>4329</v>
      </c>
      <c r="E50" s="8" t="s">
        <v>4328</v>
      </c>
      <c r="F50" s="20">
        <v>166635</v>
      </c>
      <c r="G50" s="8" t="s">
        <v>4321</v>
      </c>
      <c r="H50" s="8" t="s">
        <v>100</v>
      </c>
      <c r="I50" s="8" t="s">
        <v>4322</v>
      </c>
      <c r="J50" s="413"/>
    </row>
    <row r="51" spans="1:10" ht="75" x14ac:dyDescent="0.25">
      <c r="A51" s="7">
        <f t="shared" si="0"/>
        <v>41</v>
      </c>
      <c r="B51" s="7" t="s">
        <v>4330</v>
      </c>
      <c r="C51" s="8" t="s">
        <v>4331</v>
      </c>
      <c r="D51" s="8" t="s">
        <v>4332</v>
      </c>
      <c r="E51" s="8" t="s">
        <v>4333</v>
      </c>
      <c r="F51" s="20">
        <v>194880</v>
      </c>
      <c r="G51" s="8" t="s">
        <v>4278</v>
      </c>
      <c r="H51" s="8" t="s">
        <v>100</v>
      </c>
      <c r="I51" s="8" t="s">
        <v>4254</v>
      </c>
      <c r="J51" s="413"/>
    </row>
    <row r="52" spans="1:10" ht="22.5" x14ac:dyDescent="0.25">
      <c r="A52" s="7">
        <f t="shared" si="0"/>
        <v>42</v>
      </c>
      <c r="B52" s="426" t="s">
        <v>4271</v>
      </c>
      <c r="C52" s="460" t="s">
        <v>4272</v>
      </c>
      <c r="D52" s="426" t="s">
        <v>4274</v>
      </c>
      <c r="E52" s="459" t="s">
        <v>4273</v>
      </c>
      <c r="F52" s="5">
        <v>976406.76</v>
      </c>
      <c r="G52" s="426" t="s">
        <v>4089</v>
      </c>
      <c r="H52" s="426" t="s">
        <v>100</v>
      </c>
      <c r="I52" s="426" t="s">
        <v>4254</v>
      </c>
      <c r="J52" s="413"/>
    </row>
    <row r="53" spans="1:10" ht="30" x14ac:dyDescent="0.25">
      <c r="A53" s="7">
        <f t="shared" si="0"/>
        <v>43</v>
      </c>
      <c r="B53" s="289" t="s">
        <v>4250</v>
      </c>
      <c r="C53" s="289" t="s">
        <v>4251</v>
      </c>
      <c r="D53" s="289" t="s">
        <v>4253</v>
      </c>
      <c r="E53" s="289" t="s">
        <v>4252</v>
      </c>
      <c r="F53" s="287">
        <v>154339.92000000001</v>
      </c>
      <c r="G53" s="289" t="s">
        <v>4086</v>
      </c>
      <c r="H53" s="289" t="s">
        <v>100</v>
      </c>
      <c r="I53" s="289" t="s">
        <v>4254</v>
      </c>
      <c r="J53" s="413"/>
    </row>
    <row r="54" spans="1:10" ht="105" x14ac:dyDescent="0.25">
      <c r="A54" s="7">
        <f t="shared" si="0"/>
        <v>44</v>
      </c>
      <c r="B54" s="8" t="s">
        <v>4260</v>
      </c>
      <c r="C54" s="8" t="s">
        <v>4261</v>
      </c>
      <c r="D54" s="8" t="s">
        <v>4263</v>
      </c>
      <c r="E54" s="8" t="s">
        <v>4262</v>
      </c>
      <c r="F54" s="5">
        <v>849637</v>
      </c>
      <c r="G54" s="8" t="s">
        <v>4264</v>
      </c>
      <c r="H54" s="8" t="s">
        <v>100</v>
      </c>
      <c r="I54" s="8" t="s">
        <v>4265</v>
      </c>
      <c r="J54" s="413"/>
    </row>
    <row r="55" spans="1:10" ht="60" x14ac:dyDescent="0.25">
      <c r="A55" s="7">
        <f t="shared" si="0"/>
        <v>45</v>
      </c>
      <c r="B55" s="7" t="s">
        <v>4286</v>
      </c>
      <c r="C55" s="8" t="s">
        <v>4285</v>
      </c>
      <c r="D55" s="8" t="s">
        <v>1665</v>
      </c>
      <c r="E55" s="8" t="s">
        <v>4287</v>
      </c>
      <c r="F55" s="5">
        <v>205286.64</v>
      </c>
      <c r="G55" s="8" t="s">
        <v>4288</v>
      </c>
      <c r="H55" s="7" t="s">
        <v>100</v>
      </c>
      <c r="I55" s="7" t="s">
        <v>4289</v>
      </c>
      <c r="J55" s="413"/>
    </row>
    <row r="56" spans="1:10" ht="120" x14ac:dyDescent="0.25">
      <c r="A56" s="7">
        <f t="shared" si="0"/>
        <v>46</v>
      </c>
      <c r="B56" s="8" t="s">
        <v>4266</v>
      </c>
      <c r="C56" s="8" t="s">
        <v>4267</v>
      </c>
      <c r="D56" s="8" t="s">
        <v>4269</v>
      </c>
      <c r="E56" s="8" t="s">
        <v>4268</v>
      </c>
      <c r="F56" s="381">
        <v>1900000</v>
      </c>
      <c r="G56" s="8" t="s">
        <v>4167</v>
      </c>
      <c r="H56" s="8" t="s">
        <v>100</v>
      </c>
      <c r="I56" s="8" t="s">
        <v>4270</v>
      </c>
      <c r="J56" s="413"/>
    </row>
    <row r="57" spans="1:10" ht="60" x14ac:dyDescent="0.25">
      <c r="A57" s="7">
        <f t="shared" si="0"/>
        <v>47</v>
      </c>
      <c r="B57" s="7" t="s">
        <v>4323</v>
      </c>
      <c r="C57" s="8" t="s">
        <v>4325</v>
      </c>
      <c r="D57" s="8" t="s">
        <v>4326</v>
      </c>
      <c r="E57" s="8" t="s">
        <v>4324</v>
      </c>
      <c r="F57" s="5">
        <v>201178.6</v>
      </c>
      <c r="G57" s="7" t="s">
        <v>4283</v>
      </c>
      <c r="H57" s="7" t="s">
        <v>100</v>
      </c>
      <c r="I57" s="7" t="s">
        <v>4270</v>
      </c>
      <c r="J57" s="413"/>
    </row>
    <row r="58" spans="1:10" ht="60" x14ac:dyDescent="0.25">
      <c r="A58" s="7">
        <f t="shared" si="0"/>
        <v>48</v>
      </c>
      <c r="B58" s="7" t="s">
        <v>4281</v>
      </c>
      <c r="C58" s="8" t="s">
        <v>4279</v>
      </c>
      <c r="D58" s="422" t="s">
        <v>4282</v>
      </c>
      <c r="E58" s="8" t="s">
        <v>4280</v>
      </c>
      <c r="F58" s="5">
        <v>191148.6</v>
      </c>
      <c r="G58" s="8" t="s">
        <v>4283</v>
      </c>
      <c r="H58" s="7" t="s">
        <v>100</v>
      </c>
      <c r="I58" s="7" t="s">
        <v>4284</v>
      </c>
      <c r="J58" s="413"/>
    </row>
    <row r="59" spans="1:10" ht="75" x14ac:dyDescent="0.25">
      <c r="A59" s="7">
        <f t="shared" si="0"/>
        <v>49</v>
      </c>
      <c r="B59" s="7" t="s">
        <v>4276</v>
      </c>
      <c r="C59" s="8" t="s">
        <v>4277</v>
      </c>
      <c r="D59" s="8" t="s">
        <v>1445</v>
      </c>
      <c r="E59" s="8" t="s">
        <v>4275</v>
      </c>
      <c r="F59" s="5">
        <v>791003.52</v>
      </c>
      <c r="G59" s="8" t="s">
        <v>4278</v>
      </c>
      <c r="H59" s="7" t="s">
        <v>100</v>
      </c>
      <c r="I59" s="8" t="s">
        <v>4308</v>
      </c>
      <c r="J59" s="413"/>
    </row>
    <row r="60" spans="1:10" ht="105" x14ac:dyDescent="0.25">
      <c r="A60" s="7">
        <f t="shared" si="0"/>
        <v>50</v>
      </c>
      <c r="B60" s="7" t="s">
        <v>4314</v>
      </c>
      <c r="C60" s="8" t="s">
        <v>4315</v>
      </c>
      <c r="D60" s="8" t="s">
        <v>4317</v>
      </c>
      <c r="E60" s="8" t="s">
        <v>4316</v>
      </c>
      <c r="F60" s="5">
        <v>1306691.95</v>
      </c>
      <c r="G60" s="7" t="s">
        <v>4318</v>
      </c>
      <c r="H60" s="8" t="s">
        <v>100</v>
      </c>
      <c r="I60" s="8" t="s">
        <v>4319</v>
      </c>
      <c r="J60" s="413"/>
    </row>
    <row r="61" spans="1:10" ht="45" x14ac:dyDescent="0.25">
      <c r="A61" s="7">
        <f t="shared" si="0"/>
        <v>51</v>
      </c>
      <c r="B61" s="8" t="s">
        <v>4334</v>
      </c>
      <c r="C61" s="8" t="s">
        <v>4336</v>
      </c>
      <c r="D61" s="8" t="s">
        <v>4337</v>
      </c>
      <c r="E61" s="8" t="s">
        <v>4335</v>
      </c>
      <c r="F61" s="20">
        <v>199920</v>
      </c>
      <c r="G61" s="8" t="s">
        <v>4338</v>
      </c>
      <c r="H61" s="8" t="s">
        <v>100</v>
      </c>
      <c r="I61" s="8" t="s">
        <v>4339</v>
      </c>
      <c r="J61" s="413"/>
    </row>
    <row r="62" spans="1:10" ht="60" x14ac:dyDescent="0.25">
      <c r="A62" s="7">
        <f t="shared" si="0"/>
        <v>52</v>
      </c>
      <c r="B62" s="8" t="s">
        <v>4340</v>
      </c>
      <c r="C62" s="8" t="s">
        <v>4341</v>
      </c>
      <c r="D62" s="8" t="s">
        <v>4343</v>
      </c>
      <c r="E62" s="8" t="s">
        <v>4342</v>
      </c>
      <c r="F62" s="5">
        <v>249391.8</v>
      </c>
      <c r="G62" s="8" t="s">
        <v>4344</v>
      </c>
      <c r="H62" s="8" t="s">
        <v>100</v>
      </c>
      <c r="I62" s="8" t="s">
        <v>4319</v>
      </c>
      <c r="J62" s="413"/>
    </row>
    <row r="63" spans="1:10" ht="90" x14ac:dyDescent="0.25">
      <c r="A63" s="7">
        <f t="shared" si="0"/>
        <v>53</v>
      </c>
      <c r="B63" s="8" t="s">
        <v>4355</v>
      </c>
      <c r="C63" s="8" t="s">
        <v>4356</v>
      </c>
      <c r="D63" s="8" t="s">
        <v>4357</v>
      </c>
      <c r="E63" s="8" t="s">
        <v>4358</v>
      </c>
      <c r="F63" s="5">
        <v>190614.39999999999</v>
      </c>
      <c r="G63" s="8" t="s">
        <v>4359</v>
      </c>
      <c r="H63" s="8" t="s">
        <v>100</v>
      </c>
      <c r="I63" s="8" t="s">
        <v>4360</v>
      </c>
      <c r="J63" s="413"/>
    </row>
    <row r="64" spans="1:10" ht="45" x14ac:dyDescent="0.25">
      <c r="A64" s="7">
        <f t="shared" si="0"/>
        <v>54</v>
      </c>
      <c r="B64" s="8" t="s">
        <v>4380</v>
      </c>
      <c r="C64" s="8" t="s">
        <v>4381</v>
      </c>
      <c r="D64" s="8" t="s">
        <v>4382</v>
      </c>
      <c r="E64" s="8" t="s">
        <v>4383</v>
      </c>
      <c r="F64" s="5">
        <v>213948</v>
      </c>
      <c r="G64" s="8" t="s">
        <v>4385</v>
      </c>
      <c r="H64" s="8" t="s">
        <v>100</v>
      </c>
      <c r="I64" s="8" t="s">
        <v>4384</v>
      </c>
    </row>
    <row r="65" spans="1:9" ht="45" x14ac:dyDescent="0.25">
      <c r="A65" s="7">
        <f t="shared" si="0"/>
        <v>55</v>
      </c>
      <c r="B65" s="8" t="s">
        <v>4391</v>
      </c>
      <c r="C65" s="7" t="s">
        <v>4392</v>
      </c>
      <c r="D65" s="14" t="s">
        <v>4393</v>
      </c>
      <c r="E65" s="8" t="s">
        <v>4392</v>
      </c>
      <c r="F65" s="424">
        <v>1018737.58</v>
      </c>
      <c r="G65" s="8" t="s">
        <v>4079</v>
      </c>
      <c r="H65" s="8" t="s">
        <v>100</v>
      </c>
      <c r="I65" s="8" t="s">
        <v>4394</v>
      </c>
    </row>
    <row r="66" spans="1:9" ht="60" x14ac:dyDescent="0.25">
      <c r="A66" s="7">
        <f t="shared" si="0"/>
        <v>56</v>
      </c>
      <c r="B66" s="8" t="s">
        <v>4414</v>
      </c>
      <c r="C66" s="8" t="s">
        <v>4415</v>
      </c>
      <c r="D66" s="8" t="s">
        <v>4416</v>
      </c>
      <c r="E66" s="8" t="s">
        <v>4417</v>
      </c>
      <c r="F66" s="424">
        <v>211680</v>
      </c>
      <c r="G66" s="8" t="s">
        <v>4418</v>
      </c>
      <c r="H66" s="8" t="s">
        <v>100</v>
      </c>
      <c r="I66" s="8" t="s">
        <v>4394</v>
      </c>
    </row>
    <row r="67" spans="1:9" ht="75" x14ac:dyDescent="0.25">
      <c r="A67" s="7">
        <f t="shared" si="0"/>
        <v>57</v>
      </c>
      <c r="B67" s="8" t="s">
        <v>4478</v>
      </c>
      <c r="C67" s="8" t="s">
        <v>4480</v>
      </c>
      <c r="D67" s="8" t="s">
        <v>4481</v>
      </c>
      <c r="E67" s="8" t="s">
        <v>4479</v>
      </c>
      <c r="F67" s="424">
        <v>149856</v>
      </c>
      <c r="G67" s="8" t="s">
        <v>4482</v>
      </c>
      <c r="H67" s="8" t="s">
        <v>100</v>
      </c>
      <c r="I67" s="8" t="s">
        <v>4483</v>
      </c>
    </row>
    <row r="68" spans="1:9" ht="45" x14ac:dyDescent="0.25">
      <c r="A68" s="7">
        <f t="shared" si="0"/>
        <v>58</v>
      </c>
      <c r="B68" s="8" t="s">
        <v>4484</v>
      </c>
      <c r="C68" s="8" t="s">
        <v>4485</v>
      </c>
      <c r="D68" s="8" t="s">
        <v>4486</v>
      </c>
      <c r="E68" s="8" t="s">
        <v>4485</v>
      </c>
      <c r="F68" s="424">
        <v>199985.94</v>
      </c>
      <c r="G68" s="8" t="s">
        <v>4385</v>
      </c>
      <c r="H68" s="8" t="s">
        <v>100</v>
      </c>
      <c r="I68" s="8" t="s">
        <v>4487</v>
      </c>
    </row>
    <row r="69" spans="1:9" ht="60" x14ac:dyDescent="0.25">
      <c r="A69" s="7">
        <f t="shared" si="0"/>
        <v>59</v>
      </c>
      <c r="B69" s="8" t="s">
        <v>4488</v>
      </c>
      <c r="C69" s="8" t="s">
        <v>4492</v>
      </c>
      <c r="D69" s="8" t="s">
        <v>4493</v>
      </c>
      <c r="E69" s="8" t="s">
        <v>4494</v>
      </c>
      <c r="F69" s="424">
        <v>2476862.4700000002</v>
      </c>
      <c r="G69" s="8" t="s">
        <v>4318</v>
      </c>
      <c r="H69" s="8" t="s">
        <v>100</v>
      </c>
      <c r="I69" s="8" t="s">
        <v>4490</v>
      </c>
    </row>
    <row r="70" spans="1:9" ht="60" x14ac:dyDescent="0.25">
      <c r="A70" s="7">
        <f t="shared" si="0"/>
        <v>60</v>
      </c>
      <c r="B70" s="8" t="s">
        <v>4489</v>
      </c>
      <c r="C70" s="8" t="s">
        <v>4495</v>
      </c>
      <c r="D70" s="8" t="s">
        <v>4492</v>
      </c>
      <c r="E70" s="8" t="s">
        <v>4496</v>
      </c>
      <c r="F70" s="424">
        <v>2498437.5499999998</v>
      </c>
      <c r="G70" s="8" t="s">
        <v>4086</v>
      </c>
      <c r="H70" s="8" t="s">
        <v>100</v>
      </c>
      <c r="I70" s="8" t="s">
        <v>4491</v>
      </c>
    </row>
    <row r="71" spans="1:9" ht="75" x14ac:dyDescent="0.25">
      <c r="A71" s="7">
        <f t="shared" si="0"/>
        <v>61</v>
      </c>
      <c r="B71" s="8" t="s">
        <v>4524</v>
      </c>
      <c r="C71" s="8" t="s">
        <v>4533</v>
      </c>
      <c r="D71" s="8" t="s">
        <v>4534</v>
      </c>
      <c r="E71" s="8" t="s">
        <v>4535</v>
      </c>
      <c r="F71" s="424">
        <v>195048</v>
      </c>
      <c r="G71" s="8" t="s">
        <v>4321</v>
      </c>
      <c r="H71" s="8" t="s">
        <v>100</v>
      </c>
      <c r="I71" s="8" t="s">
        <v>4538</v>
      </c>
    </row>
    <row r="72" spans="1:9" ht="105" x14ac:dyDescent="0.25">
      <c r="A72" s="7">
        <f t="shared" si="0"/>
        <v>62</v>
      </c>
      <c r="B72" s="8" t="s">
        <v>4525</v>
      </c>
      <c r="C72" s="8" t="s">
        <v>4530</v>
      </c>
      <c r="D72" s="8" t="s">
        <v>4531</v>
      </c>
      <c r="E72" s="8" t="s">
        <v>4532</v>
      </c>
      <c r="F72" s="424">
        <v>1249352</v>
      </c>
      <c r="G72" s="3" t="s">
        <v>4536</v>
      </c>
      <c r="H72" s="8" t="s">
        <v>100</v>
      </c>
      <c r="I72" s="8" t="s">
        <v>4537</v>
      </c>
    </row>
    <row r="73" spans="1:9" ht="30" x14ac:dyDescent="0.25">
      <c r="A73" s="7">
        <f t="shared" si="0"/>
        <v>63</v>
      </c>
      <c r="B73" s="8" t="s">
        <v>4526</v>
      </c>
      <c r="C73" s="8" t="s">
        <v>4527</v>
      </c>
      <c r="D73" s="8" t="s">
        <v>4528</v>
      </c>
      <c r="E73" s="8" t="s">
        <v>4529</v>
      </c>
      <c r="F73" s="424">
        <v>897120</v>
      </c>
      <c r="G73" s="8" t="s">
        <v>4539</v>
      </c>
      <c r="H73" s="8" t="s">
        <v>100</v>
      </c>
      <c r="I73" s="8" t="s">
        <v>4538</v>
      </c>
    </row>
    <row r="74" spans="1:9" ht="45" x14ac:dyDescent="0.25">
      <c r="A74" s="7">
        <f t="shared" si="0"/>
        <v>64</v>
      </c>
      <c r="B74" s="8" t="s">
        <v>4558</v>
      </c>
      <c r="C74" s="8" t="s">
        <v>4561</v>
      </c>
      <c r="D74" s="14" t="s">
        <v>4562</v>
      </c>
      <c r="E74" s="8" t="s">
        <v>4568</v>
      </c>
      <c r="F74" s="424">
        <v>2758648.5300000003</v>
      </c>
      <c r="G74" s="300" t="s">
        <v>4573</v>
      </c>
      <c r="H74" s="8" t="s">
        <v>100</v>
      </c>
      <c r="I74" s="300" t="s">
        <v>4570</v>
      </c>
    </row>
    <row r="75" spans="1:9" ht="60" x14ac:dyDescent="0.25">
      <c r="A75" s="7">
        <f t="shared" si="0"/>
        <v>65</v>
      </c>
      <c r="B75" s="8" t="s">
        <v>4559</v>
      </c>
      <c r="C75" s="8" t="s">
        <v>4563</v>
      </c>
      <c r="D75" s="8" t="s">
        <v>4564</v>
      </c>
      <c r="E75" s="8" t="s">
        <v>4569</v>
      </c>
      <c r="F75" s="424">
        <v>1814505.84</v>
      </c>
      <c r="G75" s="8" t="s">
        <v>4571</v>
      </c>
      <c r="H75" s="8" t="s">
        <v>100</v>
      </c>
      <c r="I75" s="8" t="s">
        <v>4572</v>
      </c>
    </row>
    <row r="76" spans="1:9" ht="60" x14ac:dyDescent="0.25">
      <c r="A76" s="7">
        <f t="shared" si="0"/>
        <v>66</v>
      </c>
      <c r="B76" s="8" t="s">
        <v>4560</v>
      </c>
      <c r="C76" s="8" t="s">
        <v>4565</v>
      </c>
      <c r="D76" s="14" t="s">
        <v>4566</v>
      </c>
      <c r="E76" s="8" t="s">
        <v>4567</v>
      </c>
      <c r="F76" s="424">
        <v>2442157.23</v>
      </c>
      <c r="G76" s="8" t="s">
        <v>4536</v>
      </c>
      <c r="H76" s="8" t="s">
        <v>100</v>
      </c>
      <c r="I76" s="8" t="s">
        <v>4570</v>
      </c>
    </row>
    <row r="77" spans="1:9" ht="60" x14ac:dyDescent="0.25">
      <c r="A77" s="7">
        <f t="shared" si="0"/>
        <v>67</v>
      </c>
      <c r="B77" s="8" t="s">
        <v>4621</v>
      </c>
      <c r="C77" s="8" t="s">
        <v>4623</v>
      </c>
      <c r="D77" s="8" t="s">
        <v>4624</v>
      </c>
      <c r="E77" s="8" t="s">
        <v>4622</v>
      </c>
      <c r="F77" s="424">
        <v>199735.2</v>
      </c>
      <c r="G77" s="8" t="s">
        <v>4626</v>
      </c>
      <c r="H77" s="8" t="s">
        <v>100</v>
      </c>
      <c r="I77" s="8" t="s">
        <v>4625</v>
      </c>
    </row>
    <row r="78" spans="1:9" ht="45" x14ac:dyDescent="0.25">
      <c r="A78" s="7">
        <v>68</v>
      </c>
      <c r="B78" s="8" t="s">
        <v>4694</v>
      </c>
      <c r="C78" s="8" t="s">
        <v>4695</v>
      </c>
      <c r="D78" s="8" t="s">
        <v>4696</v>
      </c>
      <c r="E78" s="8" t="s">
        <v>4697</v>
      </c>
      <c r="F78" s="424">
        <v>2499475.5</v>
      </c>
      <c r="G78" s="8" t="s">
        <v>4538</v>
      </c>
      <c r="H78" s="8" t="s">
        <v>100</v>
      </c>
      <c r="I78" s="8" t="s">
        <v>4698</v>
      </c>
    </row>
    <row r="79" spans="1:9" ht="45" x14ac:dyDescent="0.25">
      <c r="A79" s="7">
        <f t="shared" ref="A79:A95" si="1">A78+1</f>
        <v>69</v>
      </c>
      <c r="B79" s="8" t="s">
        <v>4740</v>
      </c>
      <c r="C79" s="8" t="s">
        <v>4741</v>
      </c>
      <c r="D79" s="8" t="s">
        <v>4742</v>
      </c>
      <c r="E79" s="8" t="s">
        <v>4743</v>
      </c>
      <c r="F79" s="424">
        <v>1050858</v>
      </c>
      <c r="G79" s="8" t="s">
        <v>4744</v>
      </c>
      <c r="H79" s="8" t="s">
        <v>100</v>
      </c>
      <c r="I79" s="8" t="s">
        <v>4745</v>
      </c>
    </row>
    <row r="80" spans="1:9" ht="60" x14ac:dyDescent="0.25">
      <c r="A80" s="7">
        <f t="shared" si="1"/>
        <v>70</v>
      </c>
      <c r="B80" s="8" t="s">
        <v>4768</v>
      </c>
      <c r="C80" s="8" t="s">
        <v>4769</v>
      </c>
      <c r="D80" s="14" t="s">
        <v>4770</v>
      </c>
      <c r="E80" s="8" t="s">
        <v>4771</v>
      </c>
      <c r="F80" s="424">
        <v>2478849.2000000002</v>
      </c>
      <c r="G80" s="7" t="s">
        <v>4538</v>
      </c>
      <c r="H80" s="8" t="s">
        <v>100</v>
      </c>
      <c r="I80" s="7" t="s">
        <v>4799</v>
      </c>
    </row>
    <row r="81" spans="1:9" ht="60" x14ac:dyDescent="0.25">
      <c r="A81" s="8">
        <f t="shared" si="1"/>
        <v>71</v>
      </c>
      <c r="B81" s="8" t="s">
        <v>4772</v>
      </c>
      <c r="C81" s="8" t="s">
        <v>4774</v>
      </c>
      <c r="D81" s="8" t="s">
        <v>4775</v>
      </c>
      <c r="E81" s="8" t="s">
        <v>4773</v>
      </c>
      <c r="F81" s="8">
        <v>2386793.0100000002</v>
      </c>
      <c r="G81" s="8" t="s">
        <v>4571</v>
      </c>
      <c r="H81" s="8" t="s">
        <v>100</v>
      </c>
      <c r="I81" s="8" t="s">
        <v>4800</v>
      </c>
    </row>
    <row r="82" spans="1:9" ht="60" x14ac:dyDescent="0.25">
      <c r="A82" s="8">
        <f t="shared" si="1"/>
        <v>72</v>
      </c>
      <c r="B82" s="8" t="s">
        <v>4776</v>
      </c>
      <c r="C82" s="8" t="s">
        <v>4778</v>
      </c>
      <c r="D82" s="8" t="s">
        <v>4779</v>
      </c>
      <c r="E82" s="8" t="s">
        <v>4777</v>
      </c>
      <c r="F82" s="8">
        <v>477999.9</v>
      </c>
      <c r="G82" s="8" t="s">
        <v>4801</v>
      </c>
      <c r="H82" s="8" t="s">
        <v>100</v>
      </c>
      <c r="I82" s="8" t="s">
        <v>4802</v>
      </c>
    </row>
    <row r="83" spans="1:9" ht="75" x14ac:dyDescent="0.25">
      <c r="A83" s="8">
        <f t="shared" si="1"/>
        <v>73</v>
      </c>
      <c r="B83" s="8" t="s">
        <v>4780</v>
      </c>
      <c r="C83" s="8" t="s">
        <v>4783</v>
      </c>
      <c r="D83" s="8" t="s">
        <v>4784</v>
      </c>
      <c r="E83" s="8" t="s">
        <v>4782</v>
      </c>
      <c r="F83" s="8">
        <v>2159305.65</v>
      </c>
      <c r="G83" s="8" t="s">
        <v>4803</v>
      </c>
      <c r="H83" s="8" t="s">
        <v>100</v>
      </c>
      <c r="I83" s="8" t="s">
        <v>4745</v>
      </c>
    </row>
    <row r="84" spans="1:9" x14ac:dyDescent="0.25">
      <c r="A84" s="8">
        <f t="shared" si="1"/>
        <v>74</v>
      </c>
      <c r="B84" s="8" t="s">
        <v>4781</v>
      </c>
      <c r="C84" s="8" t="s">
        <v>4786</v>
      </c>
      <c r="D84" s="8" t="s">
        <v>4787</v>
      </c>
      <c r="E84" s="8" t="s">
        <v>4785</v>
      </c>
      <c r="F84" s="8">
        <v>1590032.17</v>
      </c>
      <c r="G84" s="8" t="s">
        <v>4804</v>
      </c>
      <c r="H84" s="8" t="s">
        <v>100</v>
      </c>
      <c r="I84" s="8" t="s">
        <v>4805</v>
      </c>
    </row>
    <row r="85" spans="1:9" ht="90" x14ac:dyDescent="0.25">
      <c r="A85" s="8">
        <f t="shared" si="1"/>
        <v>75</v>
      </c>
      <c r="B85" s="8" t="s">
        <v>4788</v>
      </c>
      <c r="C85" s="8" t="s">
        <v>4794</v>
      </c>
      <c r="D85" s="8" t="s">
        <v>4793</v>
      </c>
      <c r="E85" s="8" t="s">
        <v>4793</v>
      </c>
      <c r="F85" s="8">
        <v>1867077.8399999999</v>
      </c>
      <c r="G85" s="8" t="s">
        <v>4803</v>
      </c>
      <c r="H85" s="8" t="s">
        <v>100</v>
      </c>
      <c r="I85" s="8" t="s">
        <v>4806</v>
      </c>
    </row>
    <row r="86" spans="1:9" ht="60" x14ac:dyDescent="0.25">
      <c r="A86" s="8">
        <f t="shared" si="1"/>
        <v>76</v>
      </c>
      <c r="B86" s="8" t="s">
        <v>4789</v>
      </c>
      <c r="C86" s="8" t="s">
        <v>4795</v>
      </c>
      <c r="D86" s="8" t="s">
        <v>4797</v>
      </c>
      <c r="E86" s="8" t="s">
        <v>4792</v>
      </c>
      <c r="F86" s="8">
        <v>1887646.48</v>
      </c>
      <c r="G86" s="8" t="s">
        <v>4804</v>
      </c>
      <c r="H86" s="8" t="s">
        <v>100</v>
      </c>
      <c r="I86" s="8" t="s">
        <v>4745</v>
      </c>
    </row>
    <row r="87" spans="1:9" ht="165" x14ac:dyDescent="0.25">
      <c r="A87" s="8">
        <f t="shared" si="1"/>
        <v>77</v>
      </c>
      <c r="B87" s="8" t="s">
        <v>4790</v>
      </c>
      <c r="C87" s="8" t="s">
        <v>4796</v>
      </c>
      <c r="D87" s="8" t="s">
        <v>4798</v>
      </c>
      <c r="E87" s="8" t="s">
        <v>4791</v>
      </c>
      <c r="F87" s="8">
        <v>1663530.0099999998</v>
      </c>
      <c r="G87" s="8" t="s">
        <v>4803</v>
      </c>
      <c r="H87" s="8" t="s">
        <v>100</v>
      </c>
      <c r="I87" s="8" t="s">
        <v>4799</v>
      </c>
    </row>
    <row r="88" spans="1:9" ht="60" x14ac:dyDescent="0.25">
      <c r="A88" s="8">
        <f t="shared" si="1"/>
        <v>78</v>
      </c>
      <c r="B88" s="8" t="s">
        <v>4853</v>
      </c>
      <c r="C88" s="8" t="s">
        <v>4856</v>
      </c>
      <c r="D88" s="8" t="s">
        <v>4857</v>
      </c>
      <c r="E88" s="8" t="s">
        <v>4858</v>
      </c>
      <c r="F88" s="8">
        <v>1141387.8999999999</v>
      </c>
      <c r="G88" s="8" t="s">
        <v>4872</v>
      </c>
      <c r="H88" s="8" t="s">
        <v>100</v>
      </c>
      <c r="I88" s="8" t="s">
        <v>4870</v>
      </c>
    </row>
    <row r="89" spans="1:9" ht="135" x14ac:dyDescent="0.25">
      <c r="A89" s="8">
        <f t="shared" si="1"/>
        <v>79</v>
      </c>
      <c r="B89" s="8" t="s">
        <v>4855</v>
      </c>
      <c r="C89" s="8" t="s">
        <v>4859</v>
      </c>
      <c r="D89" s="8" t="s">
        <v>4860</v>
      </c>
      <c r="E89" s="8" t="s">
        <v>4861</v>
      </c>
      <c r="F89" s="8">
        <v>1462190.94</v>
      </c>
      <c r="G89" s="8" t="s">
        <v>4869</v>
      </c>
      <c r="H89" s="8" t="s">
        <v>100</v>
      </c>
      <c r="I89" s="8" t="s">
        <v>4870</v>
      </c>
    </row>
    <row r="90" spans="1:9" ht="60" x14ac:dyDescent="0.25">
      <c r="A90" s="8">
        <f t="shared" si="1"/>
        <v>80</v>
      </c>
      <c r="B90" s="8" t="s">
        <v>4854</v>
      </c>
      <c r="C90" s="8" t="s">
        <v>4862</v>
      </c>
      <c r="D90" s="8" t="s">
        <v>4863</v>
      </c>
      <c r="E90" s="8" t="s">
        <v>4864</v>
      </c>
      <c r="F90" s="8">
        <v>2447009.9699999997</v>
      </c>
      <c r="G90" s="8" t="s">
        <v>4871</v>
      </c>
      <c r="H90" s="8" t="s">
        <v>100</v>
      </c>
      <c r="I90" s="8" t="s">
        <v>4870</v>
      </c>
    </row>
    <row r="91" spans="1:9" ht="75" x14ac:dyDescent="0.25">
      <c r="A91" s="8">
        <f t="shared" si="1"/>
        <v>81</v>
      </c>
      <c r="B91" s="8" t="s">
        <v>4865</v>
      </c>
      <c r="C91" s="8" t="s">
        <v>4866</v>
      </c>
      <c r="D91" s="8" t="s">
        <v>4867</v>
      </c>
      <c r="E91" s="8" t="s">
        <v>4868</v>
      </c>
      <c r="F91" s="8">
        <v>3028002.04</v>
      </c>
      <c r="G91" s="8" t="s">
        <v>4873</v>
      </c>
      <c r="H91" s="8" t="s">
        <v>100</v>
      </c>
      <c r="I91" s="8" t="s">
        <v>4870</v>
      </c>
    </row>
    <row r="92" spans="1:9" ht="105" x14ac:dyDescent="0.25">
      <c r="A92" s="8">
        <f t="shared" si="1"/>
        <v>82</v>
      </c>
      <c r="B92" s="8" t="s">
        <v>4907</v>
      </c>
      <c r="C92" s="8" t="s">
        <v>4911</v>
      </c>
      <c r="D92" s="8" t="s">
        <v>4912</v>
      </c>
      <c r="E92" s="8" t="s">
        <v>4913</v>
      </c>
      <c r="F92" s="424">
        <v>2537439.2800000003</v>
      </c>
      <c r="G92" s="7" t="s">
        <v>4570</v>
      </c>
      <c r="H92" s="8" t="s">
        <v>100</v>
      </c>
      <c r="I92" s="7" t="s">
        <v>4923</v>
      </c>
    </row>
    <row r="93" spans="1:9" ht="75" x14ac:dyDescent="0.25">
      <c r="A93" s="8">
        <f t="shared" si="1"/>
        <v>83</v>
      </c>
      <c r="B93" s="8" t="s">
        <v>4908</v>
      </c>
      <c r="C93" s="8" t="s">
        <v>4915</v>
      </c>
      <c r="D93" s="8" t="s">
        <v>4916</v>
      </c>
      <c r="E93" s="289" t="s">
        <v>4914</v>
      </c>
      <c r="F93" s="424">
        <v>386314.91</v>
      </c>
      <c r="G93" s="7" t="s">
        <v>4872</v>
      </c>
      <c r="H93" s="8" t="s">
        <v>100</v>
      </c>
      <c r="I93" s="7" t="s">
        <v>4924</v>
      </c>
    </row>
    <row r="94" spans="1:9" ht="75" x14ac:dyDescent="0.25">
      <c r="A94" s="8">
        <f t="shared" si="1"/>
        <v>84</v>
      </c>
      <c r="B94" s="8" t="s">
        <v>4909</v>
      </c>
      <c r="C94" s="8" t="s">
        <v>4918</v>
      </c>
      <c r="D94" s="8" t="s">
        <v>4919</v>
      </c>
      <c r="E94" s="8" t="s">
        <v>4917</v>
      </c>
      <c r="F94" s="424">
        <v>1999182.1600000001</v>
      </c>
      <c r="G94" s="7" t="s">
        <v>4925</v>
      </c>
      <c r="H94" s="8" t="s">
        <v>100</v>
      </c>
      <c r="I94" s="7" t="s">
        <v>4926</v>
      </c>
    </row>
    <row r="95" spans="1:9" ht="45" x14ac:dyDescent="0.25">
      <c r="A95" s="8">
        <f t="shared" si="1"/>
        <v>85</v>
      </c>
      <c r="B95" s="8" t="s">
        <v>4910</v>
      </c>
      <c r="C95" s="8" t="s">
        <v>4920</v>
      </c>
      <c r="D95" s="8" t="s">
        <v>4921</v>
      </c>
      <c r="E95" s="8" t="s">
        <v>4922</v>
      </c>
      <c r="F95" s="424">
        <v>1813943.9200000002</v>
      </c>
      <c r="G95" s="7" t="s">
        <v>4927</v>
      </c>
      <c r="H95" s="8" t="s">
        <v>100</v>
      </c>
      <c r="I95" s="7" t="s">
        <v>4928</v>
      </c>
    </row>
    <row r="96" spans="1:9" ht="75" x14ac:dyDescent="0.25">
      <c r="A96" s="8">
        <v>86</v>
      </c>
      <c r="B96" s="8" t="s">
        <v>4951</v>
      </c>
      <c r="C96" s="8" t="s">
        <v>4953</v>
      </c>
      <c r="D96" s="8" t="s">
        <v>4954</v>
      </c>
      <c r="E96" s="8" t="s">
        <v>4955</v>
      </c>
      <c r="F96" s="424">
        <v>2266696.3299999996</v>
      </c>
      <c r="G96" s="7" t="s">
        <v>4959</v>
      </c>
      <c r="H96" s="8" t="s">
        <v>100</v>
      </c>
      <c r="I96" s="7" t="s">
        <v>4960</v>
      </c>
    </row>
    <row r="97" spans="1:9" ht="75" x14ac:dyDescent="0.25">
      <c r="A97" s="8">
        <v>87</v>
      </c>
      <c r="B97" s="8" t="s">
        <v>4952</v>
      </c>
      <c r="C97" s="8" t="s">
        <v>4957</v>
      </c>
      <c r="D97" s="8" t="s">
        <v>4958</v>
      </c>
      <c r="E97" s="8" t="s">
        <v>4956</v>
      </c>
      <c r="F97" s="424">
        <v>1494992.52</v>
      </c>
      <c r="G97" s="7" t="s">
        <v>4800</v>
      </c>
      <c r="H97" s="8" t="s">
        <v>100</v>
      </c>
      <c r="I97" s="7" t="s">
        <v>4961</v>
      </c>
    </row>
    <row r="98" spans="1:9" ht="90" x14ac:dyDescent="0.25">
      <c r="A98" s="8">
        <v>88</v>
      </c>
      <c r="B98" s="8" t="s">
        <v>4986</v>
      </c>
      <c r="C98" s="8" t="s">
        <v>4987</v>
      </c>
      <c r="D98" s="8" t="s">
        <v>4988</v>
      </c>
      <c r="E98" s="8" t="s">
        <v>4989</v>
      </c>
      <c r="F98" s="424">
        <v>161171.42000000001</v>
      </c>
      <c r="G98" s="7" t="s">
        <v>4990</v>
      </c>
      <c r="H98" s="8" t="s">
        <v>100</v>
      </c>
      <c r="I98" s="7" t="s">
        <v>4991</v>
      </c>
    </row>
    <row r="99" spans="1:9" ht="105" x14ac:dyDescent="0.25">
      <c r="A99" s="8">
        <v>89</v>
      </c>
      <c r="B99" s="8" t="s">
        <v>5065</v>
      </c>
      <c r="C99" s="8" t="s">
        <v>5066</v>
      </c>
      <c r="D99" s="8" t="s">
        <v>5067</v>
      </c>
      <c r="E99" s="8" t="s">
        <v>5068</v>
      </c>
      <c r="F99" s="424">
        <v>237568.8</v>
      </c>
      <c r="G99" s="7" t="s">
        <v>5069</v>
      </c>
      <c r="H99" s="8" t="s">
        <v>100</v>
      </c>
      <c r="I99" s="7" t="s">
        <v>5070</v>
      </c>
    </row>
    <row r="100" spans="1:9" ht="60" x14ac:dyDescent="0.25">
      <c r="A100" s="8">
        <v>90</v>
      </c>
      <c r="B100" s="8" t="s">
        <v>5146</v>
      </c>
      <c r="C100" s="8" t="s">
        <v>5147</v>
      </c>
      <c r="D100" s="8" t="s">
        <v>5148</v>
      </c>
      <c r="E100" s="8" t="s">
        <v>5149</v>
      </c>
      <c r="F100" s="424">
        <v>996034.03</v>
      </c>
      <c r="G100" s="7" t="s">
        <v>5150</v>
      </c>
      <c r="H100" s="8" t="s">
        <v>100</v>
      </c>
      <c r="I100" s="513">
        <v>45888</v>
      </c>
    </row>
  </sheetData>
  <mergeCells count="45">
    <mergeCell ref="A2:I2"/>
    <mergeCell ref="A5:A6"/>
    <mergeCell ref="B5:B6"/>
    <mergeCell ref="D5:D6"/>
    <mergeCell ref="E5:E6"/>
    <mergeCell ref="F5:F6"/>
    <mergeCell ref="G5:G6"/>
    <mergeCell ref="H5:H6"/>
    <mergeCell ref="I5:I6"/>
    <mergeCell ref="G7:G9"/>
    <mergeCell ref="H7:H9"/>
    <mergeCell ref="I7:I9"/>
    <mergeCell ref="A10:A11"/>
    <mergeCell ref="B10:B11"/>
    <mergeCell ref="C10:C11"/>
    <mergeCell ref="D10:D11"/>
    <mergeCell ref="E10:E11"/>
    <mergeCell ref="F10:F11"/>
    <mergeCell ref="G10:G11"/>
    <mergeCell ref="A7:A9"/>
    <mergeCell ref="B7:B9"/>
    <mergeCell ref="C7:C9"/>
    <mergeCell ref="D7:D9"/>
    <mergeCell ref="E7:E9"/>
    <mergeCell ref="F7:F9"/>
    <mergeCell ref="H10:H11"/>
    <mergeCell ref="I10:I11"/>
    <mergeCell ref="A12:A13"/>
    <mergeCell ref="B12:B13"/>
    <mergeCell ref="C12:C13"/>
    <mergeCell ref="D12:D13"/>
    <mergeCell ref="E12:E13"/>
    <mergeCell ref="F12:F13"/>
    <mergeCell ref="G12:G13"/>
    <mergeCell ref="H12:H13"/>
    <mergeCell ref="I12:I13"/>
    <mergeCell ref="F14:F15"/>
    <mergeCell ref="G14:G15"/>
    <mergeCell ref="H14:H15"/>
    <mergeCell ref="I14:I15"/>
    <mergeCell ref="A14:A15"/>
    <mergeCell ref="B14:B15"/>
    <mergeCell ref="C14:C15"/>
    <mergeCell ref="D14:D15"/>
    <mergeCell ref="E14:E1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N176"/>
  <sheetViews>
    <sheetView topLeftCell="E37" zoomScale="85" zoomScaleNormal="85" workbookViewId="0">
      <selection activeCell="M8" sqref="M8"/>
    </sheetView>
  </sheetViews>
  <sheetFormatPr defaultColWidth="9.140625" defaultRowHeight="15" x14ac:dyDescent="0.25"/>
  <cols>
    <col min="2" max="2" width="17.140625" customWidth="1"/>
    <col min="3" max="3" width="12" bestFit="1" customWidth="1"/>
    <col min="4" max="4" width="16.140625" customWidth="1"/>
    <col min="5" max="5" width="18.140625" customWidth="1"/>
    <col min="6" max="6" width="23.140625" customWidth="1"/>
    <col min="7" max="7" width="19.140625" bestFit="1" customWidth="1"/>
    <col min="8" max="8" width="31.140625" bestFit="1" customWidth="1"/>
    <col min="9" max="9" width="18.140625" customWidth="1"/>
    <col min="10" max="13" width="14.85546875" bestFit="1" customWidth="1"/>
    <col min="14" max="14" width="11.85546875" bestFit="1" customWidth="1"/>
  </cols>
  <sheetData>
    <row r="2" spans="1:14" ht="21" x14ac:dyDescent="0.35">
      <c r="E2" s="29" t="s">
        <v>1182</v>
      </c>
    </row>
    <row r="3" spans="1:14" ht="15.75" thickBot="1" x14ac:dyDescent="0.3"/>
    <row r="4" spans="1:14" ht="83.25" thickBot="1" x14ac:dyDescent="0.3">
      <c r="A4" s="30" t="s">
        <v>485</v>
      </c>
      <c r="B4" s="31" t="s">
        <v>486</v>
      </c>
      <c r="C4" s="31" t="s">
        <v>487</v>
      </c>
      <c r="D4" s="32" t="s">
        <v>488</v>
      </c>
      <c r="E4" s="32" t="s">
        <v>489</v>
      </c>
      <c r="F4" s="32" t="s">
        <v>490</v>
      </c>
      <c r="G4" s="31" t="s">
        <v>491</v>
      </c>
      <c r="H4" s="31" t="s">
        <v>492</v>
      </c>
      <c r="I4" s="32" t="s">
        <v>493</v>
      </c>
      <c r="J4" s="33" t="s">
        <v>494</v>
      </c>
      <c r="K4" s="33" t="s">
        <v>495</v>
      </c>
      <c r="L4" s="33" t="s">
        <v>496</v>
      </c>
      <c r="M4" s="33" t="s">
        <v>497</v>
      </c>
      <c r="N4" s="34" t="s">
        <v>498</v>
      </c>
    </row>
    <row r="5" spans="1:14" ht="33" x14ac:dyDescent="0.25">
      <c r="A5" s="35">
        <v>1</v>
      </c>
      <c r="B5" s="35" t="s">
        <v>499</v>
      </c>
      <c r="C5" s="35" t="s">
        <v>500</v>
      </c>
      <c r="D5" s="35">
        <v>3</v>
      </c>
      <c r="E5" s="35">
        <v>3.1</v>
      </c>
      <c r="F5" s="35" t="s">
        <v>501</v>
      </c>
      <c r="G5" s="36" t="s">
        <v>502</v>
      </c>
      <c r="H5" s="36" t="s">
        <v>503</v>
      </c>
      <c r="I5" s="35" t="s">
        <v>504</v>
      </c>
      <c r="J5" s="37">
        <v>288084.21000000002</v>
      </c>
      <c r="K5" s="37">
        <v>244871.58</v>
      </c>
      <c r="L5" s="37">
        <v>118823.84</v>
      </c>
      <c r="M5" s="37">
        <v>126047.74</v>
      </c>
      <c r="N5" s="38" t="s">
        <v>505</v>
      </c>
    </row>
    <row r="6" spans="1:14" ht="66" x14ac:dyDescent="0.25">
      <c r="A6" s="39">
        <v>2</v>
      </c>
      <c r="B6" s="39" t="s">
        <v>506</v>
      </c>
      <c r="C6" s="39" t="s">
        <v>507</v>
      </c>
      <c r="D6" s="39">
        <v>2</v>
      </c>
      <c r="E6" s="39">
        <v>2.1</v>
      </c>
      <c r="F6" s="35" t="s">
        <v>501</v>
      </c>
      <c r="G6" s="40" t="s">
        <v>508</v>
      </c>
      <c r="H6" s="40" t="s">
        <v>509</v>
      </c>
      <c r="I6" s="35" t="s">
        <v>504</v>
      </c>
      <c r="J6" s="41">
        <v>1481057</v>
      </c>
      <c r="K6" s="41">
        <v>1258898.45</v>
      </c>
      <c r="L6" s="41">
        <v>633033.62</v>
      </c>
      <c r="M6" s="41">
        <v>625864.82999999996</v>
      </c>
      <c r="N6" s="38" t="s">
        <v>505</v>
      </c>
    </row>
    <row r="7" spans="1:14" ht="115.5" x14ac:dyDescent="0.25">
      <c r="A7" s="39">
        <v>3</v>
      </c>
      <c r="B7" s="39" t="s">
        <v>510</v>
      </c>
      <c r="C7" s="39" t="s">
        <v>511</v>
      </c>
      <c r="D7" s="39">
        <v>2</v>
      </c>
      <c r="E7" s="39">
        <v>2.1</v>
      </c>
      <c r="F7" s="35" t="s">
        <v>501</v>
      </c>
      <c r="G7" s="40" t="s">
        <v>512</v>
      </c>
      <c r="H7" s="40" t="s">
        <v>513</v>
      </c>
      <c r="I7" s="35" t="s">
        <v>504</v>
      </c>
      <c r="J7" s="41">
        <v>693880.93</v>
      </c>
      <c r="K7" s="41">
        <v>589798.79</v>
      </c>
      <c r="L7" s="41">
        <v>249980.37</v>
      </c>
      <c r="M7" s="41">
        <v>339818.42</v>
      </c>
      <c r="N7" s="38" t="s">
        <v>505</v>
      </c>
    </row>
    <row r="8" spans="1:14" ht="148.5" x14ac:dyDescent="0.25">
      <c r="A8" s="39">
        <v>4</v>
      </c>
      <c r="B8" s="39" t="s">
        <v>514</v>
      </c>
      <c r="C8" s="39" t="s">
        <v>515</v>
      </c>
      <c r="D8" s="39">
        <v>2</v>
      </c>
      <c r="E8" s="39">
        <v>2.1</v>
      </c>
      <c r="F8" s="35" t="s">
        <v>501</v>
      </c>
      <c r="G8" s="40" t="s">
        <v>516</v>
      </c>
      <c r="H8" s="40" t="s">
        <v>517</v>
      </c>
      <c r="I8" s="35" t="s">
        <v>504</v>
      </c>
      <c r="J8" s="41">
        <v>250198.8</v>
      </c>
      <c r="K8" s="41">
        <v>212668.98</v>
      </c>
      <c r="L8" s="41">
        <v>64769.18</v>
      </c>
      <c r="M8" s="41">
        <v>147899.79999999999</v>
      </c>
      <c r="N8" s="38" t="s">
        <v>505</v>
      </c>
    </row>
    <row r="9" spans="1:14" ht="33" x14ac:dyDescent="0.25">
      <c r="A9" s="39">
        <v>5</v>
      </c>
      <c r="B9" s="39" t="s">
        <v>518</v>
      </c>
      <c r="C9" s="39" t="s">
        <v>519</v>
      </c>
      <c r="D9" s="39">
        <v>2</v>
      </c>
      <c r="E9" s="39">
        <v>2.2000000000000002</v>
      </c>
      <c r="F9" s="35" t="s">
        <v>501</v>
      </c>
      <c r="G9" s="40" t="s">
        <v>520</v>
      </c>
      <c r="H9" s="40" t="s">
        <v>521</v>
      </c>
      <c r="I9" s="35" t="s">
        <v>504</v>
      </c>
      <c r="J9" s="41">
        <v>258191.52</v>
      </c>
      <c r="K9" s="41">
        <v>219462.79</v>
      </c>
      <c r="L9" s="41">
        <v>105525.94</v>
      </c>
      <c r="M9" s="41">
        <v>113936.85</v>
      </c>
      <c r="N9" s="38" t="s">
        <v>522</v>
      </c>
    </row>
    <row r="10" spans="1:14" ht="82.5" x14ac:dyDescent="0.25">
      <c r="A10" s="39">
        <v>6</v>
      </c>
      <c r="B10" s="39" t="s">
        <v>523</v>
      </c>
      <c r="C10" s="39" t="s">
        <v>524</v>
      </c>
      <c r="D10" s="39">
        <v>2</v>
      </c>
      <c r="E10" s="39">
        <v>2.1</v>
      </c>
      <c r="F10" s="35" t="s">
        <v>501</v>
      </c>
      <c r="G10" s="40" t="s">
        <v>525</v>
      </c>
      <c r="H10" s="40" t="s">
        <v>526</v>
      </c>
      <c r="I10" s="35" t="s">
        <v>504</v>
      </c>
      <c r="J10" s="42">
        <v>1387448.53</v>
      </c>
      <c r="K10" s="41">
        <v>1179331.25</v>
      </c>
      <c r="L10" s="41">
        <v>424011.13</v>
      </c>
      <c r="M10" s="41">
        <v>755320.12</v>
      </c>
      <c r="N10" s="38" t="s">
        <v>522</v>
      </c>
    </row>
    <row r="11" spans="1:14" ht="66" x14ac:dyDescent="0.25">
      <c r="A11" s="39">
        <v>7</v>
      </c>
      <c r="B11" s="39" t="s">
        <v>527</v>
      </c>
      <c r="C11" s="39" t="s">
        <v>528</v>
      </c>
      <c r="D11" s="39">
        <v>2</v>
      </c>
      <c r="E11" s="39">
        <v>2.1</v>
      </c>
      <c r="F11" s="35" t="s">
        <v>501</v>
      </c>
      <c r="G11" s="40" t="s">
        <v>529</v>
      </c>
      <c r="H11" s="40" t="s">
        <v>526</v>
      </c>
      <c r="I11" s="35" t="s">
        <v>504</v>
      </c>
      <c r="J11" s="41">
        <v>414300.35</v>
      </c>
      <c r="K11" s="41">
        <v>352155.3</v>
      </c>
      <c r="L11" s="41">
        <v>115047.07</v>
      </c>
      <c r="M11" s="41">
        <v>237108.23</v>
      </c>
      <c r="N11" s="38" t="s">
        <v>522</v>
      </c>
    </row>
    <row r="12" spans="1:14" ht="99" x14ac:dyDescent="0.25">
      <c r="A12" s="39">
        <v>8</v>
      </c>
      <c r="B12" s="39" t="s">
        <v>530</v>
      </c>
      <c r="C12" s="39" t="s">
        <v>531</v>
      </c>
      <c r="D12" s="39">
        <v>3</v>
      </c>
      <c r="E12" s="39">
        <v>3.1</v>
      </c>
      <c r="F12" s="35" t="s">
        <v>501</v>
      </c>
      <c r="G12" s="40" t="s">
        <v>532</v>
      </c>
      <c r="H12" s="40" t="s">
        <v>533</v>
      </c>
      <c r="I12" s="39" t="s">
        <v>534</v>
      </c>
      <c r="J12" s="41">
        <v>810183.41</v>
      </c>
      <c r="K12" s="41">
        <v>688655.9</v>
      </c>
      <c r="L12" s="41">
        <v>445489.09</v>
      </c>
      <c r="M12" s="41">
        <v>243166.81</v>
      </c>
      <c r="N12" s="38" t="s">
        <v>505</v>
      </c>
    </row>
    <row r="13" spans="1:14" ht="280.5" x14ac:dyDescent="0.25">
      <c r="A13" s="39">
        <v>9</v>
      </c>
      <c r="B13" s="39" t="s">
        <v>535</v>
      </c>
      <c r="C13" s="39" t="s">
        <v>536</v>
      </c>
      <c r="D13" s="39">
        <v>1</v>
      </c>
      <c r="E13" s="39">
        <v>1.1000000000000001</v>
      </c>
      <c r="F13" s="35" t="s">
        <v>501</v>
      </c>
      <c r="G13" s="43" t="s">
        <v>537</v>
      </c>
      <c r="H13" s="43" t="s">
        <v>538</v>
      </c>
      <c r="I13" s="44" t="s">
        <v>504</v>
      </c>
      <c r="J13" s="41">
        <v>1428765.73</v>
      </c>
      <c r="K13" s="41">
        <v>1214450.8700000001</v>
      </c>
      <c r="L13" s="41">
        <v>412412.32</v>
      </c>
      <c r="M13" s="41">
        <v>802038.55</v>
      </c>
      <c r="N13" s="38" t="s">
        <v>505</v>
      </c>
    </row>
    <row r="14" spans="1:14" ht="49.5" x14ac:dyDescent="0.25">
      <c r="A14" s="39">
        <v>10</v>
      </c>
      <c r="B14" s="39" t="s">
        <v>539</v>
      </c>
      <c r="C14" s="39" t="s">
        <v>540</v>
      </c>
      <c r="D14" s="39">
        <v>2</v>
      </c>
      <c r="E14" s="39">
        <v>2.1</v>
      </c>
      <c r="F14" s="35" t="s">
        <v>501</v>
      </c>
      <c r="G14" s="43" t="s">
        <v>541</v>
      </c>
      <c r="H14" s="43" t="s">
        <v>542</v>
      </c>
      <c r="I14" s="44" t="s">
        <v>534</v>
      </c>
      <c r="J14" s="41">
        <v>400468.18</v>
      </c>
      <c r="K14" s="41">
        <v>340397.95</v>
      </c>
      <c r="L14" s="41">
        <v>231666.09</v>
      </c>
      <c r="M14" s="41">
        <v>108731.86</v>
      </c>
      <c r="N14" s="38" t="s">
        <v>522</v>
      </c>
    </row>
    <row r="15" spans="1:14" ht="165" x14ac:dyDescent="0.25">
      <c r="A15" s="39">
        <v>11</v>
      </c>
      <c r="B15" s="39" t="s">
        <v>543</v>
      </c>
      <c r="C15" s="39" t="s">
        <v>544</v>
      </c>
      <c r="D15" s="39">
        <v>2</v>
      </c>
      <c r="E15" s="39">
        <v>2.1</v>
      </c>
      <c r="F15" s="35" t="s">
        <v>501</v>
      </c>
      <c r="G15" s="43" t="s">
        <v>545</v>
      </c>
      <c r="H15" s="43" t="s">
        <v>538</v>
      </c>
      <c r="I15" s="44" t="s">
        <v>504</v>
      </c>
      <c r="J15" s="41">
        <v>908408.15</v>
      </c>
      <c r="K15" s="41">
        <v>772146.93</v>
      </c>
      <c r="L15" s="41">
        <v>168993.63</v>
      </c>
      <c r="M15" s="41">
        <v>603153.30000000005</v>
      </c>
      <c r="N15" s="38" t="s">
        <v>505</v>
      </c>
    </row>
    <row r="16" spans="1:14" ht="231" x14ac:dyDescent="0.25">
      <c r="A16" s="39">
        <v>12</v>
      </c>
      <c r="B16" s="39" t="s">
        <v>546</v>
      </c>
      <c r="C16" s="39" t="s">
        <v>547</v>
      </c>
      <c r="D16" s="39">
        <v>3</v>
      </c>
      <c r="E16" s="39">
        <v>3.1</v>
      </c>
      <c r="F16" s="35" t="s">
        <v>501</v>
      </c>
      <c r="G16" s="43" t="s">
        <v>548</v>
      </c>
      <c r="H16" s="43" t="s">
        <v>538</v>
      </c>
      <c r="I16" s="44" t="s">
        <v>504</v>
      </c>
      <c r="J16" s="41">
        <v>1347194.38</v>
      </c>
      <c r="K16" s="41">
        <v>1145115.22</v>
      </c>
      <c r="L16" s="41">
        <v>327375.7</v>
      </c>
      <c r="M16" s="41">
        <v>817739.52</v>
      </c>
      <c r="N16" s="38" t="s">
        <v>505</v>
      </c>
    </row>
    <row r="17" spans="1:14" ht="165" x14ac:dyDescent="0.25">
      <c r="A17" s="39">
        <v>13</v>
      </c>
      <c r="B17" s="39" t="s">
        <v>549</v>
      </c>
      <c r="C17" s="39" t="s">
        <v>550</v>
      </c>
      <c r="D17" s="39">
        <v>2</v>
      </c>
      <c r="E17" s="39">
        <v>2.1</v>
      </c>
      <c r="F17" s="35" t="s">
        <v>501</v>
      </c>
      <c r="G17" s="43" t="s">
        <v>551</v>
      </c>
      <c r="H17" s="43" t="s">
        <v>538</v>
      </c>
      <c r="I17" s="44" t="s">
        <v>504</v>
      </c>
      <c r="J17" s="45">
        <v>754518.55</v>
      </c>
      <c r="K17" s="46">
        <v>641340.77</v>
      </c>
      <c r="L17" s="41">
        <v>249518.41</v>
      </c>
      <c r="M17" s="41">
        <v>391822.36</v>
      </c>
      <c r="N17" s="38" t="s">
        <v>505</v>
      </c>
    </row>
    <row r="18" spans="1:14" ht="49.5" x14ac:dyDescent="0.25">
      <c r="A18" s="39">
        <v>14</v>
      </c>
      <c r="B18" s="39" t="s">
        <v>552</v>
      </c>
      <c r="C18" s="39" t="s">
        <v>553</v>
      </c>
      <c r="D18" s="39">
        <v>2</v>
      </c>
      <c r="E18" s="39">
        <v>2.1</v>
      </c>
      <c r="F18" s="35" t="s">
        <v>501</v>
      </c>
      <c r="G18" s="43" t="s">
        <v>554</v>
      </c>
      <c r="H18" s="43" t="s">
        <v>555</v>
      </c>
      <c r="I18" s="44" t="s">
        <v>504</v>
      </c>
      <c r="J18" s="41">
        <v>485460</v>
      </c>
      <c r="K18" s="41">
        <v>412641</v>
      </c>
      <c r="L18" s="41">
        <v>169644.63</v>
      </c>
      <c r="M18" s="41">
        <v>242996.37</v>
      </c>
      <c r="N18" s="38" t="s">
        <v>522</v>
      </c>
    </row>
    <row r="19" spans="1:14" ht="82.5" x14ac:dyDescent="0.25">
      <c r="A19" s="39">
        <v>15</v>
      </c>
      <c r="B19" s="39" t="s">
        <v>556</v>
      </c>
      <c r="C19" s="39" t="s">
        <v>557</v>
      </c>
      <c r="D19" s="39">
        <v>2</v>
      </c>
      <c r="E19" s="39">
        <v>2.1</v>
      </c>
      <c r="F19" s="35" t="s">
        <v>501</v>
      </c>
      <c r="G19" s="43" t="s">
        <v>558</v>
      </c>
      <c r="H19" s="43" t="s">
        <v>559</v>
      </c>
      <c r="I19" s="44" t="s">
        <v>534</v>
      </c>
      <c r="J19" s="41">
        <v>334181</v>
      </c>
      <c r="K19" s="41">
        <v>284053.84999999998</v>
      </c>
      <c r="L19" s="41">
        <v>162847.21</v>
      </c>
      <c r="M19" s="41">
        <v>121206.64</v>
      </c>
      <c r="N19" s="38" t="s">
        <v>505</v>
      </c>
    </row>
    <row r="20" spans="1:14" ht="49.5" x14ac:dyDescent="0.25">
      <c r="A20" s="39">
        <v>16</v>
      </c>
      <c r="B20" s="39" t="s">
        <v>560</v>
      </c>
      <c r="C20" s="39" t="s">
        <v>561</v>
      </c>
      <c r="D20" s="39">
        <v>1</v>
      </c>
      <c r="E20" s="39">
        <v>1.1000000000000001</v>
      </c>
      <c r="F20" s="35" t="s">
        <v>501</v>
      </c>
      <c r="G20" s="43" t="s">
        <v>562</v>
      </c>
      <c r="H20" s="43" t="s">
        <v>555</v>
      </c>
      <c r="I20" s="44" t="s">
        <v>504</v>
      </c>
      <c r="J20" s="41">
        <v>762085.72</v>
      </c>
      <c r="K20" s="41">
        <v>647772.86</v>
      </c>
      <c r="L20" s="41">
        <v>317244.19</v>
      </c>
      <c r="M20" s="41">
        <v>330528.67</v>
      </c>
      <c r="N20" s="38" t="s">
        <v>522</v>
      </c>
    </row>
    <row r="21" spans="1:14" ht="66" x14ac:dyDescent="0.25">
      <c r="A21" s="39">
        <v>17</v>
      </c>
      <c r="B21" s="39" t="s">
        <v>563</v>
      </c>
      <c r="C21" s="39" t="s">
        <v>564</v>
      </c>
      <c r="D21" s="39">
        <v>3</v>
      </c>
      <c r="E21" s="39">
        <v>3.1</v>
      </c>
      <c r="F21" s="35" t="s">
        <v>501</v>
      </c>
      <c r="G21" s="43" t="s">
        <v>565</v>
      </c>
      <c r="H21" s="43" t="s">
        <v>566</v>
      </c>
      <c r="I21" s="44" t="s">
        <v>534</v>
      </c>
      <c r="J21" s="41">
        <v>280566.42</v>
      </c>
      <c r="K21" s="41">
        <v>238481.46</v>
      </c>
      <c r="L21" s="41">
        <v>130620.82</v>
      </c>
      <c r="M21" s="41">
        <v>107860.64</v>
      </c>
      <c r="N21" s="38" t="s">
        <v>505</v>
      </c>
    </row>
    <row r="22" spans="1:14" ht="49.5" x14ac:dyDescent="0.25">
      <c r="A22" s="39">
        <v>18</v>
      </c>
      <c r="B22" s="39" t="s">
        <v>567</v>
      </c>
      <c r="C22" s="39" t="s">
        <v>568</v>
      </c>
      <c r="D22" s="39">
        <v>2</v>
      </c>
      <c r="E22" s="39">
        <v>2.1</v>
      </c>
      <c r="F22" s="35" t="s">
        <v>501</v>
      </c>
      <c r="G22" s="40" t="s">
        <v>569</v>
      </c>
      <c r="H22" s="40" t="s">
        <v>570</v>
      </c>
      <c r="I22" s="39" t="s">
        <v>534</v>
      </c>
      <c r="J22" s="41">
        <v>689759.63</v>
      </c>
      <c r="K22" s="41">
        <v>586295.68999999994</v>
      </c>
      <c r="L22" s="41">
        <v>392858.99</v>
      </c>
      <c r="M22" s="41">
        <v>193436.7</v>
      </c>
      <c r="N22" s="47" t="s">
        <v>571</v>
      </c>
    </row>
    <row r="23" spans="1:14" ht="99" x14ac:dyDescent="0.25">
      <c r="A23" s="39">
        <v>19</v>
      </c>
      <c r="B23" s="39" t="s">
        <v>572</v>
      </c>
      <c r="C23" s="39" t="s">
        <v>573</v>
      </c>
      <c r="D23" s="39">
        <v>2</v>
      </c>
      <c r="E23" s="39">
        <v>2.2000000000000002</v>
      </c>
      <c r="F23" s="35" t="s">
        <v>501</v>
      </c>
      <c r="G23" s="40" t="s">
        <v>574</v>
      </c>
      <c r="H23" s="40" t="s">
        <v>575</v>
      </c>
      <c r="I23" s="39" t="s">
        <v>534</v>
      </c>
      <c r="J23" s="41">
        <v>1162818.31</v>
      </c>
      <c r="K23" s="41">
        <v>988395.56</v>
      </c>
      <c r="L23" s="41">
        <v>716047.9</v>
      </c>
      <c r="M23" s="41">
        <v>272347.65999999997</v>
      </c>
      <c r="N23" s="47" t="s">
        <v>576</v>
      </c>
    </row>
    <row r="24" spans="1:14" ht="115.5" x14ac:dyDescent="0.25">
      <c r="A24" s="39">
        <v>20</v>
      </c>
      <c r="B24" s="39" t="s">
        <v>577</v>
      </c>
      <c r="C24" s="39" t="s">
        <v>578</v>
      </c>
      <c r="D24" s="39">
        <v>2</v>
      </c>
      <c r="E24" s="39">
        <v>2.1</v>
      </c>
      <c r="F24" s="35" t="s">
        <v>501</v>
      </c>
      <c r="G24" s="40" t="s">
        <v>579</v>
      </c>
      <c r="H24" s="40" t="s">
        <v>580</v>
      </c>
      <c r="I24" s="39" t="s">
        <v>504</v>
      </c>
      <c r="J24" s="41">
        <v>1297423.74</v>
      </c>
      <c r="K24" s="41">
        <v>1102810.18</v>
      </c>
      <c r="L24" s="41">
        <v>361754.7</v>
      </c>
      <c r="M24" s="41">
        <v>741055.48</v>
      </c>
      <c r="N24" s="47" t="s">
        <v>581</v>
      </c>
    </row>
    <row r="25" spans="1:14" ht="33" x14ac:dyDescent="0.3">
      <c r="A25" s="39">
        <v>21</v>
      </c>
      <c r="B25" s="48" t="s">
        <v>582</v>
      </c>
      <c r="C25" s="39" t="s">
        <v>583</v>
      </c>
      <c r="D25" s="39">
        <v>2</v>
      </c>
      <c r="E25" s="39">
        <v>2.1</v>
      </c>
      <c r="F25" s="35" t="s">
        <v>501</v>
      </c>
      <c r="G25" s="49" t="s">
        <v>584</v>
      </c>
      <c r="H25" s="49" t="s">
        <v>585</v>
      </c>
      <c r="I25" s="39" t="s">
        <v>504</v>
      </c>
      <c r="J25" s="41">
        <v>1318347.68</v>
      </c>
      <c r="K25" s="41">
        <v>1120595.53</v>
      </c>
      <c r="L25" s="41">
        <v>148619.31</v>
      </c>
      <c r="M25" s="41">
        <v>971976.22</v>
      </c>
      <c r="N25" s="47" t="s">
        <v>586</v>
      </c>
    </row>
    <row r="26" spans="1:14" ht="33" x14ac:dyDescent="0.3">
      <c r="A26" s="39">
        <v>22</v>
      </c>
      <c r="B26" s="39" t="s">
        <v>587</v>
      </c>
      <c r="C26" s="39" t="s">
        <v>588</v>
      </c>
      <c r="D26" s="39">
        <v>2</v>
      </c>
      <c r="E26" s="39">
        <v>2.1</v>
      </c>
      <c r="F26" s="35" t="s">
        <v>501</v>
      </c>
      <c r="G26" s="50" t="s">
        <v>589</v>
      </c>
      <c r="H26" s="51" t="s">
        <v>590</v>
      </c>
      <c r="I26" s="39" t="s">
        <v>504</v>
      </c>
      <c r="J26" s="41">
        <v>305525.96999999997</v>
      </c>
      <c r="K26" s="41">
        <v>259697.08</v>
      </c>
      <c r="L26" s="41">
        <v>155759.92000000001</v>
      </c>
      <c r="M26" s="41">
        <v>103937.16</v>
      </c>
      <c r="N26" s="47" t="s">
        <v>591</v>
      </c>
    </row>
    <row r="27" spans="1:14" ht="165" x14ac:dyDescent="0.25">
      <c r="A27" s="39">
        <v>23</v>
      </c>
      <c r="B27" s="39" t="s">
        <v>592</v>
      </c>
      <c r="C27" s="39" t="s">
        <v>593</v>
      </c>
      <c r="D27" s="39">
        <v>2</v>
      </c>
      <c r="E27" s="39">
        <v>2.1</v>
      </c>
      <c r="F27" s="35" t="s">
        <v>501</v>
      </c>
      <c r="G27" s="43" t="s">
        <v>594</v>
      </c>
      <c r="H27" s="43" t="s">
        <v>595</v>
      </c>
      <c r="I27" s="39" t="s">
        <v>504</v>
      </c>
      <c r="J27" s="41">
        <v>494928.67</v>
      </c>
      <c r="K27" s="41">
        <v>420689.37</v>
      </c>
      <c r="L27" s="41">
        <v>84419.96</v>
      </c>
      <c r="M27" s="41">
        <v>336269.41</v>
      </c>
      <c r="N27" s="47" t="s">
        <v>596</v>
      </c>
    </row>
    <row r="28" spans="1:14" ht="214.5" x14ac:dyDescent="0.3">
      <c r="A28" s="52">
        <v>24</v>
      </c>
      <c r="B28" s="53" t="s">
        <v>597</v>
      </c>
      <c r="C28" s="52" t="s">
        <v>598</v>
      </c>
      <c r="D28" s="52">
        <v>3</v>
      </c>
      <c r="E28" s="52">
        <v>3.1</v>
      </c>
      <c r="F28" s="52" t="s">
        <v>599</v>
      </c>
      <c r="G28" s="54" t="s">
        <v>600</v>
      </c>
      <c r="H28" s="55" t="s">
        <v>601</v>
      </c>
      <c r="I28" s="52" t="s">
        <v>534</v>
      </c>
      <c r="J28" s="56">
        <v>5999095.9800000004</v>
      </c>
      <c r="K28" s="56">
        <v>5099231.59</v>
      </c>
      <c r="L28" s="56">
        <v>2690318.91</v>
      </c>
      <c r="M28" s="56">
        <v>2408912.6800000002</v>
      </c>
      <c r="N28" s="57" t="s">
        <v>602</v>
      </c>
    </row>
    <row r="29" spans="1:14" ht="148.5" x14ac:dyDescent="0.3">
      <c r="A29" s="52">
        <v>25</v>
      </c>
      <c r="B29" s="53" t="s">
        <v>603</v>
      </c>
      <c r="C29" s="52" t="s">
        <v>604</v>
      </c>
      <c r="D29" s="52">
        <v>3</v>
      </c>
      <c r="E29" s="52">
        <v>3.1</v>
      </c>
      <c r="F29" s="52" t="s">
        <v>599</v>
      </c>
      <c r="G29" s="54" t="s">
        <v>605</v>
      </c>
      <c r="H29" s="55" t="s">
        <v>601</v>
      </c>
      <c r="I29" s="52" t="s">
        <v>534</v>
      </c>
      <c r="J29" s="56">
        <v>5954370.3399999999</v>
      </c>
      <c r="K29" s="56">
        <v>5061214.79</v>
      </c>
      <c r="L29" s="56">
        <v>3174155.54</v>
      </c>
      <c r="M29" s="56">
        <v>1887059.25</v>
      </c>
      <c r="N29" s="57" t="s">
        <v>602</v>
      </c>
    </row>
    <row r="30" spans="1:14" ht="165" x14ac:dyDescent="0.25">
      <c r="A30" s="39">
        <v>26</v>
      </c>
      <c r="B30" s="44" t="s">
        <v>606</v>
      </c>
      <c r="C30" s="39" t="s">
        <v>607</v>
      </c>
      <c r="D30" s="39">
        <v>3</v>
      </c>
      <c r="E30" s="39">
        <v>3.1</v>
      </c>
      <c r="F30" s="52" t="s">
        <v>599</v>
      </c>
      <c r="G30" s="43" t="s">
        <v>608</v>
      </c>
      <c r="H30" s="43" t="s">
        <v>609</v>
      </c>
      <c r="I30" s="52" t="s">
        <v>534</v>
      </c>
      <c r="J30" s="41">
        <v>705521.22</v>
      </c>
      <c r="K30" s="41">
        <v>599693.04</v>
      </c>
      <c r="L30" s="41">
        <v>372129.87</v>
      </c>
      <c r="M30" s="41">
        <v>227563.17</v>
      </c>
      <c r="N30" s="47" t="s">
        <v>610</v>
      </c>
    </row>
    <row r="31" spans="1:14" ht="99" x14ac:dyDescent="0.25">
      <c r="A31" s="58">
        <v>27</v>
      </c>
      <c r="B31" s="58" t="s">
        <v>611</v>
      </c>
      <c r="C31" s="58" t="s">
        <v>612</v>
      </c>
      <c r="D31" s="58">
        <v>3</v>
      </c>
      <c r="E31" s="58">
        <v>3.1</v>
      </c>
      <c r="F31" s="58" t="s">
        <v>599</v>
      </c>
      <c r="G31" s="59" t="s">
        <v>613</v>
      </c>
      <c r="H31" s="59" t="s">
        <v>614</v>
      </c>
      <c r="I31" s="58" t="s">
        <v>534</v>
      </c>
      <c r="J31" s="60">
        <v>1174231.9099999999</v>
      </c>
      <c r="K31" s="60">
        <v>998097.12</v>
      </c>
      <c r="L31" s="60">
        <v>686891.77</v>
      </c>
      <c r="M31" s="60">
        <v>311205.34999999998</v>
      </c>
      <c r="N31" s="61" t="s">
        <v>615</v>
      </c>
    </row>
    <row r="32" spans="1:14" ht="165" x14ac:dyDescent="0.25">
      <c r="A32" s="44">
        <v>28</v>
      </c>
      <c r="B32" s="44" t="s">
        <v>616</v>
      </c>
      <c r="C32" s="44" t="s">
        <v>617</v>
      </c>
      <c r="D32" s="44">
        <v>1</v>
      </c>
      <c r="E32" s="44">
        <v>1.1000000000000001</v>
      </c>
      <c r="F32" s="44" t="s">
        <v>599</v>
      </c>
      <c r="G32" s="43" t="s">
        <v>618</v>
      </c>
      <c r="H32" s="44" t="s">
        <v>619</v>
      </c>
      <c r="I32" s="44" t="s">
        <v>534</v>
      </c>
      <c r="J32" s="46">
        <v>4532577.37</v>
      </c>
      <c r="K32" s="46">
        <v>3852690.77</v>
      </c>
      <c r="L32" s="46">
        <v>1645945.13</v>
      </c>
      <c r="M32" s="41">
        <v>2206745.64</v>
      </c>
      <c r="N32" s="61" t="s">
        <v>620</v>
      </c>
    </row>
    <row r="33" spans="1:14" ht="165" x14ac:dyDescent="0.25">
      <c r="A33" s="44">
        <v>29</v>
      </c>
      <c r="B33" s="39" t="s">
        <v>621</v>
      </c>
      <c r="C33" s="39" t="s">
        <v>622</v>
      </c>
      <c r="D33" s="39">
        <v>4</v>
      </c>
      <c r="E33" s="39">
        <v>4.0999999999999996</v>
      </c>
      <c r="F33" s="39" t="s">
        <v>501</v>
      </c>
      <c r="G33" s="40" t="s">
        <v>623</v>
      </c>
      <c r="H33" s="40" t="s">
        <v>624</v>
      </c>
      <c r="I33" s="39" t="s">
        <v>534</v>
      </c>
      <c r="J33" s="41">
        <v>524957.17000000004</v>
      </c>
      <c r="K33" s="41">
        <v>446213.59</v>
      </c>
      <c r="L33" s="41">
        <v>301802.28999999998</v>
      </c>
      <c r="M33" s="41">
        <v>144411.29999999999</v>
      </c>
      <c r="N33" s="47" t="s">
        <v>625</v>
      </c>
    </row>
    <row r="34" spans="1:14" ht="33" x14ac:dyDescent="0.25">
      <c r="A34" s="44">
        <v>30</v>
      </c>
      <c r="B34" s="44" t="s">
        <v>626</v>
      </c>
      <c r="C34" s="44" t="s">
        <v>627</v>
      </c>
      <c r="D34" s="44">
        <v>3</v>
      </c>
      <c r="E34" s="44">
        <v>3.1</v>
      </c>
      <c r="F34" s="44" t="s">
        <v>599</v>
      </c>
      <c r="G34" s="43" t="s">
        <v>628</v>
      </c>
      <c r="H34" s="43" t="s">
        <v>629</v>
      </c>
      <c r="I34" s="44" t="s">
        <v>534</v>
      </c>
      <c r="J34" s="46">
        <v>1040809.39</v>
      </c>
      <c r="K34" s="46">
        <v>884687.98</v>
      </c>
      <c r="L34" s="46">
        <v>505790.96</v>
      </c>
      <c r="M34" s="41">
        <v>378897.02</v>
      </c>
      <c r="N34" s="47" t="s">
        <v>630</v>
      </c>
    </row>
    <row r="35" spans="1:14" ht="115.5" x14ac:dyDescent="0.25">
      <c r="A35" s="44">
        <v>31</v>
      </c>
      <c r="B35" s="44" t="s">
        <v>631</v>
      </c>
      <c r="C35" s="44" t="s">
        <v>632</v>
      </c>
      <c r="D35" s="44">
        <v>3</v>
      </c>
      <c r="E35" s="44">
        <v>3.1</v>
      </c>
      <c r="F35" s="44" t="s">
        <v>599</v>
      </c>
      <c r="G35" s="43" t="s">
        <v>633</v>
      </c>
      <c r="H35" s="44" t="s">
        <v>634</v>
      </c>
      <c r="I35" s="44" t="s">
        <v>504</v>
      </c>
      <c r="J35" s="41">
        <v>3853515.63</v>
      </c>
      <c r="K35" s="41">
        <v>3275488.28</v>
      </c>
      <c r="L35" s="41">
        <v>2375562.71</v>
      </c>
      <c r="M35" s="41">
        <v>899925.57</v>
      </c>
      <c r="N35" s="47" t="s">
        <v>630</v>
      </c>
    </row>
    <row r="36" spans="1:14" ht="99" x14ac:dyDescent="0.25">
      <c r="A36" s="44">
        <v>32</v>
      </c>
      <c r="B36" s="44" t="s">
        <v>635</v>
      </c>
      <c r="C36" s="44" t="s">
        <v>636</v>
      </c>
      <c r="D36" s="44">
        <v>1</v>
      </c>
      <c r="E36" s="44">
        <v>1.1000000000000001</v>
      </c>
      <c r="F36" s="44" t="s">
        <v>599</v>
      </c>
      <c r="G36" s="43" t="s">
        <v>637</v>
      </c>
      <c r="H36" s="44" t="s">
        <v>638</v>
      </c>
      <c r="I36" s="44" t="s">
        <v>534</v>
      </c>
      <c r="J36" s="41">
        <v>7937427.4100000001</v>
      </c>
      <c r="K36" s="41">
        <v>6746813.2999999998</v>
      </c>
      <c r="L36" s="41">
        <v>4155879.76</v>
      </c>
      <c r="M36" s="41">
        <v>2590933.54</v>
      </c>
      <c r="N36" s="47" t="s">
        <v>639</v>
      </c>
    </row>
    <row r="37" spans="1:14" ht="165" x14ac:dyDescent="0.25">
      <c r="A37" s="44">
        <v>33</v>
      </c>
      <c r="B37" s="44" t="s">
        <v>640</v>
      </c>
      <c r="C37" s="44" t="s">
        <v>641</v>
      </c>
      <c r="D37" s="44">
        <v>2</v>
      </c>
      <c r="E37" s="44">
        <v>2.1</v>
      </c>
      <c r="F37" s="44" t="s">
        <v>599</v>
      </c>
      <c r="G37" s="43" t="s">
        <v>642</v>
      </c>
      <c r="H37" s="44" t="s">
        <v>643</v>
      </c>
      <c r="I37" s="44" t="s">
        <v>504</v>
      </c>
      <c r="J37" s="41">
        <v>5836225.8200000003</v>
      </c>
      <c r="K37" s="41">
        <v>4960791.9400000004</v>
      </c>
      <c r="L37" s="41">
        <v>2092442.59</v>
      </c>
      <c r="M37" s="41">
        <v>2868349.35</v>
      </c>
      <c r="N37" s="47" t="s">
        <v>644</v>
      </c>
    </row>
    <row r="38" spans="1:14" ht="66" x14ac:dyDescent="0.25">
      <c r="A38" s="44">
        <v>34</v>
      </c>
      <c r="B38" s="44" t="s">
        <v>645</v>
      </c>
      <c r="C38" s="44" t="s">
        <v>646</v>
      </c>
      <c r="D38" s="44">
        <v>3</v>
      </c>
      <c r="E38" s="44">
        <v>3.1</v>
      </c>
      <c r="F38" s="44" t="s">
        <v>599</v>
      </c>
      <c r="G38" s="43" t="s">
        <v>647</v>
      </c>
      <c r="H38" s="44" t="s">
        <v>648</v>
      </c>
      <c r="I38" s="44" t="s">
        <v>534</v>
      </c>
      <c r="J38" s="41">
        <v>5059800.84</v>
      </c>
      <c r="K38" s="41">
        <v>4300830.7199999997</v>
      </c>
      <c r="L38" s="41">
        <v>2491308.04</v>
      </c>
      <c r="M38" s="41">
        <v>1809522.68</v>
      </c>
      <c r="N38" s="47" t="s">
        <v>649</v>
      </c>
    </row>
    <row r="39" spans="1:14" ht="148.5" x14ac:dyDescent="0.25">
      <c r="A39" s="44">
        <v>35</v>
      </c>
      <c r="B39" s="62" t="s">
        <v>650</v>
      </c>
      <c r="C39" s="62" t="s">
        <v>651</v>
      </c>
      <c r="D39" s="62">
        <v>5</v>
      </c>
      <c r="E39" s="62">
        <v>5.0999999999999996</v>
      </c>
      <c r="F39" s="62" t="s">
        <v>599</v>
      </c>
      <c r="G39" s="50" t="s">
        <v>652</v>
      </c>
      <c r="H39" s="50" t="s">
        <v>653</v>
      </c>
      <c r="I39" s="62" t="s">
        <v>534</v>
      </c>
      <c r="J39" s="45">
        <v>1489666.82</v>
      </c>
      <c r="K39" s="45">
        <v>1266216.8</v>
      </c>
      <c r="L39" s="45">
        <v>694630.99</v>
      </c>
      <c r="M39" s="45">
        <v>571585.81000000006</v>
      </c>
      <c r="N39" s="63" t="s">
        <v>654</v>
      </c>
    </row>
    <row r="40" spans="1:14" ht="33" x14ac:dyDescent="0.25">
      <c r="A40" s="44">
        <v>36</v>
      </c>
      <c r="B40" s="62" t="s">
        <v>655</v>
      </c>
      <c r="C40" s="62" t="s">
        <v>656</v>
      </c>
      <c r="D40" s="62">
        <v>4</v>
      </c>
      <c r="E40" s="62">
        <v>4.0999999999999996</v>
      </c>
      <c r="F40" s="62" t="s">
        <v>501</v>
      </c>
      <c r="G40" s="50" t="s">
        <v>657</v>
      </c>
      <c r="H40" s="50" t="s">
        <v>658</v>
      </c>
      <c r="I40" s="62" t="s">
        <v>534</v>
      </c>
      <c r="J40" s="45">
        <v>400230.95</v>
      </c>
      <c r="K40" s="45">
        <v>340196.31</v>
      </c>
      <c r="L40" s="45">
        <v>257790.5</v>
      </c>
      <c r="M40" s="45">
        <v>82405.81</v>
      </c>
      <c r="N40" s="63" t="s">
        <v>654</v>
      </c>
    </row>
    <row r="41" spans="1:14" ht="165" x14ac:dyDescent="0.25">
      <c r="A41" s="44">
        <v>37</v>
      </c>
      <c r="B41" s="62" t="s">
        <v>659</v>
      </c>
      <c r="C41" s="62" t="s">
        <v>660</v>
      </c>
      <c r="D41" s="62">
        <v>4</v>
      </c>
      <c r="E41" s="62">
        <v>4.0999999999999996</v>
      </c>
      <c r="F41" s="62" t="s">
        <v>501</v>
      </c>
      <c r="G41" s="50" t="s">
        <v>661</v>
      </c>
      <c r="H41" s="50" t="s">
        <v>662</v>
      </c>
      <c r="I41" s="62" t="s">
        <v>504</v>
      </c>
      <c r="J41" s="45">
        <v>593492.79</v>
      </c>
      <c r="K41" s="45">
        <v>504468.87</v>
      </c>
      <c r="L41" s="45">
        <v>153479.66</v>
      </c>
      <c r="M41" s="45">
        <v>350989.21</v>
      </c>
      <c r="N41" s="63" t="s">
        <v>654</v>
      </c>
    </row>
    <row r="42" spans="1:14" ht="33" x14ac:dyDescent="0.25">
      <c r="A42" s="44">
        <v>38</v>
      </c>
      <c r="B42" s="62" t="s">
        <v>663</v>
      </c>
      <c r="C42" s="62" t="s">
        <v>664</v>
      </c>
      <c r="D42" s="62">
        <v>4</v>
      </c>
      <c r="E42" s="62">
        <v>4.0999999999999996</v>
      </c>
      <c r="F42" s="62" t="s">
        <v>501</v>
      </c>
      <c r="G42" s="50" t="s">
        <v>665</v>
      </c>
      <c r="H42" s="50" t="s">
        <v>666</v>
      </c>
      <c r="I42" s="62" t="s">
        <v>504</v>
      </c>
      <c r="J42" s="45">
        <v>354959.43</v>
      </c>
      <c r="K42" s="45">
        <v>301715.52</v>
      </c>
      <c r="L42" s="45">
        <v>97687.34</v>
      </c>
      <c r="M42" s="45">
        <v>204028.18</v>
      </c>
      <c r="N42" s="63" t="s">
        <v>654</v>
      </c>
    </row>
    <row r="43" spans="1:14" ht="99" x14ac:dyDescent="0.3">
      <c r="A43" s="44">
        <v>39</v>
      </c>
      <c r="B43" s="62" t="s">
        <v>667</v>
      </c>
      <c r="C43" s="62" t="s">
        <v>668</v>
      </c>
      <c r="D43" s="62">
        <v>4</v>
      </c>
      <c r="E43" s="62">
        <v>4.0999999999999996</v>
      </c>
      <c r="F43" s="62" t="s">
        <v>501</v>
      </c>
      <c r="G43" s="51" t="s">
        <v>669</v>
      </c>
      <c r="H43" s="50" t="s">
        <v>670</v>
      </c>
      <c r="I43" s="62" t="s">
        <v>534</v>
      </c>
      <c r="J43" s="45">
        <v>430114.34</v>
      </c>
      <c r="K43" s="45">
        <v>365597.19</v>
      </c>
      <c r="L43" s="45">
        <v>233428.56</v>
      </c>
      <c r="M43" s="45">
        <v>132168.63</v>
      </c>
      <c r="N43" s="63" t="s">
        <v>671</v>
      </c>
    </row>
    <row r="44" spans="1:14" ht="132" x14ac:dyDescent="0.3">
      <c r="A44" s="44">
        <v>40</v>
      </c>
      <c r="B44" s="62" t="s">
        <v>672</v>
      </c>
      <c r="C44" s="62" t="s">
        <v>673</v>
      </c>
      <c r="D44" s="62">
        <v>4</v>
      </c>
      <c r="E44" s="62">
        <v>4.0999999999999996</v>
      </c>
      <c r="F44" s="62" t="s">
        <v>501</v>
      </c>
      <c r="G44" s="64" t="s">
        <v>674</v>
      </c>
      <c r="H44" s="50" t="s">
        <v>675</v>
      </c>
      <c r="I44" s="62" t="s">
        <v>504</v>
      </c>
      <c r="J44" s="45">
        <v>312937.17</v>
      </c>
      <c r="K44" s="45">
        <v>265996.59000000003</v>
      </c>
      <c r="L44" s="45">
        <v>116468.75</v>
      </c>
      <c r="M44" s="45">
        <v>149527.84</v>
      </c>
      <c r="N44" s="63" t="s">
        <v>676</v>
      </c>
    </row>
    <row r="45" spans="1:14" ht="66" x14ac:dyDescent="0.3">
      <c r="A45" s="44">
        <v>41</v>
      </c>
      <c r="B45" s="62" t="s">
        <v>677</v>
      </c>
      <c r="C45" s="62" t="s">
        <v>678</v>
      </c>
      <c r="D45" s="62">
        <v>5</v>
      </c>
      <c r="E45" s="62">
        <v>5.0999999999999996</v>
      </c>
      <c r="F45" s="62" t="s">
        <v>501</v>
      </c>
      <c r="G45" s="64" t="s">
        <v>679</v>
      </c>
      <c r="H45" s="50" t="s">
        <v>680</v>
      </c>
      <c r="I45" s="62" t="s">
        <v>504</v>
      </c>
      <c r="J45" s="45">
        <v>193065.27</v>
      </c>
      <c r="K45" s="45">
        <v>164105.48000000001</v>
      </c>
      <c r="L45" s="45">
        <v>75680.94</v>
      </c>
      <c r="M45" s="45">
        <v>88424.54</v>
      </c>
      <c r="N45" s="63" t="s">
        <v>681</v>
      </c>
    </row>
    <row r="46" spans="1:14" ht="99" x14ac:dyDescent="0.3">
      <c r="A46" s="44">
        <v>42</v>
      </c>
      <c r="B46" s="62" t="s">
        <v>682</v>
      </c>
      <c r="C46" s="62" t="s">
        <v>683</v>
      </c>
      <c r="D46" s="62">
        <v>5</v>
      </c>
      <c r="E46" s="62">
        <v>5.0999999999999996</v>
      </c>
      <c r="F46" s="62" t="s">
        <v>599</v>
      </c>
      <c r="G46" s="64" t="s">
        <v>684</v>
      </c>
      <c r="H46" s="50" t="s">
        <v>685</v>
      </c>
      <c r="I46" s="62" t="s">
        <v>534</v>
      </c>
      <c r="J46" s="45">
        <v>1475894.96</v>
      </c>
      <c r="K46" s="45">
        <v>1254510.72</v>
      </c>
      <c r="L46" s="45">
        <v>617841.62</v>
      </c>
      <c r="M46" s="45">
        <v>636669.1</v>
      </c>
      <c r="N46" s="63" t="s">
        <v>681</v>
      </c>
    </row>
    <row r="47" spans="1:14" ht="132" x14ac:dyDescent="0.3">
      <c r="A47" s="44">
        <v>43</v>
      </c>
      <c r="B47" s="62" t="s">
        <v>686</v>
      </c>
      <c r="C47" s="62" t="s">
        <v>687</v>
      </c>
      <c r="D47" s="62">
        <v>4</v>
      </c>
      <c r="E47" s="62">
        <v>4.0999999999999996</v>
      </c>
      <c r="F47" s="62" t="s">
        <v>501</v>
      </c>
      <c r="G47" s="64" t="s">
        <v>688</v>
      </c>
      <c r="H47" s="50" t="s">
        <v>689</v>
      </c>
      <c r="I47" s="62" t="s">
        <v>534</v>
      </c>
      <c r="J47" s="45">
        <v>742866.94</v>
      </c>
      <c r="K47" s="45">
        <v>631436.9</v>
      </c>
      <c r="L47" s="45">
        <v>523932.8</v>
      </c>
      <c r="M47" s="45">
        <v>107504.1</v>
      </c>
      <c r="N47" s="63" t="s">
        <v>690</v>
      </c>
    </row>
    <row r="48" spans="1:14" ht="49.5" x14ac:dyDescent="0.3">
      <c r="A48" s="44">
        <v>44</v>
      </c>
      <c r="B48" s="62" t="s">
        <v>691</v>
      </c>
      <c r="C48" s="62" t="s">
        <v>692</v>
      </c>
      <c r="D48" s="62">
        <v>4</v>
      </c>
      <c r="E48" s="62">
        <v>4.0999999999999996</v>
      </c>
      <c r="F48" s="62" t="s">
        <v>599</v>
      </c>
      <c r="G48" s="64" t="s">
        <v>693</v>
      </c>
      <c r="H48" s="50" t="s">
        <v>694</v>
      </c>
      <c r="I48" s="62" t="s">
        <v>504</v>
      </c>
      <c r="J48" s="45">
        <v>498818.29</v>
      </c>
      <c r="K48" s="45">
        <v>423995.55</v>
      </c>
      <c r="L48" s="45">
        <v>172689.85</v>
      </c>
      <c r="M48" s="45">
        <v>251305.7</v>
      </c>
      <c r="N48" s="63" t="s">
        <v>695</v>
      </c>
    </row>
    <row r="49" spans="1:14" ht="82.5" x14ac:dyDescent="0.3">
      <c r="A49" s="44">
        <v>45</v>
      </c>
      <c r="B49" s="62" t="s">
        <v>696</v>
      </c>
      <c r="C49" s="62" t="s">
        <v>697</v>
      </c>
      <c r="D49" s="62">
        <v>4</v>
      </c>
      <c r="E49" s="62">
        <v>4.0999999999999996</v>
      </c>
      <c r="F49" s="62" t="s">
        <v>501</v>
      </c>
      <c r="G49" s="64" t="s">
        <v>698</v>
      </c>
      <c r="H49" s="50" t="s">
        <v>699</v>
      </c>
      <c r="I49" s="62" t="s">
        <v>534</v>
      </c>
      <c r="J49" s="45">
        <v>474549.1</v>
      </c>
      <c r="K49" s="45">
        <v>403366.73</v>
      </c>
      <c r="L49" s="45">
        <v>245894.56</v>
      </c>
      <c r="M49" s="45">
        <v>157472.17000000001</v>
      </c>
      <c r="N49" s="63" t="s">
        <v>695</v>
      </c>
    </row>
    <row r="50" spans="1:14" ht="181.5" x14ac:dyDescent="0.3">
      <c r="A50" s="44">
        <v>46</v>
      </c>
      <c r="B50" s="62" t="s">
        <v>700</v>
      </c>
      <c r="C50" s="62" t="s">
        <v>701</v>
      </c>
      <c r="D50" s="62">
        <v>5</v>
      </c>
      <c r="E50" s="62">
        <v>5.0999999999999996</v>
      </c>
      <c r="F50" s="62" t="s">
        <v>501</v>
      </c>
      <c r="G50" s="64" t="s">
        <v>702</v>
      </c>
      <c r="H50" s="50" t="s">
        <v>703</v>
      </c>
      <c r="I50" s="62" t="s">
        <v>504</v>
      </c>
      <c r="J50" s="45">
        <v>373179.47</v>
      </c>
      <c r="K50" s="45">
        <v>317202.55</v>
      </c>
      <c r="L50" s="45">
        <v>115385.14</v>
      </c>
      <c r="M50" s="45">
        <v>201817.41</v>
      </c>
      <c r="N50" s="63" t="s">
        <v>695</v>
      </c>
    </row>
    <row r="51" spans="1:14" ht="66" x14ac:dyDescent="0.3">
      <c r="A51" s="44">
        <v>47</v>
      </c>
      <c r="B51" s="62" t="s">
        <v>704</v>
      </c>
      <c r="C51" s="62" t="s">
        <v>705</v>
      </c>
      <c r="D51" s="62">
        <v>4</v>
      </c>
      <c r="E51" s="62">
        <v>4.0999999999999996</v>
      </c>
      <c r="F51" s="62" t="s">
        <v>501</v>
      </c>
      <c r="G51" s="64" t="s">
        <v>706</v>
      </c>
      <c r="H51" s="50" t="s">
        <v>707</v>
      </c>
      <c r="I51" s="62" t="s">
        <v>504</v>
      </c>
      <c r="J51" s="45">
        <v>129793.23</v>
      </c>
      <c r="K51" s="45">
        <v>110324.25</v>
      </c>
      <c r="L51" s="45">
        <v>45685.15</v>
      </c>
      <c r="M51" s="45">
        <v>64639.1</v>
      </c>
      <c r="N51" s="63" t="s">
        <v>695</v>
      </c>
    </row>
    <row r="52" spans="1:14" ht="99" x14ac:dyDescent="0.3">
      <c r="A52" s="44">
        <v>48</v>
      </c>
      <c r="B52" s="62" t="s">
        <v>708</v>
      </c>
      <c r="C52" s="62" t="s">
        <v>709</v>
      </c>
      <c r="D52" s="62">
        <v>5</v>
      </c>
      <c r="E52" s="62">
        <v>5.0999999999999996</v>
      </c>
      <c r="F52" s="62" t="s">
        <v>599</v>
      </c>
      <c r="G52" s="64" t="s">
        <v>710</v>
      </c>
      <c r="H52" s="50" t="s">
        <v>711</v>
      </c>
      <c r="I52" s="62" t="s">
        <v>534</v>
      </c>
      <c r="J52" s="45">
        <v>1483009.98</v>
      </c>
      <c r="K52" s="45">
        <v>1260558.48</v>
      </c>
      <c r="L52" s="45">
        <v>654035</v>
      </c>
      <c r="M52" s="45">
        <v>606523.48</v>
      </c>
      <c r="N52" s="63" t="s">
        <v>712</v>
      </c>
    </row>
    <row r="53" spans="1:14" ht="115.5" x14ac:dyDescent="0.3">
      <c r="A53" s="44">
        <v>49</v>
      </c>
      <c r="B53" s="62" t="s">
        <v>713</v>
      </c>
      <c r="C53" s="62" t="s">
        <v>714</v>
      </c>
      <c r="D53" s="62">
        <v>4</v>
      </c>
      <c r="E53" s="62">
        <v>4.0999999999999996</v>
      </c>
      <c r="F53" s="62" t="s">
        <v>501</v>
      </c>
      <c r="G53" s="64" t="s">
        <v>715</v>
      </c>
      <c r="H53" s="50" t="s">
        <v>716</v>
      </c>
      <c r="I53" s="62" t="s">
        <v>534</v>
      </c>
      <c r="J53" s="45">
        <v>634937.12</v>
      </c>
      <c r="K53" s="45">
        <v>539696.56000000006</v>
      </c>
      <c r="L53" s="45">
        <v>320262.09999999998</v>
      </c>
      <c r="M53" s="45">
        <v>219434.46</v>
      </c>
      <c r="N53" s="63" t="s">
        <v>712</v>
      </c>
    </row>
    <row r="54" spans="1:14" ht="247.5" x14ac:dyDescent="0.3">
      <c r="A54" s="44">
        <v>50</v>
      </c>
      <c r="B54" s="62" t="s">
        <v>717</v>
      </c>
      <c r="C54" s="62" t="s">
        <v>718</v>
      </c>
      <c r="D54" s="62">
        <v>4</v>
      </c>
      <c r="E54" s="62">
        <v>4.0999999999999996</v>
      </c>
      <c r="F54" s="62" t="s">
        <v>599</v>
      </c>
      <c r="G54" s="64" t="s">
        <v>719</v>
      </c>
      <c r="H54" s="50" t="s">
        <v>720</v>
      </c>
      <c r="I54" s="62" t="s">
        <v>504</v>
      </c>
      <c r="J54" s="45">
        <v>1219573.08</v>
      </c>
      <c r="K54" s="45">
        <v>1036637.12</v>
      </c>
      <c r="L54" s="45">
        <v>386868.5</v>
      </c>
      <c r="M54" s="45">
        <v>649768.62</v>
      </c>
      <c r="N54" s="63" t="s">
        <v>721</v>
      </c>
    </row>
    <row r="55" spans="1:14" ht="49.5" x14ac:dyDescent="0.25">
      <c r="A55" s="44">
        <v>51</v>
      </c>
      <c r="B55" s="39" t="s">
        <v>722</v>
      </c>
      <c r="C55" s="62" t="s">
        <v>723</v>
      </c>
      <c r="D55" s="39">
        <v>5</v>
      </c>
      <c r="E55" s="39">
        <v>5.0999999999999996</v>
      </c>
      <c r="F55" s="39" t="s">
        <v>501</v>
      </c>
      <c r="G55" s="40" t="s">
        <v>724</v>
      </c>
      <c r="H55" s="40" t="s">
        <v>725</v>
      </c>
      <c r="I55" s="39" t="s">
        <v>504</v>
      </c>
      <c r="J55" s="41">
        <v>347854.79</v>
      </c>
      <c r="K55" s="41">
        <v>295676.57</v>
      </c>
      <c r="L55" s="41">
        <v>156006.62</v>
      </c>
      <c r="M55" s="41">
        <v>139669.95000000001</v>
      </c>
      <c r="N55" s="63" t="s">
        <v>726</v>
      </c>
    </row>
    <row r="56" spans="1:14" ht="115.5" x14ac:dyDescent="0.3">
      <c r="A56" s="44">
        <v>52</v>
      </c>
      <c r="B56" s="62" t="s">
        <v>727</v>
      </c>
      <c r="C56" s="62" t="s">
        <v>728</v>
      </c>
      <c r="D56" s="62">
        <v>5</v>
      </c>
      <c r="E56" s="62">
        <v>5.0999999999999996</v>
      </c>
      <c r="F56" s="62" t="s">
        <v>599</v>
      </c>
      <c r="G56" s="64" t="s">
        <v>729</v>
      </c>
      <c r="H56" s="50" t="s">
        <v>730</v>
      </c>
      <c r="I56" s="62" t="s">
        <v>534</v>
      </c>
      <c r="J56" s="45">
        <v>994896.64</v>
      </c>
      <c r="K56" s="45">
        <v>845662.15</v>
      </c>
      <c r="L56" s="45">
        <v>541833.27</v>
      </c>
      <c r="M56" s="45">
        <v>303828.88</v>
      </c>
      <c r="N56" s="63" t="s">
        <v>731</v>
      </c>
    </row>
    <row r="57" spans="1:14" ht="148.5" x14ac:dyDescent="0.3">
      <c r="A57" s="44">
        <v>53</v>
      </c>
      <c r="B57" s="62" t="s">
        <v>732</v>
      </c>
      <c r="C57" s="62" t="s">
        <v>733</v>
      </c>
      <c r="D57" s="62">
        <v>4</v>
      </c>
      <c r="E57" s="62">
        <v>4.0999999999999996</v>
      </c>
      <c r="F57" s="62" t="s">
        <v>501</v>
      </c>
      <c r="G57" s="64" t="s">
        <v>734</v>
      </c>
      <c r="H57" s="50" t="s">
        <v>735</v>
      </c>
      <c r="I57" s="62" t="s">
        <v>504</v>
      </c>
      <c r="J57" s="45">
        <v>429383.03</v>
      </c>
      <c r="K57" s="45">
        <v>364975.58</v>
      </c>
      <c r="L57" s="45">
        <v>107094.45</v>
      </c>
      <c r="M57" s="45">
        <v>257881.13</v>
      </c>
      <c r="N57" s="63" t="s">
        <v>736</v>
      </c>
    </row>
    <row r="58" spans="1:14" ht="49.5" x14ac:dyDescent="0.3">
      <c r="A58" s="44">
        <v>54</v>
      </c>
      <c r="B58" s="62" t="s">
        <v>737</v>
      </c>
      <c r="C58" s="62" t="s">
        <v>738</v>
      </c>
      <c r="D58" s="62">
        <v>4</v>
      </c>
      <c r="E58" s="62">
        <v>4.0999999999999996</v>
      </c>
      <c r="F58" s="62" t="s">
        <v>501</v>
      </c>
      <c r="G58" s="64" t="s">
        <v>739</v>
      </c>
      <c r="H58" s="50" t="s">
        <v>740</v>
      </c>
      <c r="I58" s="62" t="s">
        <v>534</v>
      </c>
      <c r="J58" s="45">
        <v>594246.26</v>
      </c>
      <c r="K58" s="45">
        <v>505109.33</v>
      </c>
      <c r="L58" s="45">
        <v>278972.86</v>
      </c>
      <c r="M58" s="45">
        <v>226136.47</v>
      </c>
      <c r="N58" s="63" t="s">
        <v>741</v>
      </c>
    </row>
    <row r="59" spans="1:14" ht="66" x14ac:dyDescent="0.3">
      <c r="A59" s="44">
        <v>55</v>
      </c>
      <c r="B59" s="62" t="s">
        <v>742</v>
      </c>
      <c r="C59" s="62" t="s">
        <v>743</v>
      </c>
      <c r="D59" s="62">
        <v>4</v>
      </c>
      <c r="E59" s="62">
        <v>4.0999999999999996</v>
      </c>
      <c r="F59" s="62" t="s">
        <v>599</v>
      </c>
      <c r="G59" s="64" t="s">
        <v>744</v>
      </c>
      <c r="H59" s="50" t="s">
        <v>745</v>
      </c>
      <c r="I59" s="62" t="s">
        <v>504</v>
      </c>
      <c r="J59" s="45">
        <v>451798.14</v>
      </c>
      <c r="K59" s="45">
        <v>384028.42</v>
      </c>
      <c r="L59" s="45">
        <v>96348.79</v>
      </c>
      <c r="M59" s="45">
        <v>287679.63</v>
      </c>
      <c r="N59" s="63" t="s">
        <v>741</v>
      </c>
    </row>
    <row r="60" spans="1:14" ht="99" x14ac:dyDescent="0.3">
      <c r="A60" s="44">
        <v>56</v>
      </c>
      <c r="B60" s="62" t="s">
        <v>746</v>
      </c>
      <c r="C60" s="62" t="s">
        <v>747</v>
      </c>
      <c r="D60" s="62">
        <v>4</v>
      </c>
      <c r="E60" s="62">
        <v>4.0999999999999996</v>
      </c>
      <c r="F60" s="62" t="s">
        <v>501</v>
      </c>
      <c r="G60" s="64" t="s">
        <v>748</v>
      </c>
      <c r="H60" s="50" t="s">
        <v>749</v>
      </c>
      <c r="I60" s="62" t="s">
        <v>534</v>
      </c>
      <c r="J60" s="45">
        <v>663918.07999999996</v>
      </c>
      <c r="K60" s="45">
        <v>564330.37</v>
      </c>
      <c r="L60" s="45">
        <v>392240.37</v>
      </c>
      <c r="M60" s="45">
        <v>172090</v>
      </c>
      <c r="N60" s="63" t="s">
        <v>750</v>
      </c>
    </row>
    <row r="61" spans="1:14" ht="115.5" x14ac:dyDescent="0.3">
      <c r="A61" s="44">
        <v>57</v>
      </c>
      <c r="B61" s="62" t="s">
        <v>751</v>
      </c>
      <c r="C61" s="62" t="s">
        <v>752</v>
      </c>
      <c r="D61" s="62">
        <v>4</v>
      </c>
      <c r="E61" s="62">
        <v>4.0999999999999996</v>
      </c>
      <c r="F61" s="62" t="s">
        <v>501</v>
      </c>
      <c r="G61" s="64" t="s">
        <v>753</v>
      </c>
      <c r="H61" s="50" t="s">
        <v>754</v>
      </c>
      <c r="I61" s="62" t="s">
        <v>504</v>
      </c>
      <c r="J61" s="45">
        <v>165143.6</v>
      </c>
      <c r="K61" s="45">
        <v>140372.06</v>
      </c>
      <c r="L61" s="45">
        <v>55111.88</v>
      </c>
      <c r="M61" s="45">
        <v>85260.18</v>
      </c>
      <c r="N61" s="63" t="s">
        <v>750</v>
      </c>
    </row>
    <row r="62" spans="1:14" ht="148.5" x14ac:dyDescent="0.3">
      <c r="A62" s="44">
        <v>58</v>
      </c>
      <c r="B62" s="62" t="s">
        <v>755</v>
      </c>
      <c r="C62" s="62" t="s">
        <v>756</v>
      </c>
      <c r="D62" s="62">
        <v>4</v>
      </c>
      <c r="E62" s="62">
        <v>4.0999999999999996</v>
      </c>
      <c r="F62" s="62" t="s">
        <v>501</v>
      </c>
      <c r="G62" s="64" t="s">
        <v>757</v>
      </c>
      <c r="H62" s="50" t="s">
        <v>758</v>
      </c>
      <c r="I62" s="62" t="s">
        <v>534</v>
      </c>
      <c r="J62" s="45">
        <v>577790.85</v>
      </c>
      <c r="K62" s="45">
        <v>491122.23</v>
      </c>
      <c r="L62" s="45">
        <v>323290.28000000003</v>
      </c>
      <c r="M62" s="45">
        <v>167831.95</v>
      </c>
      <c r="N62" s="63" t="s">
        <v>750</v>
      </c>
    </row>
    <row r="63" spans="1:14" ht="247.5" x14ac:dyDescent="0.3">
      <c r="A63" s="44">
        <v>59</v>
      </c>
      <c r="B63" s="62" t="s">
        <v>759</v>
      </c>
      <c r="C63" s="62" t="s">
        <v>760</v>
      </c>
      <c r="D63" s="62">
        <v>5</v>
      </c>
      <c r="E63" s="62">
        <v>5.0999999999999996</v>
      </c>
      <c r="F63" s="62" t="s">
        <v>599</v>
      </c>
      <c r="G63" s="64" t="s">
        <v>761</v>
      </c>
      <c r="H63" s="50" t="s">
        <v>762</v>
      </c>
      <c r="I63" s="62" t="s">
        <v>504</v>
      </c>
      <c r="J63" s="45">
        <v>1441974.96</v>
      </c>
      <c r="K63" s="45">
        <v>1225678.72</v>
      </c>
      <c r="L63" s="45">
        <v>588331.5</v>
      </c>
      <c r="M63" s="45">
        <v>637347.22</v>
      </c>
      <c r="N63" s="63" t="s">
        <v>763</v>
      </c>
    </row>
    <row r="64" spans="1:14" ht="148.5" x14ac:dyDescent="0.3">
      <c r="A64" s="44">
        <v>60</v>
      </c>
      <c r="B64" s="62" t="s">
        <v>764</v>
      </c>
      <c r="C64" s="62" t="s">
        <v>765</v>
      </c>
      <c r="D64" s="62">
        <v>1</v>
      </c>
      <c r="E64" s="62">
        <v>1.2</v>
      </c>
      <c r="F64" s="62" t="s">
        <v>599</v>
      </c>
      <c r="G64" s="64" t="s">
        <v>766</v>
      </c>
      <c r="H64" s="50" t="s">
        <v>767</v>
      </c>
      <c r="I64" s="62" t="s">
        <v>504</v>
      </c>
      <c r="J64" s="45">
        <v>7349963.0599999996</v>
      </c>
      <c r="K64" s="45">
        <v>6247468.5999999996</v>
      </c>
      <c r="L64" s="45">
        <v>2332853.36</v>
      </c>
      <c r="M64" s="45">
        <v>3914615.24</v>
      </c>
      <c r="N64" s="63" t="s">
        <v>768</v>
      </c>
    </row>
    <row r="65" spans="1:14" ht="148.5" x14ac:dyDescent="0.3">
      <c r="A65" s="44">
        <v>61</v>
      </c>
      <c r="B65" s="62" t="s">
        <v>769</v>
      </c>
      <c r="C65" s="62" t="s">
        <v>770</v>
      </c>
      <c r="D65" s="62">
        <v>4</v>
      </c>
      <c r="E65" s="62">
        <v>4.0999999999999996</v>
      </c>
      <c r="F65" s="62" t="s">
        <v>501</v>
      </c>
      <c r="G65" s="64" t="s">
        <v>771</v>
      </c>
      <c r="H65" s="50" t="s">
        <v>772</v>
      </c>
      <c r="I65" s="62" t="s">
        <v>534</v>
      </c>
      <c r="J65" s="45">
        <v>365754.59</v>
      </c>
      <c r="K65" s="45">
        <v>310891.40999999997</v>
      </c>
      <c r="L65" s="45">
        <v>138909.24</v>
      </c>
      <c r="M65" s="45">
        <v>171982.17</v>
      </c>
      <c r="N65" s="63" t="s">
        <v>773</v>
      </c>
    </row>
    <row r="66" spans="1:14" ht="66" x14ac:dyDescent="0.3">
      <c r="A66" s="44">
        <v>62</v>
      </c>
      <c r="B66" s="62" t="s">
        <v>774</v>
      </c>
      <c r="C66" s="62" t="s">
        <v>775</v>
      </c>
      <c r="D66" s="62">
        <v>4</v>
      </c>
      <c r="E66" s="62">
        <v>4.0999999999999996</v>
      </c>
      <c r="F66" s="62" t="s">
        <v>501</v>
      </c>
      <c r="G66" s="64" t="s">
        <v>776</v>
      </c>
      <c r="H66" s="50" t="s">
        <v>777</v>
      </c>
      <c r="I66" s="62" t="s">
        <v>504</v>
      </c>
      <c r="J66" s="45">
        <v>231130.48</v>
      </c>
      <c r="K66" s="45">
        <v>196460.91</v>
      </c>
      <c r="L66" s="45">
        <v>76747.5</v>
      </c>
      <c r="M66" s="45">
        <v>119713.41</v>
      </c>
      <c r="N66" s="63" t="s">
        <v>778</v>
      </c>
    </row>
    <row r="67" spans="1:14" ht="33" x14ac:dyDescent="0.3">
      <c r="A67" s="44">
        <v>63</v>
      </c>
      <c r="B67" s="62" t="s">
        <v>779</v>
      </c>
      <c r="C67" s="62" t="s">
        <v>780</v>
      </c>
      <c r="D67" s="62">
        <v>4</v>
      </c>
      <c r="E67" s="62">
        <v>4.0999999999999996</v>
      </c>
      <c r="F67" s="62" t="s">
        <v>501</v>
      </c>
      <c r="G67" s="64" t="s">
        <v>781</v>
      </c>
      <c r="H67" s="50" t="s">
        <v>782</v>
      </c>
      <c r="I67" s="62" t="s">
        <v>534</v>
      </c>
      <c r="J67" s="45">
        <v>648094.73</v>
      </c>
      <c r="K67" s="45">
        <v>550880.52</v>
      </c>
      <c r="L67" s="45">
        <v>433160.66</v>
      </c>
      <c r="M67" s="45">
        <v>117719.86</v>
      </c>
      <c r="N67" s="63" t="s">
        <v>778</v>
      </c>
    </row>
    <row r="68" spans="1:14" ht="82.5" x14ac:dyDescent="0.3">
      <c r="A68" s="44">
        <v>64</v>
      </c>
      <c r="B68" s="62" t="s">
        <v>783</v>
      </c>
      <c r="C68" s="62" t="s">
        <v>784</v>
      </c>
      <c r="D68" s="62">
        <v>4</v>
      </c>
      <c r="E68" s="62">
        <v>4.0999999999999996</v>
      </c>
      <c r="F68" s="62" t="s">
        <v>501</v>
      </c>
      <c r="G68" s="64" t="s">
        <v>785</v>
      </c>
      <c r="H68" s="50" t="s">
        <v>786</v>
      </c>
      <c r="I68" s="62" t="s">
        <v>504</v>
      </c>
      <c r="J68" s="45">
        <v>340542.98</v>
      </c>
      <c r="K68" s="45">
        <v>289461.53000000003</v>
      </c>
      <c r="L68" s="45">
        <v>129892.09</v>
      </c>
      <c r="M68" s="45">
        <v>159569.44</v>
      </c>
      <c r="N68" s="63" t="s">
        <v>787</v>
      </c>
    </row>
    <row r="69" spans="1:14" ht="148.5" x14ac:dyDescent="0.3">
      <c r="A69" s="44">
        <v>65</v>
      </c>
      <c r="B69" s="62" t="s">
        <v>788</v>
      </c>
      <c r="C69" s="62" t="s">
        <v>789</v>
      </c>
      <c r="D69" s="62">
        <v>4</v>
      </c>
      <c r="E69" s="62">
        <v>4.0999999999999996</v>
      </c>
      <c r="F69" s="62" t="s">
        <v>501</v>
      </c>
      <c r="G69" s="64" t="s">
        <v>790</v>
      </c>
      <c r="H69" s="50" t="s">
        <v>791</v>
      </c>
      <c r="I69" s="62" t="s">
        <v>504</v>
      </c>
      <c r="J69" s="45">
        <v>711301.33</v>
      </c>
      <c r="K69" s="45">
        <v>604606.13</v>
      </c>
      <c r="L69" s="45">
        <v>283756.96000000002</v>
      </c>
      <c r="M69" s="45">
        <v>320849.17</v>
      </c>
      <c r="N69" s="63" t="s">
        <v>787</v>
      </c>
    </row>
    <row r="70" spans="1:14" ht="49.5" x14ac:dyDescent="0.3">
      <c r="A70" s="44">
        <v>66</v>
      </c>
      <c r="B70" s="62" t="s">
        <v>792</v>
      </c>
      <c r="C70" s="62" t="s">
        <v>793</v>
      </c>
      <c r="D70" s="62">
        <v>2</v>
      </c>
      <c r="E70" s="62">
        <v>2.1</v>
      </c>
      <c r="F70" s="62" t="s">
        <v>599</v>
      </c>
      <c r="G70" s="64" t="s">
        <v>794</v>
      </c>
      <c r="H70" s="50" t="s">
        <v>795</v>
      </c>
      <c r="I70" s="62" t="s">
        <v>534</v>
      </c>
      <c r="J70" s="45">
        <v>3202768.49</v>
      </c>
      <c r="K70" s="45">
        <v>2722353.22</v>
      </c>
      <c r="L70" s="45">
        <v>2487456.75</v>
      </c>
      <c r="M70" s="45">
        <v>234896.47</v>
      </c>
      <c r="N70" s="63" t="s">
        <v>796</v>
      </c>
    </row>
    <row r="71" spans="1:14" ht="99" x14ac:dyDescent="0.3">
      <c r="A71" s="44">
        <v>67</v>
      </c>
      <c r="B71" s="62" t="s">
        <v>797</v>
      </c>
      <c r="C71" s="62" t="s">
        <v>798</v>
      </c>
      <c r="D71" s="62">
        <v>5</v>
      </c>
      <c r="E71" s="62">
        <v>5.0999999999999996</v>
      </c>
      <c r="F71" s="62" t="s">
        <v>501</v>
      </c>
      <c r="G71" s="64" t="s">
        <v>799</v>
      </c>
      <c r="H71" s="50" t="s">
        <v>800</v>
      </c>
      <c r="I71" s="62" t="s">
        <v>534</v>
      </c>
      <c r="J71" s="45">
        <v>440393.19</v>
      </c>
      <c r="K71" s="45">
        <v>374334.21</v>
      </c>
      <c r="L71" s="45">
        <v>188928.96</v>
      </c>
      <c r="M71" s="45">
        <v>185405.25</v>
      </c>
      <c r="N71" s="63" t="s">
        <v>796</v>
      </c>
    </row>
    <row r="72" spans="1:14" ht="66" x14ac:dyDescent="0.3">
      <c r="A72" s="44">
        <v>68</v>
      </c>
      <c r="B72" s="62" t="s">
        <v>801</v>
      </c>
      <c r="C72" s="62" t="s">
        <v>802</v>
      </c>
      <c r="D72" s="62">
        <v>4</v>
      </c>
      <c r="E72" s="62">
        <v>4.0999999999999996</v>
      </c>
      <c r="F72" s="62" t="s">
        <v>501</v>
      </c>
      <c r="G72" s="64" t="s">
        <v>803</v>
      </c>
      <c r="H72" s="50" t="s">
        <v>804</v>
      </c>
      <c r="I72" s="62" t="s">
        <v>504</v>
      </c>
      <c r="J72" s="45">
        <v>399360.85</v>
      </c>
      <c r="K72" s="45">
        <v>339456.72</v>
      </c>
      <c r="L72" s="45">
        <v>100169.07</v>
      </c>
      <c r="M72" s="45">
        <v>239287.65</v>
      </c>
      <c r="N72" s="63" t="s">
        <v>805</v>
      </c>
    </row>
    <row r="73" spans="1:14" ht="99" x14ac:dyDescent="0.3">
      <c r="A73" s="44">
        <v>69</v>
      </c>
      <c r="B73" s="62" t="s">
        <v>806</v>
      </c>
      <c r="C73" s="62" t="s">
        <v>807</v>
      </c>
      <c r="D73" s="62">
        <v>5</v>
      </c>
      <c r="E73" s="62">
        <v>5.0999999999999996</v>
      </c>
      <c r="F73" s="62" t="s">
        <v>501</v>
      </c>
      <c r="G73" s="64" t="s">
        <v>808</v>
      </c>
      <c r="H73" s="50" t="s">
        <v>809</v>
      </c>
      <c r="I73" s="62" t="s">
        <v>504</v>
      </c>
      <c r="J73" s="45">
        <v>145020.62</v>
      </c>
      <c r="K73" s="45">
        <v>123267.52</v>
      </c>
      <c r="L73" s="45">
        <v>38426.44</v>
      </c>
      <c r="M73" s="45">
        <v>84841.08</v>
      </c>
      <c r="N73" s="63" t="s">
        <v>810</v>
      </c>
    </row>
    <row r="74" spans="1:14" ht="49.5" x14ac:dyDescent="0.3">
      <c r="A74" s="44">
        <v>70</v>
      </c>
      <c r="B74" s="62" t="s">
        <v>811</v>
      </c>
      <c r="C74" s="62" t="s">
        <v>812</v>
      </c>
      <c r="D74" s="62">
        <v>5</v>
      </c>
      <c r="E74" s="62">
        <v>5.0999999999999996</v>
      </c>
      <c r="F74" s="62" t="s">
        <v>501</v>
      </c>
      <c r="G74" s="64" t="s">
        <v>813</v>
      </c>
      <c r="H74" s="50" t="s">
        <v>814</v>
      </c>
      <c r="I74" s="62" t="s">
        <v>534</v>
      </c>
      <c r="J74" s="45">
        <v>372178.65</v>
      </c>
      <c r="K74" s="45">
        <v>316351.84000000003</v>
      </c>
      <c r="L74" s="45">
        <v>221353.2</v>
      </c>
      <c r="M74" s="45">
        <v>94998.64</v>
      </c>
      <c r="N74" s="63" t="s">
        <v>815</v>
      </c>
    </row>
    <row r="75" spans="1:14" ht="165" x14ac:dyDescent="0.3">
      <c r="A75" s="44">
        <v>71</v>
      </c>
      <c r="B75" s="62" t="s">
        <v>816</v>
      </c>
      <c r="C75" s="62" t="s">
        <v>817</v>
      </c>
      <c r="D75" s="62">
        <v>1</v>
      </c>
      <c r="E75" s="62">
        <v>1.1000000000000001</v>
      </c>
      <c r="F75" s="62" t="s">
        <v>599</v>
      </c>
      <c r="G75" s="64" t="s">
        <v>818</v>
      </c>
      <c r="H75" s="50" t="s">
        <v>819</v>
      </c>
      <c r="I75" s="62" t="s">
        <v>534</v>
      </c>
      <c r="J75" s="45">
        <v>7191797.4900000002</v>
      </c>
      <c r="K75" s="45">
        <v>6113027.8700000001</v>
      </c>
      <c r="L75" s="45">
        <v>3986887.66</v>
      </c>
      <c r="M75" s="45">
        <v>2126140.21</v>
      </c>
      <c r="N75" s="63" t="s">
        <v>820</v>
      </c>
    </row>
    <row r="76" spans="1:14" ht="82.5" x14ac:dyDescent="0.3">
      <c r="A76" s="44">
        <v>72</v>
      </c>
      <c r="B76" s="62" t="s">
        <v>821</v>
      </c>
      <c r="C76" s="62" t="s">
        <v>822</v>
      </c>
      <c r="D76" s="62">
        <v>4</v>
      </c>
      <c r="E76" s="62">
        <v>4.0999999999999996</v>
      </c>
      <c r="F76" s="62" t="s">
        <v>501</v>
      </c>
      <c r="G76" s="64" t="s">
        <v>823</v>
      </c>
      <c r="H76" s="50" t="s">
        <v>824</v>
      </c>
      <c r="I76" s="62" t="s">
        <v>504</v>
      </c>
      <c r="J76" s="45">
        <v>656426.06000000006</v>
      </c>
      <c r="K76" s="45">
        <v>557962.15</v>
      </c>
      <c r="L76" s="45">
        <v>162610.57</v>
      </c>
      <c r="M76" s="45">
        <v>395351.58</v>
      </c>
      <c r="N76" s="63" t="s">
        <v>820</v>
      </c>
    </row>
    <row r="77" spans="1:14" ht="66" x14ac:dyDescent="0.3">
      <c r="A77" s="44">
        <v>73</v>
      </c>
      <c r="B77" s="62" t="s">
        <v>825</v>
      </c>
      <c r="C77" s="62" t="s">
        <v>826</v>
      </c>
      <c r="D77" s="62">
        <v>2</v>
      </c>
      <c r="E77" s="62">
        <v>2.1</v>
      </c>
      <c r="F77" s="62" t="s">
        <v>501</v>
      </c>
      <c r="G77" s="64" t="s">
        <v>827</v>
      </c>
      <c r="H77" s="50" t="s">
        <v>828</v>
      </c>
      <c r="I77" s="62" t="s">
        <v>504</v>
      </c>
      <c r="J77" s="45">
        <v>363565.7</v>
      </c>
      <c r="K77" s="45">
        <v>309030.84999999998</v>
      </c>
      <c r="L77" s="45">
        <v>136831.17000000001</v>
      </c>
      <c r="M77" s="45">
        <v>172199.67999999999</v>
      </c>
      <c r="N77" s="63" t="s">
        <v>829</v>
      </c>
    </row>
    <row r="78" spans="1:14" ht="214.5" x14ac:dyDescent="0.3">
      <c r="A78" s="44">
        <v>74</v>
      </c>
      <c r="B78" s="62" t="s">
        <v>830</v>
      </c>
      <c r="C78" s="62" t="s">
        <v>831</v>
      </c>
      <c r="D78" s="62">
        <v>5</v>
      </c>
      <c r="E78" s="62">
        <v>5.0999999999999996</v>
      </c>
      <c r="F78" s="62" t="s">
        <v>501</v>
      </c>
      <c r="G78" s="64" t="s">
        <v>832</v>
      </c>
      <c r="H78" s="50" t="s">
        <v>833</v>
      </c>
      <c r="I78" s="62" t="s">
        <v>534</v>
      </c>
      <c r="J78" s="45">
        <v>299325.65999999997</v>
      </c>
      <c r="K78" s="45">
        <v>254426.81</v>
      </c>
      <c r="L78" s="45">
        <v>187697.22</v>
      </c>
      <c r="M78" s="45">
        <v>66729.59</v>
      </c>
      <c r="N78" s="63" t="s">
        <v>829</v>
      </c>
    </row>
    <row r="79" spans="1:14" ht="49.5" x14ac:dyDescent="0.25">
      <c r="A79" s="44">
        <v>75</v>
      </c>
      <c r="B79" s="62" t="s">
        <v>834</v>
      </c>
      <c r="C79" s="62" t="s">
        <v>835</v>
      </c>
      <c r="D79" s="62">
        <v>4</v>
      </c>
      <c r="E79" s="62">
        <v>4.0999999999999996</v>
      </c>
      <c r="F79" s="62" t="s">
        <v>501</v>
      </c>
      <c r="G79" s="36" t="s">
        <v>836</v>
      </c>
      <c r="H79" s="50" t="s">
        <v>837</v>
      </c>
      <c r="I79" s="62" t="s">
        <v>534</v>
      </c>
      <c r="J79" s="45">
        <v>288951.06</v>
      </c>
      <c r="K79" s="45">
        <v>245608.4</v>
      </c>
      <c r="L79" s="45">
        <v>145282.32</v>
      </c>
      <c r="M79" s="45">
        <v>100326.08</v>
      </c>
      <c r="N79" s="63" t="s">
        <v>829</v>
      </c>
    </row>
    <row r="80" spans="1:14" ht="165" x14ac:dyDescent="0.25">
      <c r="A80" s="44">
        <v>76</v>
      </c>
      <c r="B80" s="62" t="s">
        <v>838</v>
      </c>
      <c r="C80" s="62" t="s">
        <v>839</v>
      </c>
      <c r="D80" s="62">
        <v>2</v>
      </c>
      <c r="E80" s="62">
        <v>2.1</v>
      </c>
      <c r="F80" s="62" t="s">
        <v>501</v>
      </c>
      <c r="G80" s="36" t="s">
        <v>840</v>
      </c>
      <c r="H80" s="50" t="s">
        <v>841</v>
      </c>
      <c r="I80" s="62" t="s">
        <v>504</v>
      </c>
      <c r="J80" s="45">
        <v>927792.47</v>
      </c>
      <c r="K80" s="45">
        <v>788623.6</v>
      </c>
      <c r="L80" s="45">
        <v>136128.48000000001</v>
      </c>
      <c r="M80" s="45">
        <v>652495.12</v>
      </c>
      <c r="N80" s="63" t="s">
        <v>842</v>
      </c>
    </row>
    <row r="81" spans="1:14" ht="99" x14ac:dyDescent="0.25">
      <c r="A81" s="44">
        <v>77</v>
      </c>
      <c r="B81" s="62" t="s">
        <v>843</v>
      </c>
      <c r="C81" s="62" t="s">
        <v>844</v>
      </c>
      <c r="D81" s="62">
        <v>2</v>
      </c>
      <c r="E81" s="62">
        <v>2.1</v>
      </c>
      <c r="F81" s="62" t="s">
        <v>501</v>
      </c>
      <c r="G81" s="36" t="s">
        <v>845</v>
      </c>
      <c r="H81" s="50" t="s">
        <v>846</v>
      </c>
      <c r="I81" s="62" t="s">
        <v>504</v>
      </c>
      <c r="J81" s="45">
        <v>601996.28</v>
      </c>
      <c r="K81" s="45">
        <v>511696.84</v>
      </c>
      <c r="L81" s="45">
        <f>155551.27</f>
        <v>155551.26999999999</v>
      </c>
      <c r="M81" s="45">
        <f>253670.19+102475.38</f>
        <v>356145.57</v>
      </c>
      <c r="N81" s="63" t="s">
        <v>842</v>
      </c>
    </row>
    <row r="82" spans="1:14" ht="132" x14ac:dyDescent="0.25">
      <c r="A82" s="44">
        <v>78</v>
      </c>
      <c r="B82" s="62" t="s">
        <v>847</v>
      </c>
      <c r="C82" s="62" t="s">
        <v>848</v>
      </c>
      <c r="D82" s="62">
        <v>4</v>
      </c>
      <c r="E82" s="62">
        <v>4.0999999999999996</v>
      </c>
      <c r="F82" s="62" t="s">
        <v>501</v>
      </c>
      <c r="G82" s="36" t="s">
        <v>849</v>
      </c>
      <c r="H82" s="50" t="s">
        <v>850</v>
      </c>
      <c r="I82" s="62" t="s">
        <v>534</v>
      </c>
      <c r="J82" s="45">
        <v>477030.23</v>
      </c>
      <c r="K82" s="45">
        <v>405475.7</v>
      </c>
      <c r="L82" s="45">
        <f>129496.04+84810.71</f>
        <v>214306.75</v>
      </c>
      <c r="M82" s="45">
        <f>100066.74+91102.21</f>
        <v>191168.95</v>
      </c>
      <c r="N82" s="63" t="s">
        <v>842</v>
      </c>
    </row>
    <row r="83" spans="1:14" ht="132" x14ac:dyDescent="0.25">
      <c r="A83" s="44">
        <v>79</v>
      </c>
      <c r="B83" s="44" t="s">
        <v>851</v>
      </c>
      <c r="C83" s="62" t="s">
        <v>852</v>
      </c>
      <c r="D83" s="62">
        <v>4</v>
      </c>
      <c r="E83" s="62">
        <v>4.0999999999999996</v>
      </c>
      <c r="F83" s="62" t="s">
        <v>501</v>
      </c>
      <c r="G83" s="50" t="s">
        <v>853</v>
      </c>
      <c r="H83" s="36" t="s">
        <v>854</v>
      </c>
      <c r="I83" s="50" t="s">
        <v>534</v>
      </c>
      <c r="J83" s="45">
        <v>639225.41</v>
      </c>
      <c r="K83" s="45">
        <v>543341.6</v>
      </c>
      <c r="L83" s="45">
        <v>361379.64</v>
      </c>
      <c r="M83" s="45">
        <v>181961.96</v>
      </c>
      <c r="N83" s="45" t="s">
        <v>855</v>
      </c>
    </row>
    <row r="84" spans="1:14" ht="49.5" x14ac:dyDescent="0.25">
      <c r="A84" s="44">
        <v>80</v>
      </c>
      <c r="B84" s="44" t="s">
        <v>856</v>
      </c>
      <c r="C84" s="62" t="s">
        <v>857</v>
      </c>
      <c r="D84" s="62">
        <v>4</v>
      </c>
      <c r="E84" s="62">
        <v>4.0999999999999996</v>
      </c>
      <c r="F84" s="62" t="s">
        <v>501</v>
      </c>
      <c r="G84" s="50" t="s">
        <v>858</v>
      </c>
      <c r="H84" s="36" t="s">
        <v>859</v>
      </c>
      <c r="I84" s="65" t="s">
        <v>534</v>
      </c>
      <c r="J84" s="45">
        <v>656665.01</v>
      </c>
      <c r="K84" s="45">
        <v>558165.25</v>
      </c>
      <c r="L84" s="45">
        <v>332015.95</v>
      </c>
      <c r="M84" s="45">
        <v>226149.3</v>
      </c>
      <c r="N84" s="45" t="s">
        <v>860</v>
      </c>
    </row>
    <row r="85" spans="1:14" ht="66" x14ac:dyDescent="0.25">
      <c r="A85" s="44">
        <v>81</v>
      </c>
      <c r="B85" s="44" t="s">
        <v>861</v>
      </c>
      <c r="C85" s="62" t="s">
        <v>862</v>
      </c>
      <c r="D85" s="62">
        <v>4</v>
      </c>
      <c r="E85" s="62">
        <v>4.0999999999999996</v>
      </c>
      <c r="F85" s="62" t="s">
        <v>501</v>
      </c>
      <c r="G85" s="50" t="s">
        <v>863</v>
      </c>
      <c r="H85" s="36" t="s">
        <v>864</v>
      </c>
      <c r="I85" s="65" t="s">
        <v>534</v>
      </c>
      <c r="J85" s="45">
        <v>453967.48</v>
      </c>
      <c r="K85" s="45">
        <v>385872.35</v>
      </c>
      <c r="L85" s="45">
        <v>207225.63</v>
      </c>
      <c r="M85" s="45">
        <v>178646.72</v>
      </c>
      <c r="N85" s="45" t="s">
        <v>860</v>
      </c>
    </row>
    <row r="86" spans="1:14" ht="99" x14ac:dyDescent="0.25">
      <c r="A86" s="66">
        <v>82</v>
      </c>
      <c r="B86" s="44" t="s">
        <v>865</v>
      </c>
      <c r="C86" s="62" t="s">
        <v>866</v>
      </c>
      <c r="D86" s="62">
        <v>4</v>
      </c>
      <c r="E86" s="62">
        <v>4.0999999999999996</v>
      </c>
      <c r="F86" s="62" t="s">
        <v>501</v>
      </c>
      <c r="G86" s="50" t="s">
        <v>867</v>
      </c>
      <c r="H86" s="36" t="s">
        <v>868</v>
      </c>
      <c r="I86" s="65" t="s">
        <v>534</v>
      </c>
      <c r="J86" s="45">
        <v>446981.32</v>
      </c>
      <c r="K86" s="45">
        <v>379934.1</v>
      </c>
      <c r="L86" s="45">
        <v>264505.53999999998</v>
      </c>
      <c r="M86" s="45">
        <v>115428.56</v>
      </c>
      <c r="N86" s="45" t="s">
        <v>869</v>
      </c>
    </row>
    <row r="87" spans="1:14" ht="115.5" x14ac:dyDescent="0.25">
      <c r="A87" s="66">
        <v>83</v>
      </c>
      <c r="B87" s="44" t="s">
        <v>870</v>
      </c>
      <c r="C87" s="62" t="s">
        <v>871</v>
      </c>
      <c r="D87" s="62">
        <v>5</v>
      </c>
      <c r="E87" s="62">
        <v>5.0999999999999996</v>
      </c>
      <c r="F87" s="62" t="s">
        <v>501</v>
      </c>
      <c r="G87" s="50" t="s">
        <v>872</v>
      </c>
      <c r="H87" s="36" t="s">
        <v>873</v>
      </c>
      <c r="I87" s="65" t="s">
        <v>504</v>
      </c>
      <c r="J87" s="45">
        <v>427222.06</v>
      </c>
      <c r="K87" s="45">
        <v>363138.74</v>
      </c>
      <c r="L87" s="45">
        <v>131174.66</v>
      </c>
      <c r="M87" s="45">
        <v>231964.08</v>
      </c>
      <c r="N87" s="45" t="s">
        <v>874</v>
      </c>
    </row>
    <row r="88" spans="1:14" ht="33" x14ac:dyDescent="0.25">
      <c r="A88" s="66">
        <v>84</v>
      </c>
      <c r="B88" s="44" t="s">
        <v>875</v>
      </c>
      <c r="C88" s="62" t="s">
        <v>876</v>
      </c>
      <c r="D88" s="62">
        <v>4</v>
      </c>
      <c r="E88" s="62">
        <v>4.0999999999999996</v>
      </c>
      <c r="F88" s="62" t="s">
        <v>501</v>
      </c>
      <c r="G88" s="50" t="s">
        <v>877</v>
      </c>
      <c r="H88" s="36" t="s">
        <v>878</v>
      </c>
      <c r="I88" s="65" t="s">
        <v>534</v>
      </c>
      <c r="J88" s="45">
        <v>704326.47</v>
      </c>
      <c r="K88" s="45">
        <v>598677.49</v>
      </c>
      <c r="L88" s="45">
        <v>432998.15</v>
      </c>
      <c r="M88" s="45">
        <v>165679.34</v>
      </c>
      <c r="N88" s="45" t="s">
        <v>874</v>
      </c>
    </row>
    <row r="89" spans="1:14" ht="33" x14ac:dyDescent="0.25">
      <c r="A89" s="66">
        <v>85</v>
      </c>
      <c r="B89" s="44" t="s">
        <v>879</v>
      </c>
      <c r="C89" s="62" t="s">
        <v>880</v>
      </c>
      <c r="D89" s="62">
        <v>5</v>
      </c>
      <c r="E89" s="62">
        <v>5.0999999999999996</v>
      </c>
      <c r="F89" s="62" t="s">
        <v>501</v>
      </c>
      <c r="G89" s="50" t="s">
        <v>881</v>
      </c>
      <c r="H89" s="36" t="s">
        <v>882</v>
      </c>
      <c r="I89" s="65" t="s">
        <v>534</v>
      </c>
      <c r="J89" s="45">
        <v>735766.45</v>
      </c>
      <c r="K89" s="45">
        <v>625401.46</v>
      </c>
      <c r="L89" s="45">
        <v>409887.97</v>
      </c>
      <c r="M89" s="45">
        <v>215513.49</v>
      </c>
      <c r="N89" s="45" t="s">
        <v>883</v>
      </c>
    </row>
    <row r="90" spans="1:14" ht="132" x14ac:dyDescent="0.25">
      <c r="A90" s="66">
        <v>86</v>
      </c>
      <c r="B90" s="44" t="s">
        <v>884</v>
      </c>
      <c r="C90" s="62" t="s">
        <v>885</v>
      </c>
      <c r="D90" s="62">
        <v>5</v>
      </c>
      <c r="E90" s="62">
        <v>5.0999999999999996</v>
      </c>
      <c r="F90" s="62" t="s">
        <v>501</v>
      </c>
      <c r="G90" s="50" t="s">
        <v>886</v>
      </c>
      <c r="H90" s="36" t="s">
        <v>887</v>
      </c>
      <c r="I90" s="65" t="s">
        <v>534</v>
      </c>
      <c r="J90" s="45">
        <v>671561.63</v>
      </c>
      <c r="K90" s="45">
        <v>570827.37</v>
      </c>
      <c r="L90" s="45">
        <v>328854.56</v>
      </c>
      <c r="M90" s="45">
        <v>241972.81</v>
      </c>
      <c r="N90" s="45" t="s">
        <v>883</v>
      </c>
    </row>
    <row r="91" spans="1:14" ht="16.5" x14ac:dyDescent="0.25">
      <c r="A91" s="66">
        <v>87</v>
      </c>
      <c r="B91" s="44" t="s">
        <v>888</v>
      </c>
      <c r="C91" s="62" t="s">
        <v>889</v>
      </c>
      <c r="D91" s="62">
        <v>4</v>
      </c>
      <c r="E91" s="62">
        <v>4.0999999999999996</v>
      </c>
      <c r="F91" s="62" t="s">
        <v>599</v>
      </c>
      <c r="G91" s="50" t="s">
        <v>890</v>
      </c>
      <c r="H91" s="36" t="s">
        <v>891</v>
      </c>
      <c r="I91" s="65" t="s">
        <v>504</v>
      </c>
      <c r="J91" s="45">
        <v>495907.75</v>
      </c>
      <c r="K91" s="45">
        <v>421521.57</v>
      </c>
      <c r="L91" s="45">
        <v>157646.23000000001</v>
      </c>
      <c r="M91" s="45">
        <v>263875.34000000003</v>
      </c>
      <c r="N91" s="45" t="s">
        <v>892</v>
      </c>
    </row>
    <row r="92" spans="1:14" ht="33" x14ac:dyDescent="0.25">
      <c r="A92" s="66">
        <v>88</v>
      </c>
      <c r="B92" s="44" t="s">
        <v>893</v>
      </c>
      <c r="C92" s="62" t="s">
        <v>894</v>
      </c>
      <c r="D92" s="62">
        <v>5</v>
      </c>
      <c r="E92" s="62">
        <v>5.0999999999999996</v>
      </c>
      <c r="F92" s="62" t="s">
        <v>599</v>
      </c>
      <c r="G92" s="50" t="s">
        <v>895</v>
      </c>
      <c r="H92" s="36" t="s">
        <v>896</v>
      </c>
      <c r="I92" s="65" t="s">
        <v>504</v>
      </c>
      <c r="J92" s="45">
        <v>1383306.04</v>
      </c>
      <c r="K92" s="45">
        <v>1175810.1100000001</v>
      </c>
      <c r="L92" s="45">
        <f>259326.74+232311.92+229603.75</f>
        <v>721242.41</v>
      </c>
      <c r="M92" s="45">
        <f>242874.25+211693.45</f>
        <v>454567.7</v>
      </c>
      <c r="N92" s="45" t="s">
        <v>897</v>
      </c>
    </row>
    <row r="93" spans="1:14" ht="66" x14ac:dyDescent="0.25">
      <c r="A93" s="44">
        <v>89</v>
      </c>
      <c r="B93" s="44" t="s">
        <v>898</v>
      </c>
      <c r="C93" s="62" t="s">
        <v>899</v>
      </c>
      <c r="D93" s="62">
        <v>1</v>
      </c>
      <c r="E93" s="62">
        <v>1.1000000000000001</v>
      </c>
      <c r="F93" s="62" t="s">
        <v>599</v>
      </c>
      <c r="G93" s="50" t="s">
        <v>900</v>
      </c>
      <c r="H93" s="40" t="s">
        <v>901</v>
      </c>
      <c r="I93" s="65" t="s">
        <v>534</v>
      </c>
      <c r="J93" s="45">
        <v>7943701.9299999997</v>
      </c>
      <c r="K93" s="45">
        <v>6752146.6299999999</v>
      </c>
      <c r="L93" s="45">
        <v>4299343.99</v>
      </c>
      <c r="M93" s="45">
        <v>2452802.64</v>
      </c>
      <c r="N93" s="45" t="s">
        <v>902</v>
      </c>
    </row>
    <row r="94" spans="1:14" ht="148.5" x14ac:dyDescent="0.25">
      <c r="A94" s="44">
        <v>90</v>
      </c>
      <c r="B94" s="44" t="s">
        <v>903</v>
      </c>
      <c r="C94" s="62" t="s">
        <v>904</v>
      </c>
      <c r="D94" s="62">
        <v>3</v>
      </c>
      <c r="E94" s="62">
        <v>3.1</v>
      </c>
      <c r="F94" s="62" t="s">
        <v>599</v>
      </c>
      <c r="G94" s="50" t="s">
        <v>905</v>
      </c>
      <c r="H94" s="40" t="s">
        <v>906</v>
      </c>
      <c r="I94" s="50" t="s">
        <v>534</v>
      </c>
      <c r="J94" s="45">
        <v>5935643.4199999999</v>
      </c>
      <c r="K94" s="45">
        <v>5045296.8899999997</v>
      </c>
      <c r="L94" s="45">
        <v>2485555.44</v>
      </c>
      <c r="M94" s="45">
        <v>2559741.4500000002</v>
      </c>
      <c r="N94" s="45" t="s">
        <v>907</v>
      </c>
    </row>
    <row r="95" spans="1:14" ht="115.5" x14ac:dyDescent="0.25">
      <c r="A95" s="44">
        <v>91</v>
      </c>
      <c r="B95" s="44" t="s">
        <v>908</v>
      </c>
      <c r="C95" s="62" t="s">
        <v>909</v>
      </c>
      <c r="D95" s="62">
        <v>4</v>
      </c>
      <c r="E95" s="62">
        <v>4.2</v>
      </c>
      <c r="F95" s="62" t="s">
        <v>501</v>
      </c>
      <c r="G95" s="50" t="s">
        <v>910</v>
      </c>
      <c r="H95" s="40" t="s">
        <v>911</v>
      </c>
      <c r="I95" s="50" t="s">
        <v>504</v>
      </c>
      <c r="J95" s="45">
        <v>685490.77</v>
      </c>
      <c r="K95" s="45">
        <v>582667.14</v>
      </c>
      <c r="L95" s="45">
        <v>346821.03</v>
      </c>
      <c r="M95" s="45">
        <v>338669.74</v>
      </c>
      <c r="N95" s="45" t="s">
        <v>912</v>
      </c>
    </row>
    <row r="96" spans="1:14" ht="82.5" x14ac:dyDescent="0.25">
      <c r="A96" s="44">
        <v>92</v>
      </c>
      <c r="B96" s="44"/>
      <c r="C96" s="62" t="s">
        <v>913</v>
      </c>
      <c r="D96" s="62">
        <v>1</v>
      </c>
      <c r="E96" s="62">
        <v>1.1000000000000001</v>
      </c>
      <c r="F96" s="62" t="s">
        <v>599</v>
      </c>
      <c r="G96" s="50" t="s">
        <v>914</v>
      </c>
      <c r="H96" s="40" t="s">
        <v>915</v>
      </c>
      <c r="I96" s="50" t="s">
        <v>534</v>
      </c>
      <c r="J96" s="45">
        <v>7896727.7999999998</v>
      </c>
      <c r="K96" s="45">
        <v>6712218.6200000001</v>
      </c>
      <c r="L96" s="45">
        <v>4109402.63</v>
      </c>
      <c r="M96" s="45">
        <v>2602815.9900000002</v>
      </c>
      <c r="N96" s="45" t="s">
        <v>916</v>
      </c>
    </row>
    <row r="97" spans="1:14" ht="99" x14ac:dyDescent="0.25">
      <c r="A97" s="44">
        <v>93</v>
      </c>
      <c r="B97" s="44"/>
      <c r="C97" s="62" t="s">
        <v>917</v>
      </c>
      <c r="D97" s="62">
        <v>1</v>
      </c>
      <c r="E97" s="62">
        <v>1.1000000000000001</v>
      </c>
      <c r="F97" s="62" t="s">
        <v>599</v>
      </c>
      <c r="G97" s="50" t="s">
        <v>918</v>
      </c>
      <c r="H97" s="40" t="s">
        <v>919</v>
      </c>
      <c r="I97" s="50" t="s">
        <v>534</v>
      </c>
      <c r="J97" s="45">
        <v>7988762.9500000002</v>
      </c>
      <c r="K97" s="45">
        <v>6790448.1600000001</v>
      </c>
      <c r="L97" s="45">
        <v>3275816.38</v>
      </c>
      <c r="M97" s="45">
        <v>3514631.78</v>
      </c>
      <c r="N97" s="45" t="s">
        <v>916</v>
      </c>
    </row>
    <row r="98" spans="1:14" ht="99" x14ac:dyDescent="0.25">
      <c r="A98" s="44">
        <v>94</v>
      </c>
      <c r="B98" s="44"/>
      <c r="C98" s="62" t="s">
        <v>920</v>
      </c>
      <c r="D98" s="62">
        <v>1</v>
      </c>
      <c r="E98" s="62">
        <v>1.1000000000000001</v>
      </c>
      <c r="F98" s="62" t="s">
        <v>599</v>
      </c>
      <c r="G98" s="50" t="s">
        <v>921</v>
      </c>
      <c r="H98" s="50" t="s">
        <v>922</v>
      </c>
      <c r="I98" s="50" t="s">
        <v>534</v>
      </c>
      <c r="J98" s="45">
        <v>7997947.6100000003</v>
      </c>
      <c r="K98" s="45">
        <v>6798255.46</v>
      </c>
      <c r="L98" s="45">
        <v>3398855.5</v>
      </c>
      <c r="M98" s="45">
        <v>3399399.96</v>
      </c>
      <c r="N98" s="45" t="s">
        <v>923</v>
      </c>
    </row>
    <row r="99" spans="1:14" ht="82.5" x14ac:dyDescent="0.25">
      <c r="A99" s="44">
        <v>95</v>
      </c>
      <c r="B99" s="44"/>
      <c r="C99" s="62" t="s">
        <v>924</v>
      </c>
      <c r="D99" s="62">
        <v>3</v>
      </c>
      <c r="E99" s="62">
        <v>3.1</v>
      </c>
      <c r="F99" s="62" t="s">
        <v>599</v>
      </c>
      <c r="G99" s="50" t="s">
        <v>925</v>
      </c>
      <c r="H99" s="50" t="s">
        <v>926</v>
      </c>
      <c r="I99" s="50" t="s">
        <v>534</v>
      </c>
      <c r="J99" s="45">
        <v>1008946.32</v>
      </c>
      <c r="K99" s="45">
        <v>857604.36</v>
      </c>
      <c r="L99" s="45">
        <v>471649.85</v>
      </c>
      <c r="M99" s="45">
        <v>385954.51</v>
      </c>
      <c r="N99" s="45" t="s">
        <v>927</v>
      </c>
    </row>
    <row r="100" spans="1:14" ht="82.5" x14ac:dyDescent="0.25">
      <c r="A100" s="44">
        <v>96</v>
      </c>
      <c r="B100" s="44"/>
      <c r="C100" s="62" t="s">
        <v>928</v>
      </c>
      <c r="D100" s="62">
        <v>2</v>
      </c>
      <c r="E100" s="62">
        <v>2.1</v>
      </c>
      <c r="F100" s="62" t="s">
        <v>501</v>
      </c>
      <c r="G100" s="50" t="s">
        <v>929</v>
      </c>
      <c r="H100" s="50" t="s">
        <v>930</v>
      </c>
      <c r="I100" s="50" t="s">
        <v>534</v>
      </c>
      <c r="J100" s="45">
        <v>396912.08</v>
      </c>
      <c r="K100" s="45">
        <v>337375.25</v>
      </c>
      <c r="L100" s="45">
        <v>178280.37</v>
      </c>
      <c r="M100" s="45">
        <v>159094.88</v>
      </c>
      <c r="N100" s="45" t="s">
        <v>931</v>
      </c>
    </row>
    <row r="101" spans="1:14" ht="49.5" x14ac:dyDescent="0.25">
      <c r="A101" s="44">
        <v>97</v>
      </c>
      <c r="B101" s="44"/>
      <c r="C101" s="62" t="s">
        <v>932</v>
      </c>
      <c r="D101" s="62">
        <v>2</v>
      </c>
      <c r="E101" s="62">
        <v>2.1</v>
      </c>
      <c r="F101" s="62" t="s">
        <v>501</v>
      </c>
      <c r="G101" s="50" t="s">
        <v>933</v>
      </c>
      <c r="H101" s="50" t="s">
        <v>675</v>
      </c>
      <c r="I101" s="50" t="s">
        <v>504</v>
      </c>
      <c r="J101" s="45">
        <v>421888.15</v>
      </c>
      <c r="K101" s="45">
        <v>358604.92</v>
      </c>
      <c r="L101" s="45">
        <v>126424.2</v>
      </c>
      <c r="M101" s="45">
        <v>232180.72</v>
      </c>
      <c r="N101" s="45" t="s">
        <v>934</v>
      </c>
    </row>
    <row r="102" spans="1:14" ht="66" x14ac:dyDescent="0.25">
      <c r="A102" s="44">
        <v>98</v>
      </c>
      <c r="B102" s="44"/>
      <c r="C102" s="62" t="s">
        <v>935</v>
      </c>
      <c r="D102" s="62">
        <v>1</v>
      </c>
      <c r="E102" s="62">
        <v>1.1000000000000001</v>
      </c>
      <c r="F102" s="62" t="s">
        <v>599</v>
      </c>
      <c r="G102" s="50" t="s">
        <v>936</v>
      </c>
      <c r="H102" s="50" t="s">
        <v>937</v>
      </c>
      <c r="I102" s="50" t="s">
        <v>534</v>
      </c>
      <c r="J102" s="45">
        <v>7689268.6200000001</v>
      </c>
      <c r="K102" s="45">
        <v>6535878.3200000003</v>
      </c>
      <c r="L102" s="45">
        <v>3994999.9</v>
      </c>
      <c r="M102" s="45">
        <v>2540878.42</v>
      </c>
      <c r="N102" s="45" t="s">
        <v>938</v>
      </c>
    </row>
    <row r="103" spans="1:14" ht="66" x14ac:dyDescent="0.25">
      <c r="A103" s="44">
        <v>99</v>
      </c>
      <c r="B103" s="44"/>
      <c r="C103" s="62" t="s">
        <v>939</v>
      </c>
      <c r="D103" s="62">
        <v>2</v>
      </c>
      <c r="E103" s="62">
        <v>2.1</v>
      </c>
      <c r="F103" s="62" t="s">
        <v>501</v>
      </c>
      <c r="G103" s="50" t="s">
        <v>940</v>
      </c>
      <c r="H103" s="50" t="s">
        <v>941</v>
      </c>
      <c r="I103" s="50" t="s">
        <v>504</v>
      </c>
      <c r="J103" s="45">
        <v>173902.36</v>
      </c>
      <c r="K103" s="45">
        <v>147817</v>
      </c>
      <c r="L103" s="45">
        <v>61927.22</v>
      </c>
      <c r="M103" s="45">
        <v>85889.78</v>
      </c>
      <c r="N103" s="45" t="s">
        <v>938</v>
      </c>
    </row>
    <row r="104" spans="1:14" ht="33" x14ac:dyDescent="0.25">
      <c r="A104" s="44">
        <v>100</v>
      </c>
      <c r="B104" s="44"/>
      <c r="C104" s="62" t="s">
        <v>942</v>
      </c>
      <c r="D104" s="62">
        <v>2</v>
      </c>
      <c r="E104" s="62">
        <v>2.1</v>
      </c>
      <c r="F104" s="62" t="s">
        <v>501</v>
      </c>
      <c r="G104" s="50" t="s">
        <v>943</v>
      </c>
      <c r="H104" s="50" t="s">
        <v>944</v>
      </c>
      <c r="I104" s="50" t="s">
        <v>534</v>
      </c>
      <c r="J104" s="45">
        <v>498884.65</v>
      </c>
      <c r="K104" s="45">
        <v>424051.94</v>
      </c>
      <c r="L104" s="45">
        <v>290873.83</v>
      </c>
      <c r="M104" s="45">
        <f>K104-L104</f>
        <v>133178.10999999999</v>
      </c>
      <c r="N104" s="45" t="s">
        <v>945</v>
      </c>
    </row>
    <row r="105" spans="1:14" ht="99" x14ac:dyDescent="0.25">
      <c r="A105" s="44">
        <v>101</v>
      </c>
      <c r="B105" s="44"/>
      <c r="C105" s="62" t="s">
        <v>946</v>
      </c>
      <c r="D105" s="62">
        <v>3</v>
      </c>
      <c r="E105" s="62">
        <v>3.1</v>
      </c>
      <c r="F105" s="62" t="s">
        <v>599</v>
      </c>
      <c r="G105" s="50" t="s">
        <v>947</v>
      </c>
      <c r="H105" s="50" t="s">
        <v>948</v>
      </c>
      <c r="I105" s="50" t="s">
        <v>534</v>
      </c>
      <c r="J105" s="45">
        <v>988827.18</v>
      </c>
      <c r="K105" s="45">
        <v>840503.09</v>
      </c>
      <c r="L105" s="45">
        <v>357762.79</v>
      </c>
      <c r="M105" s="45">
        <f>K105-L105</f>
        <v>482740.3</v>
      </c>
      <c r="N105" s="45" t="s">
        <v>949</v>
      </c>
    </row>
    <row r="106" spans="1:14" ht="148.5" x14ac:dyDescent="0.25">
      <c r="A106" s="44">
        <v>102</v>
      </c>
      <c r="B106" s="44"/>
      <c r="C106" s="62" t="s">
        <v>950</v>
      </c>
      <c r="D106" s="62">
        <v>2</v>
      </c>
      <c r="E106" s="62">
        <v>2.1</v>
      </c>
      <c r="F106" s="62" t="s">
        <v>599</v>
      </c>
      <c r="G106" s="50" t="s">
        <v>951</v>
      </c>
      <c r="H106" s="50" t="s">
        <v>952</v>
      </c>
      <c r="I106" s="50" t="s">
        <v>504</v>
      </c>
      <c r="J106" s="45">
        <v>1494037.66</v>
      </c>
      <c r="K106" s="45">
        <v>1269932</v>
      </c>
      <c r="L106" s="45">
        <v>564070.18000000005</v>
      </c>
      <c r="M106" s="45">
        <v>705861.86</v>
      </c>
      <c r="N106" s="45" t="s">
        <v>953</v>
      </c>
    </row>
    <row r="107" spans="1:14" ht="82.5" x14ac:dyDescent="0.25">
      <c r="A107" s="44">
        <v>103</v>
      </c>
      <c r="B107" s="44"/>
      <c r="C107" s="62" t="s">
        <v>954</v>
      </c>
      <c r="D107" s="62">
        <v>3</v>
      </c>
      <c r="E107" s="62">
        <v>3.1</v>
      </c>
      <c r="F107" s="62" t="s">
        <v>599</v>
      </c>
      <c r="G107" s="50" t="s">
        <v>955</v>
      </c>
      <c r="H107" s="50" t="s">
        <v>956</v>
      </c>
      <c r="I107" s="50" t="s">
        <v>504</v>
      </c>
      <c r="J107" s="45">
        <v>989404.57</v>
      </c>
      <c r="K107" s="45">
        <v>840993.87</v>
      </c>
      <c r="L107" s="45">
        <v>420512.81</v>
      </c>
      <c r="M107" s="45">
        <v>420481.06</v>
      </c>
      <c r="N107" s="45" t="s">
        <v>957</v>
      </c>
    </row>
    <row r="108" spans="1:14" ht="66" x14ac:dyDescent="0.25">
      <c r="A108" s="44">
        <v>104</v>
      </c>
      <c r="B108" s="44"/>
      <c r="C108" s="62" t="s">
        <v>958</v>
      </c>
      <c r="D108" s="62">
        <v>2</v>
      </c>
      <c r="E108" s="62">
        <v>2.1</v>
      </c>
      <c r="F108" s="62" t="s">
        <v>501</v>
      </c>
      <c r="G108" s="50" t="s">
        <v>959</v>
      </c>
      <c r="H108" s="50" t="s">
        <v>960</v>
      </c>
      <c r="I108" s="50" t="s">
        <v>534</v>
      </c>
      <c r="J108" s="45">
        <v>465066.26</v>
      </c>
      <c r="K108" s="45">
        <v>395306.31</v>
      </c>
      <c r="L108" s="45">
        <v>283187.68</v>
      </c>
      <c r="M108" s="45">
        <v>112118.63</v>
      </c>
      <c r="N108" s="45" t="s">
        <v>961</v>
      </c>
    </row>
    <row r="109" spans="1:14" ht="66" x14ac:dyDescent="0.25">
      <c r="A109" s="44">
        <v>105</v>
      </c>
      <c r="B109" s="44"/>
      <c r="C109" s="62" t="s">
        <v>962</v>
      </c>
      <c r="D109" s="62">
        <v>2</v>
      </c>
      <c r="E109" s="62">
        <v>2.1</v>
      </c>
      <c r="F109" s="62" t="s">
        <v>501</v>
      </c>
      <c r="G109" s="50" t="s">
        <v>963</v>
      </c>
      <c r="H109" s="50" t="s">
        <v>964</v>
      </c>
      <c r="I109" s="50" t="s">
        <v>504</v>
      </c>
      <c r="J109" s="45">
        <v>499366.11</v>
      </c>
      <c r="K109" s="45">
        <v>424461.18</v>
      </c>
      <c r="L109" s="45">
        <v>123871.69</v>
      </c>
      <c r="M109" s="45">
        <f>K109-L109</f>
        <v>300589.49</v>
      </c>
      <c r="N109" s="45" t="s">
        <v>961</v>
      </c>
    </row>
    <row r="110" spans="1:14" ht="49.5" x14ac:dyDescent="0.25">
      <c r="A110" s="44">
        <v>106</v>
      </c>
      <c r="B110" s="44"/>
      <c r="C110" s="62" t="s">
        <v>965</v>
      </c>
      <c r="D110" s="62">
        <v>2</v>
      </c>
      <c r="E110" s="62">
        <v>2.1</v>
      </c>
      <c r="F110" s="62" t="s">
        <v>501</v>
      </c>
      <c r="G110" s="50" t="s">
        <v>966</v>
      </c>
      <c r="H110" s="50" t="s">
        <v>967</v>
      </c>
      <c r="I110" s="50" t="s">
        <v>504</v>
      </c>
      <c r="J110" s="45">
        <v>497763.46</v>
      </c>
      <c r="K110" s="45">
        <v>423098.93</v>
      </c>
      <c r="L110" s="45">
        <v>175939.51</v>
      </c>
      <c r="M110" s="45">
        <f>K110-L110</f>
        <v>247159.41999999998</v>
      </c>
      <c r="N110" s="45" t="s">
        <v>961</v>
      </c>
    </row>
    <row r="111" spans="1:14" ht="66" x14ac:dyDescent="0.25">
      <c r="A111" s="44">
        <v>107</v>
      </c>
      <c r="B111" s="44"/>
      <c r="C111" s="62" t="s">
        <v>968</v>
      </c>
      <c r="D111" s="62">
        <v>3</v>
      </c>
      <c r="E111" s="62">
        <v>3.1</v>
      </c>
      <c r="F111" s="62" t="s">
        <v>599</v>
      </c>
      <c r="G111" s="50" t="s">
        <v>969</v>
      </c>
      <c r="H111" s="50" t="s">
        <v>970</v>
      </c>
      <c r="I111" s="50" t="s">
        <v>504</v>
      </c>
      <c r="J111" s="45">
        <v>854258.98</v>
      </c>
      <c r="K111" s="45">
        <v>726120.12</v>
      </c>
      <c r="L111" s="45">
        <v>373838.74</v>
      </c>
      <c r="M111" s="45">
        <f>J111-L111</f>
        <v>480420.24</v>
      </c>
      <c r="N111" s="45" t="s">
        <v>961</v>
      </c>
    </row>
    <row r="112" spans="1:14" ht="66" x14ac:dyDescent="0.25">
      <c r="A112" s="44">
        <v>108</v>
      </c>
      <c r="B112" s="44"/>
      <c r="C112" s="62" t="s">
        <v>971</v>
      </c>
      <c r="D112" s="62">
        <v>2</v>
      </c>
      <c r="E112" s="62">
        <v>2.1</v>
      </c>
      <c r="F112" s="62" t="s">
        <v>501</v>
      </c>
      <c r="G112" s="50" t="s">
        <v>972</v>
      </c>
      <c r="H112" s="50" t="s">
        <v>694</v>
      </c>
      <c r="I112" s="50" t="s">
        <v>504</v>
      </c>
      <c r="J112" s="45">
        <v>498731.45</v>
      </c>
      <c r="K112" s="45">
        <v>423921.71</v>
      </c>
      <c r="L112" s="45">
        <v>137445.29</v>
      </c>
      <c r="M112" s="45">
        <f>K112-L112</f>
        <v>286476.42000000004</v>
      </c>
      <c r="N112" s="45" t="s">
        <v>961</v>
      </c>
    </row>
    <row r="113" spans="1:14" ht="115.5" x14ac:dyDescent="0.25">
      <c r="A113" s="44">
        <v>109</v>
      </c>
      <c r="B113" s="44"/>
      <c r="C113" s="62" t="s">
        <v>973</v>
      </c>
      <c r="D113" s="62">
        <v>2</v>
      </c>
      <c r="E113" s="62">
        <v>2.1</v>
      </c>
      <c r="F113" s="62" t="s">
        <v>599</v>
      </c>
      <c r="G113" s="50" t="s">
        <v>974</v>
      </c>
      <c r="H113" s="50" t="s">
        <v>767</v>
      </c>
      <c r="I113" s="50" t="s">
        <v>504</v>
      </c>
      <c r="J113" s="45">
        <v>1426760.12</v>
      </c>
      <c r="K113" s="45">
        <v>1212746.0900000001</v>
      </c>
      <c r="L113" s="45">
        <v>423791.24</v>
      </c>
      <c r="M113" s="45">
        <v>788954.85</v>
      </c>
      <c r="N113" s="45" t="s">
        <v>961</v>
      </c>
    </row>
    <row r="114" spans="1:14" ht="49.5" x14ac:dyDescent="0.25">
      <c r="A114" s="44">
        <v>110</v>
      </c>
      <c r="B114" s="44"/>
      <c r="C114" s="62" t="s">
        <v>975</v>
      </c>
      <c r="D114" s="62">
        <v>2</v>
      </c>
      <c r="E114" s="62">
        <v>2.1</v>
      </c>
      <c r="F114" s="62" t="s">
        <v>501</v>
      </c>
      <c r="G114" s="50" t="s">
        <v>976</v>
      </c>
      <c r="H114" s="50" t="s">
        <v>555</v>
      </c>
      <c r="I114" s="50" t="s">
        <v>504</v>
      </c>
      <c r="J114" s="45">
        <v>499921.16</v>
      </c>
      <c r="K114" s="45">
        <v>424932.97</v>
      </c>
      <c r="L114" s="45">
        <v>208906.77</v>
      </c>
      <c r="M114" s="45">
        <v>216026.2</v>
      </c>
      <c r="N114" s="45" t="s">
        <v>961</v>
      </c>
    </row>
    <row r="115" spans="1:14" ht="33" x14ac:dyDescent="0.25">
      <c r="A115" s="44">
        <v>111</v>
      </c>
      <c r="B115" s="44"/>
      <c r="C115" s="62" t="s">
        <v>977</v>
      </c>
      <c r="D115" s="62">
        <v>2</v>
      </c>
      <c r="E115" s="62">
        <v>2.1</v>
      </c>
      <c r="F115" s="62" t="s">
        <v>599</v>
      </c>
      <c r="G115" s="50" t="s">
        <v>978</v>
      </c>
      <c r="H115" s="50" t="s">
        <v>979</v>
      </c>
      <c r="I115" s="50" t="s">
        <v>504</v>
      </c>
      <c r="J115" s="45">
        <v>1478322.87</v>
      </c>
      <c r="K115" s="45">
        <v>1256574.43</v>
      </c>
      <c r="L115" s="45">
        <v>708342.54</v>
      </c>
      <c r="M115" s="45">
        <v>548231.89</v>
      </c>
      <c r="N115" s="45" t="s">
        <v>980</v>
      </c>
    </row>
    <row r="116" spans="1:14" ht="82.5" x14ac:dyDescent="0.25">
      <c r="A116" s="44">
        <v>112</v>
      </c>
      <c r="B116" s="44"/>
      <c r="C116" s="62" t="s">
        <v>981</v>
      </c>
      <c r="D116" s="62">
        <v>2</v>
      </c>
      <c r="E116" s="62">
        <v>2.1</v>
      </c>
      <c r="F116" s="62" t="s">
        <v>599</v>
      </c>
      <c r="G116" s="50" t="s">
        <v>982</v>
      </c>
      <c r="H116" s="50" t="s">
        <v>983</v>
      </c>
      <c r="I116" s="50" t="s">
        <v>504</v>
      </c>
      <c r="J116" s="45">
        <v>1499992.54</v>
      </c>
      <c r="K116" s="45">
        <v>1274993.6499999999</v>
      </c>
      <c r="L116" s="45">
        <v>551141.91</v>
      </c>
      <c r="M116" s="45">
        <v>723851.74</v>
      </c>
      <c r="N116" s="45" t="s">
        <v>984</v>
      </c>
    </row>
    <row r="117" spans="1:14" ht="33" x14ac:dyDescent="0.25">
      <c r="A117" s="44">
        <v>113</v>
      </c>
      <c r="B117" s="44"/>
      <c r="C117" s="62" t="s">
        <v>985</v>
      </c>
      <c r="D117" s="62">
        <v>2</v>
      </c>
      <c r="E117" s="62">
        <v>2.1</v>
      </c>
      <c r="F117" s="62" t="s">
        <v>501</v>
      </c>
      <c r="G117" s="50" t="s">
        <v>986</v>
      </c>
      <c r="H117" s="50" t="s">
        <v>987</v>
      </c>
      <c r="I117" s="50" t="s">
        <v>534</v>
      </c>
      <c r="J117" s="45">
        <v>497713.31</v>
      </c>
      <c r="K117" s="45">
        <v>423056.3</v>
      </c>
      <c r="L117" s="45">
        <v>316554.52</v>
      </c>
      <c r="M117" s="45">
        <v>106501.78</v>
      </c>
      <c r="N117" s="45" t="s">
        <v>988</v>
      </c>
    </row>
    <row r="118" spans="1:14" ht="33" x14ac:dyDescent="0.25">
      <c r="A118" s="44">
        <v>114</v>
      </c>
      <c r="B118" s="44"/>
      <c r="C118" s="62" t="s">
        <v>989</v>
      </c>
      <c r="D118" s="62">
        <v>2</v>
      </c>
      <c r="E118" s="62">
        <v>2.1</v>
      </c>
      <c r="F118" s="62" t="s">
        <v>501</v>
      </c>
      <c r="G118" s="50" t="s">
        <v>990</v>
      </c>
      <c r="H118" s="50" t="s">
        <v>991</v>
      </c>
      <c r="I118" s="50" t="s">
        <v>504</v>
      </c>
      <c r="J118" s="45">
        <v>362610.29</v>
      </c>
      <c r="K118" s="45">
        <v>308218.74</v>
      </c>
      <c r="L118" s="45">
        <v>145761.19</v>
      </c>
      <c r="M118" s="45">
        <v>162457.54999999999</v>
      </c>
      <c r="N118" s="45" t="s">
        <v>988</v>
      </c>
    </row>
    <row r="119" spans="1:14" ht="148.5" x14ac:dyDescent="0.25">
      <c r="A119" s="44">
        <v>115</v>
      </c>
      <c r="B119" s="44"/>
      <c r="C119" s="62" t="s">
        <v>992</v>
      </c>
      <c r="D119" s="62">
        <v>1</v>
      </c>
      <c r="E119" s="62">
        <v>1.1000000000000001</v>
      </c>
      <c r="F119" s="62" t="s">
        <v>599</v>
      </c>
      <c r="G119" s="50" t="s">
        <v>993</v>
      </c>
      <c r="H119" s="50" t="s">
        <v>767</v>
      </c>
      <c r="I119" s="50" t="s">
        <v>504</v>
      </c>
      <c r="J119" s="45">
        <v>6326447.21</v>
      </c>
      <c r="K119" s="45">
        <v>5377480.1200000001</v>
      </c>
      <c r="L119" s="45">
        <v>1660855.82</v>
      </c>
      <c r="M119" s="45">
        <v>3716624.3</v>
      </c>
      <c r="N119" s="45" t="s">
        <v>994</v>
      </c>
    </row>
    <row r="120" spans="1:14" ht="82.5" x14ac:dyDescent="0.25">
      <c r="A120" s="44">
        <v>116</v>
      </c>
      <c r="B120" s="44"/>
      <c r="C120" s="62" t="s">
        <v>995</v>
      </c>
      <c r="D120" s="62">
        <v>1</v>
      </c>
      <c r="E120" s="62">
        <v>1.1000000000000001</v>
      </c>
      <c r="F120" s="62" t="s">
        <v>599</v>
      </c>
      <c r="G120" s="50" t="s">
        <v>996</v>
      </c>
      <c r="H120" s="50" t="s">
        <v>997</v>
      </c>
      <c r="I120" s="50" t="s">
        <v>534</v>
      </c>
      <c r="J120" s="45">
        <v>7974947.04</v>
      </c>
      <c r="K120" s="45">
        <v>6778704.9699999997</v>
      </c>
      <c r="L120" s="45">
        <v>4448678.62</v>
      </c>
      <c r="M120" s="45">
        <f>K120-L120</f>
        <v>2330026.3499999996</v>
      </c>
      <c r="N120" s="45" t="s">
        <v>998</v>
      </c>
    </row>
    <row r="121" spans="1:14" ht="49.5" x14ac:dyDescent="0.25">
      <c r="A121" s="44">
        <v>117</v>
      </c>
      <c r="B121" s="44"/>
      <c r="C121" s="62" t="s">
        <v>999</v>
      </c>
      <c r="D121" s="62">
        <v>2</v>
      </c>
      <c r="E121" s="62">
        <v>2.1</v>
      </c>
      <c r="F121" s="62" t="s">
        <v>501</v>
      </c>
      <c r="G121" s="50" t="s">
        <v>1000</v>
      </c>
      <c r="H121" s="50" t="s">
        <v>850</v>
      </c>
      <c r="I121" s="50" t="s">
        <v>534</v>
      </c>
      <c r="J121" s="45">
        <v>490320.81</v>
      </c>
      <c r="K121" s="45">
        <v>416772.68</v>
      </c>
      <c r="L121" s="45">
        <v>172325.37</v>
      </c>
      <c r="M121" s="45">
        <f>K121-L121</f>
        <v>244447.31</v>
      </c>
      <c r="N121" s="45" t="s">
        <v>1001</v>
      </c>
    </row>
    <row r="122" spans="1:14" ht="49.5" x14ac:dyDescent="0.25">
      <c r="A122" s="44">
        <v>118</v>
      </c>
      <c r="B122" s="44"/>
      <c r="C122" s="62" t="s">
        <v>1002</v>
      </c>
      <c r="D122" s="62">
        <v>2</v>
      </c>
      <c r="E122" s="62">
        <v>2.1</v>
      </c>
      <c r="F122" s="62" t="s">
        <v>599</v>
      </c>
      <c r="G122" s="50" t="s">
        <v>1003</v>
      </c>
      <c r="H122" s="50" t="s">
        <v>1004</v>
      </c>
      <c r="I122" s="50" t="s">
        <v>534</v>
      </c>
      <c r="J122" s="45">
        <v>1499556.9</v>
      </c>
      <c r="K122" s="45">
        <v>1274623.3600000001</v>
      </c>
      <c r="L122" s="45">
        <v>722280.44</v>
      </c>
      <c r="M122" s="45">
        <f>K122-L122</f>
        <v>552342.92000000016</v>
      </c>
      <c r="N122" s="45" t="s">
        <v>1005</v>
      </c>
    </row>
    <row r="123" spans="1:14" ht="132" x14ac:dyDescent="0.25">
      <c r="A123" s="44">
        <v>119</v>
      </c>
      <c r="B123" s="44"/>
      <c r="C123" s="62" t="s">
        <v>1006</v>
      </c>
      <c r="D123" s="62">
        <v>3</v>
      </c>
      <c r="E123" s="62">
        <v>3.1</v>
      </c>
      <c r="F123" s="62" t="s">
        <v>599</v>
      </c>
      <c r="G123" s="50" t="s">
        <v>1007</v>
      </c>
      <c r="H123" s="50" t="s">
        <v>1008</v>
      </c>
      <c r="I123" s="50" t="s">
        <v>534</v>
      </c>
      <c r="J123" s="45">
        <v>916047.52</v>
      </c>
      <c r="K123" s="45">
        <v>778640.38</v>
      </c>
      <c r="L123" s="45">
        <v>416211.9</v>
      </c>
      <c r="M123" s="45">
        <f>K123-L123</f>
        <v>362428.48</v>
      </c>
      <c r="N123" s="45" t="s">
        <v>1009</v>
      </c>
    </row>
    <row r="124" spans="1:14" ht="49.5" x14ac:dyDescent="0.25">
      <c r="A124" s="44">
        <v>120</v>
      </c>
      <c r="B124" s="44"/>
      <c r="C124" s="62" t="s">
        <v>1010</v>
      </c>
      <c r="D124" s="62">
        <v>2</v>
      </c>
      <c r="E124" s="62">
        <v>2.1</v>
      </c>
      <c r="F124" s="62" t="s">
        <v>599</v>
      </c>
      <c r="G124" s="50" t="s">
        <v>1011</v>
      </c>
      <c r="H124" s="50" t="s">
        <v>1012</v>
      </c>
      <c r="I124" s="50" t="s">
        <v>504</v>
      </c>
      <c r="J124" s="45">
        <v>1364438.31</v>
      </c>
      <c r="K124" s="45">
        <v>1159772.56</v>
      </c>
      <c r="L124" s="45">
        <v>390533.68</v>
      </c>
      <c r="M124" s="45">
        <f>K124-L124</f>
        <v>769238.88000000012</v>
      </c>
      <c r="N124" s="45" t="s">
        <v>1013</v>
      </c>
    </row>
    <row r="125" spans="1:14" ht="82.5" x14ac:dyDescent="0.25">
      <c r="A125" s="44">
        <v>121</v>
      </c>
      <c r="B125" s="44"/>
      <c r="C125" s="62" t="s">
        <v>1014</v>
      </c>
      <c r="D125" s="62">
        <v>2</v>
      </c>
      <c r="E125" s="62">
        <v>2.1</v>
      </c>
      <c r="F125" s="62" t="s">
        <v>501</v>
      </c>
      <c r="G125" s="50" t="s">
        <v>1015</v>
      </c>
      <c r="H125" s="50" t="s">
        <v>1016</v>
      </c>
      <c r="I125" s="50" t="s">
        <v>504</v>
      </c>
      <c r="J125" s="45">
        <v>497666.18</v>
      </c>
      <c r="K125" s="45">
        <v>423016.24</v>
      </c>
      <c r="L125" s="45">
        <v>207149.32</v>
      </c>
      <c r="M125" s="45">
        <v>215866.92</v>
      </c>
      <c r="N125" s="45" t="s">
        <v>1017</v>
      </c>
    </row>
    <row r="126" spans="1:14" ht="49.5" x14ac:dyDescent="0.25">
      <c r="A126" s="44">
        <v>122</v>
      </c>
      <c r="B126" s="44"/>
      <c r="C126" s="62" t="s">
        <v>1018</v>
      </c>
      <c r="D126" s="62">
        <v>2</v>
      </c>
      <c r="E126" s="62">
        <v>2.1</v>
      </c>
      <c r="F126" s="62" t="s">
        <v>501</v>
      </c>
      <c r="G126" s="50" t="s">
        <v>1019</v>
      </c>
      <c r="H126" s="50" t="s">
        <v>1020</v>
      </c>
      <c r="I126" s="50" t="s">
        <v>534</v>
      </c>
      <c r="J126" s="45">
        <v>421236.74</v>
      </c>
      <c r="K126" s="45">
        <v>358051.22</v>
      </c>
      <c r="L126" s="45">
        <v>180381.89</v>
      </c>
      <c r="M126" s="45">
        <f>K126-L126</f>
        <v>177669.32999999996</v>
      </c>
      <c r="N126" s="45" t="s">
        <v>1017</v>
      </c>
    </row>
    <row r="127" spans="1:14" ht="66" x14ac:dyDescent="0.25">
      <c r="A127" s="44">
        <v>123</v>
      </c>
      <c r="B127" s="44"/>
      <c r="C127" s="62" t="s">
        <v>1021</v>
      </c>
      <c r="D127" s="62">
        <v>2</v>
      </c>
      <c r="E127" s="62">
        <v>2.1</v>
      </c>
      <c r="F127" s="62" t="s">
        <v>501</v>
      </c>
      <c r="G127" s="50" t="s">
        <v>1022</v>
      </c>
      <c r="H127" s="50" t="s">
        <v>1023</v>
      </c>
      <c r="I127" s="50" t="s">
        <v>534</v>
      </c>
      <c r="J127" s="45">
        <v>499165.02</v>
      </c>
      <c r="K127" s="45">
        <v>424290.26</v>
      </c>
      <c r="L127" s="45">
        <v>220674.07</v>
      </c>
      <c r="M127" s="45">
        <f>K127-L127</f>
        <v>203616.19</v>
      </c>
      <c r="N127" s="45" t="s">
        <v>1017</v>
      </c>
    </row>
    <row r="128" spans="1:14" ht="181.5" x14ac:dyDescent="0.25">
      <c r="A128" s="44">
        <v>124</v>
      </c>
      <c r="B128" s="44"/>
      <c r="C128" s="62" t="s">
        <v>1024</v>
      </c>
      <c r="D128" s="62">
        <v>2</v>
      </c>
      <c r="E128" s="62">
        <v>2.1</v>
      </c>
      <c r="F128" s="62" t="s">
        <v>501</v>
      </c>
      <c r="G128" s="50" t="s">
        <v>1025</v>
      </c>
      <c r="H128" s="50" t="s">
        <v>1026</v>
      </c>
      <c r="I128" s="50" t="s">
        <v>534</v>
      </c>
      <c r="J128" s="45">
        <v>473652.91</v>
      </c>
      <c r="K128" s="45">
        <v>402604.97</v>
      </c>
      <c r="L128" s="45">
        <v>232513.57</v>
      </c>
      <c r="M128" s="45">
        <f>K128-L128</f>
        <v>170091.39999999997</v>
      </c>
      <c r="N128" s="45" t="s">
        <v>1017</v>
      </c>
    </row>
    <row r="129" spans="1:14" ht="49.5" x14ac:dyDescent="0.25">
      <c r="A129" s="44">
        <v>125</v>
      </c>
      <c r="B129" s="44"/>
      <c r="C129" s="62" t="s">
        <v>1027</v>
      </c>
      <c r="D129" s="62">
        <v>2</v>
      </c>
      <c r="E129" s="62">
        <v>2.1</v>
      </c>
      <c r="F129" s="62" t="s">
        <v>501</v>
      </c>
      <c r="G129" s="50" t="s">
        <v>1028</v>
      </c>
      <c r="H129" s="50" t="s">
        <v>1029</v>
      </c>
      <c r="I129" s="50" t="s">
        <v>504</v>
      </c>
      <c r="J129" s="45">
        <v>453259.45</v>
      </c>
      <c r="K129" s="45">
        <v>385270.52</v>
      </c>
      <c r="L129" s="45">
        <v>118977.01</v>
      </c>
      <c r="M129" s="45">
        <f>K129-L129</f>
        <v>266293.51</v>
      </c>
      <c r="N129" s="45" t="s">
        <v>1017</v>
      </c>
    </row>
    <row r="130" spans="1:14" ht="16.5" x14ac:dyDescent="0.25">
      <c r="A130" s="44">
        <v>126</v>
      </c>
      <c r="B130" s="44"/>
      <c r="C130" s="62" t="s">
        <v>1030</v>
      </c>
      <c r="D130" s="62">
        <v>2</v>
      </c>
      <c r="E130" s="62">
        <v>2.1</v>
      </c>
      <c r="F130" s="62" t="s">
        <v>501</v>
      </c>
      <c r="G130" s="50" t="s">
        <v>1031</v>
      </c>
      <c r="H130" s="50" t="s">
        <v>987</v>
      </c>
      <c r="I130" s="50" t="s">
        <v>534</v>
      </c>
      <c r="J130" s="45">
        <v>499851.65</v>
      </c>
      <c r="K130" s="45">
        <v>424873.89</v>
      </c>
      <c r="L130" s="45">
        <f>K130-M130</f>
        <v>302439.52</v>
      </c>
      <c r="M130" s="45">
        <v>122434.37</v>
      </c>
      <c r="N130" s="45" t="s">
        <v>1032</v>
      </c>
    </row>
    <row r="131" spans="1:14" ht="16.5" x14ac:dyDescent="0.25">
      <c r="A131" s="44">
        <v>127</v>
      </c>
      <c r="B131" s="44"/>
      <c r="C131" s="62" t="s">
        <v>1033</v>
      </c>
      <c r="D131" s="62">
        <v>3</v>
      </c>
      <c r="E131" s="62">
        <v>3.1</v>
      </c>
      <c r="F131" s="62" t="s">
        <v>501</v>
      </c>
      <c r="G131" s="50" t="s">
        <v>1034</v>
      </c>
      <c r="H131" s="50" t="s">
        <v>987</v>
      </c>
      <c r="I131" s="50" t="s">
        <v>534</v>
      </c>
      <c r="J131" s="45">
        <v>348921.03</v>
      </c>
      <c r="K131" s="45">
        <v>296582.84999999998</v>
      </c>
      <c r="L131" s="45">
        <v>156338.47</v>
      </c>
      <c r="M131" s="45">
        <f>K131-L131</f>
        <v>140244.37999999998</v>
      </c>
      <c r="N131" s="45" t="s">
        <v>1032</v>
      </c>
    </row>
    <row r="132" spans="1:14" ht="99" x14ac:dyDescent="0.25">
      <c r="A132" s="44">
        <v>128</v>
      </c>
      <c r="B132" s="44"/>
      <c r="C132" s="62" t="s">
        <v>1035</v>
      </c>
      <c r="D132" s="62">
        <v>2</v>
      </c>
      <c r="E132" s="62">
        <v>2.1</v>
      </c>
      <c r="F132" s="62" t="s">
        <v>599</v>
      </c>
      <c r="G132" s="50" t="s">
        <v>1036</v>
      </c>
      <c r="H132" s="50" t="s">
        <v>1037</v>
      </c>
      <c r="I132" s="50" t="s">
        <v>504</v>
      </c>
      <c r="J132" s="45">
        <v>1499799.44</v>
      </c>
      <c r="K132" s="45">
        <v>1274829.52</v>
      </c>
      <c r="L132" s="45">
        <v>425603.54</v>
      </c>
      <c r="M132" s="45">
        <f>K132-L132</f>
        <v>849225.98</v>
      </c>
      <c r="N132" s="45" t="s">
        <v>1038</v>
      </c>
    </row>
    <row r="133" spans="1:14" ht="115.5" x14ac:dyDescent="0.25">
      <c r="A133" s="44">
        <v>129</v>
      </c>
      <c r="B133" s="44"/>
      <c r="C133" s="62" t="s">
        <v>1039</v>
      </c>
      <c r="D133" s="62">
        <v>3</v>
      </c>
      <c r="E133" s="62">
        <v>3.1</v>
      </c>
      <c r="F133" s="62" t="s">
        <v>599</v>
      </c>
      <c r="G133" s="50" t="s">
        <v>1040</v>
      </c>
      <c r="H133" s="50" t="s">
        <v>1041</v>
      </c>
      <c r="I133" s="50" t="s">
        <v>534</v>
      </c>
      <c r="J133" s="45">
        <v>949799.45</v>
      </c>
      <c r="K133" s="45">
        <v>807329.52</v>
      </c>
      <c r="L133" s="45">
        <f>K133-M133</f>
        <v>405458.10000000003</v>
      </c>
      <c r="M133" s="45">
        <v>401871.42</v>
      </c>
      <c r="N133" s="45" t="s">
        <v>1038</v>
      </c>
    </row>
    <row r="134" spans="1:14" ht="49.5" x14ac:dyDescent="0.25">
      <c r="A134" s="44">
        <v>130</v>
      </c>
      <c r="B134" s="44"/>
      <c r="C134" s="62" t="s">
        <v>1042</v>
      </c>
      <c r="D134" s="62">
        <v>2</v>
      </c>
      <c r="E134" s="62">
        <v>2.1</v>
      </c>
      <c r="F134" s="62" t="s">
        <v>501</v>
      </c>
      <c r="G134" s="50" t="s">
        <v>1043</v>
      </c>
      <c r="H134" s="50" t="s">
        <v>1044</v>
      </c>
      <c r="I134" s="50" t="s">
        <v>504</v>
      </c>
      <c r="J134" s="45">
        <v>454130.1</v>
      </c>
      <c r="K134" s="45">
        <v>386010.58</v>
      </c>
      <c r="L134" s="45">
        <v>106869.81</v>
      </c>
      <c r="M134" s="45">
        <v>279140.77</v>
      </c>
      <c r="N134" s="45" t="s">
        <v>1038</v>
      </c>
    </row>
    <row r="135" spans="1:14" ht="115.5" x14ac:dyDescent="0.25">
      <c r="A135" s="44">
        <v>131</v>
      </c>
      <c r="B135" s="44"/>
      <c r="C135" s="62" t="s">
        <v>1045</v>
      </c>
      <c r="D135" s="62">
        <v>1</v>
      </c>
      <c r="E135" s="62">
        <v>1.1000000000000001</v>
      </c>
      <c r="F135" s="62" t="s">
        <v>599</v>
      </c>
      <c r="G135" s="50" t="s">
        <v>1046</v>
      </c>
      <c r="H135" s="50" t="s">
        <v>1047</v>
      </c>
      <c r="I135" s="50" t="s">
        <v>534</v>
      </c>
      <c r="J135" s="45">
        <v>7835520.2800000003</v>
      </c>
      <c r="K135" s="45">
        <v>6660192.2300000004</v>
      </c>
      <c r="L135" s="45">
        <v>3924052.1</v>
      </c>
      <c r="M135" s="45">
        <f>K135-L135</f>
        <v>2736140.1300000004</v>
      </c>
      <c r="N135" s="45" t="s">
        <v>1048</v>
      </c>
    </row>
    <row r="136" spans="1:14" ht="49.5" x14ac:dyDescent="0.25">
      <c r="A136" s="44">
        <v>132</v>
      </c>
      <c r="B136" s="44"/>
      <c r="C136" s="62" t="s">
        <v>1049</v>
      </c>
      <c r="D136" s="62">
        <v>2</v>
      </c>
      <c r="E136" s="62">
        <v>2.1</v>
      </c>
      <c r="F136" s="62" t="s">
        <v>501</v>
      </c>
      <c r="G136" s="50" t="s">
        <v>1050</v>
      </c>
      <c r="H136" s="50" t="s">
        <v>1051</v>
      </c>
      <c r="I136" s="50" t="s">
        <v>504</v>
      </c>
      <c r="J136" s="45">
        <v>499514.72</v>
      </c>
      <c r="K136" s="45">
        <v>424587.5</v>
      </c>
      <c r="L136" s="45">
        <v>88224.39</v>
      </c>
      <c r="M136" s="45">
        <v>336363.11</v>
      </c>
      <c r="N136" s="45" t="s">
        <v>1048</v>
      </c>
    </row>
    <row r="137" spans="1:14" ht="33" x14ac:dyDescent="0.25">
      <c r="A137" s="44">
        <v>133</v>
      </c>
      <c r="B137" s="44"/>
      <c r="C137" s="62" t="s">
        <v>1052</v>
      </c>
      <c r="D137" s="62">
        <v>3</v>
      </c>
      <c r="E137" s="62">
        <v>3.1</v>
      </c>
      <c r="F137" s="62" t="s">
        <v>599</v>
      </c>
      <c r="G137" s="50" t="s">
        <v>1053</v>
      </c>
      <c r="H137" s="50" t="s">
        <v>1054</v>
      </c>
      <c r="I137" s="50" t="s">
        <v>504</v>
      </c>
      <c r="J137" s="45">
        <v>910542.1</v>
      </c>
      <c r="K137" s="45">
        <v>773960.78</v>
      </c>
      <c r="L137" s="45">
        <v>352944.97</v>
      </c>
      <c r="M137" s="45">
        <f t="shared" ref="M137:M145" si="0">K137-L137</f>
        <v>421015.81000000006</v>
      </c>
      <c r="N137" s="45" t="s">
        <v>1055</v>
      </c>
    </row>
    <row r="138" spans="1:14" ht="99" x14ac:dyDescent="0.25">
      <c r="A138" s="44">
        <v>134</v>
      </c>
      <c r="B138" s="44"/>
      <c r="C138" s="62" t="s">
        <v>1056</v>
      </c>
      <c r="D138" s="62">
        <v>2</v>
      </c>
      <c r="E138" s="62">
        <v>2.1</v>
      </c>
      <c r="F138" s="62" t="s">
        <v>501</v>
      </c>
      <c r="G138" s="50" t="s">
        <v>1057</v>
      </c>
      <c r="H138" s="50" t="s">
        <v>1058</v>
      </c>
      <c r="I138" s="50" t="s">
        <v>534</v>
      </c>
      <c r="J138" s="45">
        <v>416588.17</v>
      </c>
      <c r="K138" s="45">
        <v>354099.94</v>
      </c>
      <c r="L138" s="45">
        <v>194436.45</v>
      </c>
      <c r="M138" s="45">
        <f t="shared" si="0"/>
        <v>159663.49</v>
      </c>
      <c r="N138" s="45" t="s">
        <v>1055</v>
      </c>
    </row>
    <row r="139" spans="1:14" ht="132" x14ac:dyDescent="0.25">
      <c r="A139" s="44">
        <v>135</v>
      </c>
      <c r="B139" s="44"/>
      <c r="C139" s="62" t="s">
        <v>1059</v>
      </c>
      <c r="D139" s="62">
        <v>2</v>
      </c>
      <c r="E139" s="62">
        <v>2.1</v>
      </c>
      <c r="F139" s="62" t="s">
        <v>599</v>
      </c>
      <c r="G139" s="50" t="s">
        <v>1060</v>
      </c>
      <c r="H139" s="50" t="s">
        <v>1061</v>
      </c>
      <c r="I139" s="50" t="s">
        <v>504</v>
      </c>
      <c r="J139" s="45">
        <v>1427918.76</v>
      </c>
      <c r="K139" s="45">
        <v>1213730.94</v>
      </c>
      <c r="L139" s="45">
        <v>389273.97</v>
      </c>
      <c r="M139" s="45">
        <f t="shared" si="0"/>
        <v>824456.97</v>
      </c>
      <c r="N139" s="45" t="s">
        <v>1062</v>
      </c>
    </row>
    <row r="140" spans="1:14" ht="99" x14ac:dyDescent="0.25">
      <c r="A140" s="44">
        <v>136</v>
      </c>
      <c r="B140" s="44"/>
      <c r="C140" s="62" t="s">
        <v>1063</v>
      </c>
      <c r="D140" s="62">
        <v>2</v>
      </c>
      <c r="E140" s="62">
        <v>2.1</v>
      </c>
      <c r="F140" s="62" t="s">
        <v>599</v>
      </c>
      <c r="G140" s="50" t="s">
        <v>1064</v>
      </c>
      <c r="H140" s="50" t="s">
        <v>1065</v>
      </c>
      <c r="I140" s="50" t="s">
        <v>504</v>
      </c>
      <c r="J140" s="45">
        <v>1219951.26</v>
      </c>
      <c r="K140" s="45">
        <v>1036958.56</v>
      </c>
      <c r="L140" s="45">
        <v>518452.94</v>
      </c>
      <c r="M140" s="45">
        <f t="shared" si="0"/>
        <v>518505.62000000005</v>
      </c>
      <c r="N140" s="45" t="s">
        <v>1066</v>
      </c>
    </row>
    <row r="141" spans="1:14" ht="148.5" x14ac:dyDescent="0.25">
      <c r="A141" s="44">
        <v>137</v>
      </c>
      <c r="B141" s="44"/>
      <c r="C141" s="62" t="s">
        <v>1067</v>
      </c>
      <c r="D141" s="62">
        <v>2</v>
      </c>
      <c r="E141" s="62">
        <v>2.1</v>
      </c>
      <c r="F141" s="62" t="s">
        <v>599</v>
      </c>
      <c r="G141" s="50" t="s">
        <v>1068</v>
      </c>
      <c r="H141" s="50" t="s">
        <v>1069</v>
      </c>
      <c r="I141" s="50" t="s">
        <v>534</v>
      </c>
      <c r="J141" s="45">
        <v>1410770</v>
      </c>
      <c r="K141" s="45">
        <v>1199154.49</v>
      </c>
      <c r="L141" s="45">
        <v>557598.4</v>
      </c>
      <c r="M141" s="45">
        <f t="shared" si="0"/>
        <v>641556.09</v>
      </c>
      <c r="N141" s="45" t="s">
        <v>1066</v>
      </c>
    </row>
    <row r="142" spans="1:14" ht="49.5" x14ac:dyDescent="0.25">
      <c r="A142" s="44">
        <v>138</v>
      </c>
      <c r="B142" s="44"/>
      <c r="C142" s="62" t="s">
        <v>1070</v>
      </c>
      <c r="D142" s="62">
        <v>2</v>
      </c>
      <c r="E142" s="62">
        <v>2.1</v>
      </c>
      <c r="F142" s="62" t="s">
        <v>599</v>
      </c>
      <c r="G142" s="50" t="s">
        <v>1071</v>
      </c>
      <c r="H142" s="50" t="s">
        <v>1072</v>
      </c>
      <c r="I142" s="50" t="s">
        <v>534</v>
      </c>
      <c r="J142" s="45">
        <v>1097962.1000000001</v>
      </c>
      <c r="K142" s="45">
        <v>933267.78</v>
      </c>
      <c r="L142" s="45">
        <v>422111.58</v>
      </c>
      <c r="M142" s="45">
        <f t="shared" si="0"/>
        <v>511156.2</v>
      </c>
      <c r="N142" s="45" t="s">
        <v>1066</v>
      </c>
    </row>
    <row r="143" spans="1:14" ht="49.5" x14ac:dyDescent="0.25">
      <c r="A143" s="44">
        <v>139</v>
      </c>
      <c r="B143" s="44"/>
      <c r="C143" s="62" t="s">
        <v>1073</v>
      </c>
      <c r="D143" s="62">
        <v>3</v>
      </c>
      <c r="E143" s="62">
        <v>3.1</v>
      </c>
      <c r="F143" s="62" t="s">
        <v>599</v>
      </c>
      <c r="G143" s="50" t="s">
        <v>1074</v>
      </c>
      <c r="H143" s="50" t="s">
        <v>1075</v>
      </c>
      <c r="I143" s="50" t="s">
        <v>504</v>
      </c>
      <c r="J143" s="45">
        <v>998815.75</v>
      </c>
      <c r="K143" s="45">
        <v>848993.36</v>
      </c>
      <c r="L143" s="45">
        <v>333023.33</v>
      </c>
      <c r="M143" s="45">
        <f t="shared" si="0"/>
        <v>515970.02999999997</v>
      </c>
      <c r="N143" s="45" t="s">
        <v>1066</v>
      </c>
    </row>
    <row r="144" spans="1:14" ht="16.5" x14ac:dyDescent="0.25">
      <c r="A144" s="44">
        <v>140</v>
      </c>
      <c r="B144" s="44"/>
      <c r="C144" s="62" t="s">
        <v>1076</v>
      </c>
      <c r="D144" s="62">
        <v>2</v>
      </c>
      <c r="E144" s="62">
        <v>2.1</v>
      </c>
      <c r="F144" s="62" t="s">
        <v>599</v>
      </c>
      <c r="G144" s="50" t="s">
        <v>1077</v>
      </c>
      <c r="H144" s="50" t="s">
        <v>1078</v>
      </c>
      <c r="I144" s="50" t="s">
        <v>504</v>
      </c>
      <c r="J144" s="45">
        <v>1411373.15</v>
      </c>
      <c r="K144" s="45">
        <v>1199667.1599999999</v>
      </c>
      <c r="L144" s="45">
        <v>381685.93</v>
      </c>
      <c r="M144" s="45">
        <f t="shared" si="0"/>
        <v>817981.23</v>
      </c>
      <c r="N144" s="45" t="s">
        <v>1079</v>
      </c>
    </row>
    <row r="145" spans="1:14" ht="49.5" x14ac:dyDescent="0.25">
      <c r="A145" s="44">
        <v>141</v>
      </c>
      <c r="B145" s="44"/>
      <c r="C145" s="62" t="s">
        <v>1080</v>
      </c>
      <c r="D145" s="62">
        <v>3</v>
      </c>
      <c r="E145" s="62">
        <v>3.1</v>
      </c>
      <c r="F145" s="62" t="s">
        <v>599</v>
      </c>
      <c r="G145" s="50" t="s">
        <v>1081</v>
      </c>
      <c r="H145" s="50" t="s">
        <v>1082</v>
      </c>
      <c r="I145" s="50" t="s">
        <v>504</v>
      </c>
      <c r="J145" s="45">
        <v>937151.73</v>
      </c>
      <c r="K145" s="45">
        <v>796578.96</v>
      </c>
      <c r="L145" s="45">
        <v>411379.72</v>
      </c>
      <c r="M145" s="45">
        <f t="shared" si="0"/>
        <v>385199.24</v>
      </c>
      <c r="N145" s="45" t="s">
        <v>1079</v>
      </c>
    </row>
    <row r="146" spans="1:14" ht="82.5" x14ac:dyDescent="0.25">
      <c r="A146" s="44">
        <v>142</v>
      </c>
      <c r="B146" s="44"/>
      <c r="C146" s="62" t="s">
        <v>1083</v>
      </c>
      <c r="D146" s="62">
        <v>2</v>
      </c>
      <c r="E146" s="62">
        <v>2.1</v>
      </c>
      <c r="F146" s="62" t="s">
        <v>599</v>
      </c>
      <c r="G146" s="50" t="s">
        <v>1084</v>
      </c>
      <c r="H146" s="50" t="s">
        <v>1085</v>
      </c>
      <c r="I146" s="50" t="s">
        <v>504</v>
      </c>
      <c r="J146" s="45">
        <v>1483998.37</v>
      </c>
      <c r="K146" s="45">
        <v>1261398.6000000001</v>
      </c>
      <c r="L146" s="45">
        <f>K146-M146</f>
        <v>629019.6100000001</v>
      </c>
      <c r="M146" s="45">
        <v>632378.99</v>
      </c>
      <c r="N146" s="45" t="s">
        <v>1079</v>
      </c>
    </row>
    <row r="147" spans="1:14" ht="66" x14ac:dyDescent="0.25">
      <c r="A147" s="44">
        <v>143</v>
      </c>
      <c r="B147" s="44"/>
      <c r="C147" s="62" t="s">
        <v>1086</v>
      </c>
      <c r="D147" s="62">
        <v>2</v>
      </c>
      <c r="E147" s="62">
        <v>2.1</v>
      </c>
      <c r="F147" s="62" t="s">
        <v>501</v>
      </c>
      <c r="G147" s="50" t="s">
        <v>1087</v>
      </c>
      <c r="H147" s="50" t="s">
        <v>1088</v>
      </c>
      <c r="I147" s="50" t="s">
        <v>534</v>
      </c>
      <c r="J147" s="45">
        <v>506313.73</v>
      </c>
      <c r="K147" s="45">
        <v>430366.65</v>
      </c>
      <c r="L147" s="45">
        <v>275149.02</v>
      </c>
      <c r="M147" s="45">
        <f t="shared" ref="M147:M158" si="1">K147-L147</f>
        <v>155217.63</v>
      </c>
      <c r="N147" s="45" t="s">
        <v>1089</v>
      </c>
    </row>
    <row r="148" spans="1:14" ht="115.5" x14ac:dyDescent="0.25">
      <c r="A148" s="44">
        <v>144</v>
      </c>
      <c r="B148" s="44"/>
      <c r="C148" s="62" t="s">
        <v>1090</v>
      </c>
      <c r="D148" s="62">
        <v>2</v>
      </c>
      <c r="E148" s="62">
        <v>2.1</v>
      </c>
      <c r="F148" s="62" t="s">
        <v>599</v>
      </c>
      <c r="G148" s="50" t="s">
        <v>1091</v>
      </c>
      <c r="H148" s="50" t="s">
        <v>1092</v>
      </c>
      <c r="I148" s="50" t="s">
        <v>504</v>
      </c>
      <c r="J148" s="45">
        <v>1487271.41</v>
      </c>
      <c r="K148" s="45">
        <v>1264180.69</v>
      </c>
      <c r="L148" s="45">
        <v>488702.95</v>
      </c>
      <c r="M148" s="45">
        <f t="shared" si="1"/>
        <v>775477.74</v>
      </c>
      <c r="N148" s="45" t="s">
        <v>1089</v>
      </c>
    </row>
    <row r="149" spans="1:14" ht="82.5" x14ac:dyDescent="0.25">
      <c r="A149" s="44">
        <v>145</v>
      </c>
      <c r="B149" s="44"/>
      <c r="C149" s="62" t="s">
        <v>1093</v>
      </c>
      <c r="D149" s="62">
        <v>2</v>
      </c>
      <c r="E149" s="62">
        <v>2.1</v>
      </c>
      <c r="F149" s="62" t="s">
        <v>501</v>
      </c>
      <c r="G149" s="50" t="s">
        <v>1094</v>
      </c>
      <c r="H149" s="50" t="s">
        <v>1095</v>
      </c>
      <c r="I149" s="50" t="s">
        <v>534</v>
      </c>
      <c r="J149" s="45">
        <v>360279.12</v>
      </c>
      <c r="K149" s="45">
        <v>306237.24</v>
      </c>
      <c r="L149" s="45">
        <v>160472.06</v>
      </c>
      <c r="M149" s="45">
        <f t="shared" si="1"/>
        <v>145765.18</v>
      </c>
      <c r="N149" s="45" t="s">
        <v>1089</v>
      </c>
    </row>
    <row r="150" spans="1:14" ht="214.5" x14ac:dyDescent="0.25">
      <c r="A150" s="44">
        <v>146</v>
      </c>
      <c r="B150" s="44"/>
      <c r="C150" s="62" t="s">
        <v>1096</v>
      </c>
      <c r="D150" s="62">
        <v>1</v>
      </c>
      <c r="E150" s="62">
        <v>1.2</v>
      </c>
      <c r="F150" s="62" t="s">
        <v>599</v>
      </c>
      <c r="G150" s="50" t="s">
        <v>1097</v>
      </c>
      <c r="H150" s="50" t="s">
        <v>1098</v>
      </c>
      <c r="I150" s="50" t="s">
        <v>504</v>
      </c>
      <c r="J150" s="45">
        <v>5699612.8700000001</v>
      </c>
      <c r="K150" s="45">
        <v>4844670.93</v>
      </c>
      <c r="L150" s="45">
        <v>2249003.04</v>
      </c>
      <c r="M150" s="45">
        <f t="shared" si="1"/>
        <v>2595667.8899999997</v>
      </c>
      <c r="N150" s="45" t="s">
        <v>1099</v>
      </c>
    </row>
    <row r="151" spans="1:14" ht="115.5" x14ac:dyDescent="0.25">
      <c r="A151" s="44">
        <v>147</v>
      </c>
      <c r="B151" s="44"/>
      <c r="C151" s="62" t="s">
        <v>1100</v>
      </c>
      <c r="D151" s="62">
        <v>2</v>
      </c>
      <c r="E151" s="62">
        <v>2.1</v>
      </c>
      <c r="F151" s="62" t="s">
        <v>501</v>
      </c>
      <c r="G151" s="50" t="s">
        <v>1101</v>
      </c>
      <c r="H151" s="50" t="s">
        <v>1102</v>
      </c>
      <c r="I151" s="50" t="s">
        <v>534</v>
      </c>
      <c r="J151" s="45">
        <v>498151.73</v>
      </c>
      <c r="K151" s="45">
        <v>423428.96</v>
      </c>
      <c r="L151" s="45">
        <v>294903.92</v>
      </c>
      <c r="M151" s="45">
        <f t="shared" si="1"/>
        <v>128525.04000000004</v>
      </c>
      <c r="N151" s="45" t="s">
        <v>1099</v>
      </c>
    </row>
    <row r="152" spans="1:14" ht="115.5" x14ac:dyDescent="0.25">
      <c r="A152" s="44">
        <v>148</v>
      </c>
      <c r="B152" s="44"/>
      <c r="C152" s="62" t="s">
        <v>1103</v>
      </c>
      <c r="D152" s="62">
        <v>3</v>
      </c>
      <c r="E152" s="62">
        <v>3.1</v>
      </c>
      <c r="F152" s="62" t="s">
        <v>599</v>
      </c>
      <c r="G152" s="50" t="s">
        <v>1104</v>
      </c>
      <c r="H152" s="50" t="s">
        <v>1105</v>
      </c>
      <c r="I152" s="50" t="s">
        <v>504</v>
      </c>
      <c r="J152" s="45">
        <v>987468.06</v>
      </c>
      <c r="K152" s="45">
        <v>839347.84</v>
      </c>
      <c r="L152" s="45">
        <v>414727.91</v>
      </c>
      <c r="M152" s="45">
        <f t="shared" si="1"/>
        <v>424619.93</v>
      </c>
      <c r="N152" s="45" t="s">
        <v>1099</v>
      </c>
    </row>
    <row r="153" spans="1:14" ht="33" x14ac:dyDescent="0.25">
      <c r="A153" s="44">
        <v>149</v>
      </c>
      <c r="B153" s="44"/>
      <c r="C153" s="62" t="s">
        <v>1106</v>
      </c>
      <c r="D153" s="62">
        <v>2</v>
      </c>
      <c r="E153" s="62">
        <v>2.1</v>
      </c>
      <c r="F153" s="62" t="s">
        <v>501</v>
      </c>
      <c r="G153" s="50" t="s">
        <v>1107</v>
      </c>
      <c r="H153" s="50" t="s">
        <v>1082</v>
      </c>
      <c r="I153" s="50" t="s">
        <v>504</v>
      </c>
      <c r="J153" s="45">
        <v>495103.46</v>
      </c>
      <c r="K153" s="45">
        <v>420837.93</v>
      </c>
      <c r="L153" s="45">
        <v>214055.8</v>
      </c>
      <c r="M153" s="45">
        <f t="shared" si="1"/>
        <v>206782.13</v>
      </c>
      <c r="N153" s="45" t="s">
        <v>1108</v>
      </c>
    </row>
    <row r="154" spans="1:14" ht="49.5" x14ac:dyDescent="0.25">
      <c r="A154" s="44">
        <v>150</v>
      </c>
      <c r="B154" s="44"/>
      <c r="C154" s="62" t="s">
        <v>1109</v>
      </c>
      <c r="D154" s="62">
        <v>2</v>
      </c>
      <c r="E154" s="62">
        <v>2.1</v>
      </c>
      <c r="F154" s="62" t="s">
        <v>599</v>
      </c>
      <c r="G154" s="50" t="s">
        <v>1110</v>
      </c>
      <c r="H154" s="50" t="s">
        <v>1111</v>
      </c>
      <c r="I154" s="50" t="s">
        <v>534</v>
      </c>
      <c r="J154" s="45">
        <v>1473253.99</v>
      </c>
      <c r="K154" s="45">
        <v>1252265.8700000001</v>
      </c>
      <c r="L154" s="45">
        <v>1098851.8899999999</v>
      </c>
      <c r="M154" s="45">
        <f t="shared" si="1"/>
        <v>153413.98000000021</v>
      </c>
      <c r="N154" s="45" t="s">
        <v>1112</v>
      </c>
    </row>
    <row r="155" spans="1:14" ht="49.5" x14ac:dyDescent="0.25">
      <c r="A155" s="44">
        <v>151</v>
      </c>
      <c r="B155" s="44"/>
      <c r="C155" s="62" t="s">
        <v>1113</v>
      </c>
      <c r="D155" s="62">
        <v>2</v>
      </c>
      <c r="E155" s="62">
        <v>2.1</v>
      </c>
      <c r="F155" s="62" t="s">
        <v>501</v>
      </c>
      <c r="G155" s="50" t="s">
        <v>1114</v>
      </c>
      <c r="H155" s="50" t="s">
        <v>1115</v>
      </c>
      <c r="I155" s="50" t="s">
        <v>504</v>
      </c>
      <c r="J155" s="45">
        <v>486028.75</v>
      </c>
      <c r="K155" s="45">
        <v>413124.43</v>
      </c>
      <c r="L155" s="45">
        <v>163047.82</v>
      </c>
      <c r="M155" s="45">
        <f t="shared" si="1"/>
        <v>250076.61</v>
      </c>
      <c r="N155" s="45" t="s">
        <v>1116</v>
      </c>
    </row>
    <row r="156" spans="1:14" ht="115.5" x14ac:dyDescent="0.25">
      <c r="A156" s="44">
        <v>152</v>
      </c>
      <c r="B156" s="44"/>
      <c r="C156" s="62" t="s">
        <v>1117</v>
      </c>
      <c r="D156" s="62">
        <v>2</v>
      </c>
      <c r="E156" s="62">
        <v>2.1</v>
      </c>
      <c r="F156" s="62" t="s">
        <v>501</v>
      </c>
      <c r="G156" s="50" t="s">
        <v>1118</v>
      </c>
      <c r="H156" s="50" t="s">
        <v>1119</v>
      </c>
      <c r="I156" s="50" t="s">
        <v>504</v>
      </c>
      <c r="J156" s="45">
        <v>508730.23</v>
      </c>
      <c r="K156" s="45">
        <v>432420.68</v>
      </c>
      <c r="L156" s="45">
        <v>207051.16</v>
      </c>
      <c r="M156" s="45">
        <f t="shared" si="1"/>
        <v>225369.52</v>
      </c>
      <c r="N156" s="45" t="s">
        <v>1120</v>
      </c>
    </row>
    <row r="157" spans="1:14" ht="148.5" x14ac:dyDescent="0.25">
      <c r="A157" s="44">
        <v>153</v>
      </c>
      <c r="B157" s="44"/>
      <c r="C157" s="62" t="s">
        <v>1121</v>
      </c>
      <c r="D157" s="62">
        <v>2</v>
      </c>
      <c r="E157" s="62">
        <v>2.1</v>
      </c>
      <c r="F157" s="62" t="s">
        <v>501</v>
      </c>
      <c r="G157" s="50" t="s">
        <v>1122</v>
      </c>
      <c r="H157" s="50" t="s">
        <v>1123</v>
      </c>
      <c r="I157" s="50" t="s">
        <v>504</v>
      </c>
      <c r="J157" s="45">
        <v>211000.5</v>
      </c>
      <c r="K157" s="45">
        <v>179350.42</v>
      </c>
      <c r="L157" s="45">
        <v>66404.649999999994</v>
      </c>
      <c r="M157" s="45">
        <f t="shared" si="1"/>
        <v>112945.77000000002</v>
      </c>
      <c r="N157" s="45" t="s">
        <v>1124</v>
      </c>
    </row>
    <row r="158" spans="1:14" ht="115.5" x14ac:dyDescent="0.25">
      <c r="A158" s="44">
        <v>154</v>
      </c>
      <c r="B158" s="44"/>
      <c r="C158" s="62" t="s">
        <v>1125</v>
      </c>
      <c r="D158" s="62">
        <v>2</v>
      </c>
      <c r="E158" s="62">
        <v>2.1</v>
      </c>
      <c r="F158" s="62" t="s">
        <v>501</v>
      </c>
      <c r="G158" s="50" t="s">
        <v>1126</v>
      </c>
      <c r="H158" s="50" t="s">
        <v>1127</v>
      </c>
      <c r="I158" s="50" t="s">
        <v>504</v>
      </c>
      <c r="J158" s="45">
        <v>475700.38</v>
      </c>
      <c r="K158" s="45">
        <v>404345.32</v>
      </c>
      <c r="L158" s="45">
        <v>150428.07</v>
      </c>
      <c r="M158" s="45">
        <f t="shared" si="1"/>
        <v>253917.25</v>
      </c>
      <c r="N158" s="45" t="s">
        <v>1128</v>
      </c>
    </row>
    <row r="159" spans="1:14" ht="132" x14ac:dyDescent="0.25">
      <c r="A159" s="44">
        <v>155</v>
      </c>
      <c r="B159" s="44"/>
      <c r="C159" s="62" t="s">
        <v>1129</v>
      </c>
      <c r="D159" s="62">
        <v>2</v>
      </c>
      <c r="E159" s="62">
        <v>2.1</v>
      </c>
      <c r="F159" s="62" t="s">
        <v>501</v>
      </c>
      <c r="G159" s="50" t="s">
        <v>1130</v>
      </c>
      <c r="H159" s="50" t="s">
        <v>1131</v>
      </c>
      <c r="I159" s="50" t="s">
        <v>504</v>
      </c>
      <c r="J159" s="45">
        <v>479655.05</v>
      </c>
      <c r="K159" s="45">
        <v>407706.78</v>
      </c>
      <c r="L159" s="45">
        <v>112439.45</v>
      </c>
      <c r="M159" s="45">
        <f>K159-L159</f>
        <v>295267.33</v>
      </c>
      <c r="N159" s="45" t="s">
        <v>1132</v>
      </c>
    </row>
    <row r="160" spans="1:14" ht="99" x14ac:dyDescent="0.25">
      <c r="A160" s="44">
        <v>156</v>
      </c>
      <c r="B160" s="44"/>
      <c r="C160" s="62" t="s">
        <v>1133</v>
      </c>
      <c r="D160" s="62">
        <v>2</v>
      </c>
      <c r="E160" s="62">
        <v>2.1</v>
      </c>
      <c r="F160" s="62" t="s">
        <v>599</v>
      </c>
      <c r="G160" s="50" t="s">
        <v>1134</v>
      </c>
      <c r="H160" s="50" t="s">
        <v>509</v>
      </c>
      <c r="I160" s="50" t="s">
        <v>504</v>
      </c>
      <c r="J160" s="45">
        <v>1499902.7</v>
      </c>
      <c r="K160" s="45">
        <v>1274917.29</v>
      </c>
      <c r="L160" s="45">
        <v>749914.06</v>
      </c>
      <c r="M160" s="45">
        <v>749988.64</v>
      </c>
      <c r="N160" s="45" t="s">
        <v>1135</v>
      </c>
    </row>
    <row r="161" spans="1:14" ht="82.5" x14ac:dyDescent="0.25">
      <c r="A161" s="44">
        <v>157</v>
      </c>
      <c r="B161" s="44"/>
      <c r="C161" s="62" t="s">
        <v>1136</v>
      </c>
      <c r="D161" s="62">
        <v>2</v>
      </c>
      <c r="E161" s="62">
        <v>2.1</v>
      </c>
      <c r="F161" s="62" t="s">
        <v>599</v>
      </c>
      <c r="G161" s="50" t="s">
        <v>1137</v>
      </c>
      <c r="H161" s="50" t="s">
        <v>1138</v>
      </c>
      <c r="I161" s="50" t="s">
        <v>504</v>
      </c>
      <c r="J161" s="45">
        <v>1499991.21</v>
      </c>
      <c r="K161" s="45">
        <v>1274992.51</v>
      </c>
      <c r="L161" s="45">
        <v>377582.43</v>
      </c>
      <c r="M161" s="45">
        <f>K161-L161</f>
        <v>897410.08000000007</v>
      </c>
      <c r="N161" s="45" t="s">
        <v>1139</v>
      </c>
    </row>
    <row r="162" spans="1:14" ht="165" x14ac:dyDescent="0.25">
      <c r="A162" s="44">
        <v>158</v>
      </c>
      <c r="B162" s="44"/>
      <c r="C162" s="62" t="s">
        <v>1140</v>
      </c>
      <c r="D162" s="62">
        <v>5</v>
      </c>
      <c r="E162" s="62">
        <v>5.0999999999999996</v>
      </c>
      <c r="F162" s="62" t="s">
        <v>599</v>
      </c>
      <c r="G162" s="50" t="s">
        <v>1141</v>
      </c>
      <c r="H162" s="50" t="s">
        <v>1142</v>
      </c>
      <c r="I162" s="50" t="s">
        <v>504</v>
      </c>
      <c r="J162" s="45">
        <v>1081938.54</v>
      </c>
      <c r="K162" s="45">
        <v>919647.75</v>
      </c>
      <c r="L162" s="45">
        <v>101840.82</v>
      </c>
      <c r="M162" s="45">
        <f>K162-L162</f>
        <v>817806.92999999993</v>
      </c>
      <c r="N162" s="45" t="s">
        <v>1143</v>
      </c>
    </row>
    <row r="163" spans="1:14" ht="82.5" x14ac:dyDescent="0.25">
      <c r="A163" s="44">
        <v>159</v>
      </c>
      <c r="B163" s="44"/>
      <c r="C163" s="62" t="s">
        <v>1144</v>
      </c>
      <c r="D163" s="62">
        <v>3</v>
      </c>
      <c r="E163" s="62">
        <v>3.1</v>
      </c>
      <c r="F163" s="62" t="s">
        <v>599</v>
      </c>
      <c r="G163" s="50" t="s">
        <v>1145</v>
      </c>
      <c r="H163" s="50" t="s">
        <v>1146</v>
      </c>
      <c r="I163" s="50" t="s">
        <v>504</v>
      </c>
      <c r="J163" s="45">
        <v>800216.17</v>
      </c>
      <c r="K163" s="45">
        <v>518237.11</v>
      </c>
      <c r="L163" s="45">
        <v>239682.2</v>
      </c>
      <c r="M163" s="45">
        <f>K163-L163</f>
        <v>278554.90999999997</v>
      </c>
      <c r="N163" s="45" t="s">
        <v>1147</v>
      </c>
    </row>
    <row r="164" spans="1:14" ht="66" x14ac:dyDescent="0.25">
      <c r="A164" s="44">
        <v>160</v>
      </c>
      <c r="B164" s="44"/>
      <c r="C164" s="62" t="s">
        <v>1148</v>
      </c>
      <c r="D164" s="62">
        <v>1</v>
      </c>
      <c r="E164" s="62">
        <v>1.1000000000000001</v>
      </c>
      <c r="F164" s="62" t="s">
        <v>599</v>
      </c>
      <c r="G164" s="50" t="s">
        <v>1149</v>
      </c>
      <c r="H164" s="50" t="s">
        <v>1150</v>
      </c>
      <c r="I164" s="50" t="s">
        <v>534</v>
      </c>
      <c r="J164" s="45">
        <v>7669032.9500000002</v>
      </c>
      <c r="K164" s="45">
        <v>6518678</v>
      </c>
      <c r="L164" s="45">
        <v>3645129.5</v>
      </c>
      <c r="M164" s="45">
        <f>K164-L164</f>
        <v>2873548.5</v>
      </c>
      <c r="N164" s="45" t="s">
        <v>1151</v>
      </c>
    </row>
    <row r="165" spans="1:14" ht="99" x14ac:dyDescent="0.25">
      <c r="A165" s="44">
        <v>161</v>
      </c>
      <c r="B165" s="44"/>
      <c r="C165" s="62" t="s">
        <v>1152</v>
      </c>
      <c r="D165" s="62">
        <v>1</v>
      </c>
      <c r="E165" s="62">
        <v>1.2</v>
      </c>
      <c r="F165" s="62" t="s">
        <v>599</v>
      </c>
      <c r="G165" s="50" t="s">
        <v>1153</v>
      </c>
      <c r="H165" s="50" t="s">
        <v>1154</v>
      </c>
      <c r="I165" s="50" t="s">
        <v>534</v>
      </c>
      <c r="J165" s="45">
        <v>5946041.7599999998</v>
      </c>
      <c r="K165" s="45">
        <v>5054135.4800000004</v>
      </c>
      <c r="L165" s="45">
        <f>K165-M165</f>
        <v>3054136.16</v>
      </c>
      <c r="M165" s="45">
        <v>1999999.32</v>
      </c>
      <c r="N165" s="45" t="s">
        <v>1155</v>
      </c>
    </row>
    <row r="166" spans="1:14" ht="99" x14ac:dyDescent="0.25">
      <c r="A166" s="44">
        <v>162</v>
      </c>
      <c r="B166" s="44"/>
      <c r="C166" s="62" t="s">
        <v>1156</v>
      </c>
      <c r="D166" s="62">
        <v>1</v>
      </c>
      <c r="E166" s="62">
        <v>1.1000000000000001</v>
      </c>
      <c r="F166" s="62" t="s">
        <v>599</v>
      </c>
      <c r="G166" s="50" t="s">
        <v>1157</v>
      </c>
      <c r="H166" s="50" t="s">
        <v>1158</v>
      </c>
      <c r="I166" s="50" t="s">
        <v>534</v>
      </c>
      <c r="J166" s="45">
        <v>7049095.8700000001</v>
      </c>
      <c r="K166" s="45">
        <v>5991731.4800000004</v>
      </c>
      <c r="L166" s="45">
        <v>2961909.66</v>
      </c>
      <c r="M166" s="45">
        <v>3029821.82</v>
      </c>
      <c r="N166" s="45" t="s">
        <v>1159</v>
      </c>
    </row>
    <row r="167" spans="1:14" ht="115.5" x14ac:dyDescent="0.25">
      <c r="A167" s="44">
        <v>163</v>
      </c>
      <c r="B167" s="44"/>
      <c r="C167" s="62" t="s">
        <v>1160</v>
      </c>
      <c r="D167" s="62">
        <v>5</v>
      </c>
      <c r="E167" s="62">
        <v>5.0999999999999996</v>
      </c>
      <c r="F167" s="62" t="s">
        <v>599</v>
      </c>
      <c r="G167" s="50" t="s">
        <v>1161</v>
      </c>
      <c r="H167" s="50" t="s">
        <v>1162</v>
      </c>
      <c r="I167" s="50" t="s">
        <v>504</v>
      </c>
      <c r="J167" s="45">
        <v>1450529.96</v>
      </c>
      <c r="K167" s="45">
        <v>1232950.46</v>
      </c>
      <c r="L167" s="45">
        <v>592837.48</v>
      </c>
      <c r="M167" s="45">
        <v>640112.98</v>
      </c>
      <c r="N167" s="45" t="s">
        <v>1163</v>
      </c>
    </row>
    <row r="168" spans="1:14" ht="148.5" x14ac:dyDescent="0.25">
      <c r="A168" s="44">
        <v>164</v>
      </c>
      <c r="B168" s="44"/>
      <c r="C168" s="62" t="s">
        <v>1164</v>
      </c>
      <c r="D168" s="62">
        <v>2</v>
      </c>
      <c r="E168" s="62">
        <v>2.1</v>
      </c>
      <c r="F168" s="62" t="s">
        <v>599</v>
      </c>
      <c r="G168" s="50" t="s">
        <v>1165</v>
      </c>
      <c r="H168" s="50" t="s">
        <v>1166</v>
      </c>
      <c r="I168" s="50" t="s">
        <v>504</v>
      </c>
      <c r="J168" s="45">
        <v>419379.44</v>
      </c>
      <c r="K168" s="45">
        <v>356472.52</v>
      </c>
      <c r="L168" s="45">
        <v>169397.91</v>
      </c>
      <c r="M168" s="45">
        <v>187074.61</v>
      </c>
      <c r="N168" s="45" t="s">
        <v>1167</v>
      </c>
    </row>
    <row r="169" spans="1:14" ht="66" x14ac:dyDescent="0.25">
      <c r="A169" s="44">
        <v>165</v>
      </c>
      <c r="B169" s="44"/>
      <c r="C169" s="62" t="s">
        <v>1168</v>
      </c>
      <c r="D169" s="62">
        <v>1</v>
      </c>
      <c r="E169" s="62">
        <v>1.1000000000000001</v>
      </c>
      <c r="F169" s="62" t="s">
        <v>599</v>
      </c>
      <c r="G169" s="50" t="s">
        <v>1169</v>
      </c>
      <c r="H169" s="50" t="s">
        <v>997</v>
      </c>
      <c r="I169" s="50" t="s">
        <v>534</v>
      </c>
      <c r="J169" s="45">
        <v>4945538.25</v>
      </c>
      <c r="K169" s="45">
        <v>4203707.51</v>
      </c>
      <c r="L169" s="45">
        <v>2225552.1</v>
      </c>
      <c r="M169" s="45">
        <v>1978155.41</v>
      </c>
      <c r="N169" s="45" t="s">
        <v>1170</v>
      </c>
    </row>
    <row r="170" spans="1:14" ht="49.5" x14ac:dyDescent="0.25">
      <c r="A170" s="44">
        <v>166</v>
      </c>
      <c r="B170" s="44"/>
      <c r="C170" s="62" t="s">
        <v>1171</v>
      </c>
      <c r="D170" s="62">
        <v>3</v>
      </c>
      <c r="E170" s="62">
        <v>3.1</v>
      </c>
      <c r="F170" s="62" t="s">
        <v>501</v>
      </c>
      <c r="G170" s="50" t="s">
        <v>1172</v>
      </c>
      <c r="H170" s="50" t="s">
        <v>1173</v>
      </c>
      <c r="I170" s="50" t="s">
        <v>504</v>
      </c>
      <c r="J170" s="45">
        <v>348686.88</v>
      </c>
      <c r="K170" s="45">
        <v>296383.83</v>
      </c>
      <c r="L170" s="45">
        <v>95650.92</v>
      </c>
      <c r="M170" s="45">
        <f>K170-L170</f>
        <v>200732.91000000003</v>
      </c>
      <c r="N170" s="45" t="s">
        <v>1174</v>
      </c>
    </row>
    <row r="171" spans="1:14" ht="132" x14ac:dyDescent="0.25">
      <c r="A171" s="44">
        <v>167</v>
      </c>
      <c r="B171" s="44"/>
      <c r="C171" s="62" t="s">
        <v>1175</v>
      </c>
      <c r="D171" s="62">
        <v>1</v>
      </c>
      <c r="E171" s="62">
        <v>1.1000000000000001</v>
      </c>
      <c r="F171" s="62" t="s">
        <v>599</v>
      </c>
      <c r="G171" s="50" t="s">
        <v>1176</v>
      </c>
      <c r="H171" s="50" t="s">
        <v>1177</v>
      </c>
      <c r="I171" s="50" t="s">
        <v>504</v>
      </c>
      <c r="J171" s="45">
        <v>4769687.25</v>
      </c>
      <c r="K171" s="45">
        <v>4054234.14</v>
      </c>
      <c r="L171" s="45">
        <v>587839.43000000005</v>
      </c>
      <c r="M171" s="45">
        <f>K171-L171</f>
        <v>3466394.71</v>
      </c>
      <c r="N171" s="45" t="s">
        <v>219</v>
      </c>
    </row>
    <row r="172" spans="1:14" ht="82.5" x14ac:dyDescent="0.25">
      <c r="A172" s="44">
        <v>168</v>
      </c>
      <c r="B172" s="44"/>
      <c r="C172" s="62" t="s">
        <v>1178</v>
      </c>
      <c r="D172" s="62">
        <v>3</v>
      </c>
      <c r="E172" s="62">
        <v>3.1</v>
      </c>
      <c r="F172" s="62" t="s">
        <v>501</v>
      </c>
      <c r="G172" s="50" t="s">
        <v>1179</v>
      </c>
      <c r="H172" s="50" t="s">
        <v>1180</v>
      </c>
      <c r="I172" s="50" t="s">
        <v>504</v>
      </c>
      <c r="J172" s="45">
        <v>278390.69</v>
      </c>
      <c r="K172" s="45">
        <v>236632.07</v>
      </c>
      <c r="L172" s="45">
        <v>114248.05</v>
      </c>
      <c r="M172" s="45">
        <v>122384.02</v>
      </c>
      <c r="N172" s="45" t="s">
        <v>1181</v>
      </c>
    </row>
    <row r="173" spans="1:14" ht="99" x14ac:dyDescent="0.25">
      <c r="A173" s="44">
        <v>169</v>
      </c>
      <c r="B173" s="44"/>
      <c r="C173" s="62" t="s">
        <v>2231</v>
      </c>
      <c r="D173" s="62">
        <v>1</v>
      </c>
      <c r="E173" s="62">
        <v>1.1000000000000001</v>
      </c>
      <c r="F173" s="62" t="s">
        <v>599</v>
      </c>
      <c r="G173" s="50" t="s">
        <v>1184</v>
      </c>
      <c r="H173" s="50" t="s">
        <v>1183</v>
      </c>
      <c r="I173" s="50" t="s">
        <v>504</v>
      </c>
      <c r="J173" s="45">
        <v>7737783.7999999998</v>
      </c>
      <c r="K173" s="45">
        <v>6577116.2199999997</v>
      </c>
      <c r="L173" s="45">
        <v>3399999.89</v>
      </c>
      <c r="M173" s="45">
        <v>3177116.33</v>
      </c>
      <c r="N173" s="45" t="s">
        <v>2232</v>
      </c>
    </row>
    <row r="174" spans="1:14" ht="66" x14ac:dyDescent="0.25">
      <c r="A174" s="44">
        <v>170</v>
      </c>
      <c r="B174" s="44"/>
      <c r="C174" s="8" t="s">
        <v>469</v>
      </c>
      <c r="D174" s="62">
        <v>3</v>
      </c>
      <c r="E174" s="62">
        <v>3.1</v>
      </c>
      <c r="F174" s="62" t="s">
        <v>599</v>
      </c>
      <c r="G174" s="50" t="s">
        <v>470</v>
      </c>
      <c r="H174" s="50" t="s">
        <v>2351</v>
      </c>
      <c r="I174" s="50" t="s">
        <v>534</v>
      </c>
      <c r="J174" s="45">
        <v>994135.1</v>
      </c>
      <c r="K174" s="45">
        <v>845014.81</v>
      </c>
      <c r="L174" s="45">
        <v>526101.65</v>
      </c>
      <c r="M174" s="45">
        <v>318913.15999999997</v>
      </c>
      <c r="N174" s="45" t="s">
        <v>2352</v>
      </c>
    </row>
    <row r="175" spans="1:14" ht="60" x14ac:dyDescent="0.25">
      <c r="A175" s="44">
        <v>171</v>
      </c>
      <c r="B175" s="16"/>
      <c r="C175" s="62" t="s">
        <v>2612</v>
      </c>
      <c r="D175" s="62">
        <v>3</v>
      </c>
      <c r="E175" s="62">
        <v>3.1</v>
      </c>
      <c r="F175" s="62" t="s">
        <v>599</v>
      </c>
      <c r="G175" s="8" t="s">
        <v>2378</v>
      </c>
      <c r="H175" s="1" t="s">
        <v>937</v>
      </c>
      <c r="I175" s="50" t="s">
        <v>534</v>
      </c>
      <c r="J175" s="45">
        <v>941964.13</v>
      </c>
      <c r="K175" s="45">
        <v>800669.5</v>
      </c>
      <c r="L175" s="45">
        <v>396443.8</v>
      </c>
      <c r="M175" s="45">
        <v>404225.7</v>
      </c>
      <c r="N175" s="45" t="s">
        <v>2408</v>
      </c>
    </row>
    <row r="176" spans="1:14" ht="99" x14ac:dyDescent="0.25">
      <c r="A176" s="44">
        <v>172</v>
      </c>
      <c r="B176" s="16"/>
      <c r="C176" s="62" t="s">
        <v>2577</v>
      </c>
      <c r="D176" s="62">
        <v>5</v>
      </c>
      <c r="E176" s="62">
        <v>5.0999999999999996</v>
      </c>
      <c r="F176" s="62" t="s">
        <v>599</v>
      </c>
      <c r="G176" s="50" t="s">
        <v>2579</v>
      </c>
      <c r="H176" s="50" t="s">
        <v>2578</v>
      </c>
      <c r="I176" s="50" t="s">
        <v>534</v>
      </c>
      <c r="J176" s="45">
        <v>811253.08</v>
      </c>
      <c r="K176" s="45">
        <v>689565.11</v>
      </c>
      <c r="L176" s="45">
        <v>522518.88</v>
      </c>
      <c r="M176" s="45">
        <v>167046.23000000001</v>
      </c>
      <c r="N176" s="45" t="s">
        <v>2613</v>
      </c>
    </row>
  </sheetData>
  <dataValidations count="1">
    <dataValidation type="list" allowBlank="1" showInputMessage="1" showErrorMessage="1" sqref="I4" xr:uid="{00000000-0002-0000-0200-000000000000}">
      <formula1>$I$9:$I$10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K61"/>
  <sheetViews>
    <sheetView topLeftCell="A49" zoomScale="130" zoomScaleNormal="130" workbookViewId="0">
      <selection activeCell="H9" sqref="H9:H52"/>
    </sheetView>
  </sheetViews>
  <sheetFormatPr defaultRowHeight="15" x14ac:dyDescent="0.25"/>
  <cols>
    <col min="2" max="2" width="15.42578125" customWidth="1"/>
    <col min="3" max="5" width="23.42578125" customWidth="1"/>
    <col min="6" max="6" width="21.140625" customWidth="1"/>
    <col min="7" max="7" width="28.42578125" customWidth="1"/>
    <col min="8" max="8" width="12.42578125" customWidth="1"/>
    <col min="9" max="9" width="13.5703125" customWidth="1"/>
    <col min="10" max="10" width="13.42578125" customWidth="1"/>
    <col min="11" max="11" width="15.42578125" customWidth="1"/>
  </cols>
  <sheetData>
    <row r="1" spans="1:11" ht="15.75" thickBot="1" x14ac:dyDescent="0.3"/>
    <row r="2" spans="1:11" ht="15.75" thickBot="1" x14ac:dyDescent="0.3">
      <c r="A2" s="383" t="s">
        <v>3416</v>
      </c>
      <c r="B2" s="384"/>
      <c r="C2" s="384"/>
      <c r="D2" s="384"/>
      <c r="E2" s="384"/>
      <c r="F2" s="384"/>
      <c r="G2" s="384"/>
      <c r="H2" s="384"/>
      <c r="I2" s="385"/>
    </row>
    <row r="4" spans="1:11" ht="15.75" thickBot="1" x14ac:dyDescent="0.3"/>
    <row r="5" spans="1:11" ht="66" x14ac:dyDescent="0.25">
      <c r="A5" s="386" t="s">
        <v>1329</v>
      </c>
      <c r="B5" s="387" t="s">
        <v>3083</v>
      </c>
      <c r="C5" s="387" t="s">
        <v>3088</v>
      </c>
      <c r="D5" s="387" t="s">
        <v>3357</v>
      </c>
      <c r="E5" s="387" t="s">
        <v>3358</v>
      </c>
      <c r="F5" s="387" t="s">
        <v>3359</v>
      </c>
      <c r="G5" s="387" t="s">
        <v>491</v>
      </c>
      <c r="H5" s="387" t="s">
        <v>3053</v>
      </c>
      <c r="I5" s="387" t="s">
        <v>3057</v>
      </c>
      <c r="J5" s="387" t="s">
        <v>3056</v>
      </c>
      <c r="K5" s="388" t="s">
        <v>3086</v>
      </c>
    </row>
    <row r="6" spans="1:11" ht="101.45" customHeight="1" x14ac:dyDescent="0.25">
      <c r="A6" s="389">
        <v>1</v>
      </c>
      <c r="B6" s="7" t="s">
        <v>388</v>
      </c>
      <c r="C6" s="1" t="s">
        <v>3075</v>
      </c>
      <c r="D6" s="1"/>
      <c r="E6" s="1"/>
      <c r="F6" s="8"/>
      <c r="G6" s="8" t="s">
        <v>3417</v>
      </c>
      <c r="H6" s="28">
        <v>1361592</v>
      </c>
      <c r="I6" s="7"/>
      <c r="J6" s="7" t="s">
        <v>100</v>
      </c>
      <c r="K6" s="408" t="s">
        <v>3418</v>
      </c>
    </row>
    <row r="7" spans="1:11" ht="143.44999999999999" customHeight="1" x14ac:dyDescent="0.25">
      <c r="A7" s="423">
        <v>2</v>
      </c>
      <c r="B7" s="7" t="s">
        <v>388</v>
      </c>
      <c r="C7" s="1" t="s">
        <v>3596</v>
      </c>
      <c r="D7" s="1"/>
      <c r="E7" s="1"/>
      <c r="F7" s="8"/>
      <c r="G7" s="8" t="s">
        <v>3597</v>
      </c>
      <c r="H7" s="28">
        <v>4278198</v>
      </c>
      <c r="I7" s="7"/>
      <c r="J7" s="7" t="s">
        <v>100</v>
      </c>
      <c r="K7" s="424" t="s">
        <v>3598</v>
      </c>
    </row>
    <row r="8" spans="1:11" ht="135" x14ac:dyDescent="0.25">
      <c r="A8" s="421">
        <v>3</v>
      </c>
      <c r="B8" s="421" t="s">
        <v>388</v>
      </c>
      <c r="C8" s="422" t="s">
        <v>3593</v>
      </c>
      <c r="D8" s="422"/>
      <c r="E8" s="422"/>
      <c r="F8" s="421"/>
      <c r="G8" s="422" t="s">
        <v>3595</v>
      </c>
      <c r="H8" s="335">
        <v>151282</v>
      </c>
      <c r="I8" s="421"/>
      <c r="J8" s="421" t="s">
        <v>100</v>
      </c>
      <c r="K8" s="421" t="s">
        <v>3594</v>
      </c>
    </row>
    <row r="9" spans="1:11" ht="90" x14ac:dyDescent="0.25">
      <c r="A9" s="8">
        <v>4</v>
      </c>
      <c r="B9" s="8" t="s">
        <v>4009</v>
      </c>
      <c r="C9" s="8" t="s">
        <v>4011</v>
      </c>
      <c r="D9" s="8" t="s">
        <v>4012</v>
      </c>
      <c r="E9" s="8"/>
      <c r="F9" s="8"/>
      <c r="G9" s="8" t="s">
        <v>4013</v>
      </c>
      <c r="H9" s="5">
        <v>391555.8</v>
      </c>
      <c r="I9" s="290" t="s">
        <v>3993</v>
      </c>
      <c r="J9" s="8" t="s">
        <v>100</v>
      </c>
      <c r="K9" s="8" t="s">
        <v>4361</v>
      </c>
    </row>
    <row r="10" spans="1:11" ht="45" x14ac:dyDescent="0.25">
      <c r="A10" s="8">
        <v>5</v>
      </c>
      <c r="B10" s="8" t="s">
        <v>4010</v>
      </c>
      <c r="C10" s="8" t="s">
        <v>4014</v>
      </c>
      <c r="D10" s="8" t="s">
        <v>4015</v>
      </c>
      <c r="E10" s="8"/>
      <c r="F10" s="8"/>
      <c r="G10" s="8" t="s">
        <v>4016</v>
      </c>
      <c r="H10" s="5">
        <v>364524.94</v>
      </c>
      <c r="I10" s="290" t="s">
        <v>3993</v>
      </c>
      <c r="J10" s="8" t="s">
        <v>100</v>
      </c>
      <c r="K10" s="8" t="s">
        <v>4513</v>
      </c>
    </row>
    <row r="11" spans="1:11" ht="60" x14ac:dyDescent="0.25">
      <c r="A11" s="8">
        <v>6</v>
      </c>
      <c r="B11" s="8" t="s">
        <v>4030</v>
      </c>
      <c r="C11" s="8" t="s">
        <v>2716</v>
      </c>
      <c r="D11" s="8" t="s">
        <v>4028</v>
      </c>
      <c r="E11" s="8"/>
      <c r="F11" s="8"/>
      <c r="G11" s="8" t="s">
        <v>4029</v>
      </c>
      <c r="H11" s="5">
        <v>404141.61</v>
      </c>
      <c r="I11" s="8" t="s">
        <v>4023</v>
      </c>
      <c r="J11" s="8" t="s">
        <v>100</v>
      </c>
      <c r="K11" s="8" t="s">
        <v>4540</v>
      </c>
    </row>
    <row r="12" spans="1:11" ht="90" x14ac:dyDescent="0.25">
      <c r="A12" s="8">
        <v>7</v>
      </c>
      <c r="B12" s="8" t="s">
        <v>4017</v>
      </c>
      <c r="C12" s="8" t="s">
        <v>4031</v>
      </c>
      <c r="D12" s="8" t="s">
        <v>4032</v>
      </c>
      <c r="E12" s="8"/>
      <c r="F12" s="8"/>
      <c r="G12" s="8" t="s">
        <v>4033</v>
      </c>
      <c r="H12" s="5">
        <v>438114.35</v>
      </c>
      <c r="I12" s="8" t="s">
        <v>4023</v>
      </c>
      <c r="J12" s="8" t="s">
        <v>100</v>
      </c>
      <c r="K12" s="8" t="s">
        <v>4508</v>
      </c>
    </row>
    <row r="13" spans="1:11" ht="60" x14ac:dyDescent="0.25">
      <c r="A13" s="8">
        <v>8</v>
      </c>
      <c r="B13" s="8" t="s">
        <v>4018</v>
      </c>
      <c r="C13" s="8" t="s">
        <v>4034</v>
      </c>
      <c r="D13" s="8" t="s">
        <v>4035</v>
      </c>
      <c r="E13" s="8" t="s">
        <v>4036</v>
      </c>
      <c r="F13" s="8"/>
      <c r="G13" s="8" t="s">
        <v>4037</v>
      </c>
      <c r="H13" s="5">
        <v>386922.84</v>
      </c>
      <c r="I13" s="8" t="s">
        <v>4023</v>
      </c>
      <c r="J13" s="8" t="s">
        <v>100</v>
      </c>
      <c r="K13" s="8" t="s">
        <v>4477</v>
      </c>
    </row>
    <row r="14" spans="1:11" ht="75" x14ac:dyDescent="0.25">
      <c r="A14" s="8">
        <v>9</v>
      </c>
      <c r="B14" s="8" t="s">
        <v>4019</v>
      </c>
      <c r="C14" s="8" t="s">
        <v>2900</v>
      </c>
      <c r="D14" s="8" t="s">
        <v>4038</v>
      </c>
      <c r="E14" s="8"/>
      <c r="F14" s="8"/>
      <c r="G14" s="8" t="s">
        <v>4039</v>
      </c>
      <c r="H14" s="5">
        <v>527227.56999999995</v>
      </c>
      <c r="I14" s="8" t="s">
        <v>4023</v>
      </c>
      <c r="J14" s="8" t="s">
        <v>100</v>
      </c>
      <c r="K14" s="8" t="s">
        <v>4643</v>
      </c>
    </row>
    <row r="15" spans="1:11" ht="60" x14ac:dyDescent="0.25">
      <c r="A15" s="8">
        <v>10</v>
      </c>
      <c r="B15" s="8" t="s">
        <v>4041</v>
      </c>
      <c r="C15" s="8" t="s">
        <v>4040</v>
      </c>
      <c r="D15" s="8" t="s">
        <v>4042</v>
      </c>
      <c r="E15" s="8" t="s">
        <v>4043</v>
      </c>
      <c r="F15" s="8"/>
      <c r="G15" s="8" t="s">
        <v>4044</v>
      </c>
      <c r="H15" s="5">
        <v>340876.32</v>
      </c>
      <c r="I15" s="8" t="s">
        <v>4045</v>
      </c>
      <c r="J15" s="8" t="s">
        <v>100</v>
      </c>
      <c r="K15" s="8" t="s">
        <v>4516</v>
      </c>
    </row>
    <row r="16" spans="1:11" s="2" customFormat="1" ht="60" x14ac:dyDescent="0.25">
      <c r="A16" s="8">
        <v>11</v>
      </c>
      <c r="B16" s="8" t="s">
        <v>4046</v>
      </c>
      <c r="C16" s="8" t="s">
        <v>4036</v>
      </c>
      <c r="D16" s="8" t="s">
        <v>4054</v>
      </c>
      <c r="E16" s="8"/>
      <c r="F16" s="8"/>
      <c r="G16" s="8" t="s">
        <v>4053</v>
      </c>
      <c r="H16" s="5">
        <v>306786.12</v>
      </c>
      <c r="I16" s="8" t="s">
        <v>4045</v>
      </c>
      <c r="J16" s="8" t="s">
        <v>100</v>
      </c>
      <c r="K16" s="8" t="s">
        <v>4699</v>
      </c>
    </row>
    <row r="17" spans="1:11" ht="60" x14ac:dyDescent="0.25">
      <c r="A17" s="8">
        <v>12</v>
      </c>
      <c r="B17" s="8" t="s">
        <v>4047</v>
      </c>
      <c r="C17" s="8" t="s">
        <v>4055</v>
      </c>
      <c r="D17" s="8" t="s">
        <v>4056</v>
      </c>
      <c r="E17" s="8"/>
      <c r="F17" s="8"/>
      <c r="G17" s="8" t="s">
        <v>4057</v>
      </c>
      <c r="H17" s="5">
        <v>390897.82</v>
      </c>
      <c r="I17" s="8" t="s">
        <v>4051</v>
      </c>
      <c r="J17" s="8" t="s">
        <v>100</v>
      </c>
      <c r="K17" s="8" t="s">
        <v>4700</v>
      </c>
    </row>
    <row r="18" spans="1:11" ht="75" x14ac:dyDescent="0.25">
      <c r="A18" s="8">
        <v>13</v>
      </c>
      <c r="B18" s="8" t="s">
        <v>4048</v>
      </c>
      <c r="C18" s="8" t="s">
        <v>4036</v>
      </c>
      <c r="D18" s="8" t="s">
        <v>4058</v>
      </c>
      <c r="E18" s="8"/>
      <c r="F18" s="8"/>
      <c r="G18" s="8" t="s">
        <v>4059</v>
      </c>
      <c r="H18" s="5">
        <v>285048</v>
      </c>
      <c r="I18" s="8" t="s">
        <v>4051</v>
      </c>
      <c r="J18" s="8" t="s">
        <v>100</v>
      </c>
      <c r="K18" s="8" t="s">
        <v>4580</v>
      </c>
    </row>
    <row r="19" spans="1:11" ht="60" x14ac:dyDescent="0.25">
      <c r="A19" s="8">
        <v>14</v>
      </c>
      <c r="B19" s="8" t="s">
        <v>4049</v>
      </c>
      <c r="C19" s="8" t="s">
        <v>4060</v>
      </c>
      <c r="D19" s="8" t="s">
        <v>4061</v>
      </c>
      <c r="E19" s="8" t="s">
        <v>4062</v>
      </c>
      <c r="F19" s="8"/>
      <c r="G19" s="8" t="s">
        <v>4063</v>
      </c>
      <c r="H19" s="5">
        <v>444405.86</v>
      </c>
      <c r="I19" s="8" t="s">
        <v>4052</v>
      </c>
      <c r="J19" s="8" t="s">
        <v>100</v>
      </c>
      <c r="K19" s="8" t="s">
        <v>4656</v>
      </c>
    </row>
    <row r="20" spans="1:11" ht="45" x14ac:dyDescent="0.25">
      <c r="A20" s="8">
        <v>15</v>
      </c>
      <c r="B20" s="452" t="s">
        <v>4050</v>
      </c>
      <c r="C20" s="8" t="s">
        <v>4064</v>
      </c>
      <c r="D20" s="8" t="s">
        <v>4065</v>
      </c>
      <c r="E20" s="8"/>
      <c r="F20" s="8"/>
      <c r="G20" s="8" t="s">
        <v>4066</v>
      </c>
      <c r="H20" s="5">
        <v>377111.01</v>
      </c>
      <c r="I20" s="8" t="s">
        <v>4052</v>
      </c>
      <c r="J20" s="8" t="s">
        <v>100</v>
      </c>
      <c r="K20" s="8" t="s">
        <v>4541</v>
      </c>
    </row>
    <row r="21" spans="1:11" ht="45" x14ac:dyDescent="0.25">
      <c r="A21" s="8">
        <v>16</v>
      </c>
      <c r="B21" s="8" t="s">
        <v>4096</v>
      </c>
      <c r="C21" s="8" t="s">
        <v>3921</v>
      </c>
      <c r="D21" s="14" t="s">
        <v>4097</v>
      </c>
      <c r="E21" s="16"/>
      <c r="F21" s="16"/>
      <c r="G21" s="8" t="s">
        <v>4098</v>
      </c>
      <c r="H21" s="5">
        <v>417615</v>
      </c>
      <c r="I21" s="8" t="s">
        <v>4052</v>
      </c>
      <c r="J21" s="8" t="s">
        <v>100</v>
      </c>
      <c r="K21" s="8" t="s">
        <v>4671</v>
      </c>
    </row>
    <row r="22" spans="1:11" ht="45" x14ac:dyDescent="0.25">
      <c r="A22" s="8">
        <v>17</v>
      </c>
      <c r="B22" s="8" t="s">
        <v>4099</v>
      </c>
      <c r="C22" s="8" t="s">
        <v>4100</v>
      </c>
      <c r="D22" s="8" t="s">
        <v>4101</v>
      </c>
      <c r="E22" s="8" t="s">
        <v>4102</v>
      </c>
      <c r="F22" s="16"/>
      <c r="G22" s="8" t="s">
        <v>4103</v>
      </c>
      <c r="H22" s="5">
        <v>441766.6</v>
      </c>
      <c r="I22" s="8" t="s">
        <v>4051</v>
      </c>
      <c r="J22" s="8" t="s">
        <v>100</v>
      </c>
      <c r="K22" s="8" t="s">
        <v>4684</v>
      </c>
    </row>
    <row r="23" spans="1:11" ht="75" x14ac:dyDescent="0.25">
      <c r="A23" s="8">
        <v>18</v>
      </c>
      <c r="B23" s="8" t="s">
        <v>4104</v>
      </c>
      <c r="C23" s="8" t="s">
        <v>4105</v>
      </c>
      <c r="D23" s="8" t="s">
        <v>4106</v>
      </c>
      <c r="E23" s="8" t="s">
        <v>4107</v>
      </c>
      <c r="F23" s="16"/>
      <c r="G23" s="8" t="s">
        <v>4108</v>
      </c>
      <c r="H23" s="20">
        <v>398727.63</v>
      </c>
      <c r="I23" s="8" t="s">
        <v>4052</v>
      </c>
      <c r="J23" s="8" t="s">
        <v>100</v>
      </c>
      <c r="K23" s="7" t="s">
        <v>4716</v>
      </c>
    </row>
    <row r="24" spans="1:11" ht="45" x14ac:dyDescent="0.25">
      <c r="A24" s="8">
        <v>19</v>
      </c>
      <c r="B24" s="7" t="s">
        <v>4109</v>
      </c>
      <c r="C24" s="7" t="s">
        <v>4110</v>
      </c>
      <c r="D24" s="7" t="s">
        <v>4111</v>
      </c>
      <c r="E24" s="7"/>
      <c r="F24" s="7"/>
      <c r="G24" s="8" t="s">
        <v>4112</v>
      </c>
      <c r="H24" s="20">
        <v>347089.58</v>
      </c>
      <c r="I24" s="7" t="s">
        <v>4113</v>
      </c>
      <c r="J24" s="8" t="s">
        <v>100</v>
      </c>
      <c r="K24" s="7" t="s">
        <v>4807</v>
      </c>
    </row>
    <row r="25" spans="1:11" s="458" customFormat="1" ht="90" x14ac:dyDescent="0.25">
      <c r="A25" s="8">
        <v>20</v>
      </c>
      <c r="B25" s="8" t="s">
        <v>4199</v>
      </c>
      <c r="C25" s="422" t="s">
        <v>4201</v>
      </c>
      <c r="D25" s="422" t="s">
        <v>4202</v>
      </c>
      <c r="E25" s="8" t="s">
        <v>4203</v>
      </c>
      <c r="F25" s="422"/>
      <c r="G25" s="422" t="s">
        <v>4204</v>
      </c>
      <c r="H25" s="5">
        <v>418063.41</v>
      </c>
      <c r="I25" s="8" t="s">
        <v>4198</v>
      </c>
      <c r="J25" s="8" t="s">
        <v>100</v>
      </c>
      <c r="K25" s="8" t="s">
        <v>4760</v>
      </c>
    </row>
    <row r="26" spans="1:11" s="458" customFormat="1" ht="65.25" customHeight="1" x14ac:dyDescent="0.25">
      <c r="A26" s="8">
        <v>21</v>
      </c>
      <c r="B26" s="8" t="s">
        <v>4200</v>
      </c>
      <c r="C26" s="422" t="s">
        <v>4206</v>
      </c>
      <c r="D26" s="422" t="s">
        <v>4207</v>
      </c>
      <c r="E26" s="8"/>
      <c r="F26" s="422"/>
      <c r="G26" s="422" t="s">
        <v>4208</v>
      </c>
      <c r="H26" s="5">
        <v>401259.16</v>
      </c>
      <c r="I26" s="8" t="s">
        <v>4205</v>
      </c>
      <c r="J26" s="8" t="s">
        <v>100</v>
      </c>
      <c r="K26" s="8" t="s">
        <v>4752</v>
      </c>
    </row>
    <row r="27" spans="1:11" s="458" customFormat="1" ht="67.5" customHeight="1" x14ac:dyDescent="0.25">
      <c r="A27" s="8">
        <v>22</v>
      </c>
      <c r="B27" s="8" t="s">
        <v>4222</v>
      </c>
      <c r="C27" s="8" t="s">
        <v>4224</v>
      </c>
      <c r="D27" s="422" t="s">
        <v>4225</v>
      </c>
      <c r="E27" s="8"/>
      <c r="F27" s="422"/>
      <c r="G27" s="422" t="s">
        <v>4226</v>
      </c>
      <c r="H27" s="5">
        <v>1360843.7</v>
      </c>
      <c r="I27" s="8" t="s">
        <v>4227</v>
      </c>
      <c r="J27" s="8" t="s">
        <v>100</v>
      </c>
      <c r="K27" s="8" t="s">
        <v>4657</v>
      </c>
    </row>
    <row r="28" spans="1:11" s="17" customFormat="1" ht="78.75" customHeight="1" x14ac:dyDescent="0.25">
      <c r="A28" s="8">
        <v>23</v>
      </c>
      <c r="B28" s="8" t="s">
        <v>4223</v>
      </c>
      <c r="C28" s="8" t="s">
        <v>4229</v>
      </c>
      <c r="D28" s="422" t="s">
        <v>4230</v>
      </c>
      <c r="E28" s="9"/>
      <c r="F28" s="9"/>
      <c r="G28" s="8" t="s">
        <v>4228</v>
      </c>
      <c r="H28" s="5">
        <v>281439.96000000002</v>
      </c>
      <c r="I28" s="8" t="s">
        <v>4227</v>
      </c>
      <c r="J28" s="8" t="s">
        <v>100</v>
      </c>
      <c r="K28" s="8" t="s">
        <v>4685</v>
      </c>
    </row>
    <row r="29" spans="1:11" s="17" customFormat="1" ht="105" x14ac:dyDescent="0.25">
      <c r="A29" s="8">
        <v>24</v>
      </c>
      <c r="B29" s="8" t="s">
        <v>4243</v>
      </c>
      <c r="C29" s="8" t="s">
        <v>4244</v>
      </c>
      <c r="D29" s="8" t="s">
        <v>4246</v>
      </c>
      <c r="E29" s="8" t="s">
        <v>4247</v>
      </c>
      <c r="F29" s="8" t="s">
        <v>2714</v>
      </c>
      <c r="G29" s="8" t="s">
        <v>4245</v>
      </c>
      <c r="H29" s="5">
        <v>1477416.04</v>
      </c>
      <c r="I29" s="8" t="s">
        <v>4227</v>
      </c>
      <c r="J29" s="8" t="s">
        <v>100</v>
      </c>
      <c r="K29" s="8" t="s">
        <v>4932</v>
      </c>
    </row>
    <row r="30" spans="1:11" ht="45" x14ac:dyDescent="0.25">
      <c r="A30" s="8">
        <v>25</v>
      </c>
      <c r="B30" s="428" t="s">
        <v>4298</v>
      </c>
      <c r="C30" s="7" t="s">
        <v>4299</v>
      </c>
      <c r="D30" s="8" t="s">
        <v>4300</v>
      </c>
      <c r="E30" s="7" t="s">
        <v>4301</v>
      </c>
      <c r="F30" s="16"/>
      <c r="G30" s="14" t="s">
        <v>4302</v>
      </c>
      <c r="H30" s="20">
        <v>1546298.63</v>
      </c>
      <c r="I30" s="7" t="s">
        <v>4303</v>
      </c>
      <c r="J30" s="8" t="s">
        <v>100</v>
      </c>
      <c r="K30" s="7" t="s">
        <v>4817</v>
      </c>
    </row>
    <row r="31" spans="1:11" ht="45" x14ac:dyDescent="0.25">
      <c r="A31" s="8">
        <v>26</v>
      </c>
      <c r="B31" s="8" t="s">
        <v>4372</v>
      </c>
      <c r="C31" s="8" t="s">
        <v>4378</v>
      </c>
      <c r="D31" s="8" t="s">
        <v>4015</v>
      </c>
      <c r="E31" s="8"/>
      <c r="F31" s="8"/>
      <c r="G31" s="8" t="s">
        <v>4379</v>
      </c>
      <c r="H31" s="5">
        <v>419507.87</v>
      </c>
      <c r="I31" s="8" t="s">
        <v>4367</v>
      </c>
      <c r="J31" s="8" t="s">
        <v>100</v>
      </c>
      <c r="K31" s="8" t="s">
        <v>4874</v>
      </c>
    </row>
    <row r="32" spans="1:11" ht="45" x14ac:dyDescent="0.25">
      <c r="A32" s="8">
        <v>27</v>
      </c>
      <c r="B32" s="8" t="s">
        <v>4373</v>
      </c>
      <c r="C32" s="8" t="s">
        <v>4374</v>
      </c>
      <c r="D32" s="8" t="s">
        <v>4375</v>
      </c>
      <c r="E32" s="8" t="s">
        <v>4376</v>
      </c>
      <c r="F32" s="8"/>
      <c r="G32" s="8" t="s">
        <v>4377</v>
      </c>
      <c r="H32" s="5">
        <v>1445509.72</v>
      </c>
      <c r="I32" s="8" t="s">
        <v>4367</v>
      </c>
      <c r="J32" s="8" t="s">
        <v>100</v>
      </c>
      <c r="K32" s="8" t="s">
        <v>4880</v>
      </c>
    </row>
    <row r="33" spans="1:11" ht="60" x14ac:dyDescent="0.25">
      <c r="A33" s="8">
        <v>28</v>
      </c>
      <c r="B33" s="8" t="s">
        <v>4396</v>
      </c>
      <c r="C33" s="8" t="s">
        <v>4404</v>
      </c>
      <c r="D33" s="8" t="s">
        <v>4405</v>
      </c>
      <c r="E33" s="8" t="s">
        <v>4406</v>
      </c>
      <c r="F33" s="8"/>
      <c r="G33" s="8" t="s">
        <v>4403</v>
      </c>
      <c r="H33" s="5">
        <v>1371120.62</v>
      </c>
      <c r="I33" s="8" t="s">
        <v>4395</v>
      </c>
      <c r="J33" s="8" t="s">
        <v>100</v>
      </c>
      <c r="K33" s="8" t="s">
        <v>4932</v>
      </c>
    </row>
    <row r="34" spans="1:11" ht="105" x14ac:dyDescent="0.25">
      <c r="A34" s="8">
        <v>29</v>
      </c>
      <c r="B34" s="8" t="s">
        <v>4397</v>
      </c>
      <c r="C34" s="8" t="s">
        <v>4407</v>
      </c>
      <c r="D34" s="8" t="s">
        <v>4408</v>
      </c>
      <c r="E34" s="8"/>
      <c r="F34" s="8"/>
      <c r="G34" s="8" t="s">
        <v>4409</v>
      </c>
      <c r="H34" s="5">
        <v>996792.9</v>
      </c>
      <c r="I34" s="8" t="s">
        <v>4395</v>
      </c>
      <c r="J34" s="8" t="s">
        <v>100</v>
      </c>
      <c r="K34" s="8" t="s">
        <v>4943</v>
      </c>
    </row>
    <row r="35" spans="1:11" ht="75" x14ac:dyDescent="0.25">
      <c r="A35" s="8">
        <v>30</v>
      </c>
      <c r="B35" s="8" t="s">
        <v>4398</v>
      </c>
      <c r="C35" s="8" t="s">
        <v>4206</v>
      </c>
      <c r="D35" s="8" t="s">
        <v>4410</v>
      </c>
      <c r="E35" s="8" t="s">
        <v>4411</v>
      </c>
      <c r="F35" s="8"/>
      <c r="G35" s="8" t="s">
        <v>4412</v>
      </c>
      <c r="H35" s="5">
        <v>1546651.03</v>
      </c>
      <c r="I35" s="8" t="s">
        <v>4413</v>
      </c>
      <c r="J35" s="8" t="s">
        <v>100</v>
      </c>
      <c r="K35" s="8" t="s">
        <v>4930</v>
      </c>
    </row>
    <row r="36" spans="1:11" ht="60" x14ac:dyDescent="0.25">
      <c r="A36" s="8">
        <v>31</v>
      </c>
      <c r="B36" s="8" t="s">
        <v>4399</v>
      </c>
      <c r="C36" s="8" t="s">
        <v>194</v>
      </c>
      <c r="D36" s="8" t="s">
        <v>4400</v>
      </c>
      <c r="E36" s="8"/>
      <c r="F36" s="8"/>
      <c r="G36" s="8" t="s">
        <v>4401</v>
      </c>
      <c r="H36" s="5">
        <v>1392898.59</v>
      </c>
      <c r="I36" s="8" t="s">
        <v>4402</v>
      </c>
      <c r="J36" s="8" t="s">
        <v>100</v>
      </c>
      <c r="K36" s="8" t="s">
        <v>4943</v>
      </c>
    </row>
    <row r="37" spans="1:11" ht="71.25" customHeight="1" x14ac:dyDescent="0.25">
      <c r="A37" s="7">
        <v>32</v>
      </c>
      <c r="B37" s="7" t="s">
        <v>4424</v>
      </c>
      <c r="C37" s="7" t="s">
        <v>4425</v>
      </c>
      <c r="D37" s="8" t="s">
        <v>4426</v>
      </c>
      <c r="E37" s="7"/>
      <c r="F37" s="7"/>
      <c r="G37" s="8" t="s">
        <v>4427</v>
      </c>
      <c r="H37" s="20">
        <v>1450574.64</v>
      </c>
      <c r="I37" s="7" t="s">
        <v>4428</v>
      </c>
      <c r="J37" s="8" t="s">
        <v>100</v>
      </c>
      <c r="K37" s="7" t="s">
        <v>4671</v>
      </c>
    </row>
    <row r="38" spans="1:11" ht="105" customHeight="1" x14ac:dyDescent="0.25">
      <c r="A38" s="7">
        <v>33</v>
      </c>
      <c r="B38" s="7" t="s">
        <v>4429</v>
      </c>
      <c r="C38" s="8" t="s">
        <v>4430</v>
      </c>
      <c r="D38" s="8" t="s">
        <v>215</v>
      </c>
      <c r="E38" s="8" t="s">
        <v>4431</v>
      </c>
      <c r="F38" s="8" t="s">
        <v>4431</v>
      </c>
      <c r="G38" s="8" t="s">
        <v>4432</v>
      </c>
      <c r="H38" s="5">
        <v>1393048.65</v>
      </c>
      <c r="I38" s="8" t="s">
        <v>4367</v>
      </c>
      <c r="J38" s="8" t="s">
        <v>100</v>
      </c>
      <c r="K38" s="8" t="s">
        <v>4672</v>
      </c>
    </row>
    <row r="39" spans="1:11" ht="45" x14ac:dyDescent="0.25">
      <c r="A39" s="7">
        <v>34</v>
      </c>
      <c r="B39" s="7" t="s">
        <v>4433</v>
      </c>
      <c r="C39" s="8" t="s">
        <v>4434</v>
      </c>
      <c r="D39" s="8" t="s">
        <v>4435</v>
      </c>
      <c r="E39" s="8"/>
      <c r="F39" s="8"/>
      <c r="G39" s="8" t="s">
        <v>4436</v>
      </c>
      <c r="H39" s="5">
        <v>1230339.97</v>
      </c>
      <c r="I39" s="8" t="s">
        <v>4367</v>
      </c>
      <c r="J39" s="8" t="s">
        <v>100</v>
      </c>
      <c r="K39" s="8" t="s">
        <v>4700</v>
      </c>
    </row>
    <row r="40" spans="1:11" ht="66.75" customHeight="1" x14ac:dyDescent="0.25">
      <c r="A40" s="7">
        <v>35</v>
      </c>
      <c r="B40" s="7" t="s">
        <v>4437</v>
      </c>
      <c r="C40" s="8" t="s">
        <v>4438</v>
      </c>
      <c r="D40" s="8" t="s">
        <v>4439</v>
      </c>
      <c r="E40" s="8"/>
      <c r="F40" s="8"/>
      <c r="G40" s="8" t="s">
        <v>4440</v>
      </c>
      <c r="H40" s="5">
        <v>442773.65</v>
      </c>
      <c r="I40" s="8" t="s">
        <v>4367</v>
      </c>
      <c r="J40" s="8" t="s">
        <v>100</v>
      </c>
      <c r="K40" s="8" t="s">
        <v>4746</v>
      </c>
    </row>
    <row r="41" spans="1:11" ht="69.75" customHeight="1" x14ac:dyDescent="0.25">
      <c r="A41" s="7">
        <v>36</v>
      </c>
      <c r="B41" s="7" t="s">
        <v>4441</v>
      </c>
      <c r="C41" s="8" t="s">
        <v>3736</v>
      </c>
      <c r="D41" s="8" t="s">
        <v>4442</v>
      </c>
      <c r="E41" s="8" t="s">
        <v>3921</v>
      </c>
      <c r="F41" s="8" t="s">
        <v>4443</v>
      </c>
      <c r="G41" s="8" t="s">
        <v>4444</v>
      </c>
      <c r="H41" s="5">
        <v>1543449.13</v>
      </c>
      <c r="I41" s="8" t="s">
        <v>4445</v>
      </c>
      <c r="J41" s="8" t="s">
        <v>100</v>
      </c>
      <c r="K41" s="8" t="s">
        <v>4702</v>
      </c>
    </row>
    <row r="42" spans="1:11" ht="72" customHeight="1" x14ac:dyDescent="0.25">
      <c r="A42" s="7">
        <v>37</v>
      </c>
      <c r="B42" s="7" t="s">
        <v>4446</v>
      </c>
      <c r="C42" s="8" t="s">
        <v>4447</v>
      </c>
      <c r="D42" s="8" t="s">
        <v>2709</v>
      </c>
      <c r="E42" s="8" t="s">
        <v>4448</v>
      </c>
      <c r="F42" s="8" t="s">
        <v>4449</v>
      </c>
      <c r="G42" s="8" t="s">
        <v>4450</v>
      </c>
      <c r="H42" s="5">
        <v>1349741.84</v>
      </c>
      <c r="I42" s="8" t="s">
        <v>4395</v>
      </c>
      <c r="J42" s="8" t="s">
        <v>100</v>
      </c>
      <c r="K42" s="8" t="s">
        <v>4841</v>
      </c>
    </row>
    <row r="43" spans="1:11" ht="55.15" customHeight="1" x14ac:dyDescent="0.25">
      <c r="A43" s="7">
        <v>38</v>
      </c>
      <c r="B43" s="7" t="s">
        <v>4451</v>
      </c>
      <c r="C43" s="8" t="s">
        <v>4452</v>
      </c>
      <c r="D43" s="8" t="s">
        <v>4453</v>
      </c>
      <c r="E43" s="8"/>
      <c r="F43" s="8"/>
      <c r="G43" s="8" t="s">
        <v>4454</v>
      </c>
      <c r="H43" s="5">
        <v>1120915.82</v>
      </c>
      <c r="I43" s="8" t="s">
        <v>4395</v>
      </c>
      <c r="J43" s="8" t="s">
        <v>100</v>
      </c>
      <c r="K43" s="8" t="s">
        <v>4845</v>
      </c>
    </row>
    <row r="44" spans="1:11" ht="60" customHeight="1" x14ac:dyDescent="0.25">
      <c r="A44" s="7">
        <v>39</v>
      </c>
      <c r="B44" s="7" t="s">
        <v>4455</v>
      </c>
      <c r="C44" s="8" t="s">
        <v>4456</v>
      </c>
      <c r="D44" s="8" t="s">
        <v>4457</v>
      </c>
      <c r="E44" s="8"/>
      <c r="F44" s="8"/>
      <c r="G44" s="8" t="s">
        <v>4458</v>
      </c>
      <c r="H44" s="5">
        <v>1548203.82</v>
      </c>
      <c r="I44" s="8" t="s">
        <v>4413</v>
      </c>
      <c r="J44" s="8" t="s">
        <v>100</v>
      </c>
      <c r="K44" s="8" t="s">
        <v>4839</v>
      </c>
    </row>
    <row r="45" spans="1:11" ht="45" x14ac:dyDescent="0.25">
      <c r="A45" s="7">
        <v>40</v>
      </c>
      <c r="B45" s="7" t="s">
        <v>4476</v>
      </c>
      <c r="C45" s="8" t="s">
        <v>4463</v>
      </c>
      <c r="D45" s="8" t="s">
        <v>4465</v>
      </c>
      <c r="E45" s="8"/>
      <c r="F45" s="8"/>
      <c r="G45" s="8" t="s">
        <v>4464</v>
      </c>
      <c r="H45" s="5">
        <v>1412475.19</v>
      </c>
      <c r="I45" s="8" t="s">
        <v>4367</v>
      </c>
      <c r="J45" s="8" t="s">
        <v>100</v>
      </c>
      <c r="K45" s="8" t="s">
        <v>4841</v>
      </c>
    </row>
    <row r="46" spans="1:11" ht="90" customHeight="1" x14ac:dyDescent="0.25">
      <c r="A46" s="7">
        <v>41</v>
      </c>
      <c r="B46" s="7" t="s">
        <v>4461</v>
      </c>
      <c r="C46" s="8" t="s">
        <v>4462</v>
      </c>
      <c r="D46" s="8" t="s">
        <v>348</v>
      </c>
      <c r="E46" s="8" t="s">
        <v>4459</v>
      </c>
      <c r="F46" s="8"/>
      <c r="G46" s="8" t="s">
        <v>4460</v>
      </c>
      <c r="H46" s="5">
        <v>1264770.58</v>
      </c>
      <c r="I46" s="8" t="s">
        <v>4367</v>
      </c>
      <c r="J46" s="8" t="s">
        <v>100</v>
      </c>
      <c r="K46" s="8" t="s">
        <v>4985</v>
      </c>
    </row>
    <row r="47" spans="1:11" ht="60" x14ac:dyDescent="0.25">
      <c r="A47" s="7">
        <v>42</v>
      </c>
      <c r="B47" s="7" t="s">
        <v>4467</v>
      </c>
      <c r="C47" s="8" t="s">
        <v>4466</v>
      </c>
      <c r="D47" s="8" t="s">
        <v>4469</v>
      </c>
      <c r="E47" s="8"/>
      <c r="F47" s="8"/>
      <c r="G47" s="8" t="s">
        <v>4468</v>
      </c>
      <c r="H47" s="5">
        <v>433624.27</v>
      </c>
      <c r="I47" s="8" t="s">
        <v>4413</v>
      </c>
      <c r="J47" s="8" t="s">
        <v>100</v>
      </c>
      <c r="K47" s="8" t="s">
        <v>4932</v>
      </c>
    </row>
    <row r="48" spans="1:11" ht="60" x14ac:dyDescent="0.25">
      <c r="A48" s="7">
        <v>43</v>
      </c>
      <c r="B48" s="7" t="s">
        <v>4497</v>
      </c>
      <c r="C48" s="8" t="s">
        <v>348</v>
      </c>
      <c r="D48" s="8" t="s">
        <v>4499</v>
      </c>
      <c r="E48" s="8" t="s">
        <v>4500</v>
      </c>
      <c r="F48" s="8"/>
      <c r="G48" s="8" t="s">
        <v>4501</v>
      </c>
      <c r="H48" s="5">
        <v>1964426.69</v>
      </c>
      <c r="I48" s="8" t="s">
        <v>4502</v>
      </c>
      <c r="J48" s="8" t="s">
        <v>100</v>
      </c>
      <c r="K48" s="8" t="s">
        <v>5010</v>
      </c>
    </row>
    <row r="49" spans="1:11" ht="108" customHeight="1" x14ac:dyDescent="0.25">
      <c r="A49" s="7">
        <v>44</v>
      </c>
      <c r="B49" s="7" t="s">
        <v>4498</v>
      </c>
      <c r="C49" s="8" t="s">
        <v>4505</v>
      </c>
      <c r="D49" s="8" t="s">
        <v>4506</v>
      </c>
      <c r="E49" s="8" t="s">
        <v>4507</v>
      </c>
      <c r="F49" s="8"/>
      <c r="G49" s="8" t="s">
        <v>4504</v>
      </c>
      <c r="H49" s="5">
        <v>1433353.44</v>
      </c>
      <c r="I49" s="8" t="s">
        <v>4503</v>
      </c>
      <c r="J49" s="8" t="s">
        <v>100</v>
      </c>
      <c r="K49" s="8" t="s">
        <v>5051</v>
      </c>
    </row>
    <row r="50" spans="1:11" s="2" customFormat="1" ht="105" x14ac:dyDescent="0.25">
      <c r="A50" s="7">
        <v>45</v>
      </c>
      <c r="B50" s="7" t="s">
        <v>4726</v>
      </c>
      <c r="C50" s="8" t="s">
        <v>4054</v>
      </c>
      <c r="D50" s="8" t="s">
        <v>4728</v>
      </c>
      <c r="E50" s="8" t="s">
        <v>4729</v>
      </c>
      <c r="F50" s="8"/>
      <c r="G50" s="8" t="s">
        <v>4727</v>
      </c>
      <c r="H50" s="5">
        <v>1254828.8500000001</v>
      </c>
      <c r="I50" s="8" t="s">
        <v>4700</v>
      </c>
      <c r="J50" s="8" t="s">
        <v>100</v>
      </c>
      <c r="K50" s="8" t="s">
        <v>4876</v>
      </c>
    </row>
    <row r="51" spans="1:11" ht="45" x14ac:dyDescent="0.25">
      <c r="A51" s="8">
        <v>46</v>
      </c>
      <c r="B51" s="8" t="s">
        <v>4730</v>
      </c>
      <c r="C51" s="8" t="s">
        <v>2334</v>
      </c>
      <c r="D51" s="8" t="s">
        <v>2335</v>
      </c>
      <c r="E51" s="8"/>
      <c r="F51" s="8"/>
      <c r="G51" s="8" t="s">
        <v>4731</v>
      </c>
      <c r="H51" s="5">
        <v>1396679</v>
      </c>
      <c r="I51" s="8" t="s">
        <v>4700</v>
      </c>
      <c r="J51" s="8" t="s">
        <v>100</v>
      </c>
      <c r="K51" s="8" t="s">
        <v>4929</v>
      </c>
    </row>
    <row r="52" spans="1:11" ht="75" x14ac:dyDescent="0.25">
      <c r="A52" s="7">
        <v>47</v>
      </c>
      <c r="B52" s="7" t="s">
        <v>4514</v>
      </c>
      <c r="C52" s="8" t="s">
        <v>151</v>
      </c>
      <c r="D52" s="8" t="s">
        <v>4517</v>
      </c>
      <c r="E52" s="8" t="s">
        <v>4518</v>
      </c>
      <c r="F52" s="8" t="s">
        <v>4519</v>
      </c>
      <c r="G52" s="14" t="s">
        <v>4515</v>
      </c>
      <c r="H52" s="20">
        <v>1352527.54</v>
      </c>
      <c r="I52" s="8" t="s">
        <v>4516</v>
      </c>
      <c r="J52" s="8" t="s">
        <v>100</v>
      </c>
      <c r="K52" s="7" t="s">
        <v>4876</v>
      </c>
    </row>
    <row r="53" spans="1:11" ht="45" x14ac:dyDescent="0.25">
      <c r="A53" s="7">
        <v>48</v>
      </c>
      <c r="B53" s="7" t="s">
        <v>4543</v>
      </c>
      <c r="C53" s="7" t="s">
        <v>4544</v>
      </c>
      <c r="D53" s="7" t="s">
        <v>4545</v>
      </c>
      <c r="E53" s="7"/>
      <c r="F53" s="7"/>
      <c r="G53" s="8" t="s">
        <v>4546</v>
      </c>
      <c r="H53" s="20">
        <v>1229549.93</v>
      </c>
      <c r="I53" s="7" t="s">
        <v>4547</v>
      </c>
      <c r="J53" s="8" t="s">
        <v>100</v>
      </c>
      <c r="K53" s="7" t="s">
        <v>4997</v>
      </c>
    </row>
    <row r="54" spans="1:11" ht="60" x14ac:dyDescent="0.25">
      <c r="A54" s="7">
        <v>49</v>
      </c>
      <c r="B54" s="428" t="s">
        <v>4509</v>
      </c>
      <c r="C54" s="14" t="s">
        <v>4597</v>
      </c>
      <c r="D54" s="14" t="s">
        <v>4511</v>
      </c>
      <c r="E54" s="16"/>
      <c r="F54" s="16"/>
      <c r="G54" s="14" t="s">
        <v>4598</v>
      </c>
      <c r="H54" s="427">
        <v>433108.4</v>
      </c>
      <c r="I54" s="8" t="s">
        <v>4510</v>
      </c>
      <c r="J54" s="8" t="s">
        <v>100</v>
      </c>
      <c r="K54" s="7" t="s">
        <v>4657</v>
      </c>
    </row>
    <row r="55" spans="1:11" ht="60" x14ac:dyDescent="0.25">
      <c r="A55" s="7">
        <v>50</v>
      </c>
      <c r="B55" s="428" t="s">
        <v>4542</v>
      </c>
      <c r="C55" s="14" t="s">
        <v>4597</v>
      </c>
      <c r="D55" s="14" t="s">
        <v>4511</v>
      </c>
      <c r="E55" s="16"/>
      <c r="F55" s="16"/>
      <c r="G55" s="14" t="s">
        <v>4512</v>
      </c>
      <c r="H55" s="427">
        <v>436051.34</v>
      </c>
      <c r="I55" s="8" t="s">
        <v>4510</v>
      </c>
      <c r="J55" s="8" t="s">
        <v>100</v>
      </c>
      <c r="K55" s="7" t="s">
        <v>4657</v>
      </c>
    </row>
    <row r="56" spans="1:11" ht="90" x14ac:dyDescent="0.25">
      <c r="A56" s="7">
        <v>51</v>
      </c>
      <c r="B56" s="428" t="s">
        <v>4599</v>
      </c>
      <c r="C56" s="481" t="s">
        <v>4600</v>
      </c>
      <c r="D56" s="482" t="s">
        <v>4601</v>
      </c>
      <c r="E56" s="483" t="s">
        <v>4602</v>
      </c>
      <c r="F56" s="16"/>
      <c r="G56" s="9" t="s">
        <v>4603</v>
      </c>
      <c r="H56" s="484">
        <v>1348073.56</v>
      </c>
      <c r="I56" s="480" t="s">
        <v>4551</v>
      </c>
      <c r="J56" s="8" t="s">
        <v>100</v>
      </c>
      <c r="K56" s="7" t="s">
        <v>4702</v>
      </c>
    </row>
    <row r="57" spans="1:11" ht="93" customHeight="1" x14ac:dyDescent="0.25">
      <c r="A57" s="7">
        <v>52</v>
      </c>
      <c r="B57" s="7" t="s">
        <v>4992</v>
      </c>
      <c r="C57" s="414" t="s">
        <v>4944</v>
      </c>
      <c r="D57" s="496" t="s">
        <v>4993</v>
      </c>
      <c r="E57" s="414" t="s">
        <v>4597</v>
      </c>
      <c r="F57" s="414" t="s">
        <v>4945</v>
      </c>
      <c r="G57" s="414" t="s">
        <v>4994</v>
      </c>
      <c r="H57" s="20">
        <v>1419784.37</v>
      </c>
      <c r="I57" s="7" t="s">
        <v>4946</v>
      </c>
      <c r="J57" s="8" t="s">
        <v>100</v>
      </c>
      <c r="K57" s="7" t="s">
        <v>5017</v>
      </c>
    </row>
    <row r="58" spans="1:11" x14ac:dyDescent="0.25">
      <c r="A58" s="16"/>
      <c r="B58" s="16"/>
      <c r="C58" s="16"/>
      <c r="D58" s="16"/>
      <c r="E58" s="16"/>
      <c r="F58" s="16"/>
      <c r="G58" s="16"/>
      <c r="H58" s="16"/>
      <c r="I58" s="16"/>
      <c r="J58" s="16"/>
      <c r="K58" s="16"/>
    </row>
    <row r="59" spans="1:11" x14ac:dyDescent="0.25">
      <c r="A59" s="16"/>
      <c r="B59" s="16"/>
      <c r="C59" s="16"/>
      <c r="D59" s="16"/>
      <c r="E59" s="16"/>
      <c r="F59" s="16"/>
      <c r="G59" s="16"/>
      <c r="H59" s="16"/>
      <c r="I59" s="16"/>
      <c r="J59" s="16"/>
      <c r="K59" s="16"/>
    </row>
    <row r="60" spans="1:11" x14ac:dyDescent="0.25">
      <c r="A60" s="16"/>
      <c r="B60" s="16"/>
      <c r="C60" s="16"/>
      <c r="D60" s="16"/>
      <c r="E60" s="16"/>
      <c r="F60" s="16"/>
      <c r="G60" s="16"/>
      <c r="H60" s="16"/>
      <c r="I60" s="16"/>
      <c r="J60" s="16"/>
      <c r="K60" s="16"/>
    </row>
    <row r="61" spans="1:11" x14ac:dyDescent="0.25">
      <c r="A61" s="16"/>
      <c r="B61" s="16"/>
      <c r="C61" s="16"/>
      <c r="D61" s="16"/>
      <c r="E61" s="16"/>
      <c r="F61" s="16"/>
      <c r="G61" s="16"/>
      <c r="H61" s="16"/>
      <c r="I61" s="16"/>
      <c r="J61" s="16"/>
      <c r="K61" s="16"/>
    </row>
  </sheetData>
  <autoFilter ref="A5:K57" xr:uid="{00000000-0009-0000-0000-000003000000}"/>
  <phoneticPr fontId="2"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87"/>
  <sheetViews>
    <sheetView topLeftCell="F80" zoomScale="85" zoomScaleNormal="85" workbookViewId="0">
      <selection activeCell="M8" sqref="M8"/>
    </sheetView>
  </sheetViews>
  <sheetFormatPr defaultColWidth="8.85546875" defaultRowHeight="16.5" x14ac:dyDescent="0.3"/>
  <cols>
    <col min="1" max="2" width="6.85546875" style="390" customWidth="1"/>
    <col min="3" max="3" width="12.42578125" style="390" customWidth="1"/>
    <col min="4" max="4" width="8" style="390" customWidth="1"/>
    <col min="5" max="5" width="9.85546875" style="390" customWidth="1"/>
    <col min="6" max="6" width="34.85546875" style="390" customWidth="1"/>
    <col min="7" max="7" width="59.5703125" style="404" customWidth="1"/>
    <col min="8" max="8" width="14" style="390" customWidth="1"/>
    <col min="9" max="9" width="17" style="390" customWidth="1"/>
    <col min="10" max="10" width="28.42578125" style="390" customWidth="1"/>
    <col min="11" max="16384" width="8.85546875" style="390"/>
  </cols>
  <sheetData>
    <row r="1" spans="1:19" x14ac:dyDescent="0.3">
      <c r="A1" s="835" t="s">
        <v>3342</v>
      </c>
      <c r="B1" s="836"/>
      <c r="C1" s="836"/>
      <c r="D1" s="836"/>
      <c r="E1" s="836"/>
      <c r="F1" s="836"/>
      <c r="G1" s="836"/>
      <c r="H1" s="836"/>
      <c r="I1" s="836"/>
      <c r="J1" s="837"/>
    </row>
    <row r="2" spans="1:19" ht="27.6" customHeight="1" x14ac:dyDescent="0.3">
      <c r="A2" s="835" t="s">
        <v>3343</v>
      </c>
      <c r="B2" s="836"/>
      <c r="C2" s="836"/>
      <c r="D2" s="836"/>
      <c r="E2" s="836"/>
      <c r="F2" s="836"/>
      <c r="G2" s="836"/>
      <c r="H2" s="836"/>
      <c r="I2" s="836"/>
      <c r="J2" s="837"/>
    </row>
    <row r="3" spans="1:19" ht="107.85" customHeight="1" x14ac:dyDescent="0.3">
      <c r="A3" s="40" t="s">
        <v>3089</v>
      </c>
      <c r="B3" s="40" t="s">
        <v>3090</v>
      </c>
      <c r="C3" s="40" t="s">
        <v>3091</v>
      </c>
      <c r="D3" s="40" t="s">
        <v>3092</v>
      </c>
      <c r="E3" s="40" t="s">
        <v>3093</v>
      </c>
      <c r="F3" s="40" t="s">
        <v>3094</v>
      </c>
      <c r="G3" s="396" t="s">
        <v>3095</v>
      </c>
      <c r="H3" s="40" t="s">
        <v>3304</v>
      </c>
      <c r="I3" s="40" t="s">
        <v>3096</v>
      </c>
      <c r="J3" s="40" t="s">
        <v>3097</v>
      </c>
      <c r="K3" s="391"/>
      <c r="L3" s="391"/>
      <c r="M3" s="391"/>
      <c r="N3" s="391"/>
      <c r="O3" s="391"/>
      <c r="P3" s="391"/>
      <c r="Q3" s="391"/>
      <c r="R3" s="391"/>
      <c r="S3" s="391"/>
    </row>
    <row r="4" spans="1:19" ht="51.6" customHeight="1" x14ac:dyDescent="0.3">
      <c r="A4" s="40">
        <v>1</v>
      </c>
      <c r="B4" s="40">
        <v>1</v>
      </c>
      <c r="C4" s="40" t="s">
        <v>3098</v>
      </c>
      <c r="D4" s="40">
        <v>1</v>
      </c>
      <c r="E4" s="40">
        <v>1.1000000000000001</v>
      </c>
      <c r="F4" s="40" t="s">
        <v>3099</v>
      </c>
      <c r="G4" s="396" t="s">
        <v>3100</v>
      </c>
      <c r="H4" s="392" t="s">
        <v>778</v>
      </c>
      <c r="I4" s="393">
        <v>210519.75</v>
      </c>
      <c r="J4" s="40" t="s">
        <v>3101</v>
      </c>
      <c r="K4" s="391"/>
      <c r="L4" s="391"/>
      <c r="M4" s="391"/>
      <c r="N4" s="391"/>
      <c r="O4" s="391"/>
      <c r="P4" s="391"/>
      <c r="Q4" s="391"/>
      <c r="R4" s="391"/>
      <c r="S4" s="391"/>
    </row>
    <row r="5" spans="1:19" ht="51.6" customHeight="1" x14ac:dyDescent="0.3">
      <c r="A5" s="40">
        <v>2</v>
      </c>
      <c r="B5" s="40">
        <v>1</v>
      </c>
      <c r="C5" s="40" t="s">
        <v>3102</v>
      </c>
      <c r="D5" s="40">
        <v>1</v>
      </c>
      <c r="E5" s="40">
        <v>1.2</v>
      </c>
      <c r="F5" s="40" t="s">
        <v>3103</v>
      </c>
      <c r="G5" s="396" t="s">
        <v>3104</v>
      </c>
      <c r="H5" s="392" t="s">
        <v>741</v>
      </c>
      <c r="I5" s="393">
        <v>1905000.47</v>
      </c>
      <c r="J5" s="40" t="s">
        <v>3101</v>
      </c>
      <c r="K5" s="391"/>
      <c r="L5" s="391"/>
      <c r="M5" s="391"/>
      <c r="N5" s="391"/>
      <c r="O5" s="391"/>
      <c r="P5" s="391"/>
      <c r="Q5" s="391"/>
      <c r="R5" s="391"/>
      <c r="S5" s="391"/>
    </row>
    <row r="6" spans="1:19" ht="51.6" customHeight="1" x14ac:dyDescent="0.3">
      <c r="A6" s="40">
        <v>3</v>
      </c>
      <c r="B6" s="40">
        <v>1</v>
      </c>
      <c r="C6" s="40" t="s">
        <v>3105</v>
      </c>
      <c r="D6" s="40">
        <v>2</v>
      </c>
      <c r="E6" s="40">
        <v>2.1</v>
      </c>
      <c r="F6" s="394" t="s">
        <v>3106</v>
      </c>
      <c r="G6" s="401" t="s">
        <v>3107</v>
      </c>
      <c r="H6" s="392" t="s">
        <v>3305</v>
      </c>
      <c r="I6" s="393">
        <v>1353167.55</v>
      </c>
      <c r="J6" s="40" t="s">
        <v>3101</v>
      </c>
      <c r="K6" s="391"/>
      <c r="L6" s="391"/>
      <c r="M6" s="391"/>
      <c r="N6" s="391"/>
      <c r="O6" s="391"/>
      <c r="P6" s="391"/>
      <c r="Q6" s="391"/>
      <c r="R6" s="391"/>
      <c r="S6" s="391"/>
    </row>
    <row r="7" spans="1:19" ht="51.6" customHeight="1" x14ac:dyDescent="0.3">
      <c r="A7" s="40">
        <v>4</v>
      </c>
      <c r="B7" s="40">
        <v>1</v>
      </c>
      <c r="C7" s="40" t="s">
        <v>3109</v>
      </c>
      <c r="D7" s="40">
        <v>1</v>
      </c>
      <c r="E7" s="40">
        <v>1.3</v>
      </c>
      <c r="F7" s="40" t="s">
        <v>3110</v>
      </c>
      <c r="G7" s="396" t="s">
        <v>3111</v>
      </c>
      <c r="H7" s="392" t="s">
        <v>3306</v>
      </c>
      <c r="I7" s="393">
        <v>234043.95</v>
      </c>
      <c r="J7" s="40" t="s">
        <v>3101</v>
      </c>
      <c r="K7" s="391"/>
      <c r="L7" s="391"/>
      <c r="M7" s="391"/>
      <c r="N7" s="391"/>
      <c r="O7" s="391"/>
      <c r="P7" s="391"/>
      <c r="Q7" s="391"/>
      <c r="R7" s="391"/>
      <c r="S7" s="391"/>
    </row>
    <row r="8" spans="1:19" ht="57" customHeight="1" x14ac:dyDescent="0.3">
      <c r="A8" s="40">
        <v>5</v>
      </c>
      <c r="B8" s="40">
        <v>1</v>
      </c>
      <c r="C8" s="40" t="s">
        <v>3112</v>
      </c>
      <c r="D8" s="40">
        <v>2</v>
      </c>
      <c r="E8" s="40">
        <v>2.1</v>
      </c>
      <c r="F8" s="40" t="s">
        <v>3113</v>
      </c>
      <c r="G8" s="396" t="s">
        <v>3114</v>
      </c>
      <c r="H8" s="392" t="s">
        <v>712</v>
      </c>
      <c r="I8" s="393">
        <v>343035</v>
      </c>
      <c r="J8" s="40" t="s">
        <v>3101</v>
      </c>
      <c r="K8" s="391"/>
      <c r="L8" s="391"/>
      <c r="M8" s="391"/>
      <c r="N8" s="391"/>
      <c r="O8" s="391"/>
      <c r="P8" s="391"/>
      <c r="Q8" s="391"/>
      <c r="R8" s="391"/>
      <c r="S8" s="391"/>
    </row>
    <row r="9" spans="1:19" ht="51.6" customHeight="1" x14ac:dyDescent="0.3">
      <c r="A9" s="40">
        <v>6</v>
      </c>
      <c r="B9" s="40">
        <v>1</v>
      </c>
      <c r="C9" s="395" t="s">
        <v>3115</v>
      </c>
      <c r="D9" s="40">
        <v>4</v>
      </c>
      <c r="E9" s="40">
        <v>4.2</v>
      </c>
      <c r="F9" s="40" t="s">
        <v>3116</v>
      </c>
      <c r="G9" s="396" t="s">
        <v>3117</v>
      </c>
      <c r="H9" s="392" t="s">
        <v>3305</v>
      </c>
      <c r="I9" s="393">
        <v>722770.75</v>
      </c>
      <c r="J9" s="40" t="s">
        <v>3101</v>
      </c>
      <c r="K9" s="391"/>
      <c r="L9" s="391"/>
      <c r="M9" s="391"/>
      <c r="N9" s="391"/>
      <c r="O9" s="391"/>
      <c r="P9" s="391"/>
      <c r="Q9" s="391"/>
      <c r="R9" s="391"/>
      <c r="S9" s="391"/>
    </row>
    <row r="10" spans="1:19" ht="51.6" customHeight="1" x14ac:dyDescent="0.3">
      <c r="A10" s="40">
        <v>7</v>
      </c>
      <c r="B10" s="40" t="s">
        <v>388</v>
      </c>
      <c r="C10" s="40" t="s">
        <v>3118</v>
      </c>
      <c r="D10" s="40">
        <v>5</v>
      </c>
      <c r="E10" s="40" t="s">
        <v>388</v>
      </c>
      <c r="F10" s="40" t="s">
        <v>3119</v>
      </c>
      <c r="G10" s="396" t="s">
        <v>3120</v>
      </c>
      <c r="H10" s="40" t="s">
        <v>3307</v>
      </c>
      <c r="I10" s="393">
        <v>734849.95</v>
      </c>
      <c r="J10" s="40" t="s">
        <v>3101</v>
      </c>
      <c r="K10" s="391"/>
      <c r="L10" s="391"/>
      <c r="M10" s="391"/>
      <c r="N10" s="391"/>
      <c r="O10" s="391"/>
      <c r="P10" s="391"/>
      <c r="Q10" s="391"/>
      <c r="R10" s="391"/>
      <c r="S10" s="391"/>
    </row>
    <row r="11" spans="1:19" ht="51.6" customHeight="1" x14ac:dyDescent="0.3">
      <c r="A11" s="40">
        <v>8</v>
      </c>
      <c r="B11" s="40">
        <v>1</v>
      </c>
      <c r="C11" s="40" t="s">
        <v>3122</v>
      </c>
      <c r="D11" s="40">
        <v>4</v>
      </c>
      <c r="E11" s="40">
        <v>4.2</v>
      </c>
      <c r="F11" s="40" t="s">
        <v>3123</v>
      </c>
      <c r="G11" s="396" t="s">
        <v>3124</v>
      </c>
      <c r="H11" s="40" t="s">
        <v>3308</v>
      </c>
      <c r="I11" s="393">
        <v>345815.4</v>
      </c>
      <c r="J11" s="40" t="s">
        <v>3101</v>
      </c>
      <c r="K11" s="391"/>
      <c r="L11" s="391"/>
      <c r="M11" s="391"/>
      <c r="N11" s="391"/>
      <c r="O11" s="391"/>
      <c r="P11" s="391"/>
      <c r="Q11" s="391"/>
      <c r="R11" s="391"/>
      <c r="S11" s="391"/>
    </row>
    <row r="12" spans="1:19" ht="51.6" customHeight="1" x14ac:dyDescent="0.3">
      <c r="A12" s="40">
        <v>9</v>
      </c>
      <c r="B12" s="40">
        <v>1</v>
      </c>
      <c r="C12" s="40" t="s">
        <v>3125</v>
      </c>
      <c r="D12" s="40">
        <v>1</v>
      </c>
      <c r="E12" s="40">
        <v>1.3</v>
      </c>
      <c r="F12" s="40" t="s">
        <v>3126</v>
      </c>
      <c r="G12" s="396" t="s">
        <v>3127</v>
      </c>
      <c r="H12" s="392" t="s">
        <v>750</v>
      </c>
      <c r="I12" s="393">
        <v>462866.25</v>
      </c>
      <c r="J12" s="40" t="s">
        <v>3101</v>
      </c>
      <c r="K12" s="391"/>
      <c r="L12" s="391"/>
      <c r="M12" s="391"/>
      <c r="N12" s="391"/>
      <c r="O12" s="391"/>
      <c r="P12" s="391"/>
      <c r="Q12" s="391"/>
      <c r="R12" s="391"/>
      <c r="S12" s="391"/>
    </row>
    <row r="13" spans="1:19" ht="51.6" customHeight="1" x14ac:dyDescent="0.3">
      <c r="A13" s="40">
        <v>10</v>
      </c>
      <c r="B13" s="40">
        <v>1</v>
      </c>
      <c r="C13" s="40" t="s">
        <v>3128</v>
      </c>
      <c r="D13" s="40">
        <v>1</v>
      </c>
      <c r="E13" s="40">
        <v>1.3</v>
      </c>
      <c r="F13" s="40" t="s">
        <v>3129</v>
      </c>
      <c r="G13" s="396" t="s">
        <v>3130</v>
      </c>
      <c r="H13" s="392" t="s">
        <v>750</v>
      </c>
      <c r="I13" s="393">
        <v>214620</v>
      </c>
      <c r="J13" s="40" t="s">
        <v>3101</v>
      </c>
      <c r="K13" s="391"/>
      <c r="L13" s="391"/>
      <c r="M13" s="391"/>
      <c r="N13" s="391"/>
      <c r="O13" s="391"/>
      <c r="P13" s="391"/>
      <c r="Q13" s="391"/>
      <c r="R13" s="391"/>
      <c r="S13" s="391"/>
    </row>
    <row r="14" spans="1:19" ht="51.6" customHeight="1" x14ac:dyDescent="0.3">
      <c r="A14" s="40">
        <v>11</v>
      </c>
      <c r="B14" s="40">
        <v>1</v>
      </c>
      <c r="C14" s="40" t="s">
        <v>3131</v>
      </c>
      <c r="D14" s="40">
        <v>4</v>
      </c>
      <c r="E14" s="40">
        <v>4.2</v>
      </c>
      <c r="F14" s="40" t="s">
        <v>3132</v>
      </c>
      <c r="G14" s="396" t="s">
        <v>3133</v>
      </c>
      <c r="H14" s="392" t="s">
        <v>750</v>
      </c>
      <c r="I14" s="393">
        <v>231640.5</v>
      </c>
      <c r="J14" s="40" t="s">
        <v>3101</v>
      </c>
      <c r="K14" s="391"/>
      <c r="L14" s="391"/>
      <c r="M14" s="391"/>
      <c r="N14" s="391"/>
      <c r="O14" s="391"/>
      <c r="P14" s="391"/>
      <c r="Q14" s="391"/>
      <c r="R14" s="391"/>
      <c r="S14" s="391"/>
    </row>
    <row r="15" spans="1:19" ht="51.6" customHeight="1" x14ac:dyDescent="0.3">
      <c r="A15" s="40">
        <v>12</v>
      </c>
      <c r="B15" s="40">
        <v>1</v>
      </c>
      <c r="C15" s="40" t="s">
        <v>3134</v>
      </c>
      <c r="D15" s="40">
        <v>2</v>
      </c>
      <c r="E15" s="40">
        <v>2.2000000000000002</v>
      </c>
      <c r="F15" s="40" t="s">
        <v>3135</v>
      </c>
      <c r="G15" s="396" t="s">
        <v>3136</v>
      </c>
      <c r="H15" s="392" t="s">
        <v>3309</v>
      </c>
      <c r="I15" s="393">
        <v>844637.86</v>
      </c>
      <c r="J15" s="40" t="s">
        <v>3101</v>
      </c>
      <c r="K15" s="391"/>
      <c r="L15" s="391"/>
      <c r="M15" s="391"/>
      <c r="N15" s="391"/>
      <c r="O15" s="391"/>
      <c r="P15" s="391"/>
      <c r="Q15" s="391"/>
      <c r="R15" s="391"/>
      <c r="S15" s="391"/>
    </row>
    <row r="16" spans="1:19" ht="51.6" customHeight="1" x14ac:dyDescent="0.3">
      <c r="A16" s="40">
        <v>13</v>
      </c>
      <c r="B16" s="40">
        <v>1</v>
      </c>
      <c r="C16" s="40" t="s">
        <v>3137</v>
      </c>
      <c r="D16" s="40">
        <v>3</v>
      </c>
      <c r="E16" s="40">
        <v>3.1</v>
      </c>
      <c r="F16" s="40" t="s">
        <v>3138</v>
      </c>
      <c r="G16" s="396" t="s">
        <v>3139</v>
      </c>
      <c r="H16" s="392" t="s">
        <v>829</v>
      </c>
      <c r="I16" s="393">
        <v>1917846.42</v>
      </c>
      <c r="J16" s="40" t="s">
        <v>3101</v>
      </c>
      <c r="K16" s="391"/>
      <c r="L16" s="391"/>
      <c r="M16" s="391"/>
      <c r="N16" s="391"/>
      <c r="O16" s="391"/>
      <c r="P16" s="391"/>
      <c r="Q16" s="391"/>
      <c r="R16" s="391"/>
      <c r="S16" s="391"/>
    </row>
    <row r="17" spans="1:19" ht="51.6" customHeight="1" x14ac:dyDescent="0.3">
      <c r="A17" s="40">
        <v>14</v>
      </c>
      <c r="B17" s="40" t="s">
        <v>388</v>
      </c>
      <c r="C17" s="40" t="s">
        <v>3140</v>
      </c>
      <c r="D17" s="40">
        <v>5</v>
      </c>
      <c r="E17" s="40" t="s">
        <v>388</v>
      </c>
      <c r="F17" s="40" t="s">
        <v>3141</v>
      </c>
      <c r="G17" s="396" t="s">
        <v>3142</v>
      </c>
      <c r="H17" s="40" t="s">
        <v>3310</v>
      </c>
      <c r="I17" s="393">
        <v>2792431.75</v>
      </c>
      <c r="J17" s="40" t="s">
        <v>3101</v>
      </c>
      <c r="K17" s="391"/>
      <c r="L17" s="391"/>
      <c r="M17" s="391"/>
      <c r="N17" s="391"/>
      <c r="O17" s="391"/>
      <c r="P17" s="391"/>
      <c r="Q17" s="391"/>
      <c r="R17" s="391"/>
      <c r="S17" s="391"/>
    </row>
    <row r="18" spans="1:19" ht="51.6" customHeight="1" x14ac:dyDescent="0.3">
      <c r="A18" s="40">
        <v>15</v>
      </c>
      <c r="B18" s="40">
        <v>1</v>
      </c>
      <c r="C18" s="40" t="s">
        <v>3143</v>
      </c>
      <c r="D18" s="40">
        <v>1</v>
      </c>
      <c r="E18" s="40">
        <v>1.3</v>
      </c>
      <c r="F18" s="40" t="s">
        <v>3144</v>
      </c>
      <c r="G18" s="396" t="s">
        <v>3145</v>
      </c>
      <c r="H18" s="392" t="s">
        <v>778</v>
      </c>
      <c r="I18" s="393">
        <v>264610.53999999998</v>
      </c>
      <c r="J18" s="40" t="s">
        <v>3101</v>
      </c>
      <c r="K18" s="391"/>
      <c r="L18" s="391"/>
      <c r="M18" s="391"/>
      <c r="N18" s="391"/>
      <c r="O18" s="391"/>
      <c r="P18" s="391"/>
      <c r="Q18" s="391"/>
      <c r="R18" s="391"/>
      <c r="S18" s="391"/>
    </row>
    <row r="19" spans="1:19" ht="51.6" customHeight="1" x14ac:dyDescent="0.3">
      <c r="A19" s="40">
        <v>16</v>
      </c>
      <c r="B19" s="40">
        <v>1</v>
      </c>
      <c r="C19" s="40" t="s">
        <v>3146</v>
      </c>
      <c r="D19" s="40">
        <v>4</v>
      </c>
      <c r="E19" s="40">
        <v>4.0999999999999996</v>
      </c>
      <c r="F19" s="40" t="s">
        <v>3147</v>
      </c>
      <c r="G19" s="396" t="s">
        <v>3148</v>
      </c>
      <c r="H19" s="392" t="s">
        <v>3311</v>
      </c>
      <c r="I19" s="393">
        <v>461614.78</v>
      </c>
      <c r="J19" s="40" t="s">
        <v>3101</v>
      </c>
      <c r="K19" s="391"/>
      <c r="L19" s="391"/>
      <c r="M19" s="391"/>
      <c r="N19" s="391"/>
      <c r="O19" s="391"/>
      <c r="P19" s="391"/>
      <c r="Q19" s="391"/>
      <c r="R19" s="391"/>
      <c r="S19" s="391"/>
    </row>
    <row r="20" spans="1:19" ht="51.6" customHeight="1" x14ac:dyDescent="0.3">
      <c r="A20" s="40">
        <v>17</v>
      </c>
      <c r="B20" s="40">
        <v>1</v>
      </c>
      <c r="C20" s="40" t="s">
        <v>3150</v>
      </c>
      <c r="D20" s="40">
        <v>1</v>
      </c>
      <c r="E20" s="40">
        <v>1.3</v>
      </c>
      <c r="F20" s="40" t="s">
        <v>3151</v>
      </c>
      <c r="G20" s="396" t="s">
        <v>3152</v>
      </c>
      <c r="H20" s="40" t="s">
        <v>820</v>
      </c>
      <c r="I20" s="393">
        <v>351718.1</v>
      </c>
      <c r="J20" s="40" t="s">
        <v>3101</v>
      </c>
      <c r="K20" s="391"/>
      <c r="L20" s="391"/>
      <c r="M20" s="391"/>
      <c r="N20" s="391"/>
      <c r="O20" s="391"/>
      <c r="P20" s="391"/>
      <c r="Q20" s="391"/>
      <c r="R20" s="391"/>
      <c r="S20" s="391"/>
    </row>
    <row r="21" spans="1:19" ht="51.6" customHeight="1" x14ac:dyDescent="0.3">
      <c r="A21" s="40">
        <v>18</v>
      </c>
      <c r="B21" s="40">
        <v>1</v>
      </c>
      <c r="C21" s="40" t="s">
        <v>3153</v>
      </c>
      <c r="D21" s="40">
        <v>3</v>
      </c>
      <c r="E21" s="40">
        <v>3.2</v>
      </c>
      <c r="F21" s="40" t="s">
        <v>3154</v>
      </c>
      <c r="G21" s="396" t="s">
        <v>3155</v>
      </c>
      <c r="H21" s="40" t="s">
        <v>3311</v>
      </c>
      <c r="I21" s="393">
        <v>2316418.65</v>
      </c>
      <c r="J21" s="40" t="s">
        <v>3101</v>
      </c>
      <c r="K21" s="391"/>
      <c r="L21" s="391"/>
      <c r="M21" s="391"/>
      <c r="N21" s="391"/>
      <c r="O21" s="391"/>
      <c r="P21" s="391"/>
      <c r="Q21" s="391"/>
      <c r="R21" s="391"/>
      <c r="S21" s="391"/>
    </row>
    <row r="22" spans="1:19" ht="51.6" customHeight="1" x14ac:dyDescent="0.3">
      <c r="A22" s="40">
        <v>19</v>
      </c>
      <c r="B22" s="40">
        <v>1</v>
      </c>
      <c r="C22" s="395" t="s">
        <v>3156</v>
      </c>
      <c r="D22" s="40">
        <v>4</v>
      </c>
      <c r="E22" s="40">
        <v>4.0999999999999996</v>
      </c>
      <c r="F22" s="40" t="s">
        <v>3157</v>
      </c>
      <c r="G22" s="396" t="s">
        <v>3158</v>
      </c>
      <c r="H22" s="40" t="s">
        <v>3305</v>
      </c>
      <c r="I22" s="393">
        <v>796408.92</v>
      </c>
      <c r="J22" s="40" t="s">
        <v>3101</v>
      </c>
      <c r="K22" s="391"/>
      <c r="L22" s="391"/>
      <c r="M22" s="391"/>
      <c r="N22" s="391"/>
      <c r="O22" s="391"/>
      <c r="P22" s="391"/>
      <c r="Q22" s="391"/>
      <c r="R22" s="391"/>
      <c r="S22" s="391"/>
    </row>
    <row r="23" spans="1:19" s="397" customFormat="1" ht="51.6" customHeight="1" x14ac:dyDescent="0.25">
      <c r="A23" s="40">
        <v>20</v>
      </c>
      <c r="B23" s="40">
        <v>1</v>
      </c>
      <c r="C23" s="40" t="s">
        <v>3159</v>
      </c>
      <c r="D23" s="40">
        <v>2</v>
      </c>
      <c r="E23" s="40">
        <v>2.2000000000000002</v>
      </c>
      <c r="F23" s="40" t="s">
        <v>3160</v>
      </c>
      <c r="G23" s="396" t="s">
        <v>3161</v>
      </c>
      <c r="H23" s="40" t="s">
        <v>3312</v>
      </c>
      <c r="I23" s="393">
        <v>941292.45</v>
      </c>
      <c r="J23" s="40" t="s">
        <v>3101</v>
      </c>
    </row>
    <row r="24" spans="1:19" s="397" customFormat="1" ht="51.6" customHeight="1" x14ac:dyDescent="0.25">
      <c r="A24" s="40">
        <v>21</v>
      </c>
      <c r="B24" s="40">
        <v>1</v>
      </c>
      <c r="C24" s="395" t="s">
        <v>3162</v>
      </c>
      <c r="D24" s="40">
        <v>4</v>
      </c>
      <c r="E24" s="40">
        <v>4.0999999999999996</v>
      </c>
      <c r="F24" s="40" t="s">
        <v>94</v>
      </c>
      <c r="G24" s="396" t="s">
        <v>3163</v>
      </c>
      <c r="H24" s="40" t="s">
        <v>3149</v>
      </c>
      <c r="I24" s="393">
        <v>901814.55</v>
      </c>
      <c r="J24" s="40" t="s">
        <v>3101</v>
      </c>
    </row>
    <row r="25" spans="1:19" s="397" customFormat="1" ht="60" customHeight="1" x14ac:dyDescent="0.25">
      <c r="A25" s="40">
        <v>22</v>
      </c>
      <c r="B25" s="40" t="s">
        <v>388</v>
      </c>
      <c r="C25" s="40" t="s">
        <v>3164</v>
      </c>
      <c r="D25" s="40">
        <v>5</v>
      </c>
      <c r="E25" s="40" t="s">
        <v>388</v>
      </c>
      <c r="F25" s="40" t="s">
        <v>3165</v>
      </c>
      <c r="G25" s="396" t="s">
        <v>3166</v>
      </c>
      <c r="H25" s="40" t="s">
        <v>3307</v>
      </c>
      <c r="I25" s="393">
        <v>772411</v>
      </c>
      <c r="J25" s="40" t="s">
        <v>3101</v>
      </c>
    </row>
    <row r="26" spans="1:19" ht="51.6" customHeight="1" x14ac:dyDescent="0.3">
      <c r="A26" s="40">
        <v>23</v>
      </c>
      <c r="B26" s="40">
        <v>1</v>
      </c>
      <c r="C26" s="395" t="s">
        <v>3167</v>
      </c>
      <c r="D26" s="40">
        <v>2</v>
      </c>
      <c r="E26" s="40">
        <v>2.2000000000000002</v>
      </c>
      <c r="F26" s="40" t="s">
        <v>3168</v>
      </c>
      <c r="G26" s="396" t="s">
        <v>3169</v>
      </c>
      <c r="H26" s="40" t="s">
        <v>3313</v>
      </c>
      <c r="I26" s="393">
        <v>1414018</v>
      </c>
      <c r="J26" s="40" t="s">
        <v>3101</v>
      </c>
    </row>
    <row r="27" spans="1:19" ht="51.6" customHeight="1" x14ac:dyDescent="0.3">
      <c r="A27" s="40">
        <v>24</v>
      </c>
      <c r="B27" s="40">
        <v>1</v>
      </c>
      <c r="C27" s="40" t="s">
        <v>3170</v>
      </c>
      <c r="D27" s="40">
        <v>1</v>
      </c>
      <c r="E27" s="40">
        <v>1.1000000000000001</v>
      </c>
      <c r="F27" s="40" t="s">
        <v>3171</v>
      </c>
      <c r="G27" s="396" t="s">
        <v>3172</v>
      </c>
      <c r="H27" s="392" t="s">
        <v>778</v>
      </c>
      <c r="I27" s="393">
        <v>171241.52</v>
      </c>
      <c r="J27" s="40" t="s">
        <v>3101</v>
      </c>
    </row>
    <row r="28" spans="1:19" ht="51.6" customHeight="1" x14ac:dyDescent="0.3">
      <c r="A28" s="40">
        <v>25</v>
      </c>
      <c r="B28" s="40">
        <v>1</v>
      </c>
      <c r="C28" s="40" t="s">
        <v>3173</v>
      </c>
      <c r="D28" s="40">
        <v>1</v>
      </c>
      <c r="E28" s="40">
        <v>1.3</v>
      </c>
      <c r="F28" s="40" t="s">
        <v>3174</v>
      </c>
      <c r="G28" s="396" t="s">
        <v>3175</v>
      </c>
      <c r="H28" s="392" t="s">
        <v>778</v>
      </c>
      <c r="I28" s="393">
        <v>829000.2</v>
      </c>
      <c r="J28" s="40" t="s">
        <v>3101</v>
      </c>
    </row>
    <row r="29" spans="1:19" ht="51.6" customHeight="1" x14ac:dyDescent="0.3">
      <c r="A29" s="40">
        <v>26</v>
      </c>
      <c r="B29" s="40">
        <v>1</v>
      </c>
      <c r="C29" s="40" t="s">
        <v>3176</v>
      </c>
      <c r="D29" s="40">
        <v>1</v>
      </c>
      <c r="E29" s="40">
        <v>1.2</v>
      </c>
      <c r="F29" s="40" t="s">
        <v>3103</v>
      </c>
      <c r="G29" s="396" t="s">
        <v>3177</v>
      </c>
      <c r="H29" s="392" t="s">
        <v>741</v>
      </c>
      <c r="I29" s="393">
        <v>1149246.17</v>
      </c>
      <c r="J29" s="40" t="s">
        <v>3101</v>
      </c>
    </row>
    <row r="30" spans="1:19" ht="51.6" customHeight="1" x14ac:dyDescent="0.3">
      <c r="A30" s="40">
        <v>27</v>
      </c>
      <c r="B30" s="40">
        <v>1</v>
      </c>
      <c r="C30" s="40" t="s">
        <v>3178</v>
      </c>
      <c r="D30" s="40">
        <v>1</v>
      </c>
      <c r="E30" s="40">
        <v>1.2</v>
      </c>
      <c r="F30" s="40" t="s">
        <v>3179</v>
      </c>
      <c r="G30" s="396" t="s">
        <v>3180</v>
      </c>
      <c r="H30" s="392" t="s">
        <v>3314</v>
      </c>
      <c r="I30" s="393">
        <v>1629075</v>
      </c>
      <c r="J30" s="40" t="s">
        <v>3101</v>
      </c>
    </row>
    <row r="31" spans="1:19" ht="51.6" customHeight="1" x14ac:dyDescent="0.3">
      <c r="A31" s="40">
        <v>28</v>
      </c>
      <c r="B31" s="40">
        <v>1</v>
      </c>
      <c r="C31" s="40" t="s">
        <v>3181</v>
      </c>
      <c r="D31" s="40">
        <v>4</v>
      </c>
      <c r="E31" s="40">
        <v>4.0999999999999996</v>
      </c>
      <c r="F31" s="394" t="s">
        <v>41</v>
      </c>
      <c r="G31" s="396" t="s">
        <v>3182</v>
      </c>
      <c r="H31" s="392" t="s">
        <v>815</v>
      </c>
      <c r="I31" s="393">
        <v>2316920.88</v>
      </c>
      <c r="J31" s="40" t="s">
        <v>3101</v>
      </c>
    </row>
    <row r="32" spans="1:19" ht="51.6" customHeight="1" x14ac:dyDescent="0.3">
      <c r="A32" s="40">
        <v>29</v>
      </c>
      <c r="B32" s="40" t="s">
        <v>3183</v>
      </c>
      <c r="C32" s="50" t="s">
        <v>3184</v>
      </c>
      <c r="D32" s="50">
        <v>3</v>
      </c>
      <c r="E32" s="50">
        <v>3.1</v>
      </c>
      <c r="F32" s="50" t="s">
        <v>3185</v>
      </c>
      <c r="G32" s="402" t="s">
        <v>3186</v>
      </c>
      <c r="H32" s="50" t="s">
        <v>3315</v>
      </c>
      <c r="I32" s="398">
        <v>13850687.41</v>
      </c>
      <c r="J32" s="40" t="s">
        <v>3101</v>
      </c>
    </row>
    <row r="33" spans="1:10" ht="51.6" customHeight="1" x14ac:dyDescent="0.3">
      <c r="A33" s="40">
        <v>30</v>
      </c>
      <c r="B33" s="40">
        <v>1</v>
      </c>
      <c r="C33" s="40" t="s">
        <v>3187</v>
      </c>
      <c r="D33" s="40">
        <v>4</v>
      </c>
      <c r="E33" s="40">
        <v>4.0999999999999996</v>
      </c>
      <c r="F33" s="40" t="s">
        <v>3188</v>
      </c>
      <c r="G33" s="396" t="s">
        <v>3189</v>
      </c>
      <c r="H33" s="40" t="s">
        <v>3197</v>
      </c>
      <c r="I33" s="393">
        <v>535933.01</v>
      </c>
      <c r="J33" s="40" t="s">
        <v>3101</v>
      </c>
    </row>
    <row r="34" spans="1:10" ht="51.6" customHeight="1" x14ac:dyDescent="0.3">
      <c r="A34" s="40">
        <v>31</v>
      </c>
      <c r="B34" s="40">
        <v>1</v>
      </c>
      <c r="C34" s="40" t="s">
        <v>3190</v>
      </c>
      <c r="D34" s="40">
        <v>2</v>
      </c>
      <c r="E34" s="40">
        <v>2.2000000000000002</v>
      </c>
      <c r="F34" s="40" t="s">
        <v>3191</v>
      </c>
      <c r="G34" s="396" t="s">
        <v>3192</v>
      </c>
      <c r="H34" s="40" t="s">
        <v>3193</v>
      </c>
      <c r="I34" s="393">
        <v>2020605.3</v>
      </c>
      <c r="J34" s="40" t="s">
        <v>3101</v>
      </c>
    </row>
    <row r="35" spans="1:10" ht="51.6" customHeight="1" x14ac:dyDescent="0.3">
      <c r="A35" s="40">
        <v>32</v>
      </c>
      <c r="B35" s="40">
        <v>1</v>
      </c>
      <c r="C35" s="40" t="s">
        <v>3194</v>
      </c>
      <c r="D35" s="40">
        <v>4</v>
      </c>
      <c r="E35" s="40">
        <v>4.2</v>
      </c>
      <c r="F35" s="40" t="s">
        <v>3195</v>
      </c>
      <c r="G35" s="396" t="s">
        <v>3196</v>
      </c>
      <c r="H35" s="40" t="s">
        <v>3197</v>
      </c>
      <c r="I35" s="393">
        <v>226747.5</v>
      </c>
      <c r="J35" s="40" t="s">
        <v>3101</v>
      </c>
    </row>
    <row r="36" spans="1:10" ht="51.6" customHeight="1" x14ac:dyDescent="0.3">
      <c r="A36" s="40">
        <v>33</v>
      </c>
      <c r="B36" s="40">
        <v>1</v>
      </c>
      <c r="C36" s="40" t="s">
        <v>3198</v>
      </c>
      <c r="D36" s="40">
        <v>3</v>
      </c>
      <c r="E36" s="40">
        <v>3.2</v>
      </c>
      <c r="F36" s="40" t="s">
        <v>3199</v>
      </c>
      <c r="G36" s="396" t="s">
        <v>3200</v>
      </c>
      <c r="H36" s="40" t="s">
        <v>3197</v>
      </c>
      <c r="I36" s="393">
        <v>1631506.8</v>
      </c>
      <c r="J36" s="40" t="s">
        <v>3101</v>
      </c>
    </row>
    <row r="37" spans="1:10" ht="51.6" customHeight="1" x14ac:dyDescent="0.3">
      <c r="A37" s="40">
        <v>34</v>
      </c>
      <c r="B37" s="40">
        <v>1</v>
      </c>
      <c r="C37" s="40" t="s">
        <v>3201</v>
      </c>
      <c r="D37" s="40">
        <v>3</v>
      </c>
      <c r="E37" s="40">
        <v>3.1</v>
      </c>
      <c r="F37" s="40" t="s">
        <v>88</v>
      </c>
      <c r="G37" s="396" t="s">
        <v>3202</v>
      </c>
      <c r="H37" s="40" t="s">
        <v>3316</v>
      </c>
      <c r="I37" s="398">
        <v>1813477.54</v>
      </c>
      <c r="J37" s="40" t="s">
        <v>3101</v>
      </c>
    </row>
    <row r="38" spans="1:10" ht="51.6" customHeight="1" x14ac:dyDescent="0.3">
      <c r="A38" s="40">
        <v>35</v>
      </c>
      <c r="B38" s="40" t="s">
        <v>3183</v>
      </c>
      <c r="C38" s="40" t="s">
        <v>3203</v>
      </c>
      <c r="D38" s="40">
        <v>1</v>
      </c>
      <c r="E38" s="40">
        <v>1.2</v>
      </c>
      <c r="F38" s="40" t="s">
        <v>3204</v>
      </c>
      <c r="G38" s="396" t="s">
        <v>3205</v>
      </c>
      <c r="H38" s="40" t="s">
        <v>3317</v>
      </c>
      <c r="I38" s="398">
        <v>11686116.02</v>
      </c>
      <c r="J38" s="40" t="s">
        <v>3101</v>
      </c>
    </row>
    <row r="39" spans="1:10" ht="51.6" customHeight="1" x14ac:dyDescent="0.3">
      <c r="A39" s="40">
        <v>36</v>
      </c>
      <c r="B39" s="40">
        <v>1</v>
      </c>
      <c r="C39" s="40" t="s">
        <v>3206</v>
      </c>
      <c r="D39" s="40">
        <v>4</v>
      </c>
      <c r="E39" s="40">
        <v>4.2</v>
      </c>
      <c r="F39" s="40" t="s">
        <v>3207</v>
      </c>
      <c r="G39" s="396" t="s">
        <v>3208</v>
      </c>
      <c r="H39" s="40" t="s">
        <v>3318</v>
      </c>
      <c r="I39" s="398">
        <v>453982.04</v>
      </c>
      <c r="J39" s="40" t="s">
        <v>3101</v>
      </c>
    </row>
    <row r="40" spans="1:10" ht="51.6" customHeight="1" x14ac:dyDescent="0.3">
      <c r="A40" s="40">
        <v>37</v>
      </c>
      <c r="B40" s="40" t="s">
        <v>388</v>
      </c>
      <c r="C40" s="40" t="s">
        <v>3209</v>
      </c>
      <c r="D40" s="40">
        <v>5</v>
      </c>
      <c r="E40" s="40" t="s">
        <v>388</v>
      </c>
      <c r="F40" s="40" t="s">
        <v>3210</v>
      </c>
      <c r="G40" s="396" t="s">
        <v>3211</v>
      </c>
      <c r="H40" s="392" t="s">
        <v>3319</v>
      </c>
      <c r="I40" s="398">
        <v>100000</v>
      </c>
      <c r="J40" s="40" t="s">
        <v>3101</v>
      </c>
    </row>
    <row r="41" spans="1:10" s="397" customFormat="1" ht="51.6" customHeight="1" x14ac:dyDescent="0.25">
      <c r="A41" s="40">
        <v>38</v>
      </c>
      <c r="B41" s="40">
        <v>1</v>
      </c>
      <c r="C41" s="40" t="s">
        <v>3212</v>
      </c>
      <c r="D41" s="40">
        <v>4</v>
      </c>
      <c r="E41" s="40">
        <v>4.2</v>
      </c>
      <c r="F41" s="40" t="s">
        <v>3213</v>
      </c>
      <c r="G41" s="396" t="s">
        <v>3214</v>
      </c>
      <c r="H41" s="392" t="s">
        <v>3320</v>
      </c>
      <c r="I41" s="393">
        <v>502063</v>
      </c>
      <c r="J41" s="40" t="s">
        <v>3101</v>
      </c>
    </row>
    <row r="42" spans="1:10" s="399" customFormat="1" ht="51.6" customHeight="1" x14ac:dyDescent="0.3">
      <c r="A42" s="50">
        <v>39</v>
      </c>
      <c r="B42" s="50" t="s">
        <v>388</v>
      </c>
      <c r="C42" s="50" t="s">
        <v>3215</v>
      </c>
      <c r="D42" s="50">
        <v>5</v>
      </c>
      <c r="E42" s="50" t="s">
        <v>388</v>
      </c>
      <c r="F42" s="50" t="s">
        <v>3141</v>
      </c>
      <c r="G42" s="402" t="s">
        <v>3216</v>
      </c>
      <c r="H42" s="50" t="s">
        <v>3121</v>
      </c>
      <c r="I42" s="398">
        <v>2245475.25</v>
      </c>
      <c r="J42" s="50" t="s">
        <v>3101</v>
      </c>
    </row>
    <row r="43" spans="1:10" s="399" customFormat="1" ht="51.6" customHeight="1" x14ac:dyDescent="0.3">
      <c r="A43" s="50">
        <v>40</v>
      </c>
      <c r="B43" s="50" t="s">
        <v>388</v>
      </c>
      <c r="C43" s="50" t="s">
        <v>3217</v>
      </c>
      <c r="D43" s="50">
        <v>5</v>
      </c>
      <c r="E43" s="50" t="s">
        <v>388</v>
      </c>
      <c r="F43" s="50" t="s">
        <v>3119</v>
      </c>
      <c r="G43" s="402" t="s">
        <v>3218</v>
      </c>
      <c r="H43" s="50" t="s">
        <v>3121</v>
      </c>
      <c r="I43" s="398">
        <v>1189138.6000000001</v>
      </c>
      <c r="J43" s="40" t="s">
        <v>3101</v>
      </c>
    </row>
    <row r="44" spans="1:10" ht="51.6" customHeight="1" x14ac:dyDescent="0.3">
      <c r="A44" s="40">
        <v>41</v>
      </c>
      <c r="B44" s="40">
        <v>2</v>
      </c>
      <c r="C44" s="40" t="s">
        <v>16</v>
      </c>
      <c r="D44" s="40">
        <v>1</v>
      </c>
      <c r="E44" s="40">
        <v>1.2</v>
      </c>
      <c r="F44" s="40" t="s">
        <v>17</v>
      </c>
      <c r="G44" s="396" t="s">
        <v>19</v>
      </c>
      <c r="H44" s="40" t="s">
        <v>2054</v>
      </c>
      <c r="I44" s="393" t="s">
        <v>3219</v>
      </c>
      <c r="J44" s="40" t="s">
        <v>3101</v>
      </c>
    </row>
    <row r="45" spans="1:10" ht="51.6" customHeight="1" x14ac:dyDescent="0.3">
      <c r="A45" s="395">
        <v>42</v>
      </c>
      <c r="B45" s="395">
        <v>2</v>
      </c>
      <c r="C45" s="395" t="s">
        <v>13</v>
      </c>
      <c r="D45" s="395">
        <v>1</v>
      </c>
      <c r="E45" s="395">
        <v>1.3</v>
      </c>
      <c r="F45" s="395" t="s">
        <v>3123</v>
      </c>
      <c r="G45" s="403" t="s">
        <v>3220</v>
      </c>
      <c r="H45" s="395" t="s">
        <v>2054</v>
      </c>
      <c r="I45" s="400">
        <v>294364.67</v>
      </c>
      <c r="J45" s="395" t="s">
        <v>3101</v>
      </c>
    </row>
    <row r="46" spans="1:10" ht="51.6" customHeight="1" x14ac:dyDescent="0.3">
      <c r="A46" s="40">
        <v>43</v>
      </c>
      <c r="B46" s="40">
        <v>2</v>
      </c>
      <c r="C46" s="40" t="s">
        <v>26</v>
      </c>
      <c r="D46" s="40">
        <v>2</v>
      </c>
      <c r="E46" s="40">
        <v>2.1</v>
      </c>
      <c r="F46" s="40" t="s">
        <v>3221</v>
      </c>
      <c r="G46" s="396" t="s">
        <v>30</v>
      </c>
      <c r="H46" s="40" t="s">
        <v>3321</v>
      </c>
      <c r="I46" s="393">
        <v>301480.2</v>
      </c>
      <c r="J46" s="40" t="s">
        <v>3101</v>
      </c>
    </row>
    <row r="47" spans="1:10" ht="51.6" customHeight="1" x14ac:dyDescent="0.3">
      <c r="A47" s="40">
        <v>44</v>
      </c>
      <c r="B47" s="40">
        <v>2</v>
      </c>
      <c r="C47" s="40" t="s">
        <v>25</v>
      </c>
      <c r="D47" s="40">
        <v>2</v>
      </c>
      <c r="E47" s="40">
        <v>2.1</v>
      </c>
      <c r="F47" s="40" t="s">
        <v>31</v>
      </c>
      <c r="G47" s="396" t="s">
        <v>3222</v>
      </c>
      <c r="H47" s="40" t="s">
        <v>2008</v>
      </c>
      <c r="I47" s="393">
        <v>852001.5</v>
      </c>
      <c r="J47" s="40" t="s">
        <v>3101</v>
      </c>
    </row>
    <row r="48" spans="1:10" ht="51.6" customHeight="1" x14ac:dyDescent="0.3">
      <c r="A48" s="40">
        <v>45</v>
      </c>
      <c r="B48" s="40">
        <v>2</v>
      </c>
      <c r="C48" s="40" t="s">
        <v>20</v>
      </c>
      <c r="D48" s="40">
        <v>1</v>
      </c>
      <c r="E48" s="40">
        <v>1.2</v>
      </c>
      <c r="F48" s="40" t="s">
        <v>3223</v>
      </c>
      <c r="G48" s="396" t="s">
        <v>24</v>
      </c>
      <c r="H48" s="40" t="s">
        <v>3322</v>
      </c>
      <c r="I48" s="393">
        <v>758992.5</v>
      </c>
      <c r="J48" s="40" t="s">
        <v>3101</v>
      </c>
    </row>
    <row r="49" spans="1:10" ht="51.6" customHeight="1" x14ac:dyDescent="0.3">
      <c r="A49" s="40">
        <v>46</v>
      </c>
      <c r="B49" s="40">
        <v>2</v>
      </c>
      <c r="C49" s="40" t="s">
        <v>57</v>
      </c>
      <c r="D49" s="40">
        <v>2</v>
      </c>
      <c r="E49" s="40">
        <v>2.1</v>
      </c>
      <c r="F49" s="40" t="s">
        <v>31</v>
      </c>
      <c r="G49" s="396" t="s">
        <v>3224</v>
      </c>
      <c r="H49" s="40" t="s">
        <v>3323</v>
      </c>
      <c r="I49" s="393">
        <v>437203.20000000001</v>
      </c>
      <c r="J49" s="40" t="s">
        <v>3101</v>
      </c>
    </row>
    <row r="50" spans="1:10" ht="51.6" customHeight="1" x14ac:dyDescent="0.3">
      <c r="A50" s="40">
        <v>47</v>
      </c>
      <c r="B50" s="40">
        <v>2</v>
      </c>
      <c r="C50" s="40" t="s">
        <v>40</v>
      </c>
      <c r="D50" s="40">
        <v>1</v>
      </c>
      <c r="E50" s="40">
        <v>1.1000000000000001</v>
      </c>
      <c r="F50" s="40" t="s">
        <v>3225</v>
      </c>
      <c r="G50" s="396" t="s">
        <v>3226</v>
      </c>
      <c r="H50" s="40" t="s">
        <v>3323</v>
      </c>
      <c r="I50" s="393">
        <v>195168.75</v>
      </c>
      <c r="J50" s="40" t="s">
        <v>3101</v>
      </c>
    </row>
    <row r="51" spans="1:10" ht="51.6" customHeight="1" x14ac:dyDescent="0.3">
      <c r="A51" s="40">
        <v>48</v>
      </c>
      <c r="B51" s="40">
        <v>2</v>
      </c>
      <c r="C51" s="40" t="s">
        <v>3227</v>
      </c>
      <c r="D51" s="40">
        <v>1</v>
      </c>
      <c r="E51" s="40">
        <v>1.3</v>
      </c>
      <c r="F51" s="40" t="s">
        <v>3228</v>
      </c>
      <c r="G51" s="396" t="s">
        <v>3229</v>
      </c>
      <c r="H51" s="40" t="s">
        <v>3324</v>
      </c>
      <c r="I51" s="393">
        <v>218608.95</v>
      </c>
      <c r="J51" s="40" t="s">
        <v>3101</v>
      </c>
    </row>
    <row r="52" spans="1:10" ht="51.6" customHeight="1" x14ac:dyDescent="0.3">
      <c r="A52" s="40">
        <v>49</v>
      </c>
      <c r="B52" s="40">
        <v>2</v>
      </c>
      <c r="C52" s="40" t="s">
        <v>45</v>
      </c>
      <c r="D52" s="40">
        <v>2</v>
      </c>
      <c r="E52" s="40">
        <v>2.1</v>
      </c>
      <c r="F52" s="40" t="s">
        <v>42</v>
      </c>
      <c r="G52" s="396" t="s">
        <v>46</v>
      </c>
      <c r="H52" s="40" t="s">
        <v>3325</v>
      </c>
      <c r="I52" s="393">
        <v>714288.96</v>
      </c>
      <c r="J52" s="40" t="s">
        <v>3232</v>
      </c>
    </row>
    <row r="53" spans="1:10" ht="51.6" customHeight="1" x14ac:dyDescent="0.3">
      <c r="A53" s="40">
        <v>50</v>
      </c>
      <c r="B53" s="40">
        <v>2</v>
      </c>
      <c r="C53" s="40" t="s">
        <v>48</v>
      </c>
      <c r="D53" s="40">
        <v>4</v>
      </c>
      <c r="E53" s="40">
        <v>4.2</v>
      </c>
      <c r="F53" s="40" t="s">
        <v>3233</v>
      </c>
      <c r="G53" s="396" t="s">
        <v>49</v>
      </c>
      <c r="H53" s="40" t="s">
        <v>1409</v>
      </c>
      <c r="I53" s="393">
        <v>407111.28</v>
      </c>
      <c r="J53" s="40" t="s">
        <v>3101</v>
      </c>
    </row>
    <row r="54" spans="1:10" ht="51.6" customHeight="1" x14ac:dyDescent="0.3">
      <c r="A54" s="40">
        <v>51</v>
      </c>
      <c r="B54" s="40">
        <v>2</v>
      </c>
      <c r="C54" s="40" t="s">
        <v>50</v>
      </c>
      <c r="D54" s="40">
        <v>1</v>
      </c>
      <c r="E54" s="40">
        <v>1.1000000000000001</v>
      </c>
      <c r="F54" s="40" t="s">
        <v>3234</v>
      </c>
      <c r="G54" s="396" t="s">
        <v>51</v>
      </c>
      <c r="H54" s="40" t="s">
        <v>3325</v>
      </c>
      <c r="I54" s="393">
        <v>365568</v>
      </c>
      <c r="J54" s="40" t="s">
        <v>3101</v>
      </c>
    </row>
    <row r="55" spans="1:10" ht="51.6" customHeight="1" x14ac:dyDescent="0.3">
      <c r="A55" s="40">
        <v>52</v>
      </c>
      <c r="B55" s="40">
        <v>2</v>
      </c>
      <c r="C55" s="40" t="s">
        <v>60</v>
      </c>
      <c r="D55" s="40">
        <v>2</v>
      </c>
      <c r="E55" s="40">
        <v>2.2000000000000002</v>
      </c>
      <c r="F55" s="40" t="s">
        <v>3235</v>
      </c>
      <c r="G55" s="396" t="s">
        <v>61</v>
      </c>
      <c r="H55" s="40" t="s">
        <v>3326</v>
      </c>
      <c r="I55" s="393">
        <v>1492546.64</v>
      </c>
      <c r="J55" s="40" t="s">
        <v>3101</v>
      </c>
    </row>
    <row r="56" spans="1:10" ht="51.6" customHeight="1" x14ac:dyDescent="0.3">
      <c r="A56" s="40">
        <v>53</v>
      </c>
      <c r="B56" s="40">
        <v>2</v>
      </c>
      <c r="C56" s="40" t="s">
        <v>43</v>
      </c>
      <c r="D56" s="40">
        <v>4</v>
      </c>
      <c r="E56" s="40">
        <v>4.0999999999999996</v>
      </c>
      <c r="F56" s="40" t="s">
        <v>41</v>
      </c>
      <c r="G56" s="396" t="s">
        <v>3236</v>
      </c>
      <c r="H56" s="40" t="s">
        <v>1360</v>
      </c>
      <c r="I56" s="393">
        <v>760482.08</v>
      </c>
      <c r="J56" s="40" t="s">
        <v>3101</v>
      </c>
    </row>
    <row r="57" spans="1:10" ht="51.6" customHeight="1" x14ac:dyDescent="0.3">
      <c r="A57" s="40">
        <v>54</v>
      </c>
      <c r="B57" s="40">
        <v>2</v>
      </c>
      <c r="C57" s="40" t="s">
        <v>3237</v>
      </c>
      <c r="D57" s="40">
        <v>2</v>
      </c>
      <c r="E57" s="40">
        <v>2.1</v>
      </c>
      <c r="F57" s="40" t="s">
        <v>3123</v>
      </c>
      <c r="G57" s="396" t="s">
        <v>3238</v>
      </c>
      <c r="H57" s="40" t="s">
        <v>3108</v>
      </c>
      <c r="I57" s="393">
        <v>999894</v>
      </c>
      <c r="J57" s="40" t="s">
        <v>3101</v>
      </c>
    </row>
    <row r="58" spans="1:10" ht="51.6" customHeight="1" x14ac:dyDescent="0.3">
      <c r="A58" s="40">
        <v>55</v>
      </c>
      <c r="B58" s="40">
        <v>2</v>
      </c>
      <c r="C58" s="40" t="s">
        <v>79</v>
      </c>
      <c r="D58" s="40">
        <v>1</v>
      </c>
      <c r="E58" s="40">
        <v>1.2</v>
      </c>
      <c r="F58" s="40" t="s">
        <v>3239</v>
      </c>
      <c r="G58" s="396" t="s">
        <v>82</v>
      </c>
      <c r="H58" s="40" t="s">
        <v>3327</v>
      </c>
      <c r="I58" s="393">
        <v>1038305.8</v>
      </c>
      <c r="J58" s="40" t="s">
        <v>3101</v>
      </c>
    </row>
    <row r="59" spans="1:10" ht="51.6" customHeight="1" x14ac:dyDescent="0.3">
      <c r="A59" s="40">
        <v>56</v>
      </c>
      <c r="B59" s="40">
        <v>2</v>
      </c>
      <c r="C59" s="40" t="s">
        <v>3240</v>
      </c>
      <c r="D59" s="40">
        <v>2</v>
      </c>
      <c r="E59" s="40">
        <v>2.1</v>
      </c>
      <c r="F59" s="40" t="s">
        <v>41</v>
      </c>
      <c r="G59" s="396" t="s">
        <v>3241</v>
      </c>
      <c r="H59" s="40" t="s">
        <v>3230</v>
      </c>
      <c r="I59" s="393">
        <v>504378</v>
      </c>
      <c r="J59" s="40" t="s">
        <v>3101</v>
      </c>
    </row>
    <row r="60" spans="1:10" ht="51.6" customHeight="1" x14ac:dyDescent="0.3">
      <c r="A60" s="40">
        <v>57</v>
      </c>
      <c r="B60" s="40">
        <v>2</v>
      </c>
      <c r="C60" s="40" t="s">
        <v>3242</v>
      </c>
      <c r="D60" s="40">
        <v>2</v>
      </c>
      <c r="E60" s="40">
        <v>2.1</v>
      </c>
      <c r="F60" s="40" t="s">
        <v>3243</v>
      </c>
      <c r="G60" s="396" t="s">
        <v>3244</v>
      </c>
      <c r="H60" s="40" t="s">
        <v>3328</v>
      </c>
      <c r="I60" s="393">
        <v>988045.8</v>
      </c>
      <c r="J60" s="40" t="s">
        <v>3101</v>
      </c>
    </row>
    <row r="61" spans="1:10" ht="51.6" customHeight="1" x14ac:dyDescent="0.3">
      <c r="A61" s="40">
        <v>58</v>
      </c>
      <c r="B61" s="40">
        <v>2</v>
      </c>
      <c r="C61" s="40" t="s">
        <v>3245</v>
      </c>
      <c r="D61" s="40">
        <v>2</v>
      </c>
      <c r="E61" s="40">
        <v>2.2000000000000002</v>
      </c>
      <c r="F61" s="40" t="s">
        <v>3246</v>
      </c>
      <c r="G61" s="396" t="s">
        <v>3247</v>
      </c>
      <c r="H61" s="40" t="s">
        <v>3329</v>
      </c>
      <c r="I61" s="393">
        <v>1725386.6</v>
      </c>
      <c r="J61" s="40" t="s">
        <v>3101</v>
      </c>
    </row>
    <row r="62" spans="1:10" ht="51.6" customHeight="1" x14ac:dyDescent="0.3">
      <c r="A62" s="40">
        <v>59</v>
      </c>
      <c r="B62" s="40">
        <v>2</v>
      </c>
      <c r="C62" s="40" t="s">
        <v>74</v>
      </c>
      <c r="D62" s="40">
        <v>1</v>
      </c>
      <c r="E62" s="40">
        <v>1.1000000000000001</v>
      </c>
      <c r="F62" s="40" t="s">
        <v>75</v>
      </c>
      <c r="G62" s="396" t="s">
        <v>78</v>
      </c>
      <c r="H62" s="40" t="s">
        <v>1386</v>
      </c>
      <c r="I62" s="393">
        <v>233975.07</v>
      </c>
      <c r="J62" s="40" t="s">
        <v>3101</v>
      </c>
    </row>
    <row r="63" spans="1:10" ht="51.6" customHeight="1" x14ac:dyDescent="0.3">
      <c r="A63" s="40">
        <v>60</v>
      </c>
      <c r="B63" s="40">
        <v>2</v>
      </c>
      <c r="C63" s="40" t="s">
        <v>91</v>
      </c>
      <c r="D63" s="40">
        <v>2</v>
      </c>
      <c r="E63" s="40">
        <v>2.1</v>
      </c>
      <c r="F63" s="40" t="s">
        <v>3248</v>
      </c>
      <c r="G63" s="396" t="s">
        <v>92</v>
      </c>
      <c r="H63" s="40" t="s">
        <v>3253</v>
      </c>
      <c r="I63" s="393">
        <v>319987.5</v>
      </c>
      <c r="J63" s="40" t="s">
        <v>3101</v>
      </c>
    </row>
    <row r="64" spans="1:10" ht="63.6" customHeight="1" x14ac:dyDescent="0.3">
      <c r="A64" s="40">
        <v>61</v>
      </c>
      <c r="B64" s="40">
        <v>2</v>
      </c>
      <c r="C64" s="40" t="s">
        <v>95</v>
      </c>
      <c r="D64" s="40">
        <v>2</v>
      </c>
      <c r="E64" s="40">
        <v>2.1</v>
      </c>
      <c r="F64" s="40" t="s">
        <v>3225</v>
      </c>
      <c r="G64" s="396" t="s">
        <v>3249</v>
      </c>
      <c r="H64" s="40" t="s">
        <v>3330</v>
      </c>
      <c r="I64" s="393">
        <v>626979.15</v>
      </c>
      <c r="J64" s="40" t="s">
        <v>3101</v>
      </c>
    </row>
    <row r="65" spans="1:10" ht="51.6" customHeight="1" x14ac:dyDescent="0.3">
      <c r="A65" s="40">
        <v>62</v>
      </c>
      <c r="B65" s="40">
        <v>2</v>
      </c>
      <c r="C65" s="40" t="s">
        <v>86</v>
      </c>
      <c r="D65" s="40">
        <v>4</v>
      </c>
      <c r="E65" s="40">
        <v>4.0999999999999996</v>
      </c>
      <c r="F65" s="40" t="s">
        <v>3250</v>
      </c>
      <c r="G65" s="396" t="s">
        <v>3251</v>
      </c>
      <c r="H65" s="40" t="s">
        <v>3231</v>
      </c>
      <c r="I65" s="393">
        <v>665303.61</v>
      </c>
      <c r="J65" s="40" t="s">
        <v>3101</v>
      </c>
    </row>
    <row r="66" spans="1:10" ht="51.6" customHeight="1" x14ac:dyDescent="0.3">
      <c r="A66" s="40">
        <v>63</v>
      </c>
      <c r="B66" s="40">
        <v>2</v>
      </c>
      <c r="C66" s="40" t="s">
        <v>66</v>
      </c>
      <c r="D66" s="40">
        <v>1</v>
      </c>
      <c r="E66" s="40">
        <v>1.2</v>
      </c>
      <c r="F66" s="40" t="s">
        <v>3252</v>
      </c>
      <c r="G66" s="396" t="s">
        <v>69</v>
      </c>
      <c r="H66" s="40" t="s">
        <v>2013</v>
      </c>
      <c r="I66" s="393">
        <v>1173194.6200000001</v>
      </c>
      <c r="J66" s="40" t="s">
        <v>3101</v>
      </c>
    </row>
    <row r="67" spans="1:10" ht="51.6" customHeight="1" x14ac:dyDescent="0.3">
      <c r="A67" s="40">
        <v>64</v>
      </c>
      <c r="B67" s="40">
        <v>2</v>
      </c>
      <c r="C67" s="40" t="s">
        <v>87</v>
      </c>
      <c r="D67" s="40">
        <v>3</v>
      </c>
      <c r="E67" s="40">
        <v>3.1</v>
      </c>
      <c r="F67" s="40" t="s">
        <v>88</v>
      </c>
      <c r="G67" s="396" t="s">
        <v>90</v>
      </c>
      <c r="H67" s="40" t="s">
        <v>1170</v>
      </c>
      <c r="I67" s="393">
        <v>1144022.1200000001</v>
      </c>
      <c r="J67" s="40" t="s">
        <v>3101</v>
      </c>
    </row>
    <row r="68" spans="1:10" ht="51.6" customHeight="1" x14ac:dyDescent="0.3">
      <c r="A68" s="40">
        <v>65</v>
      </c>
      <c r="B68" s="40">
        <v>2</v>
      </c>
      <c r="C68" s="40" t="s">
        <v>70</v>
      </c>
      <c r="D68" s="40">
        <v>1</v>
      </c>
      <c r="E68" s="40">
        <v>1.2</v>
      </c>
      <c r="F68" s="40" t="s">
        <v>3254</v>
      </c>
      <c r="G68" s="396" t="s">
        <v>73</v>
      </c>
      <c r="H68" s="40" t="s">
        <v>1360</v>
      </c>
      <c r="I68" s="393">
        <v>896331.45</v>
      </c>
      <c r="J68" s="40" t="s">
        <v>3101</v>
      </c>
    </row>
    <row r="69" spans="1:10" ht="60.6" customHeight="1" x14ac:dyDescent="0.3">
      <c r="A69" s="40">
        <v>66</v>
      </c>
      <c r="B69" s="40" t="s">
        <v>388</v>
      </c>
      <c r="C69" s="40" t="s">
        <v>3255</v>
      </c>
      <c r="D69" s="40">
        <v>5</v>
      </c>
      <c r="E69" s="40" t="s">
        <v>388</v>
      </c>
      <c r="F69" s="40" t="s">
        <v>3165</v>
      </c>
      <c r="G69" s="396" t="s">
        <v>3256</v>
      </c>
      <c r="H69" s="40" t="s">
        <v>3331</v>
      </c>
      <c r="I69" s="393">
        <v>1406105</v>
      </c>
      <c r="J69" s="50" t="s">
        <v>3101</v>
      </c>
    </row>
    <row r="70" spans="1:10" ht="51.6" customHeight="1" x14ac:dyDescent="0.3">
      <c r="A70" s="40">
        <v>67</v>
      </c>
      <c r="B70" s="40">
        <v>2</v>
      </c>
      <c r="C70" s="40" t="s">
        <v>3257</v>
      </c>
      <c r="D70" s="40">
        <v>1</v>
      </c>
      <c r="E70" s="40">
        <v>1.3</v>
      </c>
      <c r="F70" s="40" t="s">
        <v>3258</v>
      </c>
      <c r="G70" s="396" t="s">
        <v>3259</v>
      </c>
      <c r="H70" s="40" t="s">
        <v>3332</v>
      </c>
      <c r="I70" s="393">
        <v>174082.8</v>
      </c>
      <c r="J70" s="40" t="s">
        <v>3101</v>
      </c>
    </row>
    <row r="71" spans="1:10" ht="51.6" customHeight="1" x14ac:dyDescent="0.3">
      <c r="A71" s="40">
        <v>68</v>
      </c>
      <c r="B71" s="40">
        <v>2</v>
      </c>
      <c r="C71" s="40" t="s">
        <v>3260</v>
      </c>
      <c r="D71" s="40">
        <v>3</v>
      </c>
      <c r="E71" s="40">
        <v>3.2</v>
      </c>
      <c r="F71" s="40" t="s">
        <v>3144</v>
      </c>
      <c r="G71" s="396" t="s">
        <v>3261</v>
      </c>
      <c r="H71" s="40" t="s">
        <v>1400</v>
      </c>
      <c r="I71" s="40" t="s">
        <v>3262</v>
      </c>
      <c r="J71" s="40" t="s">
        <v>3101</v>
      </c>
    </row>
    <row r="72" spans="1:10" ht="51.6" customHeight="1" x14ac:dyDescent="0.3">
      <c r="A72" s="40">
        <v>69</v>
      </c>
      <c r="B72" s="40">
        <v>2</v>
      </c>
      <c r="C72" s="40" t="s">
        <v>3263</v>
      </c>
      <c r="D72" s="40">
        <v>1</v>
      </c>
      <c r="E72" s="40">
        <v>1.2</v>
      </c>
      <c r="F72" s="40" t="s">
        <v>3264</v>
      </c>
      <c r="G72" s="396" t="s">
        <v>3265</v>
      </c>
      <c r="H72" s="40" t="s">
        <v>208</v>
      </c>
      <c r="I72" s="393">
        <v>418639.28</v>
      </c>
      <c r="J72" s="40" t="s">
        <v>3101</v>
      </c>
    </row>
    <row r="73" spans="1:10" ht="51.6" customHeight="1" x14ac:dyDescent="0.3">
      <c r="A73" s="40">
        <v>70</v>
      </c>
      <c r="B73" s="40">
        <v>2</v>
      </c>
      <c r="C73" s="40" t="s">
        <v>3266</v>
      </c>
      <c r="D73" s="40">
        <v>2</v>
      </c>
      <c r="E73" s="40">
        <v>2.1</v>
      </c>
      <c r="F73" s="40" t="s">
        <v>3267</v>
      </c>
      <c r="G73" s="396" t="s">
        <v>3268</v>
      </c>
      <c r="H73" s="40" t="s">
        <v>334</v>
      </c>
      <c r="I73" s="393">
        <v>1124337.8999999999</v>
      </c>
      <c r="J73" s="40" t="s">
        <v>3101</v>
      </c>
    </row>
    <row r="74" spans="1:10" ht="51.6" customHeight="1" x14ac:dyDescent="0.3">
      <c r="A74" s="40">
        <v>71</v>
      </c>
      <c r="B74" s="40">
        <v>2</v>
      </c>
      <c r="C74" s="40" t="s">
        <v>3269</v>
      </c>
      <c r="D74" s="40">
        <v>4</v>
      </c>
      <c r="E74" s="40">
        <v>4.0999999999999996</v>
      </c>
      <c r="F74" s="40" t="s">
        <v>3270</v>
      </c>
      <c r="G74" s="396" t="s">
        <v>3271</v>
      </c>
      <c r="H74" s="40" t="s">
        <v>3333</v>
      </c>
      <c r="I74" s="393">
        <v>528952.19999999995</v>
      </c>
      <c r="J74" s="40" t="s">
        <v>3101</v>
      </c>
    </row>
    <row r="75" spans="1:10" ht="51.6" customHeight="1" x14ac:dyDescent="0.3">
      <c r="A75" s="40">
        <v>72</v>
      </c>
      <c r="B75" s="40">
        <v>2</v>
      </c>
      <c r="C75" s="40" t="s">
        <v>3272</v>
      </c>
      <c r="D75" s="40">
        <v>4</v>
      </c>
      <c r="E75" s="40">
        <v>4.0999999999999996</v>
      </c>
      <c r="F75" s="40" t="s">
        <v>3273</v>
      </c>
      <c r="G75" s="396" t="s">
        <v>3274</v>
      </c>
      <c r="H75" s="40" t="s">
        <v>3334</v>
      </c>
      <c r="I75" s="393">
        <v>297990</v>
      </c>
      <c r="J75" s="40" t="s">
        <v>3101</v>
      </c>
    </row>
    <row r="76" spans="1:10" ht="51.6" customHeight="1" x14ac:dyDescent="0.3">
      <c r="A76" s="40">
        <v>73</v>
      </c>
      <c r="B76" s="40">
        <v>2</v>
      </c>
      <c r="C76" s="40" t="s">
        <v>3275</v>
      </c>
      <c r="D76" s="40">
        <v>2</v>
      </c>
      <c r="E76" s="40">
        <v>2.2000000000000002</v>
      </c>
      <c r="F76" s="40" t="s">
        <v>3276</v>
      </c>
      <c r="G76" s="396" t="s">
        <v>3277</v>
      </c>
      <c r="H76" s="50" t="s">
        <v>3335</v>
      </c>
      <c r="I76" s="393">
        <v>431547.48</v>
      </c>
      <c r="J76" s="40" t="s">
        <v>3101</v>
      </c>
    </row>
    <row r="77" spans="1:10" ht="51.6" customHeight="1" x14ac:dyDescent="0.3">
      <c r="A77" s="40">
        <v>74</v>
      </c>
      <c r="B77" s="40">
        <v>2</v>
      </c>
      <c r="C77" s="40" t="s">
        <v>3278</v>
      </c>
      <c r="D77" s="40">
        <v>2</v>
      </c>
      <c r="E77" s="40">
        <v>2.2000000000000002</v>
      </c>
      <c r="F77" s="40" t="s">
        <v>3129</v>
      </c>
      <c r="G77" s="396" t="s">
        <v>3279</v>
      </c>
      <c r="H77" s="40" t="s">
        <v>2771</v>
      </c>
      <c r="I77" s="393">
        <v>511911.71</v>
      </c>
      <c r="J77" s="40" t="s">
        <v>3101</v>
      </c>
    </row>
    <row r="78" spans="1:10" ht="51.6" customHeight="1" x14ac:dyDescent="0.3">
      <c r="A78" s="40">
        <v>75</v>
      </c>
      <c r="B78" s="40">
        <v>2</v>
      </c>
      <c r="C78" s="40" t="s">
        <v>3280</v>
      </c>
      <c r="D78" s="40">
        <v>2</v>
      </c>
      <c r="E78" s="40">
        <v>2.1</v>
      </c>
      <c r="F78" s="40" t="s">
        <v>1846</v>
      </c>
      <c r="G78" s="396" t="s">
        <v>3281</v>
      </c>
      <c r="H78" s="40" t="s">
        <v>2771</v>
      </c>
      <c r="I78" s="393">
        <v>787736.97</v>
      </c>
      <c r="J78" s="40" t="s">
        <v>3101</v>
      </c>
    </row>
    <row r="79" spans="1:10" ht="51.6" customHeight="1" x14ac:dyDescent="0.3">
      <c r="A79" s="40">
        <v>76</v>
      </c>
      <c r="B79" s="40">
        <v>2</v>
      </c>
      <c r="C79" s="40" t="s">
        <v>3282</v>
      </c>
      <c r="D79" s="40">
        <v>1</v>
      </c>
      <c r="E79" s="40">
        <v>1.1000000000000001</v>
      </c>
      <c r="F79" s="40" t="s">
        <v>3283</v>
      </c>
      <c r="G79" s="396" t="s">
        <v>3284</v>
      </c>
      <c r="H79" s="40" t="s">
        <v>2771</v>
      </c>
      <c r="I79" s="393">
        <v>391739.25</v>
      </c>
      <c r="J79" s="40" t="s">
        <v>3101</v>
      </c>
    </row>
    <row r="80" spans="1:10" ht="51.6" customHeight="1" x14ac:dyDescent="0.3">
      <c r="A80" s="40">
        <v>77</v>
      </c>
      <c r="B80" s="40">
        <v>2</v>
      </c>
      <c r="C80" s="40" t="s">
        <v>3285</v>
      </c>
      <c r="D80" s="40">
        <v>1</v>
      </c>
      <c r="E80" s="40">
        <v>1.2</v>
      </c>
      <c r="F80" s="40" t="s">
        <v>3286</v>
      </c>
      <c r="G80" s="396" t="s">
        <v>3287</v>
      </c>
      <c r="H80" s="40" t="s">
        <v>2775</v>
      </c>
      <c r="I80" s="393">
        <v>338426.34</v>
      </c>
      <c r="J80" s="40" t="s">
        <v>3101</v>
      </c>
    </row>
    <row r="81" spans="1:10" ht="51.6" customHeight="1" x14ac:dyDescent="0.3">
      <c r="A81" s="40">
        <v>78</v>
      </c>
      <c r="B81" s="40">
        <v>2</v>
      </c>
      <c r="C81" s="40" t="s">
        <v>3288</v>
      </c>
      <c r="D81" s="40">
        <v>1</v>
      </c>
      <c r="E81" s="40">
        <v>1.2</v>
      </c>
      <c r="F81" s="40" t="s">
        <v>3289</v>
      </c>
      <c r="G81" s="396" t="s">
        <v>3290</v>
      </c>
      <c r="H81" s="40" t="s">
        <v>3336</v>
      </c>
      <c r="I81" s="393">
        <v>623028.31000000006</v>
      </c>
      <c r="J81" s="40" t="s">
        <v>3101</v>
      </c>
    </row>
    <row r="82" spans="1:10" ht="51.6" customHeight="1" x14ac:dyDescent="0.3">
      <c r="A82" s="40">
        <v>79</v>
      </c>
      <c r="B82" s="40">
        <v>2</v>
      </c>
      <c r="C82" s="40" t="s">
        <v>3291</v>
      </c>
      <c r="D82" s="40">
        <v>4</v>
      </c>
      <c r="E82" s="40">
        <v>4.2</v>
      </c>
      <c r="F82" s="40" t="s">
        <v>3292</v>
      </c>
      <c r="G82" s="396" t="s">
        <v>3293</v>
      </c>
      <c r="H82" s="40" t="s">
        <v>2894</v>
      </c>
      <c r="I82" s="393">
        <v>474911.85</v>
      </c>
      <c r="J82" s="40" t="s">
        <v>3101</v>
      </c>
    </row>
    <row r="83" spans="1:10" ht="51.6" customHeight="1" x14ac:dyDescent="0.3">
      <c r="A83" s="40">
        <v>80</v>
      </c>
      <c r="B83" s="40">
        <v>2</v>
      </c>
      <c r="C83" s="40" t="s">
        <v>3294</v>
      </c>
      <c r="D83" s="40">
        <v>3</v>
      </c>
      <c r="E83" s="40">
        <v>3.2</v>
      </c>
      <c r="F83" s="40" t="s">
        <v>3295</v>
      </c>
      <c r="G83" s="396" t="s">
        <v>3296</v>
      </c>
      <c r="H83" s="40" t="s">
        <v>3337</v>
      </c>
      <c r="I83" s="393">
        <v>989578</v>
      </c>
      <c r="J83" s="40" t="s">
        <v>3101</v>
      </c>
    </row>
    <row r="84" spans="1:10" ht="51.6" customHeight="1" x14ac:dyDescent="0.3">
      <c r="A84" s="40">
        <v>81</v>
      </c>
      <c r="B84" s="40">
        <v>2</v>
      </c>
      <c r="C84" s="40" t="s">
        <v>3297</v>
      </c>
      <c r="D84" s="40">
        <v>2</v>
      </c>
      <c r="E84" s="40">
        <v>2.2000000000000002</v>
      </c>
      <c r="F84" s="40" t="s">
        <v>3298</v>
      </c>
      <c r="G84" s="396" t="s">
        <v>3299</v>
      </c>
      <c r="H84" s="40" t="s">
        <v>3337</v>
      </c>
      <c r="I84" s="393">
        <v>1238903.82</v>
      </c>
      <c r="J84" s="50" t="s">
        <v>3101</v>
      </c>
    </row>
    <row r="85" spans="1:10" ht="57.95" customHeight="1" x14ac:dyDescent="0.3">
      <c r="A85" s="40">
        <v>82</v>
      </c>
      <c r="B85" s="40" t="s">
        <v>388</v>
      </c>
      <c r="C85" s="40" t="s">
        <v>3300</v>
      </c>
      <c r="D85" s="40">
        <v>5</v>
      </c>
      <c r="E85" s="40" t="s">
        <v>388</v>
      </c>
      <c r="F85" s="40" t="s">
        <v>3210</v>
      </c>
      <c r="G85" s="396" t="s">
        <v>3301</v>
      </c>
      <c r="H85" s="40" t="s">
        <v>2850</v>
      </c>
      <c r="I85" s="393">
        <v>42944.07</v>
      </c>
      <c r="J85" s="50" t="s">
        <v>3101</v>
      </c>
    </row>
    <row r="86" spans="1:10" ht="51.6" customHeight="1" x14ac:dyDescent="0.3">
      <c r="A86" s="40">
        <v>83</v>
      </c>
      <c r="B86" s="40">
        <v>2</v>
      </c>
      <c r="C86" s="40" t="s">
        <v>3302</v>
      </c>
      <c r="D86" s="40">
        <v>1</v>
      </c>
      <c r="E86" s="40">
        <v>1.2</v>
      </c>
      <c r="F86" s="40" t="s">
        <v>11</v>
      </c>
      <c r="G86" s="396" t="s">
        <v>3303</v>
      </c>
      <c r="H86" s="40" t="s">
        <v>3338</v>
      </c>
      <c r="I86" s="393">
        <v>768023.85</v>
      </c>
      <c r="J86" s="50" t="s">
        <v>3101</v>
      </c>
    </row>
    <row r="87" spans="1:10" ht="51.6" customHeight="1" x14ac:dyDescent="0.3">
      <c r="A87" s="40">
        <v>84</v>
      </c>
      <c r="B87" s="40">
        <v>2</v>
      </c>
      <c r="C87" s="40" t="s">
        <v>3339</v>
      </c>
      <c r="D87" s="40">
        <v>1</v>
      </c>
      <c r="E87" s="40">
        <v>1.3</v>
      </c>
      <c r="F87" s="40" t="s">
        <v>3349</v>
      </c>
      <c r="G87" s="396" t="s">
        <v>3340</v>
      </c>
      <c r="H87" s="40" t="s">
        <v>3341</v>
      </c>
      <c r="I87" s="393">
        <v>431750.37</v>
      </c>
      <c r="J87" s="50" t="s">
        <v>3101</v>
      </c>
    </row>
  </sheetData>
  <autoFilter ref="A3:S87" xr:uid="{00000000-0009-0000-0000-000004000000}"/>
  <mergeCells count="2">
    <mergeCell ref="A2:J2"/>
    <mergeCell ref="A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53"/>
  <sheetViews>
    <sheetView topLeftCell="A37" zoomScale="70" zoomScaleNormal="70" workbookViewId="0">
      <selection activeCell="L39" sqref="L39"/>
    </sheetView>
  </sheetViews>
  <sheetFormatPr defaultRowHeight="15" x14ac:dyDescent="0.25"/>
  <cols>
    <col min="2" max="2" width="14" customWidth="1"/>
    <col min="3" max="3" width="20.140625" customWidth="1"/>
    <col min="4" max="4" width="34.85546875" customWidth="1"/>
    <col min="5" max="5" width="35.140625" customWidth="1"/>
    <col min="6" max="6" width="21.85546875" customWidth="1"/>
    <col min="7" max="7" width="23.85546875" customWidth="1"/>
    <col min="8" max="8" width="19.85546875" customWidth="1"/>
    <col min="9" max="9" width="19.140625" style="458" customWidth="1"/>
    <col min="12" max="12" width="29.28515625" customWidth="1"/>
    <col min="14" max="14" width="14.42578125" bestFit="1" customWidth="1"/>
  </cols>
  <sheetData>
    <row r="1" spans="1:14" ht="15.75" thickBot="1" x14ac:dyDescent="0.3"/>
    <row r="2" spans="1:14" ht="15.75" thickBot="1" x14ac:dyDescent="0.3">
      <c r="A2" s="383" t="s">
        <v>3080</v>
      </c>
      <c r="B2" s="405"/>
      <c r="C2" s="405"/>
      <c r="D2" s="405"/>
      <c r="E2" s="406"/>
    </row>
    <row r="4" spans="1:14" ht="45" x14ac:dyDescent="0.25">
      <c r="A4" s="13" t="s">
        <v>3346</v>
      </c>
      <c r="B4" s="13" t="s">
        <v>3083</v>
      </c>
      <c r="C4" s="13" t="s">
        <v>3088</v>
      </c>
      <c r="D4" s="13" t="s">
        <v>1335</v>
      </c>
      <c r="E4" s="13" t="s">
        <v>491</v>
      </c>
      <c r="F4" s="13" t="s">
        <v>3347</v>
      </c>
      <c r="G4" s="13" t="s">
        <v>3345</v>
      </c>
      <c r="H4" s="13" t="s">
        <v>3056</v>
      </c>
      <c r="I4" s="13" t="s">
        <v>3348</v>
      </c>
    </row>
    <row r="5" spans="1:14" ht="120" customHeight="1" x14ac:dyDescent="0.25">
      <c r="A5" s="773">
        <v>1</v>
      </c>
      <c r="B5" s="773" t="s">
        <v>388</v>
      </c>
      <c r="C5" s="412" t="s">
        <v>3402</v>
      </c>
      <c r="D5" s="773"/>
      <c r="E5" s="785" t="s">
        <v>3081</v>
      </c>
      <c r="F5" s="5">
        <v>7743136</v>
      </c>
      <c r="G5" s="773"/>
      <c r="H5" s="773" t="s">
        <v>100</v>
      </c>
      <c r="I5" s="773" t="s">
        <v>3082</v>
      </c>
      <c r="N5" s="413"/>
    </row>
    <row r="6" spans="1:14" ht="75" x14ac:dyDescent="0.25">
      <c r="A6" s="775"/>
      <c r="B6" s="775"/>
      <c r="C6" s="411" t="s">
        <v>3401</v>
      </c>
      <c r="D6" s="775"/>
      <c r="E6" s="827"/>
      <c r="F6" s="5">
        <v>1980000</v>
      </c>
      <c r="G6" s="775"/>
      <c r="H6" s="775"/>
      <c r="I6" s="775"/>
    </row>
    <row r="7" spans="1:14" ht="105" x14ac:dyDescent="0.25">
      <c r="A7" s="7">
        <v>2</v>
      </c>
      <c r="B7" s="7" t="s">
        <v>388</v>
      </c>
      <c r="C7" s="8" t="s">
        <v>3384</v>
      </c>
      <c r="D7" s="7"/>
      <c r="E7" s="8" t="s">
        <v>3385</v>
      </c>
      <c r="F7" s="20">
        <v>3739713</v>
      </c>
      <c r="G7" s="7"/>
      <c r="H7" s="7" t="s">
        <v>100</v>
      </c>
      <c r="I7" s="7" t="s">
        <v>3383</v>
      </c>
    </row>
    <row r="8" spans="1:14" ht="75" x14ac:dyDescent="0.25">
      <c r="A8" s="7">
        <v>3</v>
      </c>
      <c r="B8" s="7" t="s">
        <v>388</v>
      </c>
      <c r="C8" s="8" t="s">
        <v>3398</v>
      </c>
      <c r="D8" s="7"/>
      <c r="E8" s="8" t="s">
        <v>3399</v>
      </c>
      <c r="F8" s="20">
        <v>534677</v>
      </c>
      <c r="G8" s="7"/>
      <c r="H8" s="7" t="s">
        <v>100</v>
      </c>
      <c r="I8" s="7" t="s">
        <v>3400</v>
      </c>
    </row>
    <row r="9" spans="1:14" ht="122.25" customHeight="1" x14ac:dyDescent="0.25">
      <c r="A9" s="7">
        <v>4</v>
      </c>
      <c r="B9" s="7" t="s">
        <v>388</v>
      </c>
      <c r="C9" s="8" t="s">
        <v>3421</v>
      </c>
      <c r="D9" s="7"/>
      <c r="E9" s="8" t="s">
        <v>3466</v>
      </c>
      <c r="F9" s="20">
        <v>2026000</v>
      </c>
      <c r="G9" s="7"/>
      <c r="H9" s="7" t="s">
        <v>100</v>
      </c>
      <c r="I9" s="7" t="s">
        <v>3422</v>
      </c>
    </row>
    <row r="10" spans="1:14" ht="45" x14ac:dyDescent="0.25">
      <c r="A10" s="7">
        <v>5</v>
      </c>
      <c r="B10" s="7" t="s">
        <v>3434</v>
      </c>
      <c r="C10" s="8" t="s">
        <v>3438</v>
      </c>
      <c r="D10" s="8" t="s">
        <v>3435</v>
      </c>
      <c r="E10" s="8" t="s">
        <v>3437</v>
      </c>
      <c r="F10" s="20">
        <v>12854287.34</v>
      </c>
      <c r="G10" s="7" t="s">
        <v>3428</v>
      </c>
      <c r="H10" s="7" t="s">
        <v>100</v>
      </c>
      <c r="I10" s="7" t="s">
        <v>3436</v>
      </c>
    </row>
    <row r="11" spans="1:14" ht="120" x14ac:dyDescent="0.25">
      <c r="A11" s="7">
        <v>6</v>
      </c>
      <c r="B11" s="7" t="s">
        <v>388</v>
      </c>
      <c r="C11" s="8" t="s">
        <v>3464</v>
      </c>
      <c r="D11" s="16"/>
      <c r="E11" s="8" t="s">
        <v>3465</v>
      </c>
      <c r="F11" s="20">
        <v>120000</v>
      </c>
      <c r="G11" s="7" t="s">
        <v>3428</v>
      </c>
      <c r="H11" s="7" t="s">
        <v>100</v>
      </c>
      <c r="I11" s="7" t="s">
        <v>3467</v>
      </c>
    </row>
    <row r="12" spans="1:14" ht="30" x14ac:dyDescent="0.25">
      <c r="A12" s="7">
        <v>7</v>
      </c>
      <c r="B12" s="7" t="s">
        <v>3612</v>
      </c>
      <c r="C12" s="8" t="s">
        <v>3609</v>
      </c>
      <c r="D12" s="8" t="s">
        <v>3610</v>
      </c>
      <c r="E12" s="8" t="s">
        <v>3611</v>
      </c>
      <c r="F12" s="20">
        <v>3233777.62</v>
      </c>
      <c r="G12" s="7" t="s">
        <v>3585</v>
      </c>
      <c r="H12" s="7" t="s">
        <v>100</v>
      </c>
      <c r="I12" s="7" t="s">
        <v>3613</v>
      </c>
    </row>
    <row r="13" spans="1:14" ht="45" x14ac:dyDescent="0.25">
      <c r="A13" s="7">
        <v>8</v>
      </c>
      <c r="B13" s="7" t="s">
        <v>3640</v>
      </c>
      <c r="C13" s="8" t="s">
        <v>3642</v>
      </c>
      <c r="D13" s="8" t="s">
        <v>3643</v>
      </c>
      <c r="E13" s="8" t="s">
        <v>3641</v>
      </c>
      <c r="F13" s="20">
        <v>2816081.13</v>
      </c>
      <c r="G13" s="7" t="s">
        <v>3645</v>
      </c>
      <c r="H13" s="8" t="s">
        <v>3561</v>
      </c>
      <c r="I13" s="7" t="s">
        <v>3644</v>
      </c>
    </row>
    <row r="14" spans="1:14" ht="195" x14ac:dyDescent="0.25">
      <c r="A14" s="7">
        <v>9</v>
      </c>
      <c r="B14" s="7" t="s">
        <v>3735</v>
      </c>
      <c r="C14" s="8" t="s">
        <v>3736</v>
      </c>
      <c r="D14" s="8" t="s">
        <v>3739</v>
      </c>
      <c r="E14" s="8" t="s">
        <v>3737</v>
      </c>
      <c r="F14" s="20">
        <v>24330679.260000002</v>
      </c>
      <c r="G14" s="7" t="s">
        <v>3738</v>
      </c>
      <c r="H14" s="8" t="s">
        <v>100</v>
      </c>
      <c r="I14" s="7" t="s">
        <v>3776</v>
      </c>
    </row>
    <row r="15" spans="1:14" ht="77.25" customHeight="1" x14ac:dyDescent="0.25">
      <c r="A15" s="7">
        <v>10</v>
      </c>
      <c r="B15" s="8" t="s">
        <v>3740</v>
      </c>
      <c r="C15" s="8" t="s">
        <v>3742</v>
      </c>
      <c r="D15" s="8" t="s">
        <v>3749</v>
      </c>
      <c r="E15" s="8" t="s">
        <v>3741</v>
      </c>
      <c r="F15" s="20">
        <v>3499630.11</v>
      </c>
      <c r="G15" s="7" t="s">
        <v>3743</v>
      </c>
      <c r="H15" s="8" t="s">
        <v>100</v>
      </c>
      <c r="I15" s="7" t="s">
        <v>3803</v>
      </c>
    </row>
    <row r="16" spans="1:14" ht="75" x14ac:dyDescent="0.25">
      <c r="A16" s="7">
        <v>11</v>
      </c>
      <c r="B16" s="8" t="s">
        <v>3745</v>
      </c>
      <c r="C16" s="8" t="s">
        <v>3747</v>
      </c>
      <c r="D16" s="8" t="s">
        <v>3748</v>
      </c>
      <c r="E16" s="8" t="s">
        <v>3746</v>
      </c>
      <c r="F16" s="20">
        <v>733294.6</v>
      </c>
      <c r="G16" s="7" t="s">
        <v>3744</v>
      </c>
      <c r="H16" s="8" t="s">
        <v>100</v>
      </c>
      <c r="I16" s="7" t="s">
        <v>3875</v>
      </c>
    </row>
    <row r="17" spans="1:9" ht="60" x14ac:dyDescent="0.25">
      <c r="A17" s="7">
        <v>12</v>
      </c>
      <c r="B17" s="7" t="s">
        <v>3771</v>
      </c>
      <c r="C17" s="8" t="s">
        <v>3772</v>
      </c>
      <c r="D17" s="8" t="s">
        <v>3774</v>
      </c>
      <c r="E17" s="8" t="s">
        <v>3773</v>
      </c>
      <c r="F17" s="20">
        <v>3492196.65</v>
      </c>
      <c r="G17" s="7" t="s">
        <v>3775</v>
      </c>
      <c r="H17" s="8" t="s">
        <v>100</v>
      </c>
      <c r="I17" s="7" t="s">
        <v>3826</v>
      </c>
    </row>
    <row r="18" spans="1:9" ht="45" x14ac:dyDescent="0.25">
      <c r="A18" s="7">
        <v>13</v>
      </c>
      <c r="B18" s="7" t="s">
        <v>3777</v>
      </c>
      <c r="C18" s="8" t="s">
        <v>3811</v>
      </c>
      <c r="D18" s="8" t="s">
        <v>3779</v>
      </c>
      <c r="E18" s="8" t="s">
        <v>3778</v>
      </c>
      <c r="F18" s="20">
        <v>3262618.48</v>
      </c>
      <c r="G18" s="7" t="s">
        <v>3775</v>
      </c>
      <c r="H18" s="8" t="s">
        <v>100</v>
      </c>
      <c r="I18" s="7" t="s">
        <v>3875</v>
      </c>
    </row>
    <row r="19" spans="1:9" ht="90" x14ac:dyDescent="0.25">
      <c r="A19" s="7">
        <v>14</v>
      </c>
      <c r="B19" s="7" t="s">
        <v>3780</v>
      </c>
      <c r="C19" s="8" t="s">
        <v>3782</v>
      </c>
      <c r="D19" s="8" t="s">
        <v>3783</v>
      </c>
      <c r="E19" s="8" t="s">
        <v>3781</v>
      </c>
      <c r="F19" s="20">
        <v>666024.35</v>
      </c>
      <c r="G19" s="7" t="s">
        <v>3776</v>
      </c>
      <c r="H19" s="8" t="s">
        <v>100</v>
      </c>
      <c r="I19" s="7" t="s">
        <v>3832</v>
      </c>
    </row>
    <row r="20" spans="1:9" ht="60" x14ac:dyDescent="0.25">
      <c r="A20" s="7">
        <v>15</v>
      </c>
      <c r="B20" s="7" t="s">
        <v>3804</v>
      </c>
      <c r="C20" s="8" t="s">
        <v>3806</v>
      </c>
      <c r="D20" s="8" t="s">
        <v>3810</v>
      </c>
      <c r="E20" s="8" t="s">
        <v>3805</v>
      </c>
      <c r="F20" s="20">
        <v>3340274.04</v>
      </c>
      <c r="G20" s="7" t="s">
        <v>3803</v>
      </c>
      <c r="H20" s="8" t="s">
        <v>100</v>
      </c>
      <c r="I20" s="7" t="s">
        <v>4297</v>
      </c>
    </row>
    <row r="21" spans="1:9" ht="30" x14ac:dyDescent="0.25">
      <c r="A21" s="7">
        <v>16</v>
      </c>
      <c r="B21" s="7" t="s">
        <v>3807</v>
      </c>
      <c r="C21" s="8" t="s">
        <v>509</v>
      </c>
      <c r="D21" s="8" t="s">
        <v>3806</v>
      </c>
      <c r="E21" s="8" t="s">
        <v>3808</v>
      </c>
      <c r="F21" s="20">
        <v>3302627.03</v>
      </c>
      <c r="G21" s="7" t="s">
        <v>3809</v>
      </c>
      <c r="H21" s="8" t="s">
        <v>100</v>
      </c>
      <c r="I21" s="7" t="s">
        <v>4297</v>
      </c>
    </row>
    <row r="22" spans="1:9" ht="45" x14ac:dyDescent="0.25">
      <c r="A22" s="7">
        <v>17</v>
      </c>
      <c r="B22" s="7" t="s">
        <v>3812</v>
      </c>
      <c r="C22" s="8" t="s">
        <v>3813</v>
      </c>
      <c r="D22" s="8" t="s">
        <v>3814</v>
      </c>
      <c r="E22" s="8" t="s">
        <v>3815</v>
      </c>
      <c r="F22" s="20">
        <v>362754.97</v>
      </c>
      <c r="G22" s="7" t="s">
        <v>3816</v>
      </c>
      <c r="H22" s="8" t="s">
        <v>100</v>
      </c>
      <c r="I22" s="7" t="s">
        <v>3877</v>
      </c>
    </row>
    <row r="23" spans="1:9" ht="90" x14ac:dyDescent="0.25">
      <c r="A23" s="7">
        <v>18</v>
      </c>
      <c r="B23" s="7" t="s">
        <v>4591</v>
      </c>
      <c r="C23" s="8" t="s">
        <v>4592</v>
      </c>
      <c r="D23" s="8" t="s">
        <v>4594</v>
      </c>
      <c r="E23" s="8" t="s">
        <v>4593</v>
      </c>
      <c r="F23" s="20">
        <v>269267</v>
      </c>
      <c r="G23" s="7" t="s">
        <v>4595</v>
      </c>
      <c r="H23" s="8" t="s">
        <v>100</v>
      </c>
      <c r="I23" s="7" t="s">
        <v>4752</v>
      </c>
    </row>
    <row r="24" spans="1:9" ht="75" x14ac:dyDescent="0.25">
      <c r="A24" s="7">
        <v>19</v>
      </c>
      <c r="B24" s="8" t="s">
        <v>5041</v>
      </c>
      <c r="C24" s="8" t="s">
        <v>5047</v>
      </c>
      <c r="D24" s="8" t="s">
        <v>5052</v>
      </c>
      <c r="E24" s="8" t="s">
        <v>5044</v>
      </c>
      <c r="F24" s="20">
        <v>270664.17</v>
      </c>
      <c r="G24" s="8" t="s">
        <v>5051</v>
      </c>
      <c r="H24" s="8" t="s">
        <v>100</v>
      </c>
      <c r="I24" s="7" t="s">
        <v>5133</v>
      </c>
    </row>
    <row r="25" spans="1:9" ht="45" x14ac:dyDescent="0.25">
      <c r="A25" s="7">
        <v>20</v>
      </c>
      <c r="B25" s="8" t="s">
        <v>5042</v>
      </c>
      <c r="C25" s="8" t="s">
        <v>5048</v>
      </c>
      <c r="D25" s="8" t="s">
        <v>5053</v>
      </c>
      <c r="E25" s="8" t="s">
        <v>5045</v>
      </c>
      <c r="F25" s="20">
        <v>455623.36</v>
      </c>
      <c r="G25" s="8" t="s">
        <v>5051</v>
      </c>
      <c r="H25" s="8" t="s">
        <v>100</v>
      </c>
      <c r="I25" s="7" t="s">
        <v>5134</v>
      </c>
    </row>
    <row r="26" spans="1:9" ht="90" x14ac:dyDescent="0.25">
      <c r="A26" s="7">
        <v>21</v>
      </c>
      <c r="B26" s="8" t="s">
        <v>5043</v>
      </c>
      <c r="C26" s="8" t="s">
        <v>5049</v>
      </c>
      <c r="D26" s="8" t="s">
        <v>5054</v>
      </c>
      <c r="E26" s="8" t="s">
        <v>5046</v>
      </c>
      <c r="F26" s="20">
        <v>611438.18999999994</v>
      </c>
      <c r="G26" s="8" t="s">
        <v>5050</v>
      </c>
      <c r="H26" s="8" t="s">
        <v>100</v>
      </c>
      <c r="I26" s="7" t="s">
        <v>5132</v>
      </c>
    </row>
    <row r="27" spans="1:9" ht="45" x14ac:dyDescent="0.25">
      <c r="A27" s="7">
        <v>22</v>
      </c>
      <c r="B27" s="8" t="s">
        <v>5055</v>
      </c>
      <c r="C27" s="8" t="s">
        <v>991</v>
      </c>
      <c r="D27" s="14" t="s">
        <v>5057</v>
      </c>
      <c r="E27" s="8" t="s">
        <v>5056</v>
      </c>
      <c r="F27" s="20">
        <v>288960.74</v>
      </c>
      <c r="G27" s="8" t="s">
        <v>5058</v>
      </c>
      <c r="H27" s="8" t="s">
        <v>100</v>
      </c>
      <c r="I27" s="421" t="s">
        <v>5135</v>
      </c>
    </row>
    <row r="28" spans="1:9" ht="75" x14ac:dyDescent="0.25">
      <c r="A28" s="7">
        <v>23</v>
      </c>
      <c r="B28" s="8" t="s">
        <v>5060</v>
      </c>
      <c r="C28" s="8" t="s">
        <v>5062</v>
      </c>
      <c r="D28" s="14" t="s">
        <v>5063</v>
      </c>
      <c r="E28" s="8" t="s">
        <v>5061</v>
      </c>
      <c r="F28" s="20">
        <v>736482.4</v>
      </c>
      <c r="G28" s="8" t="s">
        <v>5059</v>
      </c>
      <c r="H28" s="8" t="s">
        <v>100</v>
      </c>
      <c r="I28" s="421" t="s">
        <v>5134</v>
      </c>
    </row>
    <row r="29" spans="1:9" ht="90" x14ac:dyDescent="0.25">
      <c r="A29" s="8">
        <v>24</v>
      </c>
      <c r="B29" s="8" t="s">
        <v>5088</v>
      </c>
      <c r="C29" s="8" t="s">
        <v>911</v>
      </c>
      <c r="D29" s="8" t="s">
        <v>1150</v>
      </c>
      <c r="E29" s="5" t="s">
        <v>5090</v>
      </c>
      <c r="F29" s="20">
        <v>749780.52</v>
      </c>
      <c r="G29" s="8" t="s">
        <v>5093</v>
      </c>
      <c r="H29" s="8" t="s">
        <v>100</v>
      </c>
      <c r="I29" s="8" t="s">
        <v>5145</v>
      </c>
    </row>
    <row r="30" spans="1:9" ht="75" x14ac:dyDescent="0.25">
      <c r="A30" s="8">
        <v>25</v>
      </c>
      <c r="B30" s="8" t="s">
        <v>5089</v>
      </c>
      <c r="C30" s="8" t="s">
        <v>5092</v>
      </c>
      <c r="D30" s="14" t="s">
        <v>5095</v>
      </c>
      <c r="E30" s="5" t="s">
        <v>5091</v>
      </c>
      <c r="F30" s="20">
        <v>1330589.54</v>
      </c>
      <c r="G30" s="8" t="s">
        <v>5094</v>
      </c>
      <c r="H30" s="8" t="s">
        <v>100</v>
      </c>
      <c r="I30" s="8" t="s">
        <v>5145</v>
      </c>
    </row>
    <row r="31" spans="1:9" ht="30" x14ac:dyDescent="0.25">
      <c r="A31" s="7">
        <v>26</v>
      </c>
      <c r="B31" s="8" t="s">
        <v>5096</v>
      </c>
      <c r="C31" s="8" t="s">
        <v>5100</v>
      </c>
      <c r="D31" s="8" t="s">
        <v>5105</v>
      </c>
      <c r="E31" s="5" t="s">
        <v>5098</v>
      </c>
      <c r="F31" s="20">
        <v>1390402.86</v>
      </c>
      <c r="G31" s="8" t="s">
        <v>5102</v>
      </c>
      <c r="H31" s="8" t="s">
        <v>100</v>
      </c>
      <c r="I31" s="421" t="s">
        <v>5132</v>
      </c>
    </row>
    <row r="32" spans="1:9" ht="60" x14ac:dyDescent="0.25">
      <c r="A32" s="7">
        <v>27</v>
      </c>
      <c r="B32" s="8" t="s">
        <v>5097</v>
      </c>
      <c r="C32" s="8" t="s">
        <v>5101</v>
      </c>
      <c r="D32" s="8" t="s">
        <v>5104</v>
      </c>
      <c r="E32" s="5" t="s">
        <v>5099</v>
      </c>
      <c r="F32" s="20">
        <v>621087.57999999996</v>
      </c>
      <c r="G32" s="8" t="s">
        <v>5103</v>
      </c>
      <c r="H32" s="8" t="s">
        <v>100</v>
      </c>
      <c r="I32" s="421" t="s">
        <v>5133</v>
      </c>
    </row>
    <row r="33" spans="1:9" ht="60" x14ac:dyDescent="0.25">
      <c r="A33" s="7">
        <v>28</v>
      </c>
      <c r="B33" s="8" t="s">
        <v>5113</v>
      </c>
      <c r="C33" s="8" t="s">
        <v>5116</v>
      </c>
      <c r="D33" s="8" t="s">
        <v>5118</v>
      </c>
      <c r="E33" s="5" t="s">
        <v>5115</v>
      </c>
      <c r="F33" s="20">
        <v>500553.77</v>
      </c>
      <c r="G33" s="8" t="s">
        <v>5117</v>
      </c>
      <c r="H33" s="8" t="s">
        <v>100</v>
      </c>
      <c r="I33" s="8" t="s">
        <v>5154</v>
      </c>
    </row>
    <row r="34" spans="1:9" ht="45" x14ac:dyDescent="0.25">
      <c r="A34" s="7">
        <v>29</v>
      </c>
      <c r="B34" s="8" t="s">
        <v>5114</v>
      </c>
      <c r="C34" s="8" t="s">
        <v>5120</v>
      </c>
      <c r="D34" s="8" t="s">
        <v>5121</v>
      </c>
      <c r="E34" s="5" t="s">
        <v>5119</v>
      </c>
      <c r="F34" s="20">
        <v>378452.33</v>
      </c>
      <c r="G34" s="8" t="s">
        <v>5122</v>
      </c>
      <c r="H34" s="8" t="s">
        <v>100</v>
      </c>
      <c r="I34" s="8" t="s">
        <v>5152</v>
      </c>
    </row>
    <row r="35" spans="1:9" ht="60" x14ac:dyDescent="0.25">
      <c r="A35" s="7">
        <v>30</v>
      </c>
      <c r="B35" s="8" t="s">
        <v>5136</v>
      </c>
      <c r="C35" s="8" t="s">
        <v>5140</v>
      </c>
      <c r="D35" s="14" t="s">
        <v>5143</v>
      </c>
      <c r="E35" s="5" t="s">
        <v>5138</v>
      </c>
      <c r="F35" s="20">
        <v>513800.08</v>
      </c>
      <c r="G35" s="8" t="s">
        <v>5142</v>
      </c>
      <c r="H35" s="8" t="s">
        <v>100</v>
      </c>
      <c r="I35" s="421" t="s">
        <v>5180</v>
      </c>
    </row>
    <row r="36" spans="1:9" ht="30" x14ac:dyDescent="0.25">
      <c r="A36" s="7">
        <v>31</v>
      </c>
      <c r="B36" s="8" t="s">
        <v>5137</v>
      </c>
      <c r="C36" s="14" t="s">
        <v>5141</v>
      </c>
      <c r="D36" s="14" t="s">
        <v>5144</v>
      </c>
      <c r="E36" s="14" t="s">
        <v>5139</v>
      </c>
      <c r="F36" s="20">
        <v>397517.49</v>
      </c>
      <c r="G36" s="7" t="s">
        <v>5142</v>
      </c>
      <c r="H36" s="8" t="s">
        <v>100</v>
      </c>
      <c r="I36" s="421" t="s">
        <v>5153</v>
      </c>
    </row>
    <row r="37" spans="1:9" ht="90" x14ac:dyDescent="0.25">
      <c r="A37" s="7">
        <v>32</v>
      </c>
      <c r="B37" s="7" t="s">
        <v>5155</v>
      </c>
      <c r="C37" s="7" t="s">
        <v>5158</v>
      </c>
      <c r="D37" s="14" t="s">
        <v>5159</v>
      </c>
      <c r="E37" s="8" t="s">
        <v>5156</v>
      </c>
      <c r="F37" s="20">
        <v>1286957.8600000001</v>
      </c>
      <c r="G37" s="7" t="s">
        <v>5157</v>
      </c>
      <c r="H37" s="529" t="s">
        <v>100</v>
      </c>
      <c r="I37" s="7" t="s">
        <v>5207</v>
      </c>
    </row>
    <row r="38" spans="1:9" ht="60" x14ac:dyDescent="0.25">
      <c r="A38" s="7">
        <v>33</v>
      </c>
      <c r="B38" s="7" t="s">
        <v>5160</v>
      </c>
      <c r="C38" s="7" t="s">
        <v>5161</v>
      </c>
      <c r="D38" s="14" t="s">
        <v>5162</v>
      </c>
      <c r="E38" s="7" t="s">
        <v>5163</v>
      </c>
      <c r="F38" s="427">
        <v>1327528.1200000001</v>
      </c>
      <c r="G38" s="7" t="s">
        <v>5157</v>
      </c>
      <c r="H38" s="529" t="s">
        <v>100</v>
      </c>
      <c r="I38" s="7" t="s">
        <v>5207</v>
      </c>
    </row>
    <row r="39" spans="1:9" ht="75" x14ac:dyDescent="0.25">
      <c r="A39" s="7">
        <v>34</v>
      </c>
      <c r="B39" s="7" t="s">
        <v>5199</v>
      </c>
      <c r="C39" s="8" t="s">
        <v>5200</v>
      </c>
      <c r="D39" s="14" t="s">
        <v>5202</v>
      </c>
      <c r="E39" s="7" t="s">
        <v>5201</v>
      </c>
      <c r="F39" s="5">
        <v>550356.72</v>
      </c>
      <c r="G39" s="7" t="s">
        <v>5208</v>
      </c>
      <c r="H39" s="528" t="s">
        <v>100</v>
      </c>
      <c r="I39" s="7" t="s">
        <v>5213</v>
      </c>
    </row>
    <row r="40" spans="1:9" ht="45" x14ac:dyDescent="0.25">
      <c r="A40" s="548">
        <v>35</v>
      </c>
      <c r="B40" s="549" t="s">
        <v>5229</v>
      </c>
      <c r="C40" s="549" t="s">
        <v>5161</v>
      </c>
      <c r="D40" s="14" t="s">
        <v>5238</v>
      </c>
      <c r="E40" s="5" t="s">
        <v>5232</v>
      </c>
      <c r="F40" s="5">
        <v>1025122.19</v>
      </c>
      <c r="G40" s="549" t="s">
        <v>5236</v>
      </c>
      <c r="H40" s="548" t="s">
        <v>5262</v>
      </c>
      <c r="I40" s="548"/>
    </row>
    <row r="41" spans="1:9" ht="45" x14ac:dyDescent="0.25">
      <c r="A41" s="548">
        <v>36</v>
      </c>
      <c r="B41" s="549" t="s">
        <v>5230</v>
      </c>
      <c r="C41" s="549" t="s">
        <v>5235</v>
      </c>
      <c r="D41" s="14" t="s">
        <v>5239</v>
      </c>
      <c r="E41" s="5" t="s">
        <v>5233</v>
      </c>
      <c r="F41" s="5">
        <v>1145265.6200000001</v>
      </c>
      <c r="G41" s="549" t="s">
        <v>5237</v>
      </c>
      <c r="H41" s="488" t="s">
        <v>5263</v>
      </c>
      <c r="I41" s="548"/>
    </row>
    <row r="42" spans="1:9" ht="75" x14ac:dyDescent="0.25">
      <c r="A42" s="548">
        <v>37</v>
      </c>
      <c r="B42" s="549" t="s">
        <v>5231</v>
      </c>
      <c r="C42" s="549" t="s">
        <v>3772</v>
      </c>
      <c r="D42" s="14" t="s">
        <v>5240</v>
      </c>
      <c r="E42" s="5" t="s">
        <v>5234</v>
      </c>
      <c r="F42" s="5">
        <v>1393658.97</v>
      </c>
      <c r="G42" s="549" t="s">
        <v>5237</v>
      </c>
      <c r="H42" s="488" t="s">
        <v>5263</v>
      </c>
      <c r="I42" s="548"/>
    </row>
    <row r="43" spans="1:9" x14ac:dyDescent="0.25">
      <c r="A43" s="552"/>
      <c r="B43" s="553"/>
      <c r="C43" s="553"/>
      <c r="D43" s="554"/>
      <c r="E43" s="555"/>
      <c r="F43" s="555"/>
      <c r="G43" s="553"/>
      <c r="H43" s="552"/>
      <c r="I43" s="552"/>
    </row>
    <row r="44" spans="1:9" x14ac:dyDescent="0.25">
      <c r="A44" s="552"/>
      <c r="B44" s="553"/>
      <c r="C44" s="553"/>
      <c r="D44" s="554"/>
      <c r="E44" s="555"/>
      <c r="F44" s="555"/>
      <c r="G44" s="553"/>
      <c r="H44" s="552"/>
      <c r="I44" s="552"/>
    </row>
    <row r="45" spans="1:9" x14ac:dyDescent="0.25">
      <c r="F45" t="s">
        <v>5165</v>
      </c>
      <c r="G45" s="458" t="s">
        <v>5166</v>
      </c>
    </row>
    <row r="46" spans="1:9" x14ac:dyDescent="0.25">
      <c r="E46" s="2" t="s">
        <v>5164</v>
      </c>
      <c r="F46" s="413">
        <f>F5+F6+F7+F8+F9+F11</f>
        <v>16143526</v>
      </c>
      <c r="G46" s="458">
        <v>5</v>
      </c>
    </row>
    <row r="47" spans="1:9" x14ac:dyDescent="0.25">
      <c r="E47" s="2" t="s">
        <v>5167</v>
      </c>
      <c r="F47" s="413">
        <f>SUM(F12:F44)+F10</f>
        <v>77137755.089999989</v>
      </c>
      <c r="G47" s="458">
        <f>G48-G46</f>
        <v>32</v>
      </c>
      <c r="H47" s="413"/>
    </row>
    <row r="48" spans="1:9" x14ac:dyDescent="0.25">
      <c r="E48" s="2" t="s">
        <v>5168</v>
      </c>
      <c r="F48" s="413">
        <f>SUM(F5:F45)</f>
        <v>93281281.090000004</v>
      </c>
      <c r="G48" s="458">
        <f>37</f>
        <v>37</v>
      </c>
      <c r="H48" s="413"/>
    </row>
    <row r="49" spans="6:8" x14ac:dyDescent="0.25">
      <c r="F49" s="413"/>
      <c r="G49" s="2"/>
      <c r="H49" s="413"/>
    </row>
    <row r="50" spans="6:8" x14ac:dyDescent="0.25">
      <c r="F50" s="413"/>
    </row>
    <row r="51" spans="6:8" x14ac:dyDescent="0.25">
      <c r="F51" s="413"/>
      <c r="H51" s="413"/>
    </row>
    <row r="52" spans="6:8" x14ac:dyDescent="0.25">
      <c r="H52" s="413"/>
    </row>
    <row r="53" spans="6:8" x14ac:dyDescent="0.25">
      <c r="H53" s="413"/>
    </row>
  </sheetData>
  <mergeCells count="7">
    <mergeCell ref="I5:I6"/>
    <mergeCell ref="G5:G6"/>
    <mergeCell ref="A5:A6"/>
    <mergeCell ref="B5:B6"/>
    <mergeCell ref="E5:E6"/>
    <mergeCell ref="D5:D6"/>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E10" workbookViewId="0">
      <selection activeCell="M8" sqref="M8"/>
    </sheetView>
  </sheetViews>
  <sheetFormatPr defaultRowHeight="15" x14ac:dyDescent="0.25"/>
  <cols>
    <col min="2" max="2" width="18.140625" customWidth="1"/>
    <col min="3" max="3" width="30" customWidth="1"/>
    <col min="4" max="4" width="25.5703125" customWidth="1"/>
    <col min="5" max="5" width="24.42578125" customWidth="1"/>
    <col min="6" max="11" width="24.5703125" customWidth="1"/>
    <col min="12" max="12" width="18.5703125" customWidth="1"/>
    <col min="13" max="13" width="33.42578125" customWidth="1"/>
    <col min="14" max="14" width="20.42578125" customWidth="1"/>
    <col min="15" max="15" width="31.42578125" customWidth="1"/>
    <col min="16" max="16" width="20.42578125" customWidth="1"/>
  </cols>
  <sheetData>
    <row r="1" spans="1:16" ht="27.6" customHeight="1" x14ac:dyDescent="0.25">
      <c r="A1" s="13" t="s">
        <v>0</v>
      </c>
      <c r="B1" s="13" t="s">
        <v>9</v>
      </c>
      <c r="C1" s="13" t="s">
        <v>1</v>
      </c>
      <c r="D1" s="13" t="s">
        <v>3904</v>
      </c>
      <c r="E1" s="13" t="s">
        <v>2</v>
      </c>
      <c r="F1" s="13" t="s">
        <v>14</v>
      </c>
      <c r="G1" s="13" t="s">
        <v>15</v>
      </c>
      <c r="H1" s="13" t="s">
        <v>3914</v>
      </c>
      <c r="I1" s="13" t="s">
        <v>3926</v>
      </c>
      <c r="J1" s="13" t="s">
        <v>3927</v>
      </c>
      <c r="K1" s="13" t="s">
        <v>3</v>
      </c>
      <c r="L1" s="18" t="s">
        <v>4</v>
      </c>
      <c r="M1" s="13" t="s">
        <v>5</v>
      </c>
      <c r="N1" s="13" t="s">
        <v>6</v>
      </c>
      <c r="O1" s="13" t="s">
        <v>7</v>
      </c>
      <c r="P1" s="13" t="s">
        <v>8</v>
      </c>
    </row>
    <row r="2" spans="1:16" ht="60" x14ac:dyDescent="0.25">
      <c r="A2" s="8">
        <v>1</v>
      </c>
      <c r="B2" s="8" t="s">
        <v>3906</v>
      </c>
      <c r="C2" s="1" t="s">
        <v>3900</v>
      </c>
      <c r="D2" s="8" t="s">
        <v>3901</v>
      </c>
      <c r="E2" s="8" t="s">
        <v>3902</v>
      </c>
      <c r="F2" s="8" t="s">
        <v>3903</v>
      </c>
      <c r="G2" s="8" t="s">
        <v>3905</v>
      </c>
      <c r="H2" s="8"/>
      <c r="I2" s="8"/>
      <c r="J2" s="8"/>
      <c r="K2" s="8" t="s">
        <v>3899</v>
      </c>
      <c r="L2" s="5">
        <v>4252896.2300000004</v>
      </c>
      <c r="M2" s="3" t="s">
        <v>1904</v>
      </c>
      <c r="N2" s="8" t="s">
        <v>159</v>
      </c>
      <c r="O2" s="3" t="s">
        <v>1666</v>
      </c>
      <c r="P2" s="3" t="s">
        <v>1666</v>
      </c>
    </row>
    <row r="3" spans="1:16" ht="98.45" customHeight="1" x14ac:dyDescent="0.25">
      <c r="A3" s="8">
        <v>2</v>
      </c>
      <c r="B3" s="8" t="s">
        <v>3907</v>
      </c>
      <c r="C3" s="1" t="s">
        <v>3917</v>
      </c>
      <c r="D3" s="8" t="s">
        <v>3918</v>
      </c>
      <c r="E3" s="8" t="s">
        <v>3919</v>
      </c>
      <c r="F3" s="8" t="s">
        <v>3920</v>
      </c>
      <c r="G3" s="8" t="s">
        <v>3921</v>
      </c>
      <c r="H3" s="8" t="s">
        <v>3922</v>
      </c>
      <c r="I3" s="447" t="s">
        <v>3923</v>
      </c>
      <c r="J3" s="8" t="s">
        <v>3924</v>
      </c>
      <c r="K3" s="8" t="s">
        <v>3925</v>
      </c>
      <c r="L3" s="5">
        <v>5209341.07</v>
      </c>
      <c r="M3" s="3" t="s">
        <v>3322</v>
      </c>
      <c r="N3" s="8" t="s">
        <v>159</v>
      </c>
      <c r="O3" s="3" t="s">
        <v>1496</v>
      </c>
      <c r="P3" s="3" t="s">
        <v>1496</v>
      </c>
    </row>
    <row r="4" spans="1:16" ht="120" x14ac:dyDescent="0.25">
      <c r="A4" s="8">
        <v>3</v>
      </c>
      <c r="B4" s="8" t="s">
        <v>3908</v>
      </c>
      <c r="C4" s="1" t="s">
        <v>926</v>
      </c>
      <c r="D4" s="1" t="s">
        <v>3910</v>
      </c>
      <c r="E4" s="1" t="s">
        <v>3911</v>
      </c>
      <c r="F4" s="1" t="s">
        <v>3912</v>
      </c>
      <c r="G4" s="1" t="s">
        <v>3913</v>
      </c>
      <c r="H4" s="1" t="s">
        <v>3915</v>
      </c>
      <c r="I4" s="1"/>
      <c r="J4" s="1"/>
      <c r="K4" s="8" t="s">
        <v>3916</v>
      </c>
      <c r="L4" s="5">
        <v>6675000</v>
      </c>
      <c r="M4" s="3" t="s">
        <v>3931</v>
      </c>
      <c r="N4" s="8" t="s">
        <v>159</v>
      </c>
      <c r="O4" s="3" t="s">
        <v>3323</v>
      </c>
      <c r="P4" s="3" t="s">
        <v>3323</v>
      </c>
    </row>
    <row r="5" spans="1:16" ht="54" customHeight="1" x14ac:dyDescent="0.25">
      <c r="A5" s="8">
        <v>4</v>
      </c>
      <c r="B5" s="8" t="s">
        <v>3909</v>
      </c>
      <c r="C5" s="1" t="s">
        <v>2699</v>
      </c>
      <c r="D5" s="1" t="s">
        <v>3929</v>
      </c>
      <c r="E5" s="1" t="s">
        <v>3905</v>
      </c>
      <c r="F5" s="1" t="s">
        <v>3930</v>
      </c>
      <c r="G5" s="1"/>
      <c r="H5" s="1"/>
      <c r="I5" s="1"/>
      <c r="J5" s="1"/>
      <c r="K5" s="8" t="s">
        <v>3928</v>
      </c>
      <c r="L5" s="5">
        <v>4775696</v>
      </c>
      <c r="M5" s="3" t="s">
        <v>3932</v>
      </c>
      <c r="N5" s="8" t="s">
        <v>159</v>
      </c>
      <c r="O5" s="3" t="s">
        <v>1496</v>
      </c>
      <c r="P5" s="3" t="s">
        <v>1496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52"/>
  <sheetViews>
    <sheetView topLeftCell="A37" zoomScale="85" zoomScaleNormal="85" workbookViewId="0">
      <selection activeCell="J41" sqref="J41"/>
    </sheetView>
  </sheetViews>
  <sheetFormatPr defaultRowHeight="15" x14ac:dyDescent="0.25"/>
  <cols>
    <col min="1" max="1" width="7.140625" style="15" customWidth="1"/>
    <col min="2" max="2" width="13.140625" style="15" customWidth="1"/>
    <col min="3" max="6" width="17.140625" style="15" customWidth="1"/>
    <col min="7" max="7" width="16.140625" style="15" customWidth="1"/>
    <col min="8" max="8" width="31.140625" style="15" customWidth="1"/>
    <col min="9" max="9" width="15.140625" style="521" customWidth="1"/>
    <col min="10" max="10" width="25" style="15" customWidth="1"/>
    <col min="11" max="11" width="23.5703125" style="15" customWidth="1"/>
    <col min="12" max="12" width="19" style="15" customWidth="1"/>
  </cols>
  <sheetData>
    <row r="1" spans="1:15" ht="15.75" thickBot="1" x14ac:dyDescent="0.3"/>
    <row r="2" spans="1:15" ht="15.75" thickBot="1" x14ac:dyDescent="0.3">
      <c r="A2" s="383" t="s">
        <v>3344</v>
      </c>
      <c r="B2" s="384"/>
      <c r="C2" s="384"/>
      <c r="D2" s="384"/>
      <c r="E2" s="384"/>
      <c r="F2" s="384"/>
      <c r="G2" s="384"/>
      <c r="H2" s="384"/>
      <c r="I2" s="384"/>
      <c r="J2" s="385"/>
      <c r="K2"/>
    </row>
    <row r="3" spans="1:15" x14ac:dyDescent="0.25">
      <c r="A3" s="838"/>
      <c r="B3" s="838"/>
      <c r="C3" s="838"/>
      <c r="D3" s="838"/>
      <c r="E3" s="838"/>
      <c r="F3" s="838"/>
      <c r="G3" s="838"/>
      <c r="H3" s="838"/>
      <c r="I3" s="838"/>
      <c r="J3" s="838"/>
      <c r="K3" s="838"/>
    </row>
    <row r="4" spans="1:15" ht="15.75" thickBot="1" x14ac:dyDescent="0.3"/>
    <row r="5" spans="1:15" ht="43.35" customHeight="1" x14ac:dyDescent="0.25">
      <c r="A5" s="386" t="s">
        <v>1329</v>
      </c>
      <c r="B5" s="387" t="s">
        <v>3083</v>
      </c>
      <c r="C5" s="387" t="s">
        <v>3088</v>
      </c>
      <c r="D5" s="387" t="s">
        <v>3357</v>
      </c>
      <c r="E5" s="387" t="s">
        <v>3358</v>
      </c>
      <c r="F5" s="387" t="s">
        <v>3359</v>
      </c>
      <c r="G5" s="387" t="s">
        <v>3360</v>
      </c>
      <c r="H5" s="387" t="s">
        <v>491</v>
      </c>
      <c r="I5" s="387" t="s">
        <v>3087</v>
      </c>
      <c r="J5" s="387" t="s">
        <v>3057</v>
      </c>
      <c r="K5" s="387" t="s">
        <v>3056</v>
      </c>
      <c r="L5" s="388" t="s">
        <v>3086</v>
      </c>
    </row>
    <row r="6" spans="1:15" ht="90" x14ac:dyDescent="0.25">
      <c r="A6" s="8">
        <v>1</v>
      </c>
      <c r="B6" s="8" t="s">
        <v>117</v>
      </c>
      <c r="C6" s="1" t="s">
        <v>3072</v>
      </c>
      <c r="D6" s="1"/>
      <c r="E6" s="1"/>
      <c r="F6" s="1"/>
      <c r="G6" s="8"/>
      <c r="H6" s="8" t="s">
        <v>3073</v>
      </c>
      <c r="I6" s="522">
        <v>1274780</v>
      </c>
      <c r="J6" s="3"/>
      <c r="K6" s="8" t="s">
        <v>100</v>
      </c>
      <c r="L6" s="3">
        <v>45036</v>
      </c>
      <c r="M6" s="2"/>
      <c r="N6" s="2"/>
      <c r="O6" s="2"/>
    </row>
    <row r="7" spans="1:15" ht="60" x14ac:dyDescent="0.25">
      <c r="A7" s="8">
        <v>2</v>
      </c>
      <c r="B7" s="8" t="s">
        <v>117</v>
      </c>
      <c r="C7" s="1" t="s">
        <v>3075</v>
      </c>
      <c r="D7" s="1"/>
      <c r="E7" s="1"/>
      <c r="F7" s="1"/>
      <c r="G7" s="8"/>
      <c r="H7" s="8" t="s">
        <v>3074</v>
      </c>
      <c r="I7" s="522">
        <v>2647855</v>
      </c>
      <c r="J7" s="3"/>
      <c r="K7" s="8" t="s">
        <v>100</v>
      </c>
      <c r="L7" s="3">
        <v>45035</v>
      </c>
      <c r="M7" s="2"/>
      <c r="N7" s="2"/>
      <c r="O7" s="2"/>
    </row>
    <row r="8" spans="1:15" ht="105" x14ac:dyDescent="0.25">
      <c r="A8" s="8">
        <v>3</v>
      </c>
      <c r="B8" s="8" t="s">
        <v>117</v>
      </c>
      <c r="C8" s="1" t="s">
        <v>3077</v>
      </c>
      <c r="D8" s="1"/>
      <c r="E8" s="1"/>
      <c r="F8" s="1"/>
      <c r="G8" s="1"/>
      <c r="H8" s="8" t="s">
        <v>3076</v>
      </c>
      <c r="I8" s="522">
        <v>50250</v>
      </c>
      <c r="J8" s="3"/>
      <c r="K8" s="8" t="s">
        <v>100</v>
      </c>
      <c r="L8" s="3">
        <v>45121</v>
      </c>
      <c r="M8" s="2"/>
      <c r="N8" s="2"/>
      <c r="O8" s="2"/>
    </row>
    <row r="9" spans="1:15" ht="150" x14ac:dyDescent="0.25">
      <c r="A9" s="8">
        <v>4</v>
      </c>
      <c r="B9" s="8" t="s">
        <v>117</v>
      </c>
      <c r="C9" s="1" t="s">
        <v>3079</v>
      </c>
      <c r="D9" s="1"/>
      <c r="E9" s="1"/>
      <c r="F9" s="1"/>
      <c r="G9" s="1"/>
      <c r="H9" s="8" t="s">
        <v>3078</v>
      </c>
      <c r="I9" s="522">
        <v>4002176</v>
      </c>
      <c r="J9" s="3"/>
      <c r="K9" s="8" t="s">
        <v>100</v>
      </c>
      <c r="L9" s="3">
        <v>45121</v>
      </c>
      <c r="M9" s="2"/>
      <c r="N9" s="2"/>
      <c r="O9" s="2"/>
    </row>
    <row r="10" spans="1:15" ht="120" x14ac:dyDescent="0.25">
      <c r="A10" s="8">
        <v>5</v>
      </c>
      <c r="B10" s="8" t="s">
        <v>3355</v>
      </c>
      <c r="C10" s="1" t="s">
        <v>3356</v>
      </c>
      <c r="D10" s="1" t="s">
        <v>3361</v>
      </c>
      <c r="E10" s="1" t="s">
        <v>3362</v>
      </c>
      <c r="F10" s="1" t="s">
        <v>3363</v>
      </c>
      <c r="G10" s="1" t="s">
        <v>3364</v>
      </c>
      <c r="H10" s="8" t="s">
        <v>3365</v>
      </c>
      <c r="I10" s="522">
        <v>13799413.650000002</v>
      </c>
      <c r="J10" s="3" t="s">
        <v>3082</v>
      </c>
      <c r="K10" s="8" t="s">
        <v>100</v>
      </c>
      <c r="L10" s="3">
        <v>45202</v>
      </c>
      <c r="M10" s="2"/>
      <c r="N10" s="2"/>
      <c r="O10" s="2"/>
    </row>
    <row r="11" spans="1:15" ht="60" x14ac:dyDescent="0.25">
      <c r="A11" s="8">
        <v>6</v>
      </c>
      <c r="B11" s="8" t="s">
        <v>3366</v>
      </c>
      <c r="C11" s="1" t="s">
        <v>3367</v>
      </c>
      <c r="D11" s="1" t="s">
        <v>3368</v>
      </c>
      <c r="E11" s="1" t="s">
        <v>3369</v>
      </c>
      <c r="F11" s="1" t="s">
        <v>3370</v>
      </c>
      <c r="G11" s="1"/>
      <c r="H11" s="8" t="s">
        <v>3371</v>
      </c>
      <c r="I11" s="522">
        <v>4999311.4399999995</v>
      </c>
      <c r="J11" s="3" t="s">
        <v>3372</v>
      </c>
      <c r="K11" s="8" t="s">
        <v>100</v>
      </c>
      <c r="L11" s="3">
        <v>45222</v>
      </c>
      <c r="M11" s="2"/>
      <c r="N11" s="2"/>
      <c r="O11" s="2"/>
    </row>
    <row r="12" spans="1:15" ht="75" x14ac:dyDescent="0.25">
      <c r="A12" s="8">
        <v>7</v>
      </c>
      <c r="B12" s="8" t="s">
        <v>3375</v>
      </c>
      <c r="C12" s="1" t="s">
        <v>17</v>
      </c>
      <c r="D12" s="1" t="s">
        <v>18</v>
      </c>
      <c r="E12" s="1"/>
      <c r="F12" s="1"/>
      <c r="G12" s="1"/>
      <c r="H12" s="8" t="s">
        <v>3376</v>
      </c>
      <c r="I12" s="522">
        <v>5055900.4000000004</v>
      </c>
      <c r="J12" s="3" t="s">
        <v>3382</v>
      </c>
      <c r="K12" s="8" t="s">
        <v>100</v>
      </c>
      <c r="L12" s="3">
        <v>45281</v>
      </c>
      <c r="M12" s="2"/>
      <c r="N12" s="2"/>
      <c r="O12" s="2"/>
    </row>
    <row r="13" spans="1:15" ht="60" x14ac:dyDescent="0.25">
      <c r="A13" s="8">
        <v>8</v>
      </c>
      <c r="B13" s="8" t="s">
        <v>3377</v>
      </c>
      <c r="C13" s="1" t="s">
        <v>3378</v>
      </c>
      <c r="D13" s="1" t="s">
        <v>3379</v>
      </c>
      <c r="E13" s="1" t="s">
        <v>3380</v>
      </c>
      <c r="F13" s="1"/>
      <c r="G13" s="1"/>
      <c r="H13" s="8" t="s">
        <v>3381</v>
      </c>
      <c r="I13" s="522">
        <v>9500000.0099999998</v>
      </c>
      <c r="J13" s="3" t="s">
        <v>3382</v>
      </c>
      <c r="K13" s="8" t="s">
        <v>100</v>
      </c>
      <c r="L13" s="3">
        <v>45259</v>
      </c>
      <c r="M13" s="2"/>
      <c r="N13" s="2"/>
      <c r="O13" s="2"/>
    </row>
    <row r="14" spans="1:15" ht="75" x14ac:dyDescent="0.25">
      <c r="A14" s="8">
        <v>9</v>
      </c>
      <c r="B14" s="8" t="s">
        <v>3392</v>
      </c>
      <c r="C14" s="1" t="s">
        <v>3393</v>
      </c>
      <c r="D14" s="1" t="s">
        <v>3397</v>
      </c>
      <c r="E14" s="1" t="s">
        <v>3394</v>
      </c>
      <c r="F14" s="1"/>
      <c r="G14" s="1"/>
      <c r="H14" s="8" t="s">
        <v>3396</v>
      </c>
      <c r="I14" s="522">
        <v>5000000.0000000009</v>
      </c>
      <c r="J14" s="3" t="s">
        <v>3395</v>
      </c>
      <c r="K14" s="8" t="s">
        <v>100</v>
      </c>
      <c r="L14" s="3">
        <v>45468</v>
      </c>
      <c r="M14" s="2"/>
      <c r="N14" s="2"/>
      <c r="O14" s="2"/>
    </row>
    <row r="15" spans="1:15" ht="105" x14ac:dyDescent="0.25">
      <c r="A15" s="8">
        <v>10</v>
      </c>
      <c r="B15" s="8" t="s">
        <v>3684</v>
      </c>
      <c r="C15" s="1" t="s">
        <v>3685</v>
      </c>
      <c r="D15" s="1" t="s">
        <v>3686</v>
      </c>
      <c r="E15" s="1"/>
      <c r="F15" s="1"/>
      <c r="G15" s="1"/>
      <c r="H15" s="8" t="s">
        <v>3687</v>
      </c>
      <c r="I15" s="522">
        <v>1833281.5</v>
      </c>
      <c r="J15" s="3" t="s">
        <v>3700</v>
      </c>
      <c r="K15" s="8" t="s">
        <v>100</v>
      </c>
      <c r="L15" s="3" t="s">
        <v>3770</v>
      </c>
      <c r="M15" s="2"/>
      <c r="N15" s="2"/>
      <c r="O15" s="2"/>
    </row>
    <row r="16" spans="1:15" ht="45" x14ac:dyDescent="0.25">
      <c r="A16" s="8">
        <v>11</v>
      </c>
      <c r="B16" s="8" t="s">
        <v>3688</v>
      </c>
      <c r="C16" s="1" t="s">
        <v>3689</v>
      </c>
      <c r="D16" s="1" t="s">
        <v>85</v>
      </c>
      <c r="E16" s="1"/>
      <c r="F16" s="1"/>
      <c r="G16" s="1"/>
      <c r="H16" s="8" t="s">
        <v>3690</v>
      </c>
      <c r="I16" s="522">
        <v>803863.48</v>
      </c>
      <c r="J16" s="3" t="s">
        <v>3700</v>
      </c>
      <c r="K16" s="8" t="s">
        <v>100</v>
      </c>
      <c r="L16" s="3" t="s">
        <v>3775</v>
      </c>
      <c r="M16" s="2"/>
      <c r="N16" s="2"/>
      <c r="O16" s="2"/>
    </row>
    <row r="17" spans="1:15" ht="75" x14ac:dyDescent="0.25">
      <c r="A17" s="8">
        <v>12</v>
      </c>
      <c r="B17" s="8" t="s">
        <v>3691</v>
      </c>
      <c r="C17" s="1" t="s">
        <v>3692</v>
      </c>
      <c r="D17" s="1" t="s">
        <v>3686</v>
      </c>
      <c r="E17" s="1"/>
      <c r="F17" s="1"/>
      <c r="G17" s="1"/>
      <c r="H17" s="8" t="s">
        <v>3693</v>
      </c>
      <c r="I17" s="522">
        <v>1942421.6500000001</v>
      </c>
      <c r="J17" s="3" t="s">
        <v>3700</v>
      </c>
      <c r="K17" s="8" t="s">
        <v>100</v>
      </c>
      <c r="L17" s="3" t="s">
        <v>3798</v>
      </c>
      <c r="M17" s="2"/>
      <c r="N17" s="2"/>
      <c r="O17" s="2"/>
    </row>
    <row r="18" spans="1:15" ht="75" x14ac:dyDescent="0.25">
      <c r="A18" s="8">
        <v>13</v>
      </c>
      <c r="B18" s="8" t="s">
        <v>3694</v>
      </c>
      <c r="C18" s="1" t="s">
        <v>3695</v>
      </c>
      <c r="D18" s="1" t="s">
        <v>3686</v>
      </c>
      <c r="E18" s="1"/>
      <c r="F18" s="1"/>
      <c r="G18" s="1"/>
      <c r="H18" s="8" t="s">
        <v>3696</v>
      </c>
      <c r="I18" s="522">
        <v>2041920.48</v>
      </c>
      <c r="J18" s="3" t="s">
        <v>3700</v>
      </c>
      <c r="K18" s="8" t="s">
        <v>100</v>
      </c>
      <c r="L18" s="3" t="s">
        <v>3798</v>
      </c>
      <c r="M18" s="2"/>
      <c r="N18" s="2"/>
      <c r="O18" s="2"/>
    </row>
    <row r="19" spans="1:15" ht="75" x14ac:dyDescent="0.25">
      <c r="A19" s="426">
        <v>14</v>
      </c>
      <c r="B19" s="426" t="s">
        <v>3697</v>
      </c>
      <c r="C19" s="490" t="s">
        <v>31</v>
      </c>
      <c r="D19" s="490" t="s">
        <v>1448</v>
      </c>
      <c r="E19" s="490" t="s">
        <v>3698</v>
      </c>
      <c r="F19" s="490" t="s">
        <v>3221</v>
      </c>
      <c r="G19" s="490"/>
      <c r="H19" s="426" t="s">
        <v>3699</v>
      </c>
      <c r="I19" s="523">
        <v>1423187.4800000002</v>
      </c>
      <c r="J19" s="491" t="s">
        <v>3701</v>
      </c>
      <c r="K19" s="426" t="s">
        <v>100</v>
      </c>
      <c r="L19" s="491" t="s">
        <v>3776</v>
      </c>
      <c r="M19" s="2"/>
      <c r="N19" s="2"/>
      <c r="O19" s="2"/>
    </row>
    <row r="20" spans="1:15" ht="90" x14ac:dyDescent="0.25">
      <c r="A20" s="426">
        <v>15</v>
      </c>
      <c r="B20" s="426" t="s">
        <v>3702</v>
      </c>
      <c r="C20" s="490" t="s">
        <v>3703</v>
      </c>
      <c r="D20" s="490" t="s">
        <v>3704</v>
      </c>
      <c r="E20" s="490" t="s">
        <v>3705</v>
      </c>
      <c r="F20" s="490" t="s">
        <v>3706</v>
      </c>
      <c r="G20" s="490"/>
      <c r="H20" s="426" t="s">
        <v>3707</v>
      </c>
      <c r="I20" s="523">
        <v>2139847.3199999998</v>
      </c>
      <c r="J20" s="491" t="s">
        <v>3730</v>
      </c>
      <c r="K20" s="426" t="s">
        <v>100</v>
      </c>
      <c r="L20" s="491" t="s">
        <v>3775</v>
      </c>
      <c r="M20" s="2"/>
      <c r="N20" s="2"/>
      <c r="O20" s="2"/>
    </row>
    <row r="21" spans="1:15" ht="75" x14ac:dyDescent="0.25">
      <c r="A21" s="8">
        <v>16</v>
      </c>
      <c r="B21" s="8" t="s">
        <v>3708</v>
      </c>
      <c r="C21" s="1" t="s">
        <v>3709</v>
      </c>
      <c r="D21" s="1" t="s">
        <v>29</v>
      </c>
      <c r="E21" s="1"/>
      <c r="F21" s="1"/>
      <c r="G21" s="1"/>
      <c r="H21" s="8" t="s">
        <v>3710</v>
      </c>
      <c r="I21" s="522">
        <v>1242286.25</v>
      </c>
      <c r="J21" s="3" t="s">
        <v>3731</v>
      </c>
      <c r="K21" s="8" t="s">
        <v>100</v>
      </c>
      <c r="L21" s="3" t="s">
        <v>3803</v>
      </c>
      <c r="M21" s="2"/>
      <c r="N21" s="2"/>
      <c r="O21" s="2"/>
    </row>
    <row r="22" spans="1:15" ht="90" x14ac:dyDescent="0.25">
      <c r="A22" s="492">
        <v>17</v>
      </c>
      <c r="B22" s="492" t="s">
        <v>3711</v>
      </c>
      <c r="C22" s="493" t="s">
        <v>3712</v>
      </c>
      <c r="D22" s="493" t="s">
        <v>3239</v>
      </c>
      <c r="E22" s="493" t="s">
        <v>3713</v>
      </c>
      <c r="F22" s="493"/>
      <c r="G22" s="493"/>
      <c r="H22" s="492" t="s">
        <v>3714</v>
      </c>
      <c r="I22" s="524">
        <v>2341077.2600000002</v>
      </c>
      <c r="J22" s="494" t="s">
        <v>3732</v>
      </c>
      <c r="K22" s="492" t="s">
        <v>4669</v>
      </c>
      <c r="L22" s="494" t="s">
        <v>3831</v>
      </c>
      <c r="M22" s="2"/>
      <c r="N22" s="2"/>
      <c r="O22" s="2"/>
    </row>
    <row r="23" spans="1:15" ht="60" x14ac:dyDescent="0.25">
      <c r="A23" s="8">
        <v>18</v>
      </c>
      <c r="B23" s="8" t="s">
        <v>3715</v>
      </c>
      <c r="C23" s="1" t="s">
        <v>3716</v>
      </c>
      <c r="D23" s="1" t="s">
        <v>3717</v>
      </c>
      <c r="E23" s="1" t="s">
        <v>3718</v>
      </c>
      <c r="F23" s="1"/>
      <c r="G23" s="1"/>
      <c r="H23" s="8" t="s">
        <v>3719</v>
      </c>
      <c r="I23" s="522">
        <v>470080.25</v>
      </c>
      <c r="J23" s="3" t="s">
        <v>3732</v>
      </c>
      <c r="K23" s="8" t="s">
        <v>100</v>
      </c>
      <c r="L23" s="3" t="s">
        <v>3876</v>
      </c>
      <c r="M23" s="2"/>
      <c r="N23" s="2"/>
      <c r="O23" s="2"/>
    </row>
    <row r="24" spans="1:15" ht="75" x14ac:dyDescent="0.25">
      <c r="A24" s="8">
        <v>19</v>
      </c>
      <c r="B24" s="8" t="s">
        <v>3720</v>
      </c>
      <c r="C24" s="1" t="s">
        <v>67</v>
      </c>
      <c r="D24" s="1" t="s">
        <v>68</v>
      </c>
      <c r="E24" s="1"/>
      <c r="F24" s="1"/>
      <c r="G24" s="1"/>
      <c r="H24" s="8" t="s">
        <v>3721</v>
      </c>
      <c r="I24" s="522">
        <v>2144254.48</v>
      </c>
      <c r="J24" s="3" t="s">
        <v>3733</v>
      </c>
      <c r="K24" s="8" t="s">
        <v>100</v>
      </c>
      <c r="L24" s="3" t="s">
        <v>3876</v>
      </c>
      <c r="M24" s="2"/>
      <c r="N24" s="2"/>
      <c r="O24" s="2"/>
    </row>
    <row r="25" spans="1:15" ht="105" x14ac:dyDescent="0.25">
      <c r="A25" s="8">
        <v>20</v>
      </c>
      <c r="B25" s="8" t="s">
        <v>3722</v>
      </c>
      <c r="C25" s="1" t="s">
        <v>3723</v>
      </c>
      <c r="D25" s="1" t="s">
        <v>3724</v>
      </c>
      <c r="E25" s="1" t="s">
        <v>3725</v>
      </c>
      <c r="F25" s="1" t="s">
        <v>3726</v>
      </c>
      <c r="G25" s="1"/>
      <c r="H25" s="8" t="s">
        <v>3727</v>
      </c>
      <c r="I25" s="522">
        <v>1754388.54</v>
      </c>
      <c r="J25" s="3" t="s">
        <v>3732</v>
      </c>
      <c r="K25" s="8" t="s">
        <v>100</v>
      </c>
      <c r="L25" s="3" t="s">
        <v>3831</v>
      </c>
      <c r="M25" s="2"/>
      <c r="N25" s="2"/>
      <c r="O25" s="2"/>
    </row>
    <row r="26" spans="1:15" ht="75" x14ac:dyDescent="0.25">
      <c r="A26" s="8">
        <v>21</v>
      </c>
      <c r="B26" s="8" t="s">
        <v>3728</v>
      </c>
      <c r="C26" s="1" t="s">
        <v>17</v>
      </c>
      <c r="D26" s="1" t="s">
        <v>3393</v>
      </c>
      <c r="E26" s="1"/>
      <c r="F26" s="1"/>
      <c r="G26" s="1"/>
      <c r="H26" s="8" t="s">
        <v>3729</v>
      </c>
      <c r="I26" s="522">
        <v>2352786.4</v>
      </c>
      <c r="J26" s="3" t="s">
        <v>3734</v>
      </c>
      <c r="K26" s="8" t="s">
        <v>100</v>
      </c>
      <c r="L26" s="3" t="s">
        <v>3876</v>
      </c>
      <c r="M26" s="2"/>
      <c r="N26" s="2"/>
      <c r="O26" s="2"/>
    </row>
    <row r="27" spans="1:15" ht="75" x14ac:dyDescent="0.25">
      <c r="A27" s="8">
        <v>22</v>
      </c>
      <c r="B27" s="8" t="s">
        <v>3750</v>
      </c>
      <c r="C27" s="1" t="s">
        <v>3751</v>
      </c>
      <c r="D27" s="1" t="s">
        <v>3752</v>
      </c>
      <c r="E27" s="1" t="s">
        <v>3753</v>
      </c>
      <c r="F27" s="1"/>
      <c r="G27" s="1"/>
      <c r="H27" s="8" t="s">
        <v>3754</v>
      </c>
      <c r="I27" s="522">
        <v>1392184.64</v>
      </c>
      <c r="J27" s="3" t="s">
        <v>3743</v>
      </c>
      <c r="K27" s="8" t="s">
        <v>100</v>
      </c>
      <c r="L27" s="3" t="s">
        <v>3876</v>
      </c>
      <c r="M27" s="2"/>
      <c r="N27" s="2"/>
      <c r="O27" s="2"/>
    </row>
    <row r="28" spans="1:15" ht="30" x14ac:dyDescent="0.25">
      <c r="A28" s="8">
        <v>23</v>
      </c>
      <c r="B28" s="8" t="s">
        <v>3755</v>
      </c>
      <c r="C28" s="1" t="s">
        <v>3756</v>
      </c>
      <c r="D28" s="1" t="s">
        <v>3757</v>
      </c>
      <c r="E28" s="1" t="s">
        <v>3758</v>
      </c>
      <c r="F28" s="1"/>
      <c r="G28" s="1"/>
      <c r="H28" s="8" t="s">
        <v>3759</v>
      </c>
      <c r="I28" s="522">
        <v>1733390.0999999999</v>
      </c>
      <c r="J28" s="3" t="s">
        <v>3769</v>
      </c>
      <c r="K28" s="8" t="s">
        <v>100</v>
      </c>
      <c r="L28" s="3" t="s">
        <v>3831</v>
      </c>
      <c r="M28" s="2"/>
      <c r="N28" s="2"/>
      <c r="O28" s="2"/>
    </row>
    <row r="29" spans="1:15" ht="60" x14ac:dyDescent="0.25">
      <c r="A29" s="8">
        <v>24</v>
      </c>
      <c r="B29" s="8" t="s">
        <v>3760</v>
      </c>
      <c r="C29" s="1" t="s">
        <v>3761</v>
      </c>
      <c r="D29" s="1" t="s">
        <v>3762</v>
      </c>
      <c r="E29" s="1"/>
      <c r="F29" s="1"/>
      <c r="G29" s="1"/>
      <c r="H29" s="8" t="s">
        <v>3763</v>
      </c>
      <c r="I29" s="522">
        <v>365998.05999999994</v>
      </c>
      <c r="J29" s="3" t="s">
        <v>3770</v>
      </c>
      <c r="K29" s="8" t="s">
        <v>100</v>
      </c>
      <c r="L29" s="3" t="s">
        <v>3888</v>
      </c>
      <c r="M29" s="2"/>
      <c r="N29" s="2"/>
      <c r="O29" s="2"/>
    </row>
    <row r="30" spans="1:15" ht="60" x14ac:dyDescent="0.25">
      <c r="A30" s="8">
        <v>25</v>
      </c>
      <c r="B30" s="8" t="s">
        <v>3764</v>
      </c>
      <c r="C30" s="1" t="s">
        <v>3765</v>
      </c>
      <c r="D30" s="1" t="s">
        <v>3766</v>
      </c>
      <c r="E30" s="1" t="s">
        <v>3767</v>
      </c>
      <c r="F30" s="1"/>
      <c r="G30" s="1"/>
      <c r="H30" s="8" t="s">
        <v>3768</v>
      </c>
      <c r="I30" s="522">
        <v>1304019.1200000001</v>
      </c>
      <c r="J30" s="3" t="s">
        <v>3744</v>
      </c>
      <c r="K30" s="8" t="s">
        <v>100</v>
      </c>
      <c r="L30" s="3" t="s">
        <v>3875</v>
      </c>
      <c r="M30" s="2"/>
      <c r="N30" s="2"/>
      <c r="O30" s="2"/>
    </row>
    <row r="31" spans="1:15" ht="45" x14ac:dyDescent="0.25">
      <c r="A31" s="8">
        <v>26</v>
      </c>
      <c r="B31" s="8" t="s">
        <v>3784</v>
      </c>
      <c r="C31" s="1" t="s">
        <v>3785</v>
      </c>
      <c r="D31" s="1" t="s">
        <v>3786</v>
      </c>
      <c r="E31" s="1"/>
      <c r="F31" s="1"/>
      <c r="G31" s="1"/>
      <c r="H31" s="8" t="s">
        <v>3787</v>
      </c>
      <c r="I31" s="522">
        <v>413831.32</v>
      </c>
      <c r="J31" s="3" t="s">
        <v>3797</v>
      </c>
      <c r="K31" s="8" t="s">
        <v>100</v>
      </c>
      <c r="L31" s="3" t="s">
        <v>3876</v>
      </c>
      <c r="M31" s="2"/>
      <c r="N31" s="2"/>
      <c r="O31" s="2"/>
    </row>
    <row r="32" spans="1:15" ht="45" x14ac:dyDescent="0.25">
      <c r="A32" s="8">
        <v>27</v>
      </c>
      <c r="B32" s="8" t="s">
        <v>3788</v>
      </c>
      <c r="C32" s="1" t="s">
        <v>3789</v>
      </c>
      <c r="D32" s="1" t="s">
        <v>3790</v>
      </c>
      <c r="E32" s="1"/>
      <c r="F32" s="1"/>
      <c r="G32" s="1"/>
      <c r="H32" s="8" t="s">
        <v>3791</v>
      </c>
      <c r="I32" s="522">
        <v>581030.23</v>
      </c>
      <c r="J32" s="3" t="s">
        <v>3797</v>
      </c>
      <c r="K32" s="8" t="s">
        <v>100</v>
      </c>
      <c r="L32" s="3" t="s">
        <v>3876</v>
      </c>
      <c r="M32" s="2"/>
      <c r="N32" s="2"/>
      <c r="O32" s="2"/>
    </row>
    <row r="33" spans="1:15" ht="60" x14ac:dyDescent="0.25">
      <c r="A33" s="8">
        <v>28</v>
      </c>
      <c r="B33" s="8" t="s">
        <v>3792</v>
      </c>
      <c r="C33" s="1" t="s">
        <v>3793</v>
      </c>
      <c r="D33" s="1" t="s">
        <v>3794</v>
      </c>
      <c r="E33" s="1" t="s">
        <v>3795</v>
      </c>
      <c r="F33" s="1"/>
      <c r="G33" s="1"/>
      <c r="H33" s="8" t="s">
        <v>3796</v>
      </c>
      <c r="I33" s="522">
        <v>722740.57</v>
      </c>
      <c r="J33" s="3" t="s">
        <v>3776</v>
      </c>
      <c r="K33" s="8" t="s">
        <v>100</v>
      </c>
      <c r="L33" s="3" t="s">
        <v>3876</v>
      </c>
      <c r="M33" s="2"/>
      <c r="N33" s="2"/>
      <c r="O33" s="2"/>
    </row>
    <row r="34" spans="1:15" ht="45" x14ac:dyDescent="0.25">
      <c r="A34" s="8">
        <v>29</v>
      </c>
      <c r="B34" s="8" t="s">
        <v>3817</v>
      </c>
      <c r="C34" s="1" t="s">
        <v>3818</v>
      </c>
      <c r="D34" s="1" t="s">
        <v>3819</v>
      </c>
      <c r="E34" s="1"/>
      <c r="F34" s="1"/>
      <c r="G34" s="1"/>
      <c r="H34" s="8" t="s">
        <v>3820</v>
      </c>
      <c r="I34" s="522">
        <v>1172222.74</v>
      </c>
      <c r="J34" s="3" t="s">
        <v>3803</v>
      </c>
      <c r="K34" s="8" t="s">
        <v>100</v>
      </c>
      <c r="L34" s="3" t="s">
        <v>3832</v>
      </c>
      <c r="M34" s="2"/>
      <c r="N34" s="2"/>
      <c r="O34" s="2"/>
    </row>
    <row r="35" spans="1:15" ht="60" x14ac:dyDescent="0.25">
      <c r="A35" s="8">
        <v>30</v>
      </c>
      <c r="B35" s="8" t="s">
        <v>3827</v>
      </c>
      <c r="C35" s="1" t="s">
        <v>2072</v>
      </c>
      <c r="D35" s="1" t="s">
        <v>3828</v>
      </c>
      <c r="E35" s="1"/>
      <c r="F35" s="1"/>
      <c r="G35" s="1"/>
      <c r="H35" s="8" t="s">
        <v>3829</v>
      </c>
      <c r="I35" s="522">
        <v>494224.35000000003</v>
      </c>
      <c r="J35" s="441" t="s">
        <v>3830</v>
      </c>
      <c r="K35" s="8" t="s">
        <v>100</v>
      </c>
      <c r="L35" s="3" t="s">
        <v>3876</v>
      </c>
      <c r="M35" s="2"/>
      <c r="N35" s="2"/>
      <c r="O35" s="2"/>
    </row>
    <row r="36" spans="1:15" ht="45" x14ac:dyDescent="0.25">
      <c r="A36" s="8">
        <v>31</v>
      </c>
      <c r="B36" s="8" t="s">
        <v>3893</v>
      </c>
      <c r="C36" s="446" t="s">
        <v>3894</v>
      </c>
      <c r="D36" s="446" t="s">
        <v>3895</v>
      </c>
      <c r="E36" s="446" t="s">
        <v>3896</v>
      </c>
      <c r="F36" s="1"/>
      <c r="G36" s="1"/>
      <c r="H36" s="446" t="s">
        <v>3897</v>
      </c>
      <c r="I36" s="522">
        <v>1749485.66</v>
      </c>
      <c r="J36" s="3" t="s">
        <v>3898</v>
      </c>
      <c r="K36" s="8" t="s">
        <v>100</v>
      </c>
      <c r="L36" s="3" t="s">
        <v>4345</v>
      </c>
      <c r="M36" s="2"/>
      <c r="N36" s="2"/>
      <c r="O36" s="2"/>
    </row>
    <row r="37" spans="1:15" ht="60" x14ac:dyDescent="0.25">
      <c r="A37" s="8">
        <v>32</v>
      </c>
      <c r="B37" s="8" t="s">
        <v>4901</v>
      </c>
      <c r="C37" s="1" t="s">
        <v>4902</v>
      </c>
      <c r="D37" s="1" t="s">
        <v>4903</v>
      </c>
      <c r="E37" s="1" t="s">
        <v>4904</v>
      </c>
      <c r="F37" s="1" t="s">
        <v>4905</v>
      </c>
      <c r="G37" s="1"/>
      <c r="H37" s="8" t="s">
        <v>4906</v>
      </c>
      <c r="I37" s="522">
        <v>809584.82000000007</v>
      </c>
      <c r="J37" s="3" t="s">
        <v>4839</v>
      </c>
      <c r="K37" s="8" t="s">
        <v>100</v>
      </c>
      <c r="L37" s="3" t="s">
        <v>4930</v>
      </c>
      <c r="M37" s="2"/>
      <c r="N37" s="2"/>
      <c r="O37" s="2"/>
    </row>
    <row r="38" spans="1:15" ht="30" x14ac:dyDescent="0.25">
      <c r="A38" s="8">
        <v>33</v>
      </c>
      <c r="B38" s="8" t="s">
        <v>4933</v>
      </c>
      <c r="C38" s="1" t="s">
        <v>4934</v>
      </c>
      <c r="D38" s="1" t="s">
        <v>2072</v>
      </c>
      <c r="E38" s="1"/>
      <c r="F38" s="1"/>
      <c r="G38" s="1"/>
      <c r="H38" s="8" t="s">
        <v>4935</v>
      </c>
      <c r="I38" s="522">
        <v>412629.35</v>
      </c>
      <c r="J38" s="3" t="s">
        <v>4880</v>
      </c>
      <c r="K38" s="8" t="s">
        <v>100</v>
      </c>
      <c r="L38" s="3" t="s">
        <v>5103</v>
      </c>
      <c r="M38" s="2"/>
      <c r="N38" s="2"/>
      <c r="O38" s="2"/>
    </row>
    <row r="39" spans="1:15" ht="75" x14ac:dyDescent="0.25">
      <c r="A39" s="8">
        <v>34</v>
      </c>
      <c r="B39" s="8" t="s">
        <v>4936</v>
      </c>
      <c r="C39" s="1" t="s">
        <v>4937</v>
      </c>
      <c r="D39" s="1" t="s">
        <v>4938</v>
      </c>
      <c r="E39" s="1" t="s">
        <v>4939</v>
      </c>
      <c r="F39" s="1" t="s">
        <v>4940</v>
      </c>
      <c r="G39" s="1"/>
      <c r="H39" s="8" t="s">
        <v>4941</v>
      </c>
      <c r="I39" s="522">
        <v>660057.72999999986</v>
      </c>
      <c r="J39" s="3" t="s">
        <v>4942</v>
      </c>
      <c r="K39" s="8" t="s">
        <v>100</v>
      </c>
      <c r="L39" s="3" t="s">
        <v>5093</v>
      </c>
      <c r="M39" s="2"/>
      <c r="N39" s="2"/>
      <c r="O39" s="2"/>
    </row>
    <row r="40" spans="1:15" ht="75" x14ac:dyDescent="0.25">
      <c r="A40" s="8">
        <v>35</v>
      </c>
      <c r="B40" s="8" t="s">
        <v>4964</v>
      </c>
      <c r="C40" s="446" t="s">
        <v>4965</v>
      </c>
      <c r="D40" s="497" t="s">
        <v>4966</v>
      </c>
      <c r="E40" s="497" t="s">
        <v>4967</v>
      </c>
      <c r="F40" s="441"/>
      <c r="G40" s="441"/>
      <c r="H40" s="446" t="s">
        <v>4968</v>
      </c>
      <c r="I40" s="525">
        <v>744150.17999999993</v>
      </c>
      <c r="J40" s="3" t="s">
        <v>4969</v>
      </c>
      <c r="K40" s="8" t="s">
        <v>100</v>
      </c>
      <c r="L40" s="441" t="s">
        <v>5145</v>
      </c>
      <c r="M40" s="2"/>
      <c r="N40" s="2"/>
      <c r="O40" s="2"/>
    </row>
    <row r="41" spans="1:15" ht="75" x14ac:dyDescent="0.25">
      <c r="A41" s="8">
        <v>36</v>
      </c>
      <c r="B41" s="8" t="s">
        <v>5011</v>
      </c>
      <c r="C41" s="1" t="s">
        <v>1394</v>
      </c>
      <c r="D41" s="1" t="s">
        <v>5012</v>
      </c>
      <c r="E41" s="1" t="s">
        <v>5013</v>
      </c>
      <c r="F41" s="1"/>
      <c r="G41" s="1"/>
      <c r="H41" s="8" t="s">
        <v>5014</v>
      </c>
      <c r="I41" s="522">
        <v>793471.36</v>
      </c>
      <c r="J41" s="3" t="s">
        <v>4998</v>
      </c>
      <c r="K41" s="8" t="s">
        <v>100</v>
      </c>
      <c r="L41" s="441" t="s">
        <v>5134</v>
      </c>
      <c r="M41" s="2"/>
      <c r="N41" s="2"/>
      <c r="O41" s="2"/>
    </row>
    <row r="42" spans="1:15" x14ac:dyDescent="0.25">
      <c r="A42" s="22"/>
      <c r="B42" s="22"/>
      <c r="C42" s="380"/>
      <c r="D42" s="380"/>
      <c r="E42" s="380"/>
      <c r="F42" s="380"/>
      <c r="G42" s="380"/>
      <c r="H42" s="22"/>
      <c r="I42" s="526"/>
      <c r="J42" s="382"/>
      <c r="K42" s="22"/>
      <c r="L42" s="382"/>
      <c r="M42" s="2"/>
      <c r="N42" s="2"/>
      <c r="O42" s="2"/>
    </row>
    <row r="43" spans="1:15" x14ac:dyDescent="0.25">
      <c r="A43" s="839" t="s">
        <v>3406</v>
      </c>
      <c r="B43" s="839"/>
      <c r="C43" s="839"/>
      <c r="D43" s="839"/>
      <c r="E43" s="839"/>
      <c r="F43" s="839"/>
      <c r="G43" s="839"/>
      <c r="H43" s="839"/>
      <c r="I43" s="839"/>
      <c r="J43" s="839"/>
      <c r="K43" s="839"/>
    </row>
    <row r="44" spans="1:15" ht="35.1" customHeight="1" x14ac:dyDescent="0.25">
      <c r="A44" s="839"/>
      <c r="B44" s="839"/>
      <c r="C44" s="839"/>
      <c r="D44" s="839"/>
      <c r="E44" s="839"/>
      <c r="F44" s="839"/>
      <c r="G44" s="839"/>
      <c r="H44" s="839"/>
      <c r="I44" s="839"/>
      <c r="J44" s="839"/>
      <c r="K44" s="839"/>
    </row>
    <row r="47" spans="1:15" x14ac:dyDescent="0.25">
      <c r="I47" s="527"/>
    </row>
    <row r="48" spans="1:15" x14ac:dyDescent="0.25">
      <c r="F48" s="15" t="s">
        <v>3440</v>
      </c>
    </row>
    <row r="52" spans="6:6" x14ac:dyDescent="0.25">
      <c r="F52" s="15" t="s">
        <v>3439</v>
      </c>
    </row>
  </sheetData>
  <mergeCells count="2">
    <mergeCell ref="A3:K3"/>
    <mergeCell ref="A43:K44"/>
  </mergeCells>
  <phoneticPr fontId="2" type="noConversion"/>
  <pageMargins left="0.7" right="0.7" top="0.75" bottom="0.75" header="0.3" footer="0.3"/>
  <pageSetup paperSize="8" scale="69"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3:EX133"/>
  <sheetViews>
    <sheetView topLeftCell="B1" zoomScale="70" zoomScaleNormal="70" workbookViewId="0">
      <pane ySplit="25" topLeftCell="A120" activePane="bottomLeft" state="frozen"/>
      <selection activeCell="M8" sqref="M8"/>
      <selection pane="bottomLeft" activeCell="H130" sqref="H130:H131"/>
    </sheetView>
  </sheetViews>
  <sheetFormatPr defaultRowHeight="15" x14ac:dyDescent="0.25"/>
  <cols>
    <col min="1" max="1" width="12.140625" style="15" customWidth="1"/>
    <col min="2" max="2" width="19.140625" style="15" customWidth="1"/>
    <col min="3" max="3" width="17.140625" style="15" customWidth="1"/>
    <col min="4" max="4" width="21.140625" style="15" customWidth="1"/>
    <col min="5" max="5" width="19.140625" style="15" customWidth="1"/>
    <col min="6" max="6" width="14.140625" style="15" customWidth="1"/>
    <col min="7" max="7" width="31.140625" style="15" customWidth="1"/>
    <col min="8" max="8" width="16.5703125" style="19" customWidth="1"/>
    <col min="9" max="9" width="34.140625" style="15" customWidth="1"/>
    <col min="10" max="10" width="36.85546875" style="22" customWidth="1"/>
    <col min="11" max="11" width="28.140625" style="15" customWidth="1"/>
    <col min="12" max="12" width="19" style="22" customWidth="1"/>
  </cols>
  <sheetData>
    <row r="3" spans="1:15" ht="30" x14ac:dyDescent="0.25">
      <c r="A3" s="13" t="s">
        <v>0</v>
      </c>
      <c r="B3" s="13" t="s">
        <v>9</v>
      </c>
      <c r="C3" s="13" t="s">
        <v>1</v>
      </c>
      <c r="D3" s="13" t="s">
        <v>2</v>
      </c>
      <c r="E3" s="13" t="s">
        <v>14</v>
      </c>
      <c r="F3" s="13" t="s">
        <v>15</v>
      </c>
      <c r="G3" s="13" t="s">
        <v>3</v>
      </c>
      <c r="H3" s="18" t="s">
        <v>4</v>
      </c>
      <c r="I3" s="13" t="s">
        <v>5</v>
      </c>
      <c r="J3" s="13" t="s">
        <v>6</v>
      </c>
      <c r="K3" s="13" t="s">
        <v>7</v>
      </c>
      <c r="L3" s="13" t="s">
        <v>8</v>
      </c>
    </row>
    <row r="4" spans="1:15" ht="60" hidden="1" x14ac:dyDescent="0.25">
      <c r="A4" s="8">
        <v>1</v>
      </c>
      <c r="B4" s="8" t="s">
        <v>13</v>
      </c>
      <c r="C4" s="1" t="s">
        <v>10</v>
      </c>
      <c r="D4" s="8" t="s">
        <v>11</v>
      </c>
      <c r="E4" s="8"/>
      <c r="F4" s="8"/>
      <c r="G4" s="8" t="s">
        <v>12</v>
      </c>
      <c r="H4" s="5">
        <v>327071.96000000002</v>
      </c>
      <c r="I4" s="3">
        <v>43556</v>
      </c>
      <c r="J4" s="8" t="s">
        <v>100</v>
      </c>
      <c r="K4" s="3">
        <v>43613</v>
      </c>
      <c r="L4" s="3">
        <v>43613</v>
      </c>
      <c r="M4" s="2"/>
      <c r="N4" s="2"/>
      <c r="O4" s="2"/>
    </row>
    <row r="5" spans="1:15" ht="75" hidden="1" x14ac:dyDescent="0.25">
      <c r="A5" s="8">
        <v>2</v>
      </c>
      <c r="B5" s="8" t="s">
        <v>16</v>
      </c>
      <c r="C5" s="1" t="s">
        <v>17</v>
      </c>
      <c r="D5" s="8" t="s">
        <v>18</v>
      </c>
      <c r="E5" s="8"/>
      <c r="F5" s="8"/>
      <c r="G5" s="8" t="s">
        <v>19</v>
      </c>
      <c r="H5" s="5">
        <v>1175580</v>
      </c>
      <c r="I5" s="3">
        <v>43558</v>
      </c>
      <c r="J5" s="8" t="s">
        <v>100</v>
      </c>
      <c r="K5" s="3">
        <v>43613</v>
      </c>
      <c r="L5" s="3">
        <v>43613</v>
      </c>
      <c r="M5" s="2"/>
      <c r="N5" s="2"/>
      <c r="O5" s="2"/>
    </row>
    <row r="6" spans="1:15" ht="60" hidden="1" x14ac:dyDescent="0.25">
      <c r="A6" s="8">
        <v>3</v>
      </c>
      <c r="B6" s="8" t="s">
        <v>20</v>
      </c>
      <c r="C6" s="1" t="s">
        <v>23</v>
      </c>
      <c r="D6" s="1" t="s">
        <v>21</v>
      </c>
      <c r="E6" s="1" t="s">
        <v>22</v>
      </c>
      <c r="F6" s="1"/>
      <c r="G6" s="8" t="s">
        <v>24</v>
      </c>
      <c r="H6" s="5">
        <v>758992.5</v>
      </c>
      <c r="I6" s="3">
        <v>43578</v>
      </c>
      <c r="J6" s="8" t="s">
        <v>100</v>
      </c>
      <c r="K6" s="3">
        <v>43636</v>
      </c>
      <c r="L6" s="3">
        <v>43634</v>
      </c>
      <c r="M6" s="2"/>
      <c r="N6" s="2"/>
      <c r="O6" s="2"/>
    </row>
    <row r="7" spans="1:15" ht="60" hidden="1" x14ac:dyDescent="0.25">
      <c r="A7" s="8">
        <v>4</v>
      </c>
      <c r="B7" s="8" t="s">
        <v>26</v>
      </c>
      <c r="C7" s="1" t="s">
        <v>28</v>
      </c>
      <c r="D7" s="1" t="s">
        <v>29</v>
      </c>
      <c r="E7" s="1" t="s">
        <v>22</v>
      </c>
      <c r="F7" s="1"/>
      <c r="G7" s="8" t="s">
        <v>30</v>
      </c>
      <c r="H7" s="5">
        <v>301480.2</v>
      </c>
      <c r="I7" s="3">
        <v>43598</v>
      </c>
      <c r="J7" s="8" t="s">
        <v>100</v>
      </c>
      <c r="K7" s="3">
        <v>43630</v>
      </c>
      <c r="L7" s="3">
        <v>43628</v>
      </c>
      <c r="M7" s="2"/>
      <c r="N7" s="2"/>
      <c r="O7" s="2"/>
    </row>
    <row r="8" spans="1:15" ht="75" hidden="1" x14ac:dyDescent="0.25">
      <c r="A8" s="8">
        <v>5</v>
      </c>
      <c r="B8" s="8" t="s">
        <v>25</v>
      </c>
      <c r="C8" s="1" t="s">
        <v>31</v>
      </c>
      <c r="D8" s="1" t="s">
        <v>32</v>
      </c>
      <c r="E8" s="1" t="s">
        <v>33</v>
      </c>
      <c r="F8" s="1" t="s">
        <v>34</v>
      </c>
      <c r="G8" s="8" t="s">
        <v>35</v>
      </c>
      <c r="H8" s="5">
        <v>852001.5</v>
      </c>
      <c r="I8" s="3">
        <v>43592</v>
      </c>
      <c r="J8" s="8" t="s">
        <v>100</v>
      </c>
      <c r="K8" s="3">
        <v>43630</v>
      </c>
      <c r="L8" s="3">
        <v>43629</v>
      </c>
    </row>
    <row r="9" spans="1:15" ht="108.75" hidden="1" customHeight="1" x14ac:dyDescent="0.25">
      <c r="A9" s="8">
        <v>6</v>
      </c>
      <c r="B9" s="8" t="s">
        <v>27</v>
      </c>
      <c r="C9" s="1" t="s">
        <v>37</v>
      </c>
      <c r="D9" s="1" t="s">
        <v>38</v>
      </c>
      <c r="E9" s="1"/>
      <c r="F9" s="1"/>
      <c r="G9" s="8" t="s">
        <v>36</v>
      </c>
      <c r="H9" s="5">
        <v>1093495.8400000001</v>
      </c>
      <c r="I9" s="3">
        <v>43602</v>
      </c>
      <c r="J9" s="8" t="s">
        <v>100</v>
      </c>
      <c r="K9" s="3">
        <v>43658</v>
      </c>
      <c r="L9" s="3">
        <v>43654</v>
      </c>
    </row>
    <row r="10" spans="1:15" ht="108" hidden="1" customHeight="1" x14ac:dyDescent="0.25">
      <c r="A10" s="8">
        <v>7</v>
      </c>
      <c r="B10" s="8" t="s">
        <v>40</v>
      </c>
      <c r="C10" s="1" t="s">
        <v>28</v>
      </c>
      <c r="D10" s="1" t="s">
        <v>39</v>
      </c>
      <c r="E10" s="1"/>
      <c r="F10" s="1"/>
      <c r="G10" s="8" t="s">
        <v>36</v>
      </c>
      <c r="H10" s="5">
        <v>195168.75</v>
      </c>
      <c r="I10" s="3">
        <v>43605</v>
      </c>
      <c r="J10" s="8" t="s">
        <v>100</v>
      </c>
      <c r="K10" s="3">
        <v>43643</v>
      </c>
      <c r="L10" s="3">
        <v>43643</v>
      </c>
    </row>
    <row r="11" spans="1:15" ht="30" hidden="1" x14ac:dyDescent="0.25">
      <c r="A11" s="8">
        <v>8</v>
      </c>
      <c r="B11" s="8" t="s">
        <v>43</v>
      </c>
      <c r="C11" s="8" t="s">
        <v>41</v>
      </c>
      <c r="D11" s="8" t="s">
        <v>42</v>
      </c>
      <c r="E11" s="8"/>
      <c r="F11" s="8"/>
      <c r="G11" s="8" t="s">
        <v>44</v>
      </c>
      <c r="H11" s="5">
        <v>760482.08</v>
      </c>
      <c r="I11" s="3">
        <v>43615</v>
      </c>
      <c r="J11" s="8" t="s">
        <v>100</v>
      </c>
      <c r="K11" s="3">
        <v>43658</v>
      </c>
      <c r="L11" s="3">
        <v>43654</v>
      </c>
    </row>
    <row r="12" spans="1:15" ht="90" hidden="1" x14ac:dyDescent="0.25">
      <c r="A12" s="8">
        <v>9</v>
      </c>
      <c r="B12" s="1" t="s">
        <v>45</v>
      </c>
      <c r="C12" s="8" t="s">
        <v>47</v>
      </c>
      <c r="D12" s="8" t="s">
        <v>41</v>
      </c>
      <c r="E12" s="8"/>
      <c r="F12" s="8"/>
      <c r="G12" s="1" t="s">
        <v>46</v>
      </c>
      <c r="H12" s="5">
        <v>714288.96</v>
      </c>
      <c r="I12" s="3">
        <v>43615</v>
      </c>
      <c r="J12" s="8" t="s">
        <v>100</v>
      </c>
      <c r="K12" s="3">
        <v>43675</v>
      </c>
      <c r="L12" s="3">
        <v>43675</v>
      </c>
    </row>
    <row r="13" spans="1:15" ht="60" hidden="1" x14ac:dyDescent="0.25">
      <c r="A13" s="8">
        <v>10</v>
      </c>
      <c r="B13" s="1" t="s">
        <v>48</v>
      </c>
      <c r="C13" s="8" t="s">
        <v>52</v>
      </c>
      <c r="D13" s="8" t="s">
        <v>53</v>
      </c>
      <c r="E13" s="8" t="s">
        <v>54</v>
      </c>
      <c r="F13" s="8"/>
      <c r="G13" s="1" t="s">
        <v>49</v>
      </c>
      <c r="H13" s="5">
        <v>424903.22000000003</v>
      </c>
      <c r="I13" s="3">
        <v>43615</v>
      </c>
      <c r="J13" s="8" t="s">
        <v>100</v>
      </c>
      <c r="K13" s="3">
        <v>43649</v>
      </c>
      <c r="L13" s="3">
        <v>43661</v>
      </c>
    </row>
    <row r="14" spans="1:15" ht="36" hidden="1" customHeight="1" x14ac:dyDescent="0.25">
      <c r="A14" s="8">
        <v>11</v>
      </c>
      <c r="B14" s="1" t="s">
        <v>50</v>
      </c>
      <c r="C14" s="8" t="s">
        <v>55</v>
      </c>
      <c r="D14" s="8" t="s">
        <v>56</v>
      </c>
      <c r="E14" s="8"/>
      <c r="F14" s="8"/>
      <c r="G14" s="1" t="s">
        <v>51</v>
      </c>
      <c r="H14" s="5">
        <v>365568</v>
      </c>
      <c r="I14" s="3">
        <v>43615</v>
      </c>
      <c r="J14" s="8" t="s">
        <v>100</v>
      </c>
      <c r="K14" s="3">
        <v>43675</v>
      </c>
      <c r="L14" s="3">
        <v>43675</v>
      </c>
    </row>
    <row r="15" spans="1:15" ht="60" hidden="1" x14ac:dyDescent="0.25">
      <c r="A15" s="8">
        <v>12</v>
      </c>
      <c r="B15" s="1" t="s">
        <v>57</v>
      </c>
      <c r="C15" s="1" t="s">
        <v>31</v>
      </c>
      <c r="D15" s="1" t="s">
        <v>58</v>
      </c>
      <c r="E15" s="1"/>
      <c r="F15" s="1"/>
      <c r="G15" s="1" t="s">
        <v>59</v>
      </c>
      <c r="H15" s="5">
        <v>437203.19999999995</v>
      </c>
      <c r="I15" s="3">
        <v>43614</v>
      </c>
      <c r="J15" s="8" t="s">
        <v>100</v>
      </c>
      <c r="K15" s="3">
        <v>43643</v>
      </c>
      <c r="L15" s="3">
        <v>43643</v>
      </c>
    </row>
    <row r="16" spans="1:15" ht="120" hidden="1" x14ac:dyDescent="0.25">
      <c r="A16" s="8">
        <v>13</v>
      </c>
      <c r="B16" s="1" t="s">
        <v>60</v>
      </c>
      <c r="C16" s="9" t="s">
        <v>64</v>
      </c>
      <c r="D16" s="8" t="s">
        <v>63</v>
      </c>
      <c r="E16" s="8" t="s">
        <v>65</v>
      </c>
      <c r="F16" s="8" t="s">
        <v>62</v>
      </c>
      <c r="G16" s="1" t="s">
        <v>61</v>
      </c>
      <c r="H16" s="5">
        <v>1492546.64</v>
      </c>
      <c r="I16" s="3">
        <v>43615</v>
      </c>
      <c r="J16" s="8" t="s">
        <v>100</v>
      </c>
      <c r="K16" s="3">
        <v>43682</v>
      </c>
      <c r="L16" s="3">
        <v>43682</v>
      </c>
    </row>
    <row r="17" spans="1:12" ht="75" hidden="1" x14ac:dyDescent="0.25">
      <c r="A17" s="8">
        <v>14</v>
      </c>
      <c r="B17" s="10" t="s">
        <v>66</v>
      </c>
      <c r="C17" s="10" t="s">
        <v>67</v>
      </c>
      <c r="D17" s="10" t="s">
        <v>68</v>
      </c>
      <c r="E17" s="14"/>
      <c r="F17" s="14"/>
      <c r="G17" s="11" t="s">
        <v>69</v>
      </c>
      <c r="H17" s="5">
        <v>1173194.6199999999</v>
      </c>
      <c r="I17" s="3">
        <v>43619</v>
      </c>
      <c r="J17" s="8" t="s">
        <v>100</v>
      </c>
      <c r="K17" s="3">
        <v>43671</v>
      </c>
      <c r="L17" s="3">
        <v>43671</v>
      </c>
    </row>
    <row r="18" spans="1:12" ht="75" hidden="1" x14ac:dyDescent="0.25">
      <c r="A18" s="8">
        <v>15</v>
      </c>
      <c r="B18" s="10" t="s">
        <v>70</v>
      </c>
      <c r="C18" s="10" t="s">
        <v>71</v>
      </c>
      <c r="D18" s="10" t="s">
        <v>72</v>
      </c>
      <c r="E18" s="14"/>
      <c r="F18" s="14"/>
      <c r="G18" s="11" t="s">
        <v>73</v>
      </c>
      <c r="H18" s="5">
        <v>896331.45</v>
      </c>
      <c r="I18" s="3">
        <v>43626</v>
      </c>
      <c r="J18" s="8" t="s">
        <v>100</v>
      </c>
      <c r="K18" s="3">
        <v>43654</v>
      </c>
      <c r="L18" s="3">
        <v>43654</v>
      </c>
    </row>
    <row r="19" spans="1:12" ht="75" hidden="1" x14ac:dyDescent="0.25">
      <c r="A19" s="8">
        <v>16</v>
      </c>
      <c r="B19" s="10" t="s">
        <v>74</v>
      </c>
      <c r="C19" s="10" t="s">
        <v>75</v>
      </c>
      <c r="D19" s="10" t="s">
        <v>76</v>
      </c>
      <c r="E19" s="10" t="s">
        <v>77</v>
      </c>
      <c r="F19" s="14"/>
      <c r="G19" s="11" t="s">
        <v>78</v>
      </c>
      <c r="H19" s="5">
        <v>233975.06999999998</v>
      </c>
      <c r="I19" s="3">
        <v>43626</v>
      </c>
      <c r="J19" s="8" t="s">
        <v>100</v>
      </c>
      <c r="K19" s="3">
        <v>43657</v>
      </c>
      <c r="L19" s="3">
        <v>43657</v>
      </c>
    </row>
    <row r="20" spans="1:12" ht="60" hidden="1" x14ac:dyDescent="0.25">
      <c r="A20" s="8">
        <v>17</v>
      </c>
      <c r="B20" s="10" t="s">
        <v>79</v>
      </c>
      <c r="C20" s="10" t="s">
        <v>80</v>
      </c>
      <c r="D20" s="10" t="s">
        <v>81</v>
      </c>
      <c r="E20" s="14"/>
      <c r="F20" s="14"/>
      <c r="G20" s="11" t="s">
        <v>82</v>
      </c>
      <c r="H20" s="11">
        <v>1038305.7999999999</v>
      </c>
      <c r="I20" s="3">
        <v>43628</v>
      </c>
      <c r="J20" s="8" t="s">
        <v>100</v>
      </c>
      <c r="K20" s="3">
        <v>43689</v>
      </c>
      <c r="L20" s="3">
        <v>43689</v>
      </c>
    </row>
    <row r="21" spans="1:12" ht="30" hidden="1" x14ac:dyDescent="0.25">
      <c r="A21" s="10">
        <v>18</v>
      </c>
      <c r="B21" s="10" t="s">
        <v>86</v>
      </c>
      <c r="C21" s="10" t="s">
        <v>83</v>
      </c>
      <c r="D21" s="10" t="s">
        <v>84</v>
      </c>
      <c r="E21" s="10" t="s">
        <v>85</v>
      </c>
      <c r="F21" s="10"/>
      <c r="G21" s="10" t="s">
        <v>78</v>
      </c>
      <c r="H21" s="5">
        <v>665303.61</v>
      </c>
      <c r="I21" s="3">
        <v>43634</v>
      </c>
      <c r="J21" s="8" t="s">
        <v>100</v>
      </c>
      <c r="K21" s="3">
        <v>43675</v>
      </c>
      <c r="L21" s="10" t="s">
        <v>105</v>
      </c>
    </row>
    <row r="22" spans="1:12" ht="90" hidden="1" x14ac:dyDescent="0.25">
      <c r="A22" s="10">
        <v>19</v>
      </c>
      <c r="B22" s="10" t="s">
        <v>87</v>
      </c>
      <c r="C22" s="10" t="s">
        <v>88</v>
      </c>
      <c r="D22" s="10" t="s">
        <v>89</v>
      </c>
      <c r="E22" s="10" t="s">
        <v>11</v>
      </c>
      <c r="F22" s="10" t="s">
        <v>33</v>
      </c>
      <c r="G22" s="10" t="s">
        <v>90</v>
      </c>
      <c r="H22" s="5">
        <v>1144022.1200000001</v>
      </c>
      <c r="I22" s="3">
        <v>43637</v>
      </c>
      <c r="J22" s="8" t="s">
        <v>100</v>
      </c>
      <c r="K22" s="3">
        <v>43677</v>
      </c>
      <c r="L22" s="10" t="s">
        <v>106</v>
      </c>
    </row>
    <row r="23" spans="1:12" ht="90" hidden="1" x14ac:dyDescent="0.25">
      <c r="A23" s="10">
        <v>20</v>
      </c>
      <c r="B23" s="10" t="s">
        <v>91</v>
      </c>
      <c r="C23" s="10" t="s">
        <v>92</v>
      </c>
      <c r="D23" s="10" t="s">
        <v>93</v>
      </c>
      <c r="E23" s="10" t="s">
        <v>94</v>
      </c>
      <c r="F23" s="10"/>
      <c r="G23" s="10" t="s">
        <v>92</v>
      </c>
      <c r="H23" s="5">
        <v>319987.5</v>
      </c>
      <c r="I23" s="3">
        <v>43643</v>
      </c>
      <c r="J23" s="8" t="s">
        <v>100</v>
      </c>
      <c r="K23" s="3">
        <v>43678</v>
      </c>
      <c r="L23" s="10" t="s">
        <v>108</v>
      </c>
    </row>
    <row r="24" spans="1:12" ht="120" hidden="1" x14ac:dyDescent="0.25">
      <c r="A24" s="10">
        <v>21</v>
      </c>
      <c r="B24" s="10" t="s">
        <v>95</v>
      </c>
      <c r="C24" s="10" t="s">
        <v>28</v>
      </c>
      <c r="D24" s="10" t="s">
        <v>96</v>
      </c>
      <c r="E24" s="10" t="s">
        <v>97</v>
      </c>
      <c r="F24" s="10" t="s">
        <v>98</v>
      </c>
      <c r="G24" s="10" t="s">
        <v>99</v>
      </c>
      <c r="H24" s="5">
        <v>896331.45000000007</v>
      </c>
      <c r="I24" s="3">
        <v>43647</v>
      </c>
      <c r="J24" s="8" t="s">
        <v>100</v>
      </c>
      <c r="K24" s="3">
        <v>43697</v>
      </c>
      <c r="L24" s="10" t="s">
        <v>109</v>
      </c>
    </row>
    <row r="25" spans="1:12" ht="120" hidden="1" x14ac:dyDescent="0.25">
      <c r="A25" s="10" t="s">
        <v>111</v>
      </c>
      <c r="B25" s="10" t="s">
        <v>101</v>
      </c>
      <c r="C25" s="10" t="s">
        <v>102</v>
      </c>
      <c r="D25" s="10" t="s">
        <v>103</v>
      </c>
      <c r="E25" s="10"/>
      <c r="F25" s="10"/>
      <c r="G25" s="10" t="s">
        <v>104</v>
      </c>
      <c r="H25" s="5">
        <v>534342.74</v>
      </c>
      <c r="I25" s="3">
        <v>43663</v>
      </c>
      <c r="J25" s="8" t="s">
        <v>110</v>
      </c>
      <c r="K25" s="3" t="s">
        <v>107</v>
      </c>
      <c r="L25" s="8"/>
    </row>
    <row r="26" spans="1:12" ht="118.5" customHeight="1" x14ac:dyDescent="0.25">
      <c r="A26" s="10" t="s">
        <v>111</v>
      </c>
      <c r="B26" s="10" t="s">
        <v>114</v>
      </c>
      <c r="C26" s="10" t="s">
        <v>115</v>
      </c>
      <c r="D26" s="10" t="s">
        <v>116</v>
      </c>
      <c r="E26" s="10" t="s">
        <v>117</v>
      </c>
      <c r="F26" s="10" t="s">
        <v>117</v>
      </c>
      <c r="G26" s="10" t="s">
        <v>118</v>
      </c>
      <c r="H26" s="5">
        <v>111111.11</v>
      </c>
      <c r="I26" s="3" t="s">
        <v>119</v>
      </c>
      <c r="J26" s="8" t="s">
        <v>159</v>
      </c>
      <c r="K26" s="3" t="s">
        <v>146</v>
      </c>
      <c r="L26" s="8" t="s">
        <v>146</v>
      </c>
    </row>
    <row r="27" spans="1:12" ht="30" hidden="1" x14ac:dyDescent="0.25">
      <c r="A27" s="10" t="s">
        <v>112</v>
      </c>
      <c r="B27" s="10"/>
      <c r="C27" s="10"/>
      <c r="D27" s="10"/>
      <c r="E27" s="10"/>
      <c r="F27" s="10"/>
      <c r="G27" s="10"/>
      <c r="H27" s="5"/>
      <c r="I27" s="3"/>
      <c r="J27" s="8" t="s">
        <v>139</v>
      </c>
      <c r="K27" s="3"/>
      <c r="L27" s="3"/>
    </row>
    <row r="28" spans="1:12" ht="30" hidden="1" x14ac:dyDescent="0.25">
      <c r="A28" s="10">
        <v>25</v>
      </c>
      <c r="B28" s="10"/>
      <c r="C28" s="10"/>
      <c r="D28" s="10"/>
      <c r="E28" s="10"/>
      <c r="F28" s="10"/>
      <c r="G28" s="10"/>
      <c r="H28" s="5"/>
      <c r="I28" s="3"/>
      <c r="J28" s="8" t="s">
        <v>139</v>
      </c>
      <c r="K28" s="3"/>
      <c r="L28" s="3"/>
    </row>
    <row r="29" spans="1:12" ht="30" hidden="1" x14ac:dyDescent="0.25">
      <c r="A29" s="10">
        <v>26</v>
      </c>
      <c r="B29" s="10"/>
      <c r="C29" s="10"/>
      <c r="D29" s="10"/>
      <c r="E29" s="12"/>
      <c r="F29" s="12"/>
      <c r="G29" s="11"/>
      <c r="H29" s="5"/>
      <c r="I29" s="3"/>
      <c r="J29" s="8" t="s">
        <v>139</v>
      </c>
      <c r="K29" s="3"/>
      <c r="L29" s="3"/>
    </row>
    <row r="30" spans="1:12" ht="30" hidden="1" x14ac:dyDescent="0.25">
      <c r="A30" s="10">
        <v>27</v>
      </c>
      <c r="B30" s="10"/>
      <c r="C30" s="10"/>
      <c r="D30" s="10"/>
      <c r="E30" s="10"/>
      <c r="F30" s="10"/>
      <c r="G30" s="11"/>
      <c r="H30" s="5"/>
      <c r="I30" s="3"/>
      <c r="J30" s="8" t="s">
        <v>139</v>
      </c>
      <c r="K30" s="3"/>
      <c r="L30" s="3"/>
    </row>
    <row r="31" spans="1:12" ht="30" hidden="1" x14ac:dyDescent="0.25">
      <c r="A31" s="10">
        <v>28</v>
      </c>
      <c r="B31" s="10"/>
      <c r="C31" s="10"/>
      <c r="D31" s="10"/>
      <c r="E31" s="10"/>
      <c r="F31" s="10"/>
      <c r="G31" s="11"/>
      <c r="H31" s="5"/>
      <c r="I31" s="3"/>
      <c r="J31" s="8" t="s">
        <v>139</v>
      </c>
      <c r="K31" s="3"/>
      <c r="L31" s="3"/>
    </row>
    <row r="32" spans="1:12" ht="75" x14ac:dyDescent="0.25">
      <c r="A32" s="10" t="s">
        <v>112</v>
      </c>
      <c r="B32" s="10" t="s">
        <v>120</v>
      </c>
      <c r="C32" s="10" t="s">
        <v>121</v>
      </c>
      <c r="D32" s="10" t="s">
        <v>122</v>
      </c>
      <c r="E32" s="10" t="s">
        <v>117</v>
      </c>
      <c r="F32" s="10" t="s">
        <v>117</v>
      </c>
      <c r="G32" s="11" t="s">
        <v>123</v>
      </c>
      <c r="H32" s="5">
        <v>111112</v>
      </c>
      <c r="I32" s="3" t="s">
        <v>119</v>
      </c>
      <c r="J32" s="8" t="s">
        <v>159</v>
      </c>
      <c r="K32" s="3" t="s">
        <v>153</v>
      </c>
      <c r="L32" s="3" t="s">
        <v>171</v>
      </c>
    </row>
    <row r="33" spans="1:12" ht="120" x14ac:dyDescent="0.25">
      <c r="A33" s="10" t="s">
        <v>113</v>
      </c>
      <c r="B33" s="10" t="s">
        <v>124</v>
      </c>
      <c r="C33" s="10" t="s">
        <v>125</v>
      </c>
      <c r="D33" s="10" t="s">
        <v>126</v>
      </c>
      <c r="E33" s="10" t="s">
        <v>117</v>
      </c>
      <c r="F33" s="10" t="s">
        <v>117</v>
      </c>
      <c r="G33" s="11" t="s">
        <v>127</v>
      </c>
      <c r="H33" s="5">
        <v>111144</v>
      </c>
      <c r="I33" s="3" t="s">
        <v>119</v>
      </c>
      <c r="J33" s="8" t="s">
        <v>159</v>
      </c>
      <c r="K33" s="3" t="s">
        <v>153</v>
      </c>
      <c r="L33" s="8" t="s">
        <v>211</v>
      </c>
    </row>
    <row r="34" spans="1:12" ht="53.85" customHeight="1" x14ac:dyDescent="0.25">
      <c r="A34" s="10" t="s">
        <v>128</v>
      </c>
      <c r="B34" s="10" t="s">
        <v>129</v>
      </c>
      <c r="C34" s="10" t="s">
        <v>130</v>
      </c>
      <c r="D34" s="10" t="s">
        <v>116</v>
      </c>
      <c r="E34" s="10" t="s">
        <v>117</v>
      </c>
      <c r="F34" s="10" t="s">
        <v>117</v>
      </c>
      <c r="G34" s="11" t="s">
        <v>131</v>
      </c>
      <c r="H34" s="5">
        <v>111111.1</v>
      </c>
      <c r="I34" s="3" t="s">
        <v>132</v>
      </c>
      <c r="J34" s="8" t="s">
        <v>163</v>
      </c>
      <c r="K34" s="3" t="s">
        <v>146</v>
      </c>
      <c r="L34" s="8" t="s">
        <v>146</v>
      </c>
    </row>
    <row r="35" spans="1:12" ht="64.5" customHeight="1" x14ac:dyDescent="0.25">
      <c r="A35" s="10" t="s">
        <v>133</v>
      </c>
      <c r="B35" s="10" t="s">
        <v>136</v>
      </c>
      <c r="C35" s="10" t="s">
        <v>135</v>
      </c>
      <c r="D35" s="10" t="s">
        <v>137</v>
      </c>
      <c r="E35" s="10" t="s">
        <v>117</v>
      </c>
      <c r="F35" s="10" t="s">
        <v>117</v>
      </c>
      <c r="G35" s="11" t="s">
        <v>138</v>
      </c>
      <c r="H35" s="5">
        <v>108914</v>
      </c>
      <c r="I35" s="3" t="s">
        <v>134</v>
      </c>
      <c r="J35" s="8" t="s">
        <v>159</v>
      </c>
      <c r="K35" s="3" t="s">
        <v>2633</v>
      </c>
      <c r="L35" s="8" t="s">
        <v>158</v>
      </c>
    </row>
    <row r="36" spans="1:12" ht="90" x14ac:dyDescent="0.25">
      <c r="A36" s="8">
        <v>6</v>
      </c>
      <c r="B36" s="8" t="s">
        <v>140</v>
      </c>
      <c r="C36" s="8" t="s">
        <v>141</v>
      </c>
      <c r="D36" s="8" t="s">
        <v>116</v>
      </c>
      <c r="E36" s="8" t="s">
        <v>117</v>
      </c>
      <c r="F36" s="8" t="s">
        <v>117</v>
      </c>
      <c r="G36" s="8" t="s">
        <v>142</v>
      </c>
      <c r="H36" s="5">
        <v>111112</v>
      </c>
      <c r="I36" s="8" t="s">
        <v>143</v>
      </c>
      <c r="J36" s="8" t="s">
        <v>159</v>
      </c>
      <c r="K36" s="8" t="s">
        <v>153</v>
      </c>
      <c r="L36" s="8" t="s">
        <v>171</v>
      </c>
    </row>
    <row r="37" spans="1:12" s="2" customFormat="1" ht="105" x14ac:dyDescent="0.25">
      <c r="A37" s="8">
        <v>7</v>
      </c>
      <c r="B37" s="8" t="s">
        <v>144</v>
      </c>
      <c r="C37" s="8" t="s">
        <v>148</v>
      </c>
      <c r="D37" s="8" t="s">
        <v>149</v>
      </c>
      <c r="E37" s="8" t="s">
        <v>117</v>
      </c>
      <c r="F37" s="8" t="s">
        <v>117</v>
      </c>
      <c r="G37" s="8" t="s">
        <v>147</v>
      </c>
      <c r="H37" s="5">
        <v>98886</v>
      </c>
      <c r="I37" s="8" t="s">
        <v>145</v>
      </c>
      <c r="J37" s="8" t="s">
        <v>159</v>
      </c>
      <c r="K37" s="8" t="s">
        <v>189</v>
      </c>
      <c r="L37" s="8" t="s">
        <v>251</v>
      </c>
    </row>
    <row r="38" spans="1:12" s="17" customFormat="1" ht="75" x14ac:dyDescent="0.25">
      <c r="A38" s="8">
        <v>8</v>
      </c>
      <c r="B38" s="8" t="s">
        <v>150</v>
      </c>
      <c r="C38" s="8" t="s">
        <v>151</v>
      </c>
      <c r="D38" s="8" t="s">
        <v>154</v>
      </c>
      <c r="E38" s="8" t="s">
        <v>155</v>
      </c>
      <c r="F38" s="8" t="s">
        <v>156</v>
      </c>
      <c r="G38" s="8" t="s">
        <v>157</v>
      </c>
      <c r="H38" s="5">
        <v>330000</v>
      </c>
      <c r="I38" s="8" t="s">
        <v>152</v>
      </c>
      <c r="J38" s="8" t="s">
        <v>159</v>
      </c>
      <c r="K38" s="8" t="s">
        <v>172</v>
      </c>
      <c r="L38" s="8" t="s">
        <v>210</v>
      </c>
    </row>
    <row r="39" spans="1:12" s="2" customFormat="1" ht="75" x14ac:dyDescent="0.25">
      <c r="A39" s="8">
        <v>9</v>
      </c>
      <c r="B39" s="8" t="s">
        <v>161</v>
      </c>
      <c r="C39" s="8" t="s">
        <v>162</v>
      </c>
      <c r="D39" s="8" t="s">
        <v>165</v>
      </c>
      <c r="E39" s="8" t="s">
        <v>166</v>
      </c>
      <c r="F39" s="8" t="s">
        <v>167</v>
      </c>
      <c r="G39" s="8" t="s">
        <v>168</v>
      </c>
      <c r="H39" s="5">
        <v>244737</v>
      </c>
      <c r="I39" s="8" t="s">
        <v>164</v>
      </c>
      <c r="J39" s="8" t="s">
        <v>159</v>
      </c>
      <c r="K39" s="8" t="s">
        <v>209</v>
      </c>
      <c r="L39" s="8" t="s">
        <v>212</v>
      </c>
    </row>
    <row r="40" spans="1:12" ht="60" x14ac:dyDescent="0.25">
      <c r="A40" s="8">
        <v>10</v>
      </c>
      <c r="B40" s="8" t="s">
        <v>169</v>
      </c>
      <c r="C40" s="8" t="s">
        <v>173</v>
      </c>
      <c r="D40" s="8" t="s">
        <v>174</v>
      </c>
      <c r="E40" s="8" t="s">
        <v>117</v>
      </c>
      <c r="F40" s="8" t="s">
        <v>117</v>
      </c>
      <c r="G40" s="8" t="s">
        <v>175</v>
      </c>
      <c r="H40" s="5">
        <v>332791.96999999997</v>
      </c>
      <c r="I40" s="8" t="s">
        <v>171</v>
      </c>
      <c r="J40" s="8" t="s">
        <v>159</v>
      </c>
      <c r="K40" s="8" t="s">
        <v>189</v>
      </c>
      <c r="L40" s="8" t="s">
        <v>220</v>
      </c>
    </row>
    <row r="41" spans="1:12" ht="90" x14ac:dyDescent="0.25">
      <c r="A41" s="8">
        <v>11</v>
      </c>
      <c r="B41" s="8" t="s">
        <v>170</v>
      </c>
      <c r="C41" s="8" t="s">
        <v>176</v>
      </c>
      <c r="D41" s="8" t="s">
        <v>177</v>
      </c>
      <c r="E41" s="8" t="s">
        <v>178</v>
      </c>
      <c r="F41" s="8" t="s">
        <v>179</v>
      </c>
      <c r="G41" s="8" t="s">
        <v>180</v>
      </c>
      <c r="H41" s="5">
        <v>333280</v>
      </c>
      <c r="I41" s="8" t="s">
        <v>171</v>
      </c>
      <c r="J41" s="8" t="s">
        <v>159</v>
      </c>
      <c r="K41" s="8" t="s">
        <v>208</v>
      </c>
      <c r="L41" s="8" t="s">
        <v>208</v>
      </c>
    </row>
    <row r="42" spans="1:12" ht="45" x14ac:dyDescent="0.25">
      <c r="A42" s="8">
        <v>12</v>
      </c>
      <c r="B42" s="14" t="s">
        <v>181</v>
      </c>
      <c r="C42" s="14" t="s">
        <v>182</v>
      </c>
      <c r="D42" s="14" t="s">
        <v>184</v>
      </c>
      <c r="E42" s="14" t="s">
        <v>117</v>
      </c>
      <c r="F42" s="14" t="s">
        <v>117</v>
      </c>
      <c r="G42" s="14" t="s">
        <v>183</v>
      </c>
      <c r="H42" s="5">
        <v>328743</v>
      </c>
      <c r="I42" s="8" t="s">
        <v>160</v>
      </c>
      <c r="J42" s="8" t="s">
        <v>159</v>
      </c>
      <c r="K42" s="8" t="s">
        <v>212</v>
      </c>
      <c r="L42" s="8" t="s">
        <v>303</v>
      </c>
    </row>
    <row r="43" spans="1:12" ht="60" x14ac:dyDescent="0.25">
      <c r="A43" s="8">
        <v>13</v>
      </c>
      <c r="B43" s="14" t="s">
        <v>185</v>
      </c>
      <c r="C43" s="14" t="s">
        <v>186</v>
      </c>
      <c r="D43" s="14" t="s">
        <v>187</v>
      </c>
      <c r="E43" s="14" t="s">
        <v>117</v>
      </c>
      <c r="F43" s="14" t="s">
        <v>117</v>
      </c>
      <c r="G43" s="14" t="s">
        <v>188</v>
      </c>
      <c r="H43" s="5">
        <v>254767</v>
      </c>
      <c r="I43" s="8" t="s">
        <v>160</v>
      </c>
      <c r="J43" s="8" t="s">
        <v>159</v>
      </c>
      <c r="K43" s="8" t="s">
        <v>212</v>
      </c>
      <c r="L43" s="8" t="s">
        <v>478</v>
      </c>
    </row>
    <row r="44" spans="1:12" ht="90" x14ac:dyDescent="0.25">
      <c r="A44" s="8">
        <v>14</v>
      </c>
      <c r="B44" s="8" t="s">
        <v>190</v>
      </c>
      <c r="C44" s="8" t="s">
        <v>191</v>
      </c>
      <c r="D44" s="8" t="s">
        <v>192</v>
      </c>
      <c r="E44" s="8" t="s">
        <v>193</v>
      </c>
      <c r="F44" s="8" t="s">
        <v>194</v>
      </c>
      <c r="G44" s="9" t="s">
        <v>195</v>
      </c>
      <c r="H44" s="5">
        <v>332979.8</v>
      </c>
      <c r="I44" s="8" t="s">
        <v>196</v>
      </c>
      <c r="J44" s="8" t="s">
        <v>159</v>
      </c>
      <c r="K44" s="8" t="s">
        <v>208</v>
      </c>
      <c r="L44" s="8" t="s">
        <v>208</v>
      </c>
    </row>
    <row r="45" spans="1:12" ht="45" x14ac:dyDescent="0.25">
      <c r="A45" s="8">
        <v>15</v>
      </c>
      <c r="B45" s="8" t="s">
        <v>440</v>
      </c>
      <c r="C45" s="8" t="s">
        <v>441</v>
      </c>
      <c r="D45" s="8" t="s">
        <v>442</v>
      </c>
      <c r="E45" s="8" t="s">
        <v>117</v>
      </c>
      <c r="F45" s="8" t="s">
        <v>117</v>
      </c>
      <c r="G45" s="9" t="s">
        <v>443</v>
      </c>
      <c r="H45" s="5">
        <v>323325.5</v>
      </c>
      <c r="I45" s="8" t="s">
        <v>337</v>
      </c>
      <c r="J45" s="8" t="s">
        <v>2249</v>
      </c>
      <c r="K45" s="8" t="s">
        <v>467</v>
      </c>
      <c r="L45" s="8" t="s">
        <v>2250</v>
      </c>
    </row>
    <row r="46" spans="1:12" ht="75" x14ac:dyDescent="0.25">
      <c r="A46" s="8">
        <v>16</v>
      </c>
      <c r="B46" s="8" t="s">
        <v>197</v>
      </c>
      <c r="C46" s="8" t="s">
        <v>198</v>
      </c>
      <c r="D46" s="8" t="s">
        <v>199</v>
      </c>
      <c r="E46" s="8" t="s">
        <v>200</v>
      </c>
      <c r="F46" s="8" t="s">
        <v>201</v>
      </c>
      <c r="G46" s="8" t="s">
        <v>202</v>
      </c>
      <c r="H46" s="5">
        <v>369934.62</v>
      </c>
      <c r="I46" s="8" t="s">
        <v>172</v>
      </c>
      <c r="J46" s="8" t="s">
        <v>159</v>
      </c>
      <c r="K46" s="8" t="s">
        <v>265</v>
      </c>
      <c r="L46" s="8" t="s">
        <v>208</v>
      </c>
    </row>
    <row r="47" spans="1:12" s="2" customFormat="1" ht="105" x14ac:dyDescent="0.25">
      <c r="A47" s="8">
        <v>17</v>
      </c>
      <c r="B47" s="8" t="s">
        <v>203</v>
      </c>
      <c r="C47" s="8" t="s">
        <v>204</v>
      </c>
      <c r="D47" s="8" t="s">
        <v>205</v>
      </c>
      <c r="E47" s="8" t="s">
        <v>117</v>
      </c>
      <c r="F47" s="8" t="s">
        <v>117</v>
      </c>
      <c r="G47" s="8" t="s">
        <v>206</v>
      </c>
      <c r="H47" s="5" t="s">
        <v>207</v>
      </c>
      <c r="I47" s="8" t="s">
        <v>172</v>
      </c>
      <c r="J47" s="8" t="s">
        <v>159</v>
      </c>
      <c r="K47" s="8" t="s">
        <v>208</v>
      </c>
      <c r="L47" s="8" t="s">
        <v>208</v>
      </c>
    </row>
    <row r="48" spans="1:12" ht="75" x14ac:dyDescent="0.25">
      <c r="A48" s="8">
        <v>18</v>
      </c>
      <c r="B48" s="8" t="s">
        <v>213</v>
      </c>
      <c r="C48" s="8" t="s">
        <v>214</v>
      </c>
      <c r="D48" s="8" t="s">
        <v>215</v>
      </c>
      <c r="E48" s="8" t="s">
        <v>216</v>
      </c>
      <c r="F48" s="8" t="s">
        <v>217</v>
      </c>
      <c r="G48" s="8" t="s">
        <v>218</v>
      </c>
      <c r="H48" s="5">
        <v>324942.5</v>
      </c>
      <c r="I48" s="8" t="s">
        <v>219</v>
      </c>
      <c r="J48" s="8" t="s">
        <v>159</v>
      </c>
      <c r="K48" s="8" t="s">
        <v>208</v>
      </c>
      <c r="L48" s="8" t="s">
        <v>208</v>
      </c>
    </row>
    <row r="49" spans="1:12" s="2" customFormat="1" ht="90" x14ac:dyDescent="0.25">
      <c r="A49" s="8">
        <v>19</v>
      </c>
      <c r="B49" s="8" t="s">
        <v>221</v>
      </c>
      <c r="C49" s="8" t="s">
        <v>222</v>
      </c>
      <c r="D49" s="8" t="s">
        <v>223</v>
      </c>
      <c r="E49" s="8" t="s">
        <v>224</v>
      </c>
      <c r="F49" s="8" t="s">
        <v>225</v>
      </c>
      <c r="G49" s="8" t="s">
        <v>226</v>
      </c>
      <c r="H49" s="5">
        <v>494829.4</v>
      </c>
      <c r="I49" s="8" t="s">
        <v>227</v>
      </c>
      <c r="J49" s="8" t="s">
        <v>159</v>
      </c>
      <c r="K49" s="8" t="s">
        <v>208</v>
      </c>
      <c r="L49" s="8" t="s">
        <v>303</v>
      </c>
    </row>
    <row r="50" spans="1:12" ht="45" customHeight="1" x14ac:dyDescent="0.25">
      <c r="A50" s="8">
        <v>20</v>
      </c>
      <c r="B50" s="14" t="s">
        <v>237</v>
      </c>
      <c r="C50" s="8" t="s">
        <v>238</v>
      </c>
      <c r="D50" s="8" t="s">
        <v>239</v>
      </c>
      <c r="E50" s="8" t="s">
        <v>117</v>
      </c>
      <c r="F50" s="8" t="s">
        <v>117</v>
      </c>
      <c r="G50" s="8" t="s">
        <v>240</v>
      </c>
      <c r="H50" s="5">
        <v>331100</v>
      </c>
      <c r="I50" s="8" t="s">
        <v>227</v>
      </c>
      <c r="J50" s="8" t="s">
        <v>159</v>
      </c>
      <c r="K50" s="8" t="s">
        <v>208</v>
      </c>
      <c r="L50" s="8" t="s">
        <v>208</v>
      </c>
    </row>
    <row r="51" spans="1:12" ht="75" x14ac:dyDescent="0.25">
      <c r="A51" s="8">
        <v>21</v>
      </c>
      <c r="B51" s="8" t="s">
        <v>228</v>
      </c>
      <c r="C51" s="8" t="s">
        <v>182</v>
      </c>
      <c r="D51" s="8" t="s">
        <v>229</v>
      </c>
      <c r="E51" s="8" t="s">
        <v>117</v>
      </c>
      <c r="F51" s="8" t="s">
        <v>117</v>
      </c>
      <c r="G51" s="8" t="s">
        <v>230</v>
      </c>
      <c r="H51" s="5">
        <v>454640.5</v>
      </c>
      <c r="I51" s="8" t="s">
        <v>212</v>
      </c>
      <c r="J51" s="8" t="s">
        <v>159</v>
      </c>
      <c r="K51" s="8" t="s">
        <v>310</v>
      </c>
      <c r="L51" s="8" t="s">
        <v>334</v>
      </c>
    </row>
    <row r="52" spans="1:12" ht="60" x14ac:dyDescent="0.25">
      <c r="A52" s="8">
        <v>22</v>
      </c>
      <c r="B52" s="8" t="s">
        <v>233</v>
      </c>
      <c r="C52" s="8" t="s">
        <v>234</v>
      </c>
      <c r="D52" s="8" t="s">
        <v>235</v>
      </c>
      <c r="E52" s="8" t="s">
        <v>117</v>
      </c>
      <c r="F52" s="8" t="s">
        <v>117</v>
      </c>
      <c r="G52" s="8" t="s">
        <v>236</v>
      </c>
      <c r="H52" s="5">
        <v>299960</v>
      </c>
      <c r="I52" s="8" t="s">
        <v>231</v>
      </c>
      <c r="J52" s="8" t="s">
        <v>100</v>
      </c>
      <c r="K52" s="8" t="s">
        <v>232</v>
      </c>
      <c r="L52" s="8" t="s">
        <v>372</v>
      </c>
    </row>
    <row r="53" spans="1:12" ht="48" customHeight="1" x14ac:dyDescent="0.25">
      <c r="A53" s="8">
        <v>23</v>
      </c>
      <c r="B53" s="8" t="s">
        <v>241</v>
      </c>
      <c r="C53" s="8" t="s">
        <v>242</v>
      </c>
      <c r="D53" s="8" t="s">
        <v>243</v>
      </c>
      <c r="E53" s="8" t="s">
        <v>117</v>
      </c>
      <c r="F53" s="8" t="s">
        <v>117</v>
      </c>
      <c r="G53" s="8" t="s">
        <v>244</v>
      </c>
      <c r="H53" s="5">
        <v>288812.08</v>
      </c>
      <c r="I53" s="8" t="s">
        <v>212</v>
      </c>
      <c r="J53" s="8" t="s">
        <v>479</v>
      </c>
      <c r="K53" s="8" t="s">
        <v>266</v>
      </c>
      <c r="L53" s="8" t="s">
        <v>477</v>
      </c>
    </row>
    <row r="54" spans="1:12" ht="61.5" customHeight="1" x14ac:dyDescent="0.25">
      <c r="A54" s="8">
        <v>24</v>
      </c>
      <c r="B54" s="8" t="s">
        <v>245</v>
      </c>
      <c r="C54" s="8" t="s">
        <v>182</v>
      </c>
      <c r="D54" s="8" t="s">
        <v>234</v>
      </c>
      <c r="E54" s="14" t="s">
        <v>246</v>
      </c>
      <c r="F54" s="8" t="s">
        <v>117</v>
      </c>
      <c r="G54" s="8" t="s">
        <v>247</v>
      </c>
      <c r="H54" s="5">
        <v>298000</v>
      </c>
      <c r="I54" s="8" t="s">
        <v>189</v>
      </c>
      <c r="J54" s="8" t="s">
        <v>159</v>
      </c>
      <c r="K54" s="8" t="s">
        <v>341</v>
      </c>
      <c r="L54" s="8" t="s">
        <v>462</v>
      </c>
    </row>
    <row r="55" spans="1:12" ht="30" x14ac:dyDescent="0.25">
      <c r="A55" s="8">
        <v>25</v>
      </c>
      <c r="B55" s="8" t="s">
        <v>253</v>
      </c>
      <c r="C55" s="8" t="s">
        <v>248</v>
      </c>
      <c r="D55" s="8" t="s">
        <v>249</v>
      </c>
      <c r="E55" s="8" t="s">
        <v>117</v>
      </c>
      <c r="F55" s="8" t="s">
        <v>117</v>
      </c>
      <c r="G55" s="8" t="s">
        <v>250</v>
      </c>
      <c r="H55" s="5">
        <v>488541.99</v>
      </c>
      <c r="I55" s="8" t="s">
        <v>189</v>
      </c>
      <c r="J55" s="8" t="s">
        <v>159</v>
      </c>
      <c r="K55" s="8" t="s">
        <v>337</v>
      </c>
      <c r="L55" s="8" t="s">
        <v>2234</v>
      </c>
    </row>
    <row r="56" spans="1:12" ht="105" x14ac:dyDescent="0.25">
      <c r="A56" s="8">
        <v>26</v>
      </c>
      <c r="B56" s="8" t="s">
        <v>252</v>
      </c>
      <c r="C56" s="8" t="s">
        <v>254</v>
      </c>
      <c r="D56" s="8" t="s">
        <v>255</v>
      </c>
      <c r="E56" s="8" t="s">
        <v>256</v>
      </c>
      <c r="F56" s="8" t="s">
        <v>257</v>
      </c>
      <c r="G56" s="8" t="s">
        <v>258</v>
      </c>
      <c r="H56" s="5">
        <v>1052018</v>
      </c>
      <c r="I56" s="8" t="s">
        <v>251</v>
      </c>
      <c r="J56" s="8" t="s">
        <v>159</v>
      </c>
      <c r="K56" s="8" t="s">
        <v>259</v>
      </c>
      <c r="L56" s="8" t="s">
        <v>350</v>
      </c>
    </row>
    <row r="57" spans="1:12" ht="105" x14ac:dyDescent="0.25">
      <c r="A57" s="8">
        <v>27</v>
      </c>
      <c r="B57" s="8" t="s">
        <v>271</v>
      </c>
      <c r="C57" s="8" t="s">
        <v>272</v>
      </c>
      <c r="D57" s="9" t="s">
        <v>273</v>
      </c>
      <c r="E57" s="9" t="s">
        <v>274</v>
      </c>
      <c r="F57" s="9" t="s">
        <v>275</v>
      </c>
      <c r="G57" s="9" t="s">
        <v>276</v>
      </c>
      <c r="H57" s="5">
        <v>545357</v>
      </c>
      <c r="I57" s="8" t="s">
        <v>251</v>
      </c>
      <c r="J57" s="8" t="s">
        <v>159</v>
      </c>
      <c r="K57" s="8" t="s">
        <v>309</v>
      </c>
      <c r="L57" s="8" t="s">
        <v>303</v>
      </c>
    </row>
    <row r="58" spans="1:12" ht="90" x14ac:dyDescent="0.25">
      <c r="A58" s="8">
        <v>28</v>
      </c>
      <c r="B58" s="8" t="s">
        <v>292</v>
      </c>
      <c r="C58" s="8" t="s">
        <v>293</v>
      </c>
      <c r="D58" s="21" t="s">
        <v>294</v>
      </c>
      <c r="E58" s="21" t="s">
        <v>295</v>
      </c>
      <c r="F58" s="21" t="s">
        <v>296</v>
      </c>
      <c r="G58" s="8" t="s">
        <v>297</v>
      </c>
      <c r="H58" s="5" t="s">
        <v>298</v>
      </c>
      <c r="I58" s="8" t="s">
        <v>299</v>
      </c>
      <c r="J58" s="8" t="s">
        <v>159</v>
      </c>
      <c r="K58" s="8" t="s">
        <v>335</v>
      </c>
      <c r="L58" s="8" t="s">
        <v>334</v>
      </c>
    </row>
    <row r="59" spans="1:12" ht="105" x14ac:dyDescent="0.25">
      <c r="A59" s="8">
        <v>29</v>
      </c>
      <c r="B59" s="9" t="s">
        <v>300</v>
      </c>
      <c r="C59" s="9" t="s">
        <v>229</v>
      </c>
      <c r="D59" s="9" t="s">
        <v>301</v>
      </c>
      <c r="E59" s="9" t="s">
        <v>302</v>
      </c>
      <c r="F59" s="9"/>
      <c r="G59" s="9" t="s">
        <v>2322</v>
      </c>
      <c r="H59" s="5">
        <v>293640</v>
      </c>
      <c r="I59" s="8" t="s">
        <v>299</v>
      </c>
      <c r="J59" s="8" t="s">
        <v>402</v>
      </c>
      <c r="K59" s="8" t="s">
        <v>259</v>
      </c>
      <c r="L59" s="8" t="s">
        <v>345</v>
      </c>
    </row>
    <row r="60" spans="1:12" ht="45" x14ac:dyDescent="0.25">
      <c r="A60" s="8">
        <v>30</v>
      </c>
      <c r="B60" s="7" t="s">
        <v>304</v>
      </c>
      <c r="C60" s="1" t="s">
        <v>305</v>
      </c>
      <c r="D60" s="8" t="s">
        <v>306</v>
      </c>
      <c r="E60" s="14" t="s">
        <v>307</v>
      </c>
      <c r="F60" s="14" t="s">
        <v>117</v>
      </c>
      <c r="G60" s="14" t="s">
        <v>308</v>
      </c>
      <c r="H60" s="5">
        <v>497399.05</v>
      </c>
      <c r="I60" s="8" t="s">
        <v>303</v>
      </c>
      <c r="J60" s="8" t="s">
        <v>159</v>
      </c>
      <c r="K60" s="8" t="s">
        <v>467</v>
      </c>
      <c r="L60" s="8" t="s">
        <v>467</v>
      </c>
    </row>
    <row r="61" spans="1:12" ht="90" x14ac:dyDescent="0.25">
      <c r="A61" s="8">
        <v>31</v>
      </c>
      <c r="B61" s="9" t="s">
        <v>317</v>
      </c>
      <c r="C61" s="9" t="s">
        <v>316</v>
      </c>
      <c r="D61" s="9" t="s">
        <v>315</v>
      </c>
      <c r="E61" s="9" t="s">
        <v>224</v>
      </c>
      <c r="F61" s="9" t="s">
        <v>314</v>
      </c>
      <c r="G61" s="9" t="s">
        <v>313</v>
      </c>
      <c r="H61" s="5" t="s">
        <v>312</v>
      </c>
      <c r="I61" s="8" t="s">
        <v>284</v>
      </c>
      <c r="J61" s="8" t="s">
        <v>159</v>
      </c>
      <c r="K61" s="8" t="s">
        <v>311</v>
      </c>
      <c r="L61" s="8" t="s">
        <v>447</v>
      </c>
    </row>
    <row r="62" spans="1:12" ht="60" x14ac:dyDescent="0.25">
      <c r="A62" s="8">
        <v>32</v>
      </c>
      <c r="B62" s="8" t="s">
        <v>342</v>
      </c>
      <c r="C62" s="8" t="s">
        <v>182</v>
      </c>
      <c r="D62" s="8" t="s">
        <v>343</v>
      </c>
      <c r="E62" s="8" t="s">
        <v>117</v>
      </c>
      <c r="F62" s="8" t="s">
        <v>117</v>
      </c>
      <c r="G62" s="8" t="s">
        <v>344</v>
      </c>
      <c r="H62" s="5">
        <v>329200</v>
      </c>
      <c r="I62" s="8" t="s">
        <v>345</v>
      </c>
      <c r="J62" s="8" t="s">
        <v>159</v>
      </c>
      <c r="K62" s="8" t="s">
        <v>468</v>
      </c>
      <c r="L62" s="8" t="s">
        <v>468</v>
      </c>
    </row>
    <row r="63" spans="1:12" s="2" customFormat="1" ht="90" x14ac:dyDescent="0.25">
      <c r="A63" s="8">
        <v>33</v>
      </c>
      <c r="B63" s="8" t="s">
        <v>346</v>
      </c>
      <c r="C63" s="8" t="s">
        <v>347</v>
      </c>
      <c r="D63" s="8" t="s">
        <v>348</v>
      </c>
      <c r="E63" s="8" t="s">
        <v>117</v>
      </c>
      <c r="F63" s="8" t="s">
        <v>117</v>
      </c>
      <c r="G63" s="8" t="s">
        <v>349</v>
      </c>
      <c r="H63" s="5">
        <v>348712.37</v>
      </c>
      <c r="I63" s="8" t="s">
        <v>350</v>
      </c>
      <c r="J63" s="8" t="s">
        <v>159</v>
      </c>
      <c r="K63" s="8" t="s">
        <v>408</v>
      </c>
      <c r="L63" s="8" t="s">
        <v>451</v>
      </c>
    </row>
    <row r="64" spans="1:12" s="2" customFormat="1" ht="68.25" customHeight="1" x14ac:dyDescent="0.25">
      <c r="A64" s="8">
        <v>34</v>
      </c>
      <c r="B64" s="8" t="s">
        <v>277</v>
      </c>
      <c r="C64" s="8" t="s">
        <v>355</v>
      </c>
      <c r="D64" s="8" t="s">
        <v>356</v>
      </c>
      <c r="E64" s="8" t="s">
        <v>357</v>
      </c>
      <c r="F64" s="8" t="s">
        <v>117</v>
      </c>
      <c r="G64" s="8" t="s">
        <v>358</v>
      </c>
      <c r="H64" s="5">
        <v>300000</v>
      </c>
      <c r="I64" s="8" t="s">
        <v>359</v>
      </c>
      <c r="J64" s="8" t="s">
        <v>2421</v>
      </c>
      <c r="K64" s="8" t="s">
        <v>2414</v>
      </c>
      <c r="L64" s="8"/>
    </row>
    <row r="65" spans="1:154" ht="72.75" customHeight="1" x14ac:dyDescent="0.25">
      <c r="A65" s="8">
        <v>35</v>
      </c>
      <c r="B65" s="8" t="s">
        <v>360</v>
      </c>
      <c r="C65" s="8" t="s">
        <v>361</v>
      </c>
      <c r="D65" s="8" t="s">
        <v>362</v>
      </c>
      <c r="E65" s="8" t="s">
        <v>363</v>
      </c>
      <c r="F65" s="8" t="s">
        <v>117</v>
      </c>
      <c r="G65" s="8" t="s">
        <v>364</v>
      </c>
      <c r="H65" s="5">
        <v>539258</v>
      </c>
      <c r="I65" s="8" t="s">
        <v>365</v>
      </c>
      <c r="J65" s="8" t="s">
        <v>159</v>
      </c>
      <c r="K65" s="8" t="s">
        <v>311</v>
      </c>
      <c r="L65" s="8" t="s">
        <v>435</v>
      </c>
    </row>
    <row r="66" spans="1:154" ht="77.25" customHeight="1" x14ac:dyDescent="0.25">
      <c r="A66" s="8">
        <v>36</v>
      </c>
      <c r="B66" s="8" t="s">
        <v>366</v>
      </c>
      <c r="C66" s="8" t="s">
        <v>368</v>
      </c>
      <c r="D66" s="8" t="s">
        <v>369</v>
      </c>
      <c r="E66" s="8" t="s">
        <v>117</v>
      </c>
      <c r="F66" s="8" t="s">
        <v>117</v>
      </c>
      <c r="G66" s="8" t="s">
        <v>367</v>
      </c>
      <c r="H66" s="5">
        <v>555555.55000000005</v>
      </c>
      <c r="I66" s="8" t="s">
        <v>370</v>
      </c>
      <c r="J66" s="8" t="s">
        <v>159</v>
      </c>
      <c r="K66" s="8" t="s">
        <v>311</v>
      </c>
      <c r="L66" s="8" t="s">
        <v>337</v>
      </c>
    </row>
    <row r="67" spans="1:154" ht="150" x14ac:dyDescent="0.25">
      <c r="A67" s="8">
        <v>37</v>
      </c>
      <c r="B67" s="8" t="s">
        <v>373</v>
      </c>
      <c r="C67" s="8" t="s">
        <v>374</v>
      </c>
      <c r="D67" s="8" t="s">
        <v>375</v>
      </c>
      <c r="E67" s="8" t="s">
        <v>376</v>
      </c>
      <c r="F67" s="8" t="s">
        <v>377</v>
      </c>
      <c r="G67" s="8" t="s">
        <v>378</v>
      </c>
      <c r="H67" s="5">
        <v>332580.5</v>
      </c>
      <c r="I67" s="8" t="s">
        <v>345</v>
      </c>
      <c r="J67" s="8" t="s">
        <v>2233</v>
      </c>
      <c r="K67" s="8" t="s">
        <v>401</v>
      </c>
      <c r="L67" s="8" t="s">
        <v>480</v>
      </c>
    </row>
    <row r="68" spans="1:154" ht="75" x14ac:dyDescent="0.25">
      <c r="A68" s="8">
        <v>38</v>
      </c>
      <c r="B68" s="8" t="s">
        <v>383</v>
      </c>
      <c r="C68" s="8" t="s">
        <v>156</v>
      </c>
      <c r="D68" s="8" t="s">
        <v>380</v>
      </c>
      <c r="E68" s="8" t="s">
        <v>381</v>
      </c>
      <c r="F68" s="15" t="s">
        <v>382</v>
      </c>
      <c r="G68" s="8" t="s">
        <v>379</v>
      </c>
      <c r="H68" s="5">
        <v>331137.8</v>
      </c>
      <c r="I68" s="8" t="s">
        <v>345</v>
      </c>
      <c r="J68" s="8" t="s">
        <v>159</v>
      </c>
      <c r="K68" s="8" t="s">
        <v>337</v>
      </c>
      <c r="L68" s="8" t="s">
        <v>444</v>
      </c>
    </row>
    <row r="69" spans="1:154" ht="75" x14ac:dyDescent="0.25">
      <c r="A69" s="8">
        <v>39</v>
      </c>
      <c r="B69" s="26" t="s">
        <v>384</v>
      </c>
      <c r="C69" s="26" t="s">
        <v>385</v>
      </c>
      <c r="D69" s="26" t="s">
        <v>386</v>
      </c>
      <c r="E69" s="26" t="s">
        <v>387</v>
      </c>
      <c r="F69" s="26" t="s">
        <v>388</v>
      </c>
      <c r="G69" s="26" t="s">
        <v>389</v>
      </c>
      <c r="H69" s="27">
        <v>365103.62</v>
      </c>
      <c r="I69" s="26" t="s">
        <v>372</v>
      </c>
      <c r="J69" s="26" t="s">
        <v>159</v>
      </c>
      <c r="K69" s="26" t="s">
        <v>395</v>
      </c>
      <c r="L69" s="26" t="s">
        <v>395</v>
      </c>
    </row>
    <row r="70" spans="1:154" s="7" customFormat="1" ht="60" x14ac:dyDescent="0.25">
      <c r="A70" s="8">
        <v>40</v>
      </c>
      <c r="B70" s="8" t="s">
        <v>425</v>
      </c>
      <c r="C70" s="8" t="s">
        <v>427</v>
      </c>
      <c r="D70" s="8" t="s">
        <v>428</v>
      </c>
      <c r="E70" s="8" t="s">
        <v>117</v>
      </c>
      <c r="F70" s="8" t="s">
        <v>117</v>
      </c>
      <c r="G70" s="8" t="s">
        <v>429</v>
      </c>
      <c r="H70" s="5">
        <v>285978.5</v>
      </c>
      <c r="I70" s="8" t="s">
        <v>430</v>
      </c>
      <c r="J70" s="8" t="s">
        <v>159</v>
      </c>
      <c r="K70" s="8" t="s">
        <v>471</v>
      </c>
      <c r="L70" s="8" t="s">
        <v>473</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row>
    <row r="71" spans="1:154" s="7" customFormat="1" ht="92.85" customHeight="1" x14ac:dyDescent="0.25">
      <c r="A71" s="8">
        <v>41</v>
      </c>
      <c r="B71" s="8" t="s">
        <v>426</v>
      </c>
      <c r="C71" s="8" t="s">
        <v>431</v>
      </c>
      <c r="D71" s="8" t="s">
        <v>433</v>
      </c>
      <c r="E71" s="8" t="s">
        <v>117</v>
      </c>
      <c r="F71" s="8" t="s">
        <v>117</v>
      </c>
      <c r="G71" s="8" t="s">
        <v>432</v>
      </c>
      <c r="H71" s="5">
        <v>346813.13</v>
      </c>
      <c r="I71" s="8" t="s">
        <v>337</v>
      </c>
      <c r="J71" s="8" t="s">
        <v>159</v>
      </c>
      <c r="K71" s="8" t="s">
        <v>2299</v>
      </c>
      <c r="L71" s="8" t="s">
        <v>2250</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row>
    <row r="72" spans="1:154" s="2" customFormat="1" ht="60" x14ac:dyDescent="0.25">
      <c r="A72" s="8">
        <v>42</v>
      </c>
      <c r="B72" s="8" t="s">
        <v>2349</v>
      </c>
      <c r="C72" s="8" t="s">
        <v>2334</v>
      </c>
      <c r="D72" s="8" t="s">
        <v>2335</v>
      </c>
      <c r="E72" s="8" t="s">
        <v>117</v>
      </c>
      <c r="F72" s="8" t="s">
        <v>117</v>
      </c>
      <c r="G72" s="8" t="s">
        <v>2336</v>
      </c>
      <c r="H72" s="5">
        <v>337617.68</v>
      </c>
      <c r="I72" s="8" t="s">
        <v>2321</v>
      </c>
      <c r="J72" s="8" t="s">
        <v>159</v>
      </c>
      <c r="K72" s="8" t="s">
        <v>2408</v>
      </c>
      <c r="L72" s="8" t="s">
        <v>2438</v>
      </c>
    </row>
    <row r="73" spans="1:154" ht="60" x14ac:dyDescent="0.25">
      <c r="A73" s="8">
        <v>43</v>
      </c>
      <c r="B73" s="8" t="s">
        <v>2338</v>
      </c>
      <c r="C73" s="8" t="s">
        <v>205</v>
      </c>
      <c r="D73" s="8" t="s">
        <v>2339</v>
      </c>
      <c r="E73" s="8" t="s">
        <v>117</v>
      </c>
      <c r="F73" s="8" t="s">
        <v>117</v>
      </c>
      <c r="G73" s="8" t="s">
        <v>2340</v>
      </c>
      <c r="H73" s="5" t="s">
        <v>2341</v>
      </c>
      <c r="I73" s="8" t="s">
        <v>2342</v>
      </c>
      <c r="J73" s="8" t="s">
        <v>159</v>
      </c>
      <c r="K73" s="8" t="s">
        <v>2395</v>
      </c>
      <c r="L73" s="8" t="s">
        <v>2435</v>
      </c>
    </row>
    <row r="74" spans="1:154" s="2" customFormat="1" ht="150" x14ac:dyDescent="0.25">
      <c r="A74" s="294">
        <v>44</v>
      </c>
      <c r="B74" s="8" t="s">
        <v>2403</v>
      </c>
      <c r="C74" s="8" t="s">
        <v>2404</v>
      </c>
      <c r="D74" s="8" t="s">
        <v>2405</v>
      </c>
      <c r="E74" s="8" t="s">
        <v>148</v>
      </c>
      <c r="F74" s="8" t="s">
        <v>117</v>
      </c>
      <c r="G74" s="8" t="s">
        <v>2406</v>
      </c>
      <c r="H74" s="5">
        <v>1002980</v>
      </c>
      <c r="I74" s="8" t="s">
        <v>2407</v>
      </c>
      <c r="J74" s="8" t="s">
        <v>159</v>
      </c>
      <c r="K74" s="8" t="s">
        <v>2440</v>
      </c>
      <c r="L74" s="8" t="s">
        <v>2439</v>
      </c>
    </row>
    <row r="75" spans="1:154" s="2" customFormat="1" ht="45" x14ac:dyDescent="0.25">
      <c r="A75" s="294">
        <v>45</v>
      </c>
      <c r="B75" s="8" t="s">
        <v>2409</v>
      </c>
      <c r="C75" s="8" t="s">
        <v>2410</v>
      </c>
      <c r="D75" s="8" t="s">
        <v>2411</v>
      </c>
      <c r="E75" s="8" t="s">
        <v>117</v>
      </c>
      <c r="F75" s="8" t="s">
        <v>117</v>
      </c>
      <c r="G75" s="8" t="s">
        <v>2412</v>
      </c>
      <c r="H75" s="5">
        <v>329202</v>
      </c>
      <c r="I75" s="8" t="s">
        <v>2413</v>
      </c>
      <c r="J75" s="8" t="s">
        <v>159</v>
      </c>
      <c r="K75" s="8" t="s">
        <v>2441</v>
      </c>
      <c r="L75" s="8" t="s">
        <v>2482</v>
      </c>
    </row>
    <row r="76" spans="1:154" ht="75" x14ac:dyDescent="0.25">
      <c r="A76" s="8">
        <v>46</v>
      </c>
      <c r="B76" s="8" t="s">
        <v>2443</v>
      </c>
      <c r="C76" s="8" t="s">
        <v>2444</v>
      </c>
      <c r="D76" s="8" t="s">
        <v>2445</v>
      </c>
      <c r="E76" s="8" t="s">
        <v>117</v>
      </c>
      <c r="F76" s="8" t="s">
        <v>117</v>
      </c>
      <c r="G76" s="8" t="s">
        <v>2446</v>
      </c>
      <c r="H76" s="5">
        <v>188639.6</v>
      </c>
      <c r="I76" s="8" t="s">
        <v>2440</v>
      </c>
      <c r="J76" s="8" t="s">
        <v>159</v>
      </c>
      <c r="K76" s="8" t="s">
        <v>2441</v>
      </c>
      <c r="L76" s="8" t="s">
        <v>2533</v>
      </c>
    </row>
    <row r="77" spans="1:154" ht="74.849999999999994" customHeight="1" x14ac:dyDescent="0.25">
      <c r="A77" s="8">
        <v>47</v>
      </c>
      <c r="B77" s="8" t="s">
        <v>2516</v>
      </c>
      <c r="C77" s="8" t="s">
        <v>2517</v>
      </c>
      <c r="D77" s="8" t="s">
        <v>2520</v>
      </c>
      <c r="E77" s="8" t="s">
        <v>2518</v>
      </c>
      <c r="F77" s="8" t="s">
        <v>2519</v>
      </c>
      <c r="G77" s="8" t="s">
        <v>2515</v>
      </c>
      <c r="H77" s="5" t="s">
        <v>2514</v>
      </c>
      <c r="I77" s="8" t="s">
        <v>2498</v>
      </c>
      <c r="J77" s="8" t="s">
        <v>479</v>
      </c>
      <c r="K77" s="8" t="s">
        <v>2632</v>
      </c>
      <c r="L77" s="8" t="s">
        <v>2635</v>
      </c>
    </row>
    <row r="78" spans="1:154" s="2" customFormat="1" ht="105" x14ac:dyDescent="0.25">
      <c r="A78" s="8">
        <v>48</v>
      </c>
      <c r="B78" s="8" t="s">
        <v>2570</v>
      </c>
      <c r="C78" s="8" t="s">
        <v>2571</v>
      </c>
      <c r="D78" s="8" t="s">
        <v>293</v>
      </c>
      <c r="E78" s="8" t="s">
        <v>2572</v>
      </c>
      <c r="F78" s="8" t="s">
        <v>229</v>
      </c>
      <c r="G78" s="8" t="s">
        <v>2573</v>
      </c>
      <c r="H78" s="5">
        <v>276092</v>
      </c>
      <c r="I78" s="8" t="s">
        <v>2574</v>
      </c>
      <c r="J78" s="8" t="s">
        <v>159</v>
      </c>
      <c r="K78" s="8" t="s">
        <v>2584</v>
      </c>
      <c r="L78" s="8" t="s">
        <v>2597</v>
      </c>
    </row>
    <row r="79" spans="1:154" s="22" customFormat="1" ht="90" x14ac:dyDescent="0.25">
      <c r="A79" s="8">
        <v>49</v>
      </c>
      <c r="B79" s="8" t="s">
        <v>2641</v>
      </c>
      <c r="C79" s="8" t="s">
        <v>2642</v>
      </c>
      <c r="D79" s="8" t="s">
        <v>2643</v>
      </c>
      <c r="E79" s="8" t="s">
        <v>261</v>
      </c>
      <c r="F79" s="8" t="s">
        <v>261</v>
      </c>
      <c r="G79" s="8" t="s">
        <v>2644</v>
      </c>
      <c r="H79" s="8" t="s">
        <v>2681</v>
      </c>
      <c r="I79" s="8" t="s">
        <v>2640</v>
      </c>
      <c r="J79" s="8" t="s">
        <v>159</v>
      </c>
      <c r="K79" s="8" t="s">
        <v>2690</v>
      </c>
      <c r="L79" s="8" t="s">
        <v>2672</v>
      </c>
    </row>
    <row r="80" spans="1:154" s="2" customFormat="1" ht="60" x14ac:dyDescent="0.25">
      <c r="A80" s="8">
        <v>50</v>
      </c>
      <c r="B80" s="8" t="s">
        <v>2646</v>
      </c>
      <c r="C80" s="8" t="s">
        <v>173</v>
      </c>
      <c r="D80" s="8" t="s">
        <v>2647</v>
      </c>
      <c r="E80" s="8" t="s">
        <v>261</v>
      </c>
      <c r="F80" s="8" t="s">
        <v>261</v>
      </c>
      <c r="G80" s="8" t="s">
        <v>2648</v>
      </c>
      <c r="H80" s="5" t="s">
        <v>2679</v>
      </c>
      <c r="I80" s="8" t="s">
        <v>2629</v>
      </c>
      <c r="J80" s="8" t="s">
        <v>159</v>
      </c>
      <c r="K80" s="8" t="s">
        <v>2891</v>
      </c>
      <c r="L80" s="8" t="s">
        <v>2897</v>
      </c>
    </row>
    <row r="81" spans="1:12" ht="90" x14ac:dyDescent="0.25">
      <c r="A81" s="8">
        <v>51</v>
      </c>
      <c r="B81" s="8" t="s">
        <v>2649</v>
      </c>
      <c r="C81" s="8" t="s">
        <v>2650</v>
      </c>
      <c r="D81" s="7" t="s">
        <v>348</v>
      </c>
      <c r="E81" s="8" t="s">
        <v>2647</v>
      </c>
      <c r="F81" s="8" t="s">
        <v>2651</v>
      </c>
      <c r="G81" s="8" t="s">
        <v>2652</v>
      </c>
      <c r="H81" s="5" t="s">
        <v>2653</v>
      </c>
      <c r="I81" s="8" t="s">
        <v>2654</v>
      </c>
      <c r="J81" s="8" t="s">
        <v>2733</v>
      </c>
      <c r="K81" s="8" t="s">
        <v>2891</v>
      </c>
      <c r="L81" s="8" t="s">
        <v>2894</v>
      </c>
    </row>
    <row r="82" spans="1:12" s="2" customFormat="1" ht="75" x14ac:dyDescent="0.25">
      <c r="A82" s="8">
        <v>52</v>
      </c>
      <c r="B82" s="8" t="s">
        <v>2668</v>
      </c>
      <c r="C82" s="8" t="s">
        <v>2667</v>
      </c>
      <c r="D82" s="8" t="s">
        <v>2669</v>
      </c>
      <c r="E82" s="8" t="s">
        <v>261</v>
      </c>
      <c r="F82" s="8" t="s">
        <v>261</v>
      </c>
      <c r="G82" s="8" t="s">
        <v>2670</v>
      </c>
      <c r="H82" s="5" t="s">
        <v>2680</v>
      </c>
      <c r="I82" s="8" t="s">
        <v>2654</v>
      </c>
      <c r="J82" s="8" t="s">
        <v>159</v>
      </c>
      <c r="K82" s="8" t="s">
        <v>2745</v>
      </c>
      <c r="L82" s="8" t="s">
        <v>2765</v>
      </c>
    </row>
    <row r="83" spans="1:12" ht="60" x14ac:dyDescent="0.25">
      <c r="A83" s="8">
        <v>53</v>
      </c>
      <c r="B83" s="8" t="s">
        <v>2682</v>
      </c>
      <c r="C83" s="8" t="s">
        <v>2683</v>
      </c>
      <c r="D83" s="8" t="s">
        <v>2684</v>
      </c>
      <c r="E83" s="24" t="s">
        <v>2685</v>
      </c>
      <c r="F83" s="24" t="s">
        <v>2686</v>
      </c>
      <c r="G83" s="8" t="s">
        <v>2687</v>
      </c>
      <c r="H83" s="5" t="s">
        <v>2688</v>
      </c>
      <c r="I83" s="8" t="s">
        <v>2689</v>
      </c>
      <c r="J83" s="8" t="s">
        <v>159</v>
      </c>
      <c r="K83" s="8" t="s">
        <v>2732</v>
      </c>
      <c r="L83" s="8" t="s">
        <v>2761</v>
      </c>
    </row>
    <row r="84" spans="1:12" s="2" customFormat="1" ht="60" x14ac:dyDescent="0.25">
      <c r="A84" s="8">
        <v>54</v>
      </c>
      <c r="B84" s="8" t="s">
        <v>2691</v>
      </c>
      <c r="C84" s="8" t="s">
        <v>2693</v>
      </c>
      <c r="D84" s="8" t="s">
        <v>2694</v>
      </c>
      <c r="E84" s="8" t="s">
        <v>261</v>
      </c>
      <c r="F84" s="8" t="s">
        <v>261</v>
      </c>
      <c r="G84" s="8" t="s">
        <v>2692</v>
      </c>
      <c r="H84" s="5" t="s">
        <v>2695</v>
      </c>
      <c r="I84" s="8" t="s">
        <v>2689</v>
      </c>
      <c r="J84" s="8" t="s">
        <v>159</v>
      </c>
      <c r="K84" s="8" t="s">
        <v>2744</v>
      </c>
      <c r="L84" s="8" t="s">
        <v>2765</v>
      </c>
    </row>
    <row r="85" spans="1:12" s="2" customFormat="1" ht="60" x14ac:dyDescent="0.25">
      <c r="A85" s="8">
        <v>55</v>
      </c>
      <c r="B85" s="8" t="s">
        <v>2696</v>
      </c>
      <c r="C85" s="8" t="s">
        <v>2697</v>
      </c>
      <c r="D85" s="8" t="s">
        <v>2698</v>
      </c>
      <c r="E85" s="8" t="s">
        <v>2699</v>
      </c>
      <c r="F85" s="8" t="s">
        <v>2700</v>
      </c>
      <c r="G85" s="8" t="s">
        <v>2701</v>
      </c>
      <c r="H85" s="5" t="s">
        <v>2702</v>
      </c>
      <c r="I85" s="8" t="s">
        <v>2703</v>
      </c>
      <c r="J85" s="8" t="s">
        <v>159</v>
      </c>
      <c r="K85" s="8" t="s">
        <v>2763</v>
      </c>
      <c r="L85" s="8" t="s">
        <v>2771</v>
      </c>
    </row>
    <row r="86" spans="1:12" s="2" customFormat="1" ht="90" x14ac:dyDescent="0.25">
      <c r="A86" s="8">
        <v>56</v>
      </c>
      <c r="B86" s="8" t="s">
        <v>2706</v>
      </c>
      <c r="C86" s="8" t="s">
        <v>2707</v>
      </c>
      <c r="D86" s="8" t="s">
        <v>2708</v>
      </c>
      <c r="E86" s="8" t="s">
        <v>2709</v>
      </c>
      <c r="F86" s="8" t="s">
        <v>2710</v>
      </c>
      <c r="G86" s="8" t="s">
        <v>2711</v>
      </c>
      <c r="H86" s="5" t="s">
        <v>2712</v>
      </c>
      <c r="I86" s="8" t="s">
        <v>2705</v>
      </c>
      <c r="J86" s="8" t="s">
        <v>159</v>
      </c>
      <c r="K86" s="8" t="s">
        <v>2771</v>
      </c>
      <c r="L86" s="8" t="s">
        <v>2754</v>
      </c>
    </row>
    <row r="87" spans="1:12" ht="60" x14ac:dyDescent="0.25">
      <c r="A87" s="8">
        <v>57</v>
      </c>
      <c r="B87" s="8" t="s">
        <v>2713</v>
      </c>
      <c r="C87" s="8" t="s">
        <v>2714</v>
      </c>
      <c r="D87" s="8" t="s">
        <v>2715</v>
      </c>
      <c r="E87" s="8" t="s">
        <v>2716</v>
      </c>
      <c r="F87" s="8" t="s">
        <v>261</v>
      </c>
      <c r="G87" s="8" t="s">
        <v>2717</v>
      </c>
      <c r="H87" s="5" t="s">
        <v>2718</v>
      </c>
      <c r="I87" s="8" t="s">
        <v>2689</v>
      </c>
      <c r="J87" s="8" t="s">
        <v>2249</v>
      </c>
      <c r="K87" s="8" t="s">
        <v>2746</v>
      </c>
      <c r="L87" s="8" t="s">
        <v>2732</v>
      </c>
    </row>
    <row r="88" spans="1:12" ht="105" x14ac:dyDescent="0.25">
      <c r="A88" s="8">
        <v>58</v>
      </c>
      <c r="B88" s="8" t="s">
        <v>2719</v>
      </c>
      <c r="C88" s="8" t="s">
        <v>243</v>
      </c>
      <c r="D88" s="8" t="s">
        <v>2335</v>
      </c>
      <c r="E88" s="8" t="s">
        <v>2723</v>
      </c>
      <c r="F88" s="8" t="s">
        <v>261</v>
      </c>
      <c r="G88" s="8" t="s">
        <v>2722</v>
      </c>
      <c r="H88" s="5" t="s">
        <v>2720</v>
      </c>
      <c r="I88" s="8" t="s">
        <v>2721</v>
      </c>
      <c r="J88" s="8" t="s">
        <v>159</v>
      </c>
      <c r="K88" s="8" t="s">
        <v>2745</v>
      </c>
      <c r="L88" s="8" t="s">
        <v>2765</v>
      </c>
    </row>
    <row r="89" spans="1:12" ht="60" x14ac:dyDescent="0.25">
      <c r="A89" s="8">
        <v>59</v>
      </c>
      <c r="B89" s="8" t="s">
        <v>2747</v>
      </c>
      <c r="C89" s="8" t="s">
        <v>2748</v>
      </c>
      <c r="D89" s="8" t="s">
        <v>2749</v>
      </c>
      <c r="E89" s="8" t="s">
        <v>2750</v>
      </c>
      <c r="F89" s="8" t="s">
        <v>261</v>
      </c>
      <c r="G89" s="8" t="s">
        <v>2751</v>
      </c>
      <c r="H89" s="5" t="s">
        <v>2752</v>
      </c>
      <c r="I89" s="8" t="s">
        <v>2753</v>
      </c>
      <c r="J89" s="8" t="s">
        <v>2783</v>
      </c>
      <c r="K89" s="8" t="s">
        <v>2774</v>
      </c>
      <c r="L89" s="8" t="s">
        <v>2775</v>
      </c>
    </row>
    <row r="90" spans="1:12" ht="75" x14ac:dyDescent="0.25">
      <c r="A90" s="8">
        <v>60</v>
      </c>
      <c r="B90" s="8" t="s">
        <v>2906</v>
      </c>
      <c r="C90" s="8" t="s">
        <v>2900</v>
      </c>
      <c r="D90" s="8" t="s">
        <v>2901</v>
      </c>
      <c r="E90" s="8" t="s">
        <v>2902</v>
      </c>
      <c r="F90" s="8" t="s">
        <v>261</v>
      </c>
      <c r="G90" s="8" t="s">
        <v>2904</v>
      </c>
      <c r="H90" s="5" t="s">
        <v>2903</v>
      </c>
      <c r="I90" s="8" t="s">
        <v>2905</v>
      </c>
      <c r="J90" s="8" t="s">
        <v>159</v>
      </c>
      <c r="K90" s="8" t="s">
        <v>2912</v>
      </c>
      <c r="L90" s="8" t="s">
        <v>2912</v>
      </c>
    </row>
    <row r="91" spans="1:12" ht="60" x14ac:dyDescent="0.25">
      <c r="A91" s="8">
        <v>61</v>
      </c>
      <c r="B91" s="8" t="s">
        <v>2907</v>
      </c>
      <c r="C91" s="8" t="s">
        <v>2908</v>
      </c>
      <c r="D91" s="8" t="s">
        <v>2909</v>
      </c>
      <c r="E91" s="8" t="s">
        <v>261</v>
      </c>
      <c r="F91" s="8" t="s">
        <v>261</v>
      </c>
      <c r="G91" s="8" t="s">
        <v>2910</v>
      </c>
      <c r="H91" s="5" t="s">
        <v>2911</v>
      </c>
      <c r="I91" s="8" t="s">
        <v>2899</v>
      </c>
      <c r="J91" s="8" t="s">
        <v>159</v>
      </c>
      <c r="K91" s="8" t="s">
        <v>2913</v>
      </c>
      <c r="L91" s="8" t="s">
        <v>2918</v>
      </c>
    </row>
    <row r="92" spans="1:12" ht="60" x14ac:dyDescent="0.25">
      <c r="A92" s="8">
        <v>62</v>
      </c>
      <c r="B92" s="8" t="s">
        <v>2935</v>
      </c>
      <c r="C92" s="8" t="s">
        <v>2936</v>
      </c>
      <c r="D92" s="8" t="s">
        <v>348</v>
      </c>
      <c r="E92" s="8" t="s">
        <v>261</v>
      </c>
      <c r="F92" s="8" t="s">
        <v>261</v>
      </c>
      <c r="G92" s="8" t="s">
        <v>2937</v>
      </c>
      <c r="H92" s="5">
        <v>1282380.3700000001</v>
      </c>
      <c r="I92" s="8" t="s">
        <v>2938</v>
      </c>
      <c r="J92" s="8" t="s">
        <v>159</v>
      </c>
      <c r="K92" s="8" t="s">
        <v>2945</v>
      </c>
      <c r="L92" s="8" t="s">
        <v>2947</v>
      </c>
    </row>
    <row r="93" spans="1:12" ht="75" x14ac:dyDescent="0.25">
      <c r="A93" s="8">
        <v>63</v>
      </c>
      <c r="B93" s="8" t="s">
        <v>2940</v>
      </c>
      <c r="C93" s="8" t="s">
        <v>2941</v>
      </c>
      <c r="D93" s="8" t="s">
        <v>2942</v>
      </c>
      <c r="E93" s="8" t="s">
        <v>261</v>
      </c>
      <c r="F93" s="8" t="s">
        <v>261</v>
      </c>
      <c r="G93" s="8" t="s">
        <v>2943</v>
      </c>
      <c r="H93" s="5">
        <v>300000</v>
      </c>
      <c r="I93" s="8" t="s">
        <v>2944</v>
      </c>
      <c r="J93" s="8" t="s">
        <v>159</v>
      </c>
      <c r="K93" s="8" t="s">
        <v>2946</v>
      </c>
      <c r="L93" s="8" t="s">
        <v>2948</v>
      </c>
    </row>
    <row r="100" spans="1:8" x14ac:dyDescent="0.25">
      <c r="A100" s="842" t="s">
        <v>3004</v>
      </c>
      <c r="B100" s="843"/>
      <c r="C100" s="843"/>
      <c r="D100" s="843"/>
      <c r="E100" s="843"/>
      <c r="F100" s="843"/>
      <c r="G100" s="843"/>
      <c r="H100" s="843"/>
    </row>
    <row r="101" spans="1:8" x14ac:dyDescent="0.25">
      <c r="A101"/>
      <c r="B101"/>
      <c r="C101"/>
      <c r="D101"/>
      <c r="E101"/>
      <c r="F101"/>
      <c r="G101"/>
      <c r="H101"/>
    </row>
    <row r="102" spans="1:8" ht="80.25" customHeight="1" x14ac:dyDescent="0.25">
      <c r="A102" s="13" t="s">
        <v>1329</v>
      </c>
      <c r="B102" s="13" t="s">
        <v>2983</v>
      </c>
      <c r="C102" s="13" t="s">
        <v>1306</v>
      </c>
      <c r="D102" s="13" t="s">
        <v>491</v>
      </c>
      <c r="E102" s="13" t="s">
        <v>2982</v>
      </c>
      <c r="F102" s="13" t="s">
        <v>2981</v>
      </c>
      <c r="G102" s="13" t="s">
        <v>2984</v>
      </c>
      <c r="H102" s="13" t="s">
        <v>2985</v>
      </c>
    </row>
    <row r="103" spans="1:8" ht="91.5" customHeight="1" x14ac:dyDescent="0.25">
      <c r="A103" s="365">
        <v>1</v>
      </c>
      <c r="B103" s="366" t="s">
        <v>3005</v>
      </c>
      <c r="C103" s="367" t="s">
        <v>3007</v>
      </c>
      <c r="D103" s="367" t="s">
        <v>3006</v>
      </c>
      <c r="E103" s="366" t="s">
        <v>3007</v>
      </c>
      <c r="F103" s="369" t="s">
        <v>3008</v>
      </c>
      <c r="G103" s="370" t="s">
        <v>3009</v>
      </c>
      <c r="H103" s="371">
        <v>47063.76</v>
      </c>
    </row>
    <row r="104" spans="1:8" ht="102.75" customHeight="1" x14ac:dyDescent="0.25">
      <c r="A104" s="365">
        <v>2</v>
      </c>
      <c r="B104" s="366" t="s">
        <v>203</v>
      </c>
      <c r="C104" s="366" t="s">
        <v>3014</v>
      </c>
      <c r="D104" s="367" t="s">
        <v>3011</v>
      </c>
      <c r="E104" s="366" t="s">
        <v>3010</v>
      </c>
      <c r="F104" s="369" t="s">
        <v>3012</v>
      </c>
      <c r="G104" s="370" t="s">
        <v>3013</v>
      </c>
      <c r="H104" s="371">
        <v>49313.45</v>
      </c>
    </row>
    <row r="105" spans="1:8" ht="84" customHeight="1" x14ac:dyDescent="0.25">
      <c r="A105" s="365">
        <v>3</v>
      </c>
      <c r="B105" s="366" t="s">
        <v>245</v>
      </c>
      <c r="C105" s="367" t="s">
        <v>3043</v>
      </c>
      <c r="D105" s="367" t="s">
        <v>3044</v>
      </c>
      <c r="E105" s="367" t="s">
        <v>3043</v>
      </c>
      <c r="F105" s="369" t="s">
        <v>3045</v>
      </c>
      <c r="G105" s="370" t="s">
        <v>3046</v>
      </c>
      <c r="H105" s="371">
        <v>55411.62</v>
      </c>
    </row>
    <row r="106" spans="1:8" ht="90" x14ac:dyDescent="0.25">
      <c r="A106" s="365">
        <v>4</v>
      </c>
      <c r="B106" s="366" t="s">
        <v>190</v>
      </c>
      <c r="C106" s="367" t="s">
        <v>3062</v>
      </c>
      <c r="D106" s="367" t="s">
        <v>195</v>
      </c>
      <c r="E106" s="367" t="s">
        <v>3061</v>
      </c>
      <c r="F106" s="369" t="s">
        <v>3012</v>
      </c>
      <c r="G106" s="370" t="s">
        <v>3063</v>
      </c>
      <c r="H106" s="371" t="s">
        <v>3064</v>
      </c>
    </row>
    <row r="107" spans="1:8" ht="90" x14ac:dyDescent="0.25">
      <c r="A107" s="365">
        <v>5</v>
      </c>
      <c r="B107" s="366" t="s">
        <v>3065</v>
      </c>
      <c r="C107" s="367" t="s">
        <v>3062</v>
      </c>
      <c r="D107" s="367" t="s">
        <v>195</v>
      </c>
      <c r="E107" s="367" t="s">
        <v>3066</v>
      </c>
      <c r="F107" s="369" t="s">
        <v>3012</v>
      </c>
      <c r="G107" s="370" t="s">
        <v>3067</v>
      </c>
      <c r="H107" s="371" t="s">
        <v>3068</v>
      </c>
    </row>
    <row r="108" spans="1:8" ht="99.75" customHeight="1" x14ac:dyDescent="0.25">
      <c r="A108" s="365">
        <v>6</v>
      </c>
      <c r="B108" s="366" t="s">
        <v>213</v>
      </c>
      <c r="C108" s="367" t="s">
        <v>3043</v>
      </c>
      <c r="D108" s="367" t="s">
        <v>3373</v>
      </c>
      <c r="E108" s="367" t="s">
        <v>3043</v>
      </c>
      <c r="F108" s="369" t="s">
        <v>3045</v>
      </c>
      <c r="G108" s="409" t="s">
        <v>3374</v>
      </c>
      <c r="H108" s="410">
        <v>32675</v>
      </c>
    </row>
    <row r="109" spans="1:8" ht="60" x14ac:dyDescent="0.25">
      <c r="A109" s="365">
        <v>7</v>
      </c>
      <c r="B109" s="366" t="s">
        <v>161</v>
      </c>
      <c r="C109" s="367" t="s">
        <v>3389</v>
      </c>
      <c r="D109" s="367" t="s">
        <v>3390</v>
      </c>
      <c r="E109" s="367" t="s">
        <v>3389</v>
      </c>
      <c r="F109" s="369" t="s">
        <v>3008</v>
      </c>
      <c r="G109" s="409" t="s">
        <v>3391</v>
      </c>
      <c r="H109" s="410">
        <v>34905.61</v>
      </c>
    </row>
    <row r="110" spans="1:8" ht="90" x14ac:dyDescent="0.25">
      <c r="A110" s="365">
        <v>8</v>
      </c>
      <c r="B110" s="366" t="s">
        <v>213</v>
      </c>
      <c r="C110" s="367" t="s">
        <v>3407</v>
      </c>
      <c r="D110" s="367" t="s">
        <v>3373</v>
      </c>
      <c r="E110" s="367" t="s">
        <v>3407</v>
      </c>
      <c r="F110" s="369" t="s">
        <v>3012</v>
      </c>
      <c r="G110" s="409" t="s">
        <v>3400</v>
      </c>
      <c r="H110" s="410">
        <v>47406.06</v>
      </c>
    </row>
    <row r="111" spans="1:8" ht="90" x14ac:dyDescent="0.25">
      <c r="A111" s="365">
        <v>9</v>
      </c>
      <c r="B111" s="366" t="s">
        <v>342</v>
      </c>
      <c r="C111" s="367" t="s">
        <v>3043</v>
      </c>
      <c r="D111" s="367" t="s">
        <v>3419</v>
      </c>
      <c r="E111" s="367" t="s">
        <v>3043</v>
      </c>
      <c r="F111" s="369" t="s">
        <v>3045</v>
      </c>
      <c r="G111" s="409" t="s">
        <v>3420</v>
      </c>
      <c r="H111" s="410">
        <v>62669.57</v>
      </c>
    </row>
    <row r="112" spans="1:8" ht="107.25" customHeight="1" x14ac:dyDescent="0.25">
      <c r="A112" s="365">
        <v>10</v>
      </c>
      <c r="B112" s="366" t="s">
        <v>221</v>
      </c>
      <c r="C112" s="289" t="s">
        <v>3429</v>
      </c>
      <c r="D112" s="367" t="s">
        <v>3430</v>
      </c>
      <c r="E112" s="367" t="s">
        <v>3429</v>
      </c>
      <c r="F112" s="369" t="s">
        <v>3008</v>
      </c>
      <c r="G112" s="409" t="s">
        <v>3431</v>
      </c>
      <c r="H112" s="410">
        <v>49062.23</v>
      </c>
    </row>
    <row r="113" spans="1:9" ht="105" x14ac:dyDescent="0.25">
      <c r="A113" s="365">
        <v>11</v>
      </c>
      <c r="B113" s="366" t="s">
        <v>150</v>
      </c>
      <c r="C113" s="289" t="s">
        <v>3432</v>
      </c>
      <c r="D113" s="367" t="s">
        <v>3433</v>
      </c>
      <c r="E113" s="367" t="s">
        <v>3432</v>
      </c>
      <c r="F113" s="369" t="s">
        <v>3022</v>
      </c>
      <c r="G113" s="409" t="s">
        <v>3431</v>
      </c>
      <c r="H113" s="410">
        <v>36242.01</v>
      </c>
    </row>
    <row r="114" spans="1:9" ht="90" x14ac:dyDescent="0.25">
      <c r="A114" s="365">
        <v>12</v>
      </c>
      <c r="B114" s="366" t="s">
        <v>360</v>
      </c>
      <c r="C114" s="289" t="s">
        <v>3444</v>
      </c>
      <c r="D114" s="367" t="s">
        <v>3445</v>
      </c>
      <c r="E114" s="367" t="s">
        <v>3444</v>
      </c>
      <c r="F114" s="369" t="s">
        <v>3022</v>
      </c>
      <c r="G114" s="409" t="s">
        <v>3455</v>
      </c>
      <c r="H114" s="410">
        <v>85511.48</v>
      </c>
    </row>
    <row r="115" spans="1:9" ht="90" x14ac:dyDescent="0.25">
      <c r="A115" s="365">
        <v>13</v>
      </c>
      <c r="B115" s="366" t="s">
        <v>360</v>
      </c>
      <c r="C115" s="289" t="s">
        <v>3444</v>
      </c>
      <c r="D115" s="367" t="s">
        <v>3445</v>
      </c>
      <c r="E115" s="367" t="s">
        <v>3454</v>
      </c>
      <c r="F115" s="369" t="s">
        <v>3022</v>
      </c>
      <c r="G115" s="409" t="s">
        <v>3451</v>
      </c>
      <c r="H115" s="410">
        <v>30398.5</v>
      </c>
    </row>
    <row r="116" spans="1:9" ht="75" x14ac:dyDescent="0.25">
      <c r="A116" s="365">
        <v>14</v>
      </c>
      <c r="B116" s="366" t="s">
        <v>181</v>
      </c>
      <c r="C116" s="289" t="s">
        <v>3043</v>
      </c>
      <c r="D116" s="367" t="s">
        <v>183</v>
      </c>
      <c r="E116" s="367" t="s">
        <v>3043</v>
      </c>
      <c r="F116" s="369" t="s">
        <v>3045</v>
      </c>
      <c r="G116" s="409" t="s">
        <v>3459</v>
      </c>
      <c r="H116" s="410">
        <v>46963.677880000003</v>
      </c>
    </row>
    <row r="117" spans="1:9" ht="60" x14ac:dyDescent="0.25">
      <c r="A117" s="365">
        <v>15</v>
      </c>
      <c r="B117" s="366" t="s">
        <v>2338</v>
      </c>
      <c r="C117" s="289" t="s">
        <v>3010</v>
      </c>
      <c r="D117" s="367" t="s">
        <v>3502</v>
      </c>
      <c r="E117" s="367" t="s">
        <v>3010</v>
      </c>
      <c r="F117" s="369" t="s">
        <v>3012</v>
      </c>
      <c r="G117" s="409" t="s">
        <v>3484</v>
      </c>
      <c r="H117" s="410">
        <v>54955.74</v>
      </c>
    </row>
    <row r="118" spans="1:9" ht="135" x14ac:dyDescent="0.25">
      <c r="A118" s="365">
        <v>16</v>
      </c>
      <c r="B118" s="366" t="s">
        <v>228</v>
      </c>
      <c r="C118" s="289" t="s">
        <v>3043</v>
      </c>
      <c r="D118" s="367" t="s">
        <v>3503</v>
      </c>
      <c r="E118" s="367" t="s">
        <v>3043</v>
      </c>
      <c r="F118" s="369" t="s">
        <v>3045</v>
      </c>
      <c r="G118" s="409" t="s">
        <v>3504</v>
      </c>
      <c r="H118" s="410">
        <v>46897.23</v>
      </c>
    </row>
    <row r="119" spans="1:9" ht="60" x14ac:dyDescent="0.25">
      <c r="A119" s="365">
        <v>17</v>
      </c>
      <c r="B119" s="366" t="s">
        <v>197</v>
      </c>
      <c r="C119" s="289" t="s">
        <v>3552</v>
      </c>
      <c r="D119" s="367" t="s">
        <v>3551</v>
      </c>
      <c r="E119" s="367" t="s">
        <v>3552</v>
      </c>
      <c r="F119" s="369" t="s">
        <v>3045</v>
      </c>
      <c r="G119" s="409" t="s">
        <v>3553</v>
      </c>
      <c r="H119" s="410">
        <v>64802.39</v>
      </c>
    </row>
    <row r="120" spans="1:9" ht="60" x14ac:dyDescent="0.25">
      <c r="A120" s="365">
        <v>18</v>
      </c>
      <c r="B120" s="366" t="s">
        <v>304</v>
      </c>
      <c r="C120" s="289" t="s">
        <v>3629</v>
      </c>
      <c r="D120" s="367" t="s">
        <v>308</v>
      </c>
      <c r="E120" s="367" t="s">
        <v>3629</v>
      </c>
      <c r="F120" s="369" t="s">
        <v>3008</v>
      </c>
      <c r="G120" s="409" t="s">
        <v>3630</v>
      </c>
      <c r="H120" s="410">
        <v>157577.91</v>
      </c>
    </row>
    <row r="121" spans="1:9" ht="105" x14ac:dyDescent="0.25">
      <c r="A121" s="8">
        <v>19</v>
      </c>
      <c r="B121" s="8" t="s">
        <v>2907</v>
      </c>
      <c r="C121" s="8" t="s">
        <v>3646</v>
      </c>
      <c r="D121" s="367" t="s">
        <v>2910</v>
      </c>
      <c r="E121" s="8" t="s">
        <v>3646</v>
      </c>
      <c r="F121" s="8" t="s">
        <v>3647</v>
      </c>
      <c r="G121" s="8" t="s">
        <v>3639</v>
      </c>
      <c r="H121" s="5">
        <v>8170.98</v>
      </c>
    </row>
    <row r="122" spans="1:9" ht="15" customHeight="1" x14ac:dyDescent="0.25">
      <c r="A122" s="773">
        <v>20</v>
      </c>
      <c r="B122" s="773" t="s">
        <v>2682</v>
      </c>
      <c r="C122" s="785" t="s">
        <v>3677</v>
      </c>
      <c r="D122" s="785" t="s">
        <v>3679</v>
      </c>
      <c r="E122" s="785" t="s">
        <v>3677</v>
      </c>
      <c r="F122" s="845" t="s">
        <v>3647</v>
      </c>
      <c r="G122" s="785" t="s">
        <v>3675</v>
      </c>
      <c r="H122" s="845">
        <v>68998.95</v>
      </c>
      <c r="I122" s="844"/>
    </row>
    <row r="123" spans="1:9" ht="37.5" customHeight="1" x14ac:dyDescent="0.25">
      <c r="A123" s="775"/>
      <c r="B123" s="775"/>
      <c r="C123" s="827"/>
      <c r="D123" s="827"/>
      <c r="E123" s="827"/>
      <c r="F123" s="846"/>
      <c r="G123" s="827"/>
      <c r="H123" s="846"/>
      <c r="I123" s="844"/>
    </row>
    <row r="124" spans="1:9" x14ac:dyDescent="0.25">
      <c r="A124" s="773">
        <v>21</v>
      </c>
      <c r="B124" s="773" t="s">
        <v>3683</v>
      </c>
      <c r="C124" s="785" t="s">
        <v>229</v>
      </c>
      <c r="D124" s="785" t="s">
        <v>3680</v>
      </c>
      <c r="E124" s="785" t="s">
        <v>3681</v>
      </c>
      <c r="F124" s="845" t="s">
        <v>3647</v>
      </c>
      <c r="G124" s="785" t="s">
        <v>3682</v>
      </c>
      <c r="H124" s="845">
        <v>8744.1327959999981</v>
      </c>
    </row>
    <row r="125" spans="1:9" ht="62.25" customHeight="1" x14ac:dyDescent="0.25">
      <c r="A125" s="775"/>
      <c r="B125" s="775"/>
      <c r="C125" s="827"/>
      <c r="D125" s="827"/>
      <c r="E125" s="827"/>
      <c r="F125" s="846"/>
      <c r="G125" s="827"/>
      <c r="H125" s="846"/>
    </row>
    <row r="126" spans="1:9" ht="15" customHeight="1" x14ac:dyDescent="0.25">
      <c r="A126" s="773">
        <v>22</v>
      </c>
      <c r="B126" s="773" t="s">
        <v>3799</v>
      </c>
      <c r="C126" s="785" t="s">
        <v>3800</v>
      </c>
      <c r="D126" s="785" t="s">
        <v>3801</v>
      </c>
      <c r="E126" s="785" t="s">
        <v>3800</v>
      </c>
      <c r="F126" s="845" t="s">
        <v>3008</v>
      </c>
      <c r="G126" s="785" t="s">
        <v>3802</v>
      </c>
      <c r="H126" s="845">
        <v>14770.11</v>
      </c>
    </row>
    <row r="127" spans="1:9" ht="74.25" customHeight="1" x14ac:dyDescent="0.25">
      <c r="A127" s="775"/>
      <c r="B127" s="775"/>
      <c r="C127" s="827"/>
      <c r="D127" s="827"/>
      <c r="E127" s="827"/>
      <c r="F127" s="846"/>
      <c r="G127" s="827"/>
      <c r="H127" s="846"/>
    </row>
    <row r="128" spans="1:9" x14ac:dyDescent="0.25">
      <c r="A128" s="773">
        <v>23</v>
      </c>
      <c r="B128" s="773" t="s">
        <v>3821</v>
      </c>
      <c r="C128" s="785" t="s">
        <v>3822</v>
      </c>
      <c r="D128" s="785" t="s">
        <v>3823</v>
      </c>
      <c r="E128" s="785" t="s">
        <v>3824</v>
      </c>
      <c r="F128" s="845" t="s">
        <v>1577</v>
      </c>
      <c r="G128" s="785" t="s">
        <v>3825</v>
      </c>
      <c r="H128" s="845">
        <v>9523.2999999999993</v>
      </c>
    </row>
    <row r="129" spans="1:8" ht="88.5" customHeight="1" x14ac:dyDescent="0.25">
      <c r="A129" s="775"/>
      <c r="B129" s="775"/>
      <c r="C129" s="827"/>
      <c r="D129" s="827"/>
      <c r="E129" s="827"/>
      <c r="F129" s="846"/>
      <c r="G129" s="827"/>
      <c r="H129" s="846"/>
    </row>
    <row r="130" spans="1:8" x14ac:dyDescent="0.25">
      <c r="A130" s="785">
        <v>24</v>
      </c>
      <c r="B130" s="785" t="s">
        <v>2713</v>
      </c>
      <c r="C130" s="785" t="s">
        <v>4304</v>
      </c>
      <c r="D130" s="785" t="s">
        <v>2715</v>
      </c>
      <c r="E130" s="785" t="s">
        <v>4305</v>
      </c>
      <c r="F130" s="785" t="s">
        <v>3647</v>
      </c>
      <c r="G130" s="785" t="s">
        <v>4303</v>
      </c>
      <c r="H130" s="840" t="s">
        <v>4307</v>
      </c>
    </row>
    <row r="131" spans="1:8" ht="81" customHeight="1" x14ac:dyDescent="0.25">
      <c r="A131" s="827"/>
      <c r="B131" s="827"/>
      <c r="C131" s="827"/>
      <c r="D131" s="827"/>
      <c r="E131" s="827"/>
      <c r="F131" s="827"/>
      <c r="G131" s="827"/>
      <c r="H131" s="841"/>
    </row>
    <row r="132" spans="1:8" ht="56.25" customHeight="1" x14ac:dyDescent="0.25">
      <c r="A132" s="8">
        <v>25</v>
      </c>
      <c r="B132" s="8" t="s">
        <v>271</v>
      </c>
      <c r="C132" s="8" t="s">
        <v>4386</v>
      </c>
      <c r="D132" s="8" t="s">
        <v>4387</v>
      </c>
      <c r="E132" s="8" t="s">
        <v>4388</v>
      </c>
      <c r="F132" s="8" t="s">
        <v>3022</v>
      </c>
      <c r="G132" s="8" t="s">
        <v>4389</v>
      </c>
      <c r="H132" s="5" t="s">
        <v>4390</v>
      </c>
    </row>
    <row r="133" spans="1:8" ht="90" x14ac:dyDescent="0.25">
      <c r="A133" s="8">
        <v>26</v>
      </c>
      <c r="B133" s="8" t="s">
        <v>221</v>
      </c>
      <c r="C133" s="8" t="s">
        <v>4419</v>
      </c>
      <c r="D133" s="8" t="s">
        <v>4420</v>
      </c>
      <c r="E133" s="8" t="s">
        <v>4421</v>
      </c>
      <c r="F133" s="8" t="s">
        <v>4422</v>
      </c>
      <c r="G133" s="8" t="s">
        <v>4413</v>
      </c>
      <c r="H133" s="8" t="s">
        <v>4423</v>
      </c>
    </row>
  </sheetData>
  <mergeCells count="42">
    <mergeCell ref="F128:F129"/>
    <mergeCell ref="G128:G129"/>
    <mergeCell ref="H128:H129"/>
    <mergeCell ref="A128:A129"/>
    <mergeCell ref="B128:B129"/>
    <mergeCell ref="C128:C129"/>
    <mergeCell ref="D128:D129"/>
    <mergeCell ref="E128:E129"/>
    <mergeCell ref="F126:F127"/>
    <mergeCell ref="G126:G127"/>
    <mergeCell ref="H126:H127"/>
    <mergeCell ref="A126:A127"/>
    <mergeCell ref="B126:B127"/>
    <mergeCell ref="C126:C127"/>
    <mergeCell ref="D126:D127"/>
    <mergeCell ref="E126:E127"/>
    <mergeCell ref="F124:F125"/>
    <mergeCell ref="G124:G125"/>
    <mergeCell ref="H124:H125"/>
    <mergeCell ref="A124:A125"/>
    <mergeCell ref="B124:B125"/>
    <mergeCell ref="C124:C125"/>
    <mergeCell ref="D124:D125"/>
    <mergeCell ref="E124:E125"/>
    <mergeCell ref="A100:H100"/>
    <mergeCell ref="C122:C123"/>
    <mergeCell ref="B122:B123"/>
    <mergeCell ref="A122:A123"/>
    <mergeCell ref="I122:I123"/>
    <mergeCell ref="D122:D123"/>
    <mergeCell ref="E122:E123"/>
    <mergeCell ref="F122:F123"/>
    <mergeCell ref="G122:G123"/>
    <mergeCell ref="H122:H123"/>
    <mergeCell ref="F130:F131"/>
    <mergeCell ref="G130:G131"/>
    <mergeCell ref="H130:H131"/>
    <mergeCell ref="A130:A131"/>
    <mergeCell ref="B130:B131"/>
    <mergeCell ref="C130:C131"/>
    <mergeCell ref="D130:D131"/>
    <mergeCell ref="E130:E131"/>
  </mergeCells>
  <phoneticPr fontId="2" type="noConversion"/>
  <pageMargins left="0.7" right="0.7" top="0.75" bottom="0.75" header="0.3" footer="0.3"/>
  <pageSetup paperSize="8" scale="1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 Interreg V-A Romania-Ungaria</vt:lpstr>
      <vt:lpstr>ROHU VI-A</vt:lpstr>
      <vt:lpstr>Interreg V-A Romania-Bulgaria</vt:lpstr>
      <vt:lpstr>RO-UA 21-27</vt:lpstr>
      <vt:lpstr>INTERREG IPA CBC RO-RS 14-20</vt:lpstr>
      <vt:lpstr>Interreg VI-A Romania-Bulgaria</vt:lpstr>
      <vt:lpstr>RO-UA LIP</vt:lpstr>
      <vt:lpstr>INTERREG IPA ROMANIA-SERBIA(21-</vt:lpstr>
      <vt:lpstr>RO-UA</vt:lpstr>
      <vt:lpstr>Sheet1</vt:lpstr>
      <vt:lpstr>RO-MD</vt:lpstr>
      <vt:lpstr>RO-MD LIP</vt:lpstr>
      <vt:lpstr>RO-MD 21-27</vt:lpstr>
      <vt:lpstr> BMN 14-20</vt:lpstr>
      <vt:lpstr>BMN 21-27</vt:lpstr>
      <vt:lpstr>'RO-UA'!_Hlk166664250</vt:lpstr>
      <vt:lpstr>'BMN 21-27'!Print_Area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2025-10-03T09:07:15Z</dcterms:modified>
</cp:coreProperties>
</file>