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oncologie medicament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3" i="1" l="1"/>
  <c r="X50" i="1"/>
  <c r="C53" i="1" l="1"/>
  <c r="D53" i="1"/>
  <c r="E53" i="1"/>
  <c r="F53" i="1"/>
  <c r="G53" i="1"/>
  <c r="H53" i="1"/>
  <c r="I53" i="1"/>
  <c r="B53" i="1"/>
  <c r="I55" i="1" l="1"/>
  <c r="Q53" i="1"/>
  <c r="Y53" i="1" s="1"/>
  <c r="P53" i="1"/>
  <c r="X54" i="1" s="1"/>
  <c r="O53" i="1"/>
  <c r="W53" i="1" s="1"/>
  <c r="N53" i="1"/>
  <c r="V54" i="1" s="1"/>
  <c r="M53" i="1"/>
  <c r="U53" i="1" s="1"/>
  <c r="L53" i="1"/>
  <c r="T53" i="1" s="1"/>
  <c r="K53" i="1"/>
  <c r="S53" i="1" s="1"/>
  <c r="J53" i="1"/>
  <c r="R54" i="1" s="1"/>
  <c r="Y52" i="1"/>
  <c r="W52" i="1"/>
  <c r="V52" i="1"/>
  <c r="U52" i="1"/>
  <c r="T52" i="1"/>
  <c r="S52" i="1"/>
  <c r="R52" i="1"/>
  <c r="Y51" i="1"/>
  <c r="W51" i="1"/>
  <c r="V51" i="1"/>
  <c r="U51" i="1"/>
  <c r="T51" i="1"/>
  <c r="S51" i="1"/>
  <c r="R51" i="1"/>
  <c r="Y50" i="1"/>
  <c r="W50" i="1"/>
  <c r="V50" i="1"/>
  <c r="U50" i="1"/>
  <c r="T50" i="1"/>
  <c r="S50" i="1"/>
  <c r="R50" i="1"/>
  <c r="Y49" i="1"/>
  <c r="W49" i="1"/>
  <c r="V49" i="1"/>
  <c r="U49" i="1"/>
  <c r="T49" i="1"/>
  <c r="S49" i="1"/>
  <c r="R49" i="1"/>
  <c r="Y48" i="1"/>
  <c r="W48" i="1"/>
  <c r="V48" i="1"/>
  <c r="U48" i="1"/>
  <c r="T48" i="1"/>
  <c r="S48" i="1"/>
  <c r="R48" i="1"/>
  <c r="Y47" i="1"/>
  <c r="W47" i="1"/>
  <c r="V47" i="1"/>
  <c r="U47" i="1"/>
  <c r="T47" i="1"/>
  <c r="S47" i="1"/>
  <c r="R47" i="1"/>
  <c r="Y46" i="1"/>
  <c r="W46" i="1"/>
  <c r="V46" i="1"/>
  <c r="U46" i="1"/>
  <c r="T46" i="1"/>
  <c r="S46" i="1"/>
  <c r="R46" i="1"/>
  <c r="Y45" i="1"/>
  <c r="W45" i="1"/>
  <c r="V45" i="1"/>
  <c r="U45" i="1"/>
  <c r="T45" i="1"/>
  <c r="S45" i="1"/>
  <c r="R45" i="1"/>
  <c r="Y44" i="1"/>
  <c r="W44" i="1"/>
  <c r="V44" i="1"/>
  <c r="U44" i="1"/>
  <c r="T44" i="1"/>
  <c r="S44" i="1"/>
  <c r="R44" i="1"/>
  <c r="Y43" i="1"/>
  <c r="W43" i="1"/>
  <c r="V43" i="1"/>
  <c r="U43" i="1"/>
  <c r="T43" i="1"/>
  <c r="S43" i="1"/>
  <c r="R43" i="1"/>
  <c r="Y42" i="1"/>
  <c r="W42" i="1"/>
  <c r="V42" i="1"/>
  <c r="U42" i="1"/>
  <c r="T42" i="1"/>
  <c r="S42" i="1"/>
  <c r="R42" i="1"/>
  <c r="Y41" i="1"/>
  <c r="W41" i="1"/>
  <c r="V41" i="1"/>
  <c r="U41" i="1"/>
  <c r="T41" i="1"/>
  <c r="S41" i="1"/>
  <c r="R41" i="1"/>
  <c r="Y40" i="1"/>
  <c r="W40" i="1"/>
  <c r="V40" i="1"/>
  <c r="U40" i="1"/>
  <c r="T40" i="1"/>
  <c r="S40" i="1"/>
  <c r="R40" i="1"/>
  <c r="Y39" i="1"/>
  <c r="W39" i="1"/>
  <c r="V39" i="1"/>
  <c r="U39" i="1"/>
  <c r="T39" i="1"/>
  <c r="S39" i="1"/>
  <c r="R39" i="1"/>
  <c r="Y38" i="1"/>
  <c r="W38" i="1"/>
  <c r="V38" i="1"/>
  <c r="U38" i="1"/>
  <c r="T38" i="1"/>
  <c r="S38" i="1"/>
  <c r="R38" i="1"/>
  <c r="Y37" i="1"/>
  <c r="W37" i="1"/>
  <c r="V37" i="1"/>
  <c r="U37" i="1"/>
  <c r="T37" i="1"/>
  <c r="S37" i="1"/>
  <c r="R37" i="1"/>
  <c r="Y36" i="1"/>
  <c r="W36" i="1"/>
  <c r="V36" i="1"/>
  <c r="U36" i="1"/>
  <c r="T36" i="1"/>
  <c r="S36" i="1"/>
  <c r="R36" i="1"/>
  <c r="Y35" i="1"/>
  <c r="W35" i="1"/>
  <c r="V35" i="1"/>
  <c r="U35" i="1"/>
  <c r="T35" i="1"/>
  <c r="S35" i="1"/>
  <c r="R35" i="1"/>
  <c r="Y34" i="1"/>
  <c r="W34" i="1"/>
  <c r="V34" i="1"/>
  <c r="U34" i="1"/>
  <c r="T34" i="1"/>
  <c r="S34" i="1"/>
  <c r="R34" i="1"/>
  <c r="Y33" i="1"/>
  <c r="W33" i="1"/>
  <c r="V33" i="1"/>
  <c r="U33" i="1"/>
  <c r="T33" i="1"/>
  <c r="S33" i="1"/>
  <c r="R33" i="1"/>
  <c r="Y32" i="1"/>
  <c r="W32" i="1"/>
  <c r="V32" i="1"/>
  <c r="U32" i="1"/>
  <c r="T32" i="1"/>
  <c r="S32" i="1"/>
  <c r="R32" i="1"/>
  <c r="Y31" i="1"/>
  <c r="W31" i="1"/>
  <c r="V31" i="1"/>
  <c r="U31" i="1"/>
  <c r="T31" i="1"/>
  <c r="S31" i="1"/>
  <c r="R31" i="1"/>
  <c r="Y30" i="1"/>
  <c r="W30" i="1"/>
  <c r="V30" i="1"/>
  <c r="U30" i="1"/>
  <c r="T30" i="1"/>
  <c r="S30" i="1"/>
  <c r="R30" i="1"/>
  <c r="Y29" i="1"/>
  <c r="W29" i="1"/>
  <c r="V29" i="1"/>
  <c r="U29" i="1"/>
  <c r="T29" i="1"/>
  <c r="S29" i="1"/>
  <c r="R29" i="1"/>
  <c r="Y28" i="1"/>
  <c r="W28" i="1"/>
  <c r="V28" i="1"/>
  <c r="U28" i="1"/>
  <c r="T28" i="1"/>
  <c r="S28" i="1"/>
  <c r="R28" i="1"/>
  <c r="Y27" i="1"/>
  <c r="W27" i="1"/>
  <c r="V27" i="1"/>
  <c r="U27" i="1"/>
  <c r="T27" i="1"/>
  <c r="S27" i="1"/>
  <c r="R27" i="1"/>
  <c r="Y26" i="1"/>
  <c r="W26" i="1"/>
  <c r="V26" i="1"/>
  <c r="U26" i="1"/>
  <c r="T26" i="1"/>
  <c r="S26" i="1"/>
  <c r="R26" i="1"/>
  <c r="Y25" i="1"/>
  <c r="W25" i="1"/>
  <c r="V25" i="1"/>
  <c r="U25" i="1"/>
  <c r="T25" i="1"/>
  <c r="S25" i="1"/>
  <c r="R25" i="1"/>
  <c r="Y24" i="1"/>
  <c r="W24" i="1"/>
  <c r="V24" i="1"/>
  <c r="U24" i="1"/>
  <c r="T24" i="1"/>
  <c r="S24" i="1"/>
  <c r="R24" i="1"/>
  <c r="Y23" i="1"/>
  <c r="W23" i="1"/>
  <c r="V23" i="1"/>
  <c r="U23" i="1"/>
  <c r="T23" i="1"/>
  <c r="S23" i="1"/>
  <c r="R23" i="1"/>
  <c r="Y22" i="1"/>
  <c r="W22" i="1"/>
  <c r="V22" i="1"/>
  <c r="U22" i="1"/>
  <c r="T22" i="1"/>
  <c r="S22" i="1"/>
  <c r="R22" i="1"/>
  <c r="Y21" i="1"/>
  <c r="W21" i="1"/>
  <c r="V21" i="1"/>
  <c r="U21" i="1"/>
  <c r="T21" i="1"/>
  <c r="S21" i="1"/>
  <c r="R21" i="1"/>
  <c r="Y20" i="1"/>
  <c r="W20" i="1"/>
  <c r="V20" i="1"/>
  <c r="U20" i="1"/>
  <c r="T20" i="1"/>
  <c r="S20" i="1"/>
  <c r="R20" i="1"/>
  <c r="Y19" i="1"/>
  <c r="W19" i="1"/>
  <c r="V19" i="1"/>
  <c r="U19" i="1"/>
  <c r="T19" i="1"/>
  <c r="S19" i="1"/>
  <c r="R19" i="1"/>
  <c r="Y18" i="1"/>
  <c r="W18" i="1"/>
  <c r="V18" i="1"/>
  <c r="U18" i="1"/>
  <c r="T18" i="1"/>
  <c r="S18" i="1"/>
  <c r="R18" i="1"/>
  <c r="Y17" i="1"/>
  <c r="W17" i="1"/>
  <c r="V17" i="1"/>
  <c r="U17" i="1"/>
  <c r="T17" i="1"/>
  <c r="S17" i="1"/>
  <c r="R17" i="1"/>
  <c r="Y16" i="1"/>
  <c r="W16" i="1"/>
  <c r="V16" i="1"/>
  <c r="U16" i="1"/>
  <c r="T16" i="1"/>
  <c r="S16" i="1"/>
  <c r="R16" i="1"/>
  <c r="Y15" i="1"/>
  <c r="W15" i="1"/>
  <c r="V15" i="1"/>
  <c r="U15" i="1"/>
  <c r="T15" i="1"/>
  <c r="S15" i="1"/>
  <c r="R15" i="1"/>
  <c r="Y14" i="1"/>
  <c r="W14" i="1"/>
  <c r="V14" i="1"/>
  <c r="U14" i="1"/>
  <c r="T14" i="1"/>
  <c r="S14" i="1"/>
  <c r="R14" i="1"/>
  <c r="Y13" i="1"/>
  <c r="W13" i="1"/>
  <c r="V13" i="1"/>
  <c r="U13" i="1"/>
  <c r="T13" i="1"/>
  <c r="S13" i="1"/>
  <c r="R13" i="1"/>
  <c r="Y12" i="1"/>
  <c r="W12" i="1"/>
  <c r="V12" i="1"/>
  <c r="U12" i="1"/>
  <c r="T12" i="1"/>
  <c r="S12" i="1"/>
  <c r="R12" i="1"/>
  <c r="Y11" i="1"/>
  <c r="W11" i="1"/>
  <c r="V11" i="1"/>
  <c r="U11" i="1"/>
  <c r="T11" i="1"/>
  <c r="S11" i="1"/>
  <c r="R11" i="1"/>
  <c r="Y10" i="1"/>
  <c r="W10" i="1"/>
  <c r="V10" i="1"/>
  <c r="U10" i="1"/>
  <c r="T10" i="1"/>
  <c r="S10" i="1"/>
  <c r="R10" i="1"/>
  <c r="U54" i="1" l="1"/>
  <c r="Y54" i="1"/>
  <c r="R53" i="1"/>
  <c r="V53" i="1"/>
  <c r="S54" i="1"/>
  <c r="W54" i="1"/>
  <c r="T54" i="1"/>
</calcChain>
</file>

<file path=xl/sharedStrings.xml><?xml version="1.0" encoding="utf-8"?>
<sst xmlns="http://schemas.openxmlformats.org/spreadsheetml/2006/main" count="108" uniqueCount="87">
  <si>
    <t xml:space="preserve">PROGRAMUL NAŢIONAL DE ONCOLOGIE </t>
  </si>
  <si>
    <t xml:space="preserve"> Subprogramul de tratament medicamentos al bolnavilor cu afecţiuni oncologice (adulţi şi copii)
</t>
  </si>
  <si>
    <t>CAS</t>
  </si>
  <si>
    <t>Număr bolnavi cărora li s-au eliberat medicamente:</t>
  </si>
  <si>
    <t>Terapia avansată CAR-T - unităţi sanitare</t>
  </si>
  <si>
    <t xml:space="preserve">Total bolnavi pentru care s-au eliberat medicamente </t>
  </si>
  <si>
    <t>Cheltuieli cu medicamentele, pentru:</t>
  </si>
  <si>
    <t xml:space="preserve">Cheltuieli totale </t>
  </si>
  <si>
    <t>Cost mediu/bolnav in tratament cu:</t>
  </si>
  <si>
    <t>Cost mediu/ beneficiar</t>
  </si>
  <si>
    <t>terapie standard</t>
  </si>
  <si>
    <t>medicamente aferente DCI-uri marcate cu (**)1, conform Hotararii Guvernului 720/2008 cu modificarile si completarile ulterioare</t>
  </si>
  <si>
    <t>unităţi sanitare</t>
  </si>
  <si>
    <t>farmacii cu circuit deschis</t>
  </si>
  <si>
    <t>total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</si>
  <si>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</si>
  <si>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</si>
  <si>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</si>
  <si>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</si>
  <si>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</si>
  <si>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</si>
  <si>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</si>
  <si>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</si>
  <si>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</si>
  <si>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</si>
  <si>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</si>
  <si>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</si>
  <si>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</si>
  <si>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</si>
  <si>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</si>
  <si>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</si>
  <si>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</si>
  <si>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</si>
  <si>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</si>
  <si>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</si>
  <si>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</si>
  <si>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</si>
  <si>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</si>
  <si>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</si>
  <si>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</si>
  <si>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</si>
  <si>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</si>
  <si>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</si>
  <si>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</si>
  <si>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</si>
  <si>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</si>
  <si>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</si>
  <si>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</si>
  <si>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</si>
  <si>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</si>
  <si>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</si>
  <si>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</si>
  <si>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</si>
  <si>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</si>
  <si>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</si>
  <si>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</si>
  <si>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</si>
  <si>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</si>
  <si>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</si>
  <si>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</si>
  <si>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</si>
  <si>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</si>
  <si>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</si>
  <si>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</si>
  <si>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</si>
  <si>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</si>
  <si>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</si>
  <si>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</si>
  <si>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</si>
  <si>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</si>
  <si>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</si>
  <si>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</si>
  <si>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</si>
  <si>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</si>
  <si>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</si>
  <si>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</si>
  <si>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</si>
  <si>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</si>
  <si>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</si>
  <si>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</si>
  <si>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</si>
  <si>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</si>
  <si>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</si>
  <si>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Total</t>
  </si>
  <si>
    <t>Număr bolnavi trataţi/CNP</t>
  </si>
  <si>
    <t>Număr de bolnavi trataţi în două/mai multe unităţi sanitare/judeţe</t>
  </si>
  <si>
    <r>
      <t>Situația indicatorilor şi a cheltuielilor realizate în</t>
    </r>
    <r>
      <rPr>
        <b/>
        <sz val="12"/>
        <rFont val="Arial"/>
        <family val="2"/>
        <charset val="238"/>
      </rPr>
      <t xml:space="preserve"> perioada 01.01.2023-30.06.2023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</si>
</sst>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9" fillId="0" borderId="0"/>
  </cellStyleXfs>
  <cellXfs count="88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Border="1"/>
    <xf numFmtId="3" fontId="1" fillId="2" borderId="0" xfId="0" applyNumberFormat="1" applyFont="1" applyFill="1"/>
    <xf numFmtId="3" fontId="4" fillId="2" borderId="16" xfId="3" applyNumberFormat="1" applyFont="1" applyFill="1" applyBorder="1" applyAlignment="1">
      <alignment horizontal="center" vertical="center" wrapText="1"/>
    </xf>
    <xf numFmtId="3" fontId="4" fillId="2" borderId="17" xfId="3" applyNumberFormat="1" applyFont="1" applyFill="1" applyBorder="1" applyAlignment="1">
      <alignment horizontal="center" vertical="center" wrapText="1"/>
    </xf>
    <xf numFmtId="3" fontId="4" fillId="2" borderId="20" xfId="3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16" xfId="2" applyNumberFormat="1" applyFont="1" applyFill="1" applyBorder="1" applyAlignment="1">
      <alignment horizontal="center" vertical="center" wrapText="1"/>
    </xf>
    <xf numFmtId="3" fontId="4" fillId="2" borderId="17" xfId="2" applyNumberFormat="1" applyFont="1" applyFill="1" applyBorder="1" applyAlignment="1">
      <alignment horizontal="center" vertical="center" wrapText="1"/>
    </xf>
    <xf numFmtId="3" fontId="1" fillId="2" borderId="22" xfId="2" applyNumberFormat="1" applyFont="1" applyFill="1" applyBorder="1"/>
    <xf numFmtId="3" fontId="1" fillId="2" borderId="23" xfId="0" applyNumberFormat="1" applyFont="1" applyFill="1" applyBorder="1" applyAlignment="1">
      <alignment horizontal="right"/>
    </xf>
    <xf numFmtId="3" fontId="1" fillId="2" borderId="23" xfId="0" applyNumberFormat="1" applyFont="1" applyFill="1" applyBorder="1"/>
    <xf numFmtId="3" fontId="1" fillId="2" borderId="24" xfId="0" applyNumberFormat="1" applyFont="1" applyFill="1" applyBorder="1"/>
    <xf numFmtId="3" fontId="1" fillId="2" borderId="25" xfId="0" applyNumberFormat="1" applyFont="1" applyFill="1" applyBorder="1"/>
    <xf numFmtId="4" fontId="1" fillId="2" borderId="23" xfId="0" applyNumberFormat="1" applyFont="1" applyFill="1" applyBorder="1"/>
    <xf numFmtId="4" fontId="1" fillId="2" borderId="24" xfId="0" applyNumberFormat="1" applyFont="1" applyFill="1" applyBorder="1"/>
    <xf numFmtId="3" fontId="1" fillId="2" borderId="26" xfId="0" applyNumberFormat="1" applyFont="1" applyFill="1" applyBorder="1"/>
    <xf numFmtId="3" fontId="1" fillId="2" borderId="27" xfId="2" applyNumberFormat="1" applyFont="1" applyFill="1" applyBorder="1"/>
    <xf numFmtId="3" fontId="1" fillId="2" borderId="28" xfId="0" applyNumberFormat="1" applyFont="1" applyFill="1" applyBorder="1"/>
    <xf numFmtId="3" fontId="1" fillId="2" borderId="29" xfId="0" applyNumberFormat="1" applyFont="1" applyFill="1" applyBorder="1"/>
    <xf numFmtId="3" fontId="1" fillId="2" borderId="30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" fillId="2" borderId="28" xfId="0" applyNumberFormat="1" applyFont="1" applyFill="1" applyBorder="1" applyAlignment="1">
      <alignment horizontal="right"/>
    </xf>
    <xf numFmtId="3" fontId="1" fillId="2" borderId="31" xfId="2" applyNumberFormat="1" applyFont="1" applyFill="1" applyBorder="1"/>
    <xf numFmtId="3" fontId="1" fillId="2" borderId="32" xfId="0" applyNumberFormat="1" applyFont="1" applyFill="1" applyBorder="1"/>
    <xf numFmtId="3" fontId="1" fillId="2" borderId="19" xfId="0" applyNumberFormat="1" applyFont="1" applyFill="1" applyBorder="1"/>
    <xf numFmtId="3" fontId="1" fillId="2" borderId="33" xfId="0" applyNumberFormat="1" applyFont="1" applyFill="1" applyBorder="1"/>
    <xf numFmtId="4" fontId="1" fillId="2" borderId="28" xfId="2" applyNumberFormat="1" applyFont="1" applyFill="1" applyBorder="1"/>
    <xf numFmtId="4" fontId="1" fillId="2" borderId="29" xfId="2" applyNumberFormat="1" applyFont="1" applyFill="1" applyBorder="1"/>
    <xf numFmtId="3" fontId="4" fillId="2" borderId="2" xfId="2" applyNumberFormat="1" applyFont="1" applyFill="1" applyBorder="1"/>
    <xf numFmtId="3" fontId="4" fillId="2" borderId="3" xfId="0" applyNumberFormat="1" applyFont="1" applyFill="1" applyBorder="1"/>
    <xf numFmtId="4" fontId="4" fillId="2" borderId="34" xfId="0" applyNumberFormat="1" applyFont="1" applyFill="1" applyBorder="1"/>
    <xf numFmtId="4" fontId="4" fillId="2" borderId="35" xfId="0" applyNumberFormat="1" applyFont="1" applyFill="1" applyBorder="1"/>
    <xf numFmtId="3" fontId="4" fillId="2" borderId="25" xfId="0" applyNumberFormat="1" applyFont="1" applyFill="1" applyBorder="1"/>
    <xf numFmtId="0" fontId="4" fillId="2" borderId="0" xfId="0" applyFont="1" applyFill="1"/>
    <xf numFmtId="0" fontId="4" fillId="2" borderId="9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3" fontId="4" fillId="2" borderId="12" xfId="0" applyNumberFormat="1" applyFont="1" applyFill="1" applyBorder="1" applyAlignment="1"/>
    <xf numFmtId="3" fontId="4" fillId="2" borderId="11" xfId="0" applyNumberFormat="1" applyFont="1" applyFill="1" applyBorder="1"/>
    <xf numFmtId="4" fontId="1" fillId="2" borderId="0" xfId="0" applyNumberFormat="1" applyFont="1" applyFill="1"/>
    <xf numFmtId="3" fontId="4" fillId="2" borderId="36" xfId="0" applyNumberFormat="1" applyFont="1" applyFill="1" applyBorder="1"/>
    <xf numFmtId="3" fontId="4" fillId="2" borderId="34" xfId="0" applyNumberFormat="1" applyFont="1" applyFill="1" applyBorder="1"/>
    <xf numFmtId="3" fontId="4" fillId="2" borderId="37" xfId="0" applyNumberFormat="1" applyFont="1" applyFill="1" applyBorder="1"/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 wrapText="1"/>
    </xf>
    <xf numFmtId="10" fontId="1" fillId="2" borderId="0" xfId="0" applyNumberFormat="1" applyFont="1" applyFill="1" applyBorder="1"/>
    <xf numFmtId="10" fontId="1" fillId="2" borderId="0" xfId="0" applyNumberFormat="1" applyFont="1" applyFill="1"/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13" xfId="1" applyNumberFormat="1" applyFont="1" applyFill="1" applyBorder="1" applyAlignment="1">
      <alignment horizontal="center" vertical="center" wrapText="1"/>
    </xf>
    <xf numFmtId="3" fontId="6" fillId="2" borderId="18" xfId="1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14" xfId="1" applyNumberFormat="1" applyFont="1" applyFill="1" applyBorder="1" applyAlignment="1">
      <alignment horizontal="center" vertical="center" wrapText="1"/>
    </xf>
    <xf numFmtId="3" fontId="6" fillId="2" borderId="19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4" fontId="6" fillId="2" borderId="2" xfId="2" applyNumberFormat="1" applyFont="1" applyFill="1" applyBorder="1" applyAlignment="1">
      <alignment horizontal="center" vertical="center" wrapText="1"/>
    </xf>
    <xf numFmtId="4" fontId="6" fillId="2" borderId="3" xfId="2" applyNumberFormat="1" applyFont="1" applyFill="1" applyBorder="1" applyAlignment="1">
      <alignment horizontal="center" vertical="center" wrapText="1"/>
    </xf>
    <xf numFmtId="4" fontId="6" fillId="2" borderId="4" xfId="2" applyNumberFormat="1" applyFont="1" applyFill="1" applyBorder="1" applyAlignment="1">
      <alignment horizontal="center" vertical="center" wrapText="1"/>
    </xf>
    <xf numFmtId="4" fontId="6" fillId="2" borderId="5" xfId="2" applyNumberFormat="1" applyFont="1" applyFill="1" applyBorder="1" applyAlignment="1">
      <alignment horizontal="center" vertical="center" wrapText="1"/>
    </xf>
    <xf numFmtId="4" fontId="6" fillId="2" borderId="13" xfId="2" applyNumberFormat="1" applyFont="1" applyFill="1" applyBorder="1" applyAlignment="1">
      <alignment horizontal="center" vertical="center" wrapText="1"/>
    </xf>
    <xf numFmtId="4" fontId="6" fillId="2" borderId="18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4" fillId="2" borderId="9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  <xf numFmtId="4" fontId="4" fillId="2" borderId="11" xfId="2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/>
    <xf numFmtId="3" fontId="4" fillId="2" borderId="23" xfId="0" applyNumberFormat="1" applyFont="1" applyFill="1" applyBorder="1"/>
    <xf numFmtId="3" fontId="4" fillId="2" borderId="0" xfId="0" applyNumberFormat="1" applyFont="1" applyFill="1"/>
  </cellXfs>
  <cellStyles count="4">
    <cellStyle name="Normal" xfId="0" builtinId="0"/>
    <cellStyle name="Normal 2 2" xfId="3"/>
    <cellStyle name="Normal 5 2" xfId="1"/>
    <cellStyle name="Normal_Foaie de lucru din cna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AH59"/>
  <sheetViews>
    <sheetView tabSelected="1" topLeftCell="A13" zoomScaleNormal="100" workbookViewId="0">
      <selection activeCell="S63" sqref="S63"/>
    </sheetView>
  </sheetViews>
  <sheetFormatPr defaultColWidth="9.109375" defaultRowHeight="10.199999999999999" x14ac:dyDescent="0.2"/>
  <cols>
    <col min="1" max="1" width="12" style="1" customWidth="1"/>
    <col min="2" max="3" width="11" style="2" customWidth="1"/>
    <col min="4" max="4" width="9.44140625" style="2" customWidth="1"/>
    <col min="5" max="5" width="10.6640625" style="2" customWidth="1"/>
    <col min="6" max="6" width="11.33203125" style="3" customWidth="1"/>
    <col min="7" max="8" width="10.109375" style="3" customWidth="1"/>
    <col min="9" max="9" width="11.33203125" style="3" customWidth="1"/>
    <col min="10" max="10" width="11.33203125" style="1" customWidth="1"/>
    <col min="11" max="11" width="15.33203125" style="1" customWidth="1"/>
    <col min="12" max="13" width="10.6640625" style="1" bestFit="1" customWidth="1"/>
    <col min="14" max="14" width="12.109375" style="1" customWidth="1"/>
    <col min="15" max="15" width="11.88671875" style="1" customWidth="1"/>
    <col min="16" max="16" width="11.33203125" style="1" customWidth="1"/>
    <col min="17" max="17" width="13.88671875" style="1" customWidth="1"/>
    <col min="18" max="16384" width="9.109375" style="1"/>
  </cols>
  <sheetData>
    <row r="2" spans="1:34" ht="15.6" x14ac:dyDescent="0.3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34" ht="15.6" x14ac:dyDescent="0.2">
      <c r="B3" s="50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34" ht="15.6" x14ac:dyDescent="0.3">
      <c r="B4" s="52" t="s">
        <v>86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34" ht="10.8" thickBot="1" x14ac:dyDescent="0.25"/>
    <row r="6" spans="1:34" ht="13.5" customHeight="1" thickBot="1" x14ac:dyDescent="0.25">
      <c r="A6" s="53" t="s">
        <v>2</v>
      </c>
      <c r="B6" s="56" t="s">
        <v>3</v>
      </c>
      <c r="C6" s="57"/>
      <c r="D6" s="57"/>
      <c r="E6" s="57"/>
      <c r="F6" s="57"/>
      <c r="G6" s="58"/>
      <c r="H6" s="59" t="s">
        <v>4</v>
      </c>
      <c r="I6" s="62" t="s">
        <v>5</v>
      </c>
      <c r="J6" s="65" t="s">
        <v>6</v>
      </c>
      <c r="K6" s="57"/>
      <c r="L6" s="57"/>
      <c r="M6" s="57"/>
      <c r="N6" s="57"/>
      <c r="O6" s="57"/>
      <c r="P6" s="66" t="s">
        <v>4</v>
      </c>
      <c r="Q6" s="53" t="s">
        <v>7</v>
      </c>
      <c r="R6" s="72" t="s">
        <v>8</v>
      </c>
      <c r="S6" s="73"/>
      <c r="T6" s="73"/>
      <c r="U6" s="73"/>
      <c r="V6" s="73"/>
      <c r="W6" s="74"/>
      <c r="X6" s="59" t="s">
        <v>4</v>
      </c>
      <c r="Y6" s="75" t="s">
        <v>9</v>
      </c>
    </row>
    <row r="7" spans="1:34" ht="52.2" customHeight="1" thickBot="1" x14ac:dyDescent="0.25">
      <c r="A7" s="54"/>
      <c r="B7" s="78" t="s">
        <v>10</v>
      </c>
      <c r="C7" s="79"/>
      <c r="D7" s="80"/>
      <c r="E7" s="78" t="s">
        <v>11</v>
      </c>
      <c r="F7" s="79"/>
      <c r="G7" s="81"/>
      <c r="H7" s="60"/>
      <c r="I7" s="63"/>
      <c r="J7" s="82" t="s">
        <v>10</v>
      </c>
      <c r="K7" s="83"/>
      <c r="L7" s="84"/>
      <c r="M7" s="78" t="s">
        <v>11</v>
      </c>
      <c r="N7" s="79"/>
      <c r="O7" s="80"/>
      <c r="P7" s="67"/>
      <c r="Q7" s="54"/>
      <c r="R7" s="82" t="s">
        <v>10</v>
      </c>
      <c r="S7" s="83"/>
      <c r="T7" s="84"/>
      <c r="U7" s="78" t="s">
        <v>11</v>
      </c>
      <c r="V7" s="79"/>
      <c r="W7" s="80"/>
      <c r="X7" s="60"/>
      <c r="Y7" s="76"/>
    </row>
    <row r="8" spans="1:34" ht="40.5" customHeight="1" thickBot="1" x14ac:dyDescent="0.25">
      <c r="A8" s="55"/>
      <c r="B8" s="4" t="s">
        <v>12</v>
      </c>
      <c r="C8" s="4" t="s">
        <v>13</v>
      </c>
      <c r="D8" s="4" t="s">
        <v>14</v>
      </c>
      <c r="E8" s="4" t="s">
        <v>12</v>
      </c>
      <c r="F8" s="4" t="s">
        <v>13</v>
      </c>
      <c r="G8" s="5" t="s">
        <v>14</v>
      </c>
      <c r="H8" s="61"/>
      <c r="I8" s="64"/>
      <c r="J8" s="4" t="s">
        <v>12</v>
      </c>
      <c r="K8" s="4" t="s">
        <v>13</v>
      </c>
      <c r="L8" s="4" t="s">
        <v>14</v>
      </c>
      <c r="M8" s="4" t="s">
        <v>12</v>
      </c>
      <c r="N8" s="4" t="s">
        <v>13</v>
      </c>
      <c r="O8" s="4" t="s">
        <v>14</v>
      </c>
      <c r="P8" s="68"/>
      <c r="Q8" s="55"/>
      <c r="R8" s="4" t="s">
        <v>12</v>
      </c>
      <c r="S8" s="4" t="s">
        <v>13</v>
      </c>
      <c r="T8" s="4" t="s">
        <v>14</v>
      </c>
      <c r="U8" s="6" t="s">
        <v>12</v>
      </c>
      <c r="V8" s="4" t="s">
        <v>13</v>
      </c>
      <c r="W8" s="5" t="s">
        <v>14</v>
      </c>
      <c r="X8" s="61"/>
      <c r="Y8" s="77"/>
    </row>
    <row r="9" spans="1:34" ht="10.8" thickBot="1" x14ac:dyDescent="0.25">
      <c r="A9" s="7" t="s">
        <v>15</v>
      </c>
      <c r="B9" s="8" t="s">
        <v>16</v>
      </c>
      <c r="C9" s="8" t="s">
        <v>17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8" t="s">
        <v>23</v>
      </c>
      <c r="J9" s="8" t="s">
        <v>24</v>
      </c>
      <c r="K9" s="8" t="s">
        <v>25</v>
      </c>
      <c r="L9" s="8" t="s">
        <v>26</v>
      </c>
      <c r="M9" s="8" t="s">
        <v>27</v>
      </c>
      <c r="N9" s="8" t="s">
        <v>28</v>
      </c>
      <c r="O9" s="8" t="s">
        <v>29</v>
      </c>
      <c r="P9" s="8" t="s">
        <v>30</v>
      </c>
      <c r="Q9" s="9" t="s">
        <v>31</v>
      </c>
      <c r="R9" s="8" t="s">
        <v>32</v>
      </c>
      <c r="S9" s="8" t="s">
        <v>33</v>
      </c>
      <c r="T9" s="8" t="s">
        <v>34</v>
      </c>
      <c r="U9" s="8" t="s">
        <v>35</v>
      </c>
      <c r="V9" s="8" t="s">
        <v>36</v>
      </c>
      <c r="W9" s="8" t="s">
        <v>37</v>
      </c>
      <c r="X9" s="8" t="s">
        <v>38</v>
      </c>
      <c r="Y9" s="8" t="s">
        <v>39</v>
      </c>
    </row>
    <row r="10" spans="1:34" x14ac:dyDescent="0.2">
      <c r="A10" s="10" t="s">
        <v>40</v>
      </c>
      <c r="B10" s="11">
        <v>471</v>
      </c>
      <c r="C10" s="11">
        <v>1136</v>
      </c>
      <c r="D10" s="11">
        <v>1320</v>
      </c>
      <c r="E10" s="12">
        <v>196</v>
      </c>
      <c r="F10" s="12">
        <v>208</v>
      </c>
      <c r="G10" s="12">
        <v>369</v>
      </c>
      <c r="H10" s="13">
        <v>0</v>
      </c>
      <c r="I10" s="14">
        <v>1437</v>
      </c>
      <c r="J10" s="15">
        <v>1047433</v>
      </c>
      <c r="K10" s="15">
        <v>2537895.56</v>
      </c>
      <c r="L10" s="15">
        <v>3585328.56</v>
      </c>
      <c r="M10" s="15">
        <v>6651076</v>
      </c>
      <c r="N10" s="15">
        <v>11906321.77</v>
      </c>
      <c r="O10" s="15">
        <v>18557397.77</v>
      </c>
      <c r="P10" s="16">
        <v>0</v>
      </c>
      <c r="Q10" s="16">
        <v>22142726.329999998</v>
      </c>
      <c r="R10" s="17">
        <f t="shared" ref="R10:W52" si="0">J10/B10</f>
        <v>2223.8492569002124</v>
      </c>
      <c r="S10" s="12">
        <f t="shared" si="0"/>
        <v>2234.0629929577467</v>
      </c>
      <c r="T10" s="12">
        <f t="shared" si="0"/>
        <v>2716.1579999999999</v>
      </c>
      <c r="U10" s="12">
        <f t="shared" si="0"/>
        <v>33934.061224489793</v>
      </c>
      <c r="V10" s="12">
        <f t="shared" si="0"/>
        <v>57241.931586538456</v>
      </c>
      <c r="W10" s="12">
        <f t="shared" si="0"/>
        <v>50291.050867208673</v>
      </c>
      <c r="X10" s="12">
        <v>0</v>
      </c>
      <c r="Y10" s="14">
        <f t="shared" ref="Y10:Y53" si="1">Q10/I10</f>
        <v>15408.995358385524</v>
      </c>
      <c r="AA10" s="3"/>
      <c r="AB10" s="3"/>
      <c r="AC10" s="3"/>
      <c r="AD10" s="3"/>
      <c r="AE10" s="3"/>
      <c r="AF10" s="3"/>
      <c r="AG10" s="3"/>
      <c r="AH10" s="3"/>
    </row>
    <row r="11" spans="1:34" x14ac:dyDescent="0.2">
      <c r="A11" s="18" t="s">
        <v>41</v>
      </c>
      <c r="B11" s="19">
        <v>496</v>
      </c>
      <c r="C11" s="19">
        <v>1023</v>
      </c>
      <c r="D11" s="19">
        <v>1291</v>
      </c>
      <c r="E11" s="19">
        <v>120</v>
      </c>
      <c r="F11" s="19">
        <v>231</v>
      </c>
      <c r="G11" s="19">
        <v>339</v>
      </c>
      <c r="H11" s="20">
        <v>0</v>
      </c>
      <c r="I11" s="21">
        <v>1425</v>
      </c>
      <c r="J11" s="22">
        <v>756644.44</v>
      </c>
      <c r="K11" s="22">
        <v>1259881.29</v>
      </c>
      <c r="L11" s="22">
        <v>2016525.73</v>
      </c>
      <c r="M11" s="22">
        <v>3274103.59</v>
      </c>
      <c r="N11" s="22">
        <v>15310696.800000001</v>
      </c>
      <c r="O11" s="22">
        <v>18584800.390000001</v>
      </c>
      <c r="P11" s="23">
        <v>0</v>
      </c>
      <c r="Q11" s="23">
        <v>20601326.120000001</v>
      </c>
      <c r="R11" s="17">
        <f t="shared" si="0"/>
        <v>1525.492822580645</v>
      </c>
      <c r="S11" s="12">
        <f t="shared" si="0"/>
        <v>1231.5555131964809</v>
      </c>
      <c r="T11" s="12">
        <f t="shared" si="0"/>
        <v>1561.9873973663825</v>
      </c>
      <c r="U11" s="12">
        <f t="shared" si="0"/>
        <v>27284.196583333331</v>
      </c>
      <c r="V11" s="12">
        <f t="shared" si="0"/>
        <v>66280.072727272724</v>
      </c>
      <c r="W11" s="12">
        <f t="shared" si="0"/>
        <v>54822.420029498528</v>
      </c>
      <c r="X11" s="12">
        <v>0</v>
      </c>
      <c r="Y11" s="14">
        <f t="shared" si="1"/>
        <v>14457.07096140351</v>
      </c>
      <c r="AA11" s="3"/>
      <c r="AB11" s="3"/>
      <c r="AC11" s="3"/>
      <c r="AD11" s="3"/>
      <c r="AE11" s="3"/>
      <c r="AF11" s="3"/>
      <c r="AG11" s="3"/>
      <c r="AH11" s="3"/>
    </row>
    <row r="12" spans="1:34" x14ac:dyDescent="0.2">
      <c r="A12" s="18" t="s">
        <v>42</v>
      </c>
      <c r="B12" s="24">
        <v>788</v>
      </c>
      <c r="C12" s="24">
        <v>1959</v>
      </c>
      <c r="D12" s="24">
        <v>2251</v>
      </c>
      <c r="E12" s="19">
        <v>173</v>
      </c>
      <c r="F12" s="19">
        <v>481</v>
      </c>
      <c r="G12" s="19">
        <v>644</v>
      </c>
      <c r="H12" s="20">
        <v>0</v>
      </c>
      <c r="I12" s="21">
        <v>2524</v>
      </c>
      <c r="J12" s="22">
        <v>1164991.53</v>
      </c>
      <c r="K12" s="22">
        <v>2931532.9</v>
      </c>
      <c r="L12" s="22">
        <v>4096524.4299999997</v>
      </c>
      <c r="M12" s="22">
        <v>5509639.9699999997</v>
      </c>
      <c r="N12" s="22">
        <v>28603010.370000001</v>
      </c>
      <c r="O12" s="22">
        <v>34112650.340000004</v>
      </c>
      <c r="P12" s="23">
        <v>0</v>
      </c>
      <c r="Q12" s="23">
        <v>38209174.770000003</v>
      </c>
      <c r="R12" s="17">
        <f t="shared" si="0"/>
        <v>1478.4156472081218</v>
      </c>
      <c r="S12" s="12">
        <f t="shared" si="0"/>
        <v>1496.4435426237876</v>
      </c>
      <c r="T12" s="12">
        <f t="shared" si="0"/>
        <v>1819.8686939138161</v>
      </c>
      <c r="U12" s="12">
        <f t="shared" si="0"/>
        <v>31847.629884393064</v>
      </c>
      <c r="V12" s="12">
        <f t="shared" si="0"/>
        <v>59465.71802494803</v>
      </c>
      <c r="W12" s="12">
        <f t="shared" si="0"/>
        <v>52969.953944099383</v>
      </c>
      <c r="X12" s="12">
        <v>0</v>
      </c>
      <c r="Y12" s="14">
        <f t="shared" si="1"/>
        <v>15138.341826465929</v>
      </c>
      <c r="AA12" s="3"/>
      <c r="AB12" s="3"/>
      <c r="AC12" s="3"/>
      <c r="AD12" s="3"/>
      <c r="AE12" s="3"/>
      <c r="AF12" s="3"/>
      <c r="AG12" s="3"/>
      <c r="AH12" s="3"/>
    </row>
    <row r="13" spans="1:34" x14ac:dyDescent="0.2">
      <c r="A13" s="18" t="s">
        <v>43</v>
      </c>
      <c r="B13" s="19">
        <v>700</v>
      </c>
      <c r="C13" s="19">
        <v>1769</v>
      </c>
      <c r="D13" s="19">
        <v>2068</v>
      </c>
      <c r="E13" s="19">
        <v>210</v>
      </c>
      <c r="F13" s="19">
        <v>261</v>
      </c>
      <c r="G13" s="19">
        <v>455</v>
      </c>
      <c r="H13" s="20">
        <v>0</v>
      </c>
      <c r="I13" s="21">
        <v>2197</v>
      </c>
      <c r="J13" s="22">
        <v>1080274.71</v>
      </c>
      <c r="K13" s="22">
        <v>2409375.0299999998</v>
      </c>
      <c r="L13" s="22">
        <v>3489649.7399999998</v>
      </c>
      <c r="M13" s="22">
        <v>7381753.2000000002</v>
      </c>
      <c r="N13" s="22">
        <v>13452550.460000001</v>
      </c>
      <c r="O13" s="22">
        <v>20834303.66</v>
      </c>
      <c r="P13" s="23">
        <v>0</v>
      </c>
      <c r="Q13" s="23">
        <v>24323953.399999999</v>
      </c>
      <c r="R13" s="17">
        <f t="shared" si="0"/>
        <v>1543.2495857142856</v>
      </c>
      <c r="S13" s="12">
        <f t="shared" si="0"/>
        <v>1361.9983210853588</v>
      </c>
      <c r="T13" s="12">
        <f t="shared" si="0"/>
        <v>1687.4515183752417</v>
      </c>
      <c r="U13" s="12">
        <f t="shared" si="0"/>
        <v>35151.205714285716</v>
      </c>
      <c r="V13" s="12">
        <f t="shared" si="0"/>
        <v>51542.338927203069</v>
      </c>
      <c r="W13" s="12">
        <f t="shared" si="0"/>
        <v>45789.678373626375</v>
      </c>
      <c r="X13" s="12">
        <v>0</v>
      </c>
      <c r="Y13" s="14">
        <f t="shared" si="1"/>
        <v>11071.439872553481</v>
      </c>
      <c r="AA13" s="3"/>
      <c r="AB13" s="3"/>
      <c r="AC13" s="3"/>
      <c r="AD13" s="3"/>
      <c r="AE13" s="3"/>
      <c r="AF13" s="3"/>
      <c r="AG13" s="3"/>
      <c r="AH13" s="3"/>
    </row>
    <row r="14" spans="1:34" x14ac:dyDescent="0.2">
      <c r="A14" s="18" t="s">
        <v>44</v>
      </c>
      <c r="B14" s="19">
        <v>1096</v>
      </c>
      <c r="C14" s="19">
        <v>1811</v>
      </c>
      <c r="D14" s="19">
        <v>2496</v>
      </c>
      <c r="E14" s="19">
        <v>261</v>
      </c>
      <c r="F14" s="19">
        <v>530</v>
      </c>
      <c r="G14" s="19">
        <v>743</v>
      </c>
      <c r="H14" s="20">
        <v>0</v>
      </c>
      <c r="I14" s="21">
        <v>2795</v>
      </c>
      <c r="J14" s="22">
        <v>1652090.32</v>
      </c>
      <c r="K14" s="22">
        <v>2392168.38</v>
      </c>
      <c r="L14" s="22">
        <v>4044258.7</v>
      </c>
      <c r="M14" s="22">
        <v>10144000.49</v>
      </c>
      <c r="N14" s="22">
        <v>35431919.960000001</v>
      </c>
      <c r="O14" s="22">
        <v>45575920.450000003</v>
      </c>
      <c r="P14" s="23">
        <v>0</v>
      </c>
      <c r="Q14" s="23">
        <v>49620179.150000006</v>
      </c>
      <c r="R14" s="17">
        <f t="shared" si="0"/>
        <v>1507.3816788321169</v>
      </c>
      <c r="S14" s="12">
        <f t="shared" si="0"/>
        <v>1320.9102043070127</v>
      </c>
      <c r="T14" s="12">
        <f t="shared" si="0"/>
        <v>1620.2959535256412</v>
      </c>
      <c r="U14" s="12">
        <f t="shared" si="0"/>
        <v>38865.902260536401</v>
      </c>
      <c r="V14" s="12">
        <f t="shared" si="0"/>
        <v>66852.679169811323</v>
      </c>
      <c r="W14" s="12">
        <f t="shared" si="0"/>
        <v>61340.404374158818</v>
      </c>
      <c r="X14" s="12">
        <v>0</v>
      </c>
      <c r="Y14" s="14">
        <f t="shared" si="1"/>
        <v>17753.194686940969</v>
      </c>
      <c r="AA14" s="3"/>
      <c r="AB14" s="3"/>
      <c r="AC14" s="3"/>
      <c r="AD14" s="3"/>
      <c r="AE14" s="3"/>
      <c r="AF14" s="3"/>
      <c r="AG14" s="3"/>
      <c r="AH14" s="3"/>
    </row>
    <row r="15" spans="1:34" x14ac:dyDescent="0.2">
      <c r="A15" s="18" t="s">
        <v>45</v>
      </c>
      <c r="B15" s="19">
        <v>366</v>
      </c>
      <c r="C15" s="19">
        <v>747</v>
      </c>
      <c r="D15" s="19">
        <v>916</v>
      </c>
      <c r="E15" s="19">
        <v>95</v>
      </c>
      <c r="F15" s="19">
        <v>158</v>
      </c>
      <c r="G15" s="19">
        <v>242</v>
      </c>
      <c r="H15" s="20">
        <v>0</v>
      </c>
      <c r="I15" s="21">
        <v>980</v>
      </c>
      <c r="J15" s="22">
        <v>588030.93000000005</v>
      </c>
      <c r="K15" s="22">
        <v>1010694.41</v>
      </c>
      <c r="L15" s="22">
        <v>1598725.34</v>
      </c>
      <c r="M15" s="22">
        <v>2933154.08</v>
      </c>
      <c r="N15" s="22">
        <v>8829114.75</v>
      </c>
      <c r="O15" s="22">
        <v>11762268.83</v>
      </c>
      <c r="P15" s="23">
        <v>0</v>
      </c>
      <c r="Q15" s="23">
        <v>13360994.17</v>
      </c>
      <c r="R15" s="17">
        <f t="shared" si="0"/>
        <v>1606.6418852459017</v>
      </c>
      <c r="S15" s="12">
        <f t="shared" si="0"/>
        <v>1353.0045649263723</v>
      </c>
      <c r="T15" s="12">
        <f t="shared" si="0"/>
        <v>1745.3333406113538</v>
      </c>
      <c r="U15" s="12">
        <f t="shared" si="0"/>
        <v>30875.30610526316</v>
      </c>
      <c r="V15" s="12">
        <f t="shared" si="0"/>
        <v>55880.473101265823</v>
      </c>
      <c r="W15" s="12">
        <f t="shared" si="0"/>
        <v>48604.416652892563</v>
      </c>
      <c r="X15" s="12">
        <v>0</v>
      </c>
      <c r="Y15" s="14">
        <f t="shared" si="1"/>
        <v>13633.667520408164</v>
      </c>
      <c r="AA15" s="3"/>
      <c r="AB15" s="3"/>
      <c r="AC15" s="3"/>
      <c r="AD15" s="3"/>
      <c r="AE15" s="3"/>
      <c r="AF15" s="3"/>
      <c r="AG15" s="3"/>
      <c r="AH15" s="3"/>
    </row>
    <row r="16" spans="1:34" x14ac:dyDescent="0.2">
      <c r="A16" s="18" t="s">
        <v>46</v>
      </c>
      <c r="B16" s="19">
        <v>376</v>
      </c>
      <c r="C16" s="19">
        <v>703</v>
      </c>
      <c r="D16" s="19">
        <v>970</v>
      </c>
      <c r="E16" s="19">
        <v>56</v>
      </c>
      <c r="F16" s="19">
        <v>178</v>
      </c>
      <c r="G16" s="19">
        <v>227</v>
      </c>
      <c r="H16" s="20">
        <v>0</v>
      </c>
      <c r="I16" s="21">
        <v>1062</v>
      </c>
      <c r="J16" s="22">
        <v>331119.89</v>
      </c>
      <c r="K16" s="22">
        <v>965411.52</v>
      </c>
      <c r="L16" s="22">
        <v>1296531.4100000001</v>
      </c>
      <c r="M16" s="22">
        <v>1764266.85</v>
      </c>
      <c r="N16" s="22">
        <v>8927509.3699999992</v>
      </c>
      <c r="O16" s="22">
        <v>10691776.219999999</v>
      </c>
      <c r="P16" s="23">
        <v>0</v>
      </c>
      <c r="Q16" s="23">
        <v>11988307.629999999</v>
      </c>
      <c r="R16" s="17">
        <f t="shared" si="0"/>
        <v>880.63800531914899</v>
      </c>
      <c r="S16" s="12">
        <f t="shared" si="0"/>
        <v>1373.2738549075391</v>
      </c>
      <c r="T16" s="12">
        <f t="shared" si="0"/>
        <v>1336.6303195876289</v>
      </c>
      <c r="U16" s="12">
        <f t="shared" si="0"/>
        <v>31504.76517857143</v>
      </c>
      <c r="V16" s="12">
        <f t="shared" si="0"/>
        <v>50154.547022471903</v>
      </c>
      <c r="W16" s="12">
        <f t="shared" si="0"/>
        <v>47100.335770925107</v>
      </c>
      <c r="X16" s="12">
        <v>0</v>
      </c>
      <c r="Y16" s="14">
        <f t="shared" si="1"/>
        <v>11288.425263653484</v>
      </c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18" t="s">
        <v>47</v>
      </c>
      <c r="B17" s="19">
        <v>1725</v>
      </c>
      <c r="C17" s="19">
        <v>3145</v>
      </c>
      <c r="D17" s="19">
        <v>3810</v>
      </c>
      <c r="E17" s="19">
        <v>479</v>
      </c>
      <c r="F17" s="19">
        <v>654</v>
      </c>
      <c r="G17" s="19">
        <v>1059</v>
      </c>
      <c r="H17" s="20">
        <v>0</v>
      </c>
      <c r="I17" s="21">
        <v>4133</v>
      </c>
      <c r="J17" s="22">
        <v>3660659.67</v>
      </c>
      <c r="K17" s="22">
        <v>5111078.55</v>
      </c>
      <c r="L17" s="22">
        <v>8771738.2199999988</v>
      </c>
      <c r="M17" s="22">
        <v>19522600.719999999</v>
      </c>
      <c r="N17" s="22">
        <v>39804419.780000001</v>
      </c>
      <c r="O17" s="22">
        <v>59327020.5</v>
      </c>
      <c r="P17" s="23">
        <v>0</v>
      </c>
      <c r="Q17" s="23">
        <v>68098758.719999999</v>
      </c>
      <c r="R17" s="17">
        <f t="shared" si="0"/>
        <v>2122.121547826087</v>
      </c>
      <c r="S17" s="12">
        <f t="shared" si="0"/>
        <v>1625.1442130365658</v>
      </c>
      <c r="T17" s="12">
        <f t="shared" si="0"/>
        <v>2302.2934960629918</v>
      </c>
      <c r="U17" s="12">
        <f t="shared" si="0"/>
        <v>40756.995240083503</v>
      </c>
      <c r="V17" s="12">
        <f t="shared" si="0"/>
        <v>60863.027186544343</v>
      </c>
      <c r="W17" s="12">
        <f t="shared" si="0"/>
        <v>56021.737960339946</v>
      </c>
      <c r="X17" s="12">
        <v>0</v>
      </c>
      <c r="Y17" s="14">
        <f t="shared" si="1"/>
        <v>16476.834918945075</v>
      </c>
      <c r="AA17" s="3"/>
      <c r="AB17" s="3"/>
      <c r="AC17" s="3"/>
      <c r="AD17" s="3"/>
      <c r="AE17" s="3"/>
      <c r="AF17" s="3"/>
      <c r="AG17" s="3"/>
      <c r="AH17" s="3"/>
    </row>
    <row r="18" spans="1:34" x14ac:dyDescent="0.2">
      <c r="A18" s="18" t="s">
        <v>48</v>
      </c>
      <c r="B18" s="19">
        <v>726</v>
      </c>
      <c r="C18" s="19">
        <v>1107</v>
      </c>
      <c r="D18" s="19">
        <v>1525</v>
      </c>
      <c r="E18" s="19">
        <v>193</v>
      </c>
      <c r="F18" s="19">
        <v>219</v>
      </c>
      <c r="G18" s="19">
        <v>403</v>
      </c>
      <c r="H18" s="20">
        <v>0</v>
      </c>
      <c r="I18" s="21">
        <v>1665</v>
      </c>
      <c r="J18" s="22">
        <v>1344071.42</v>
      </c>
      <c r="K18" s="22">
        <v>1490654.14</v>
      </c>
      <c r="L18" s="22">
        <v>2834725.5599999996</v>
      </c>
      <c r="M18" s="22">
        <v>6908422.3799999999</v>
      </c>
      <c r="N18" s="22">
        <v>12496098.58</v>
      </c>
      <c r="O18" s="22">
        <v>19404520.960000001</v>
      </c>
      <c r="P18" s="23">
        <v>0</v>
      </c>
      <c r="Q18" s="23">
        <v>22239246.52</v>
      </c>
      <c r="R18" s="17">
        <f t="shared" si="0"/>
        <v>1851.3380440771348</v>
      </c>
      <c r="S18" s="12">
        <f t="shared" si="0"/>
        <v>1346.5710388437217</v>
      </c>
      <c r="T18" s="12">
        <f t="shared" si="0"/>
        <v>1858.8364327868849</v>
      </c>
      <c r="U18" s="12">
        <f t="shared" si="0"/>
        <v>35794.93461139896</v>
      </c>
      <c r="V18" s="12">
        <f t="shared" si="0"/>
        <v>57059.810867579909</v>
      </c>
      <c r="W18" s="12">
        <f t="shared" si="0"/>
        <v>48150.176079404468</v>
      </c>
      <c r="X18" s="12">
        <v>0</v>
      </c>
      <c r="Y18" s="14">
        <f t="shared" si="1"/>
        <v>13356.904816816817</v>
      </c>
      <c r="AA18" s="3"/>
      <c r="AB18" s="3"/>
      <c r="AC18" s="3"/>
      <c r="AD18" s="3"/>
      <c r="AE18" s="3"/>
      <c r="AF18" s="3"/>
      <c r="AG18" s="3"/>
      <c r="AH18" s="3"/>
    </row>
    <row r="19" spans="1:34" x14ac:dyDescent="0.2">
      <c r="A19" s="18" t="s">
        <v>49</v>
      </c>
      <c r="B19" s="19">
        <v>239</v>
      </c>
      <c r="C19" s="19">
        <v>922</v>
      </c>
      <c r="D19" s="19">
        <v>1010</v>
      </c>
      <c r="E19" s="19">
        <v>52</v>
      </c>
      <c r="F19" s="19">
        <v>155</v>
      </c>
      <c r="G19" s="19">
        <v>197</v>
      </c>
      <c r="H19" s="20">
        <v>0</v>
      </c>
      <c r="I19" s="21">
        <v>1085</v>
      </c>
      <c r="J19" s="22">
        <v>313862.84000000003</v>
      </c>
      <c r="K19" s="22">
        <v>1266410.5</v>
      </c>
      <c r="L19" s="22">
        <v>1580273.34</v>
      </c>
      <c r="M19" s="22">
        <v>1845870.99</v>
      </c>
      <c r="N19" s="22">
        <v>8279506.7599999998</v>
      </c>
      <c r="O19" s="22">
        <v>10125377.75</v>
      </c>
      <c r="P19" s="23">
        <v>0</v>
      </c>
      <c r="Q19" s="23">
        <v>11705651.09</v>
      </c>
      <c r="R19" s="17">
        <f t="shared" si="0"/>
        <v>1313.2336401673642</v>
      </c>
      <c r="S19" s="12">
        <f t="shared" si="0"/>
        <v>1373.5471800433841</v>
      </c>
      <c r="T19" s="12">
        <f t="shared" si="0"/>
        <v>1564.6270693069307</v>
      </c>
      <c r="U19" s="12">
        <f t="shared" si="0"/>
        <v>35497.519038461542</v>
      </c>
      <c r="V19" s="12">
        <f t="shared" si="0"/>
        <v>53416.172645161292</v>
      </c>
      <c r="W19" s="12">
        <f t="shared" si="0"/>
        <v>51397.85659898477</v>
      </c>
      <c r="X19" s="12">
        <v>0</v>
      </c>
      <c r="Y19" s="14">
        <f t="shared" si="1"/>
        <v>10788.618516129032</v>
      </c>
      <c r="AA19" s="3"/>
      <c r="AB19" s="3"/>
      <c r="AC19" s="3"/>
      <c r="AD19" s="3"/>
      <c r="AE19" s="3"/>
      <c r="AF19" s="3"/>
      <c r="AG19" s="3"/>
      <c r="AH19" s="3"/>
    </row>
    <row r="20" spans="1:34" x14ac:dyDescent="0.2">
      <c r="A20" s="18" t="s">
        <v>50</v>
      </c>
      <c r="B20" s="19">
        <v>122</v>
      </c>
      <c r="C20" s="19">
        <v>426</v>
      </c>
      <c r="D20" s="19">
        <v>497</v>
      </c>
      <c r="E20" s="19">
        <v>10</v>
      </c>
      <c r="F20" s="19">
        <v>111</v>
      </c>
      <c r="G20" s="19">
        <v>117</v>
      </c>
      <c r="H20" s="20">
        <v>0</v>
      </c>
      <c r="I20" s="21">
        <v>560</v>
      </c>
      <c r="J20" s="22">
        <v>97358.35</v>
      </c>
      <c r="K20" s="22">
        <v>433858.03</v>
      </c>
      <c r="L20" s="22">
        <v>531216.38</v>
      </c>
      <c r="M20" s="22">
        <v>298169.23</v>
      </c>
      <c r="N20" s="22">
        <v>6233833.54</v>
      </c>
      <c r="O20" s="22">
        <v>6532002.7699999996</v>
      </c>
      <c r="P20" s="23">
        <v>0</v>
      </c>
      <c r="Q20" s="23">
        <v>7063219.1499999994</v>
      </c>
      <c r="R20" s="17">
        <f t="shared" si="0"/>
        <v>798.01926229508206</v>
      </c>
      <c r="S20" s="12">
        <f t="shared" si="0"/>
        <v>1018.4460798122067</v>
      </c>
      <c r="T20" s="12">
        <f t="shared" si="0"/>
        <v>1068.8458350100605</v>
      </c>
      <c r="U20" s="12">
        <f t="shared" si="0"/>
        <v>29816.922999999999</v>
      </c>
      <c r="V20" s="12">
        <f t="shared" si="0"/>
        <v>56160.662522522522</v>
      </c>
      <c r="W20" s="12">
        <f t="shared" si="0"/>
        <v>55829.083504273498</v>
      </c>
      <c r="X20" s="12">
        <v>0</v>
      </c>
      <c r="Y20" s="14">
        <f t="shared" si="1"/>
        <v>12612.891339285714</v>
      </c>
      <c r="AA20" s="3"/>
      <c r="AB20" s="3"/>
      <c r="AC20" s="3"/>
      <c r="AD20" s="3"/>
      <c r="AE20" s="3"/>
      <c r="AF20" s="3"/>
      <c r="AG20" s="3"/>
      <c r="AH20" s="3"/>
    </row>
    <row r="21" spans="1:34" x14ac:dyDescent="0.2">
      <c r="A21" s="18" t="s">
        <v>51</v>
      </c>
      <c r="B21" s="19">
        <v>121</v>
      </c>
      <c r="C21" s="19">
        <v>334</v>
      </c>
      <c r="D21" s="19">
        <v>414</v>
      </c>
      <c r="E21" s="19">
        <v>7</v>
      </c>
      <c r="F21" s="19">
        <v>44</v>
      </c>
      <c r="G21" s="19">
        <v>51</v>
      </c>
      <c r="H21" s="20">
        <v>0</v>
      </c>
      <c r="I21" s="21">
        <v>436</v>
      </c>
      <c r="J21" s="22">
        <v>165158.07</v>
      </c>
      <c r="K21" s="22">
        <v>292299.53000000003</v>
      </c>
      <c r="L21" s="22">
        <v>457457.60000000003</v>
      </c>
      <c r="M21" s="22">
        <v>125179.43</v>
      </c>
      <c r="N21" s="22">
        <v>2063981.35</v>
      </c>
      <c r="O21" s="22">
        <v>2189160.7800000003</v>
      </c>
      <c r="P21" s="23">
        <v>0</v>
      </c>
      <c r="Q21" s="23">
        <v>2646618.3800000004</v>
      </c>
      <c r="R21" s="17">
        <f t="shared" si="0"/>
        <v>1364.9427272727273</v>
      </c>
      <c r="S21" s="12">
        <f t="shared" si="0"/>
        <v>875.14829341317375</v>
      </c>
      <c r="T21" s="12">
        <f t="shared" si="0"/>
        <v>1104.9700483091788</v>
      </c>
      <c r="U21" s="12">
        <f t="shared" si="0"/>
        <v>17882.775714285712</v>
      </c>
      <c r="V21" s="12">
        <f t="shared" si="0"/>
        <v>46908.667045454546</v>
      </c>
      <c r="W21" s="12">
        <f t="shared" si="0"/>
        <v>42924.721176470593</v>
      </c>
      <c r="X21" s="12">
        <v>0</v>
      </c>
      <c r="Y21" s="14">
        <f t="shared" si="1"/>
        <v>6070.2256422018354</v>
      </c>
      <c r="AA21" s="3"/>
      <c r="AB21" s="3"/>
      <c r="AC21" s="3"/>
      <c r="AD21" s="3"/>
      <c r="AE21" s="3"/>
      <c r="AF21" s="3"/>
      <c r="AG21" s="3"/>
      <c r="AH21" s="3"/>
    </row>
    <row r="22" spans="1:34" x14ac:dyDescent="0.2">
      <c r="A22" s="18" t="s">
        <v>52</v>
      </c>
      <c r="B22" s="19">
        <v>4790</v>
      </c>
      <c r="C22" s="19">
        <v>5338</v>
      </c>
      <c r="D22" s="19">
        <v>7969</v>
      </c>
      <c r="E22" s="19">
        <v>1555</v>
      </c>
      <c r="F22" s="19">
        <v>1532</v>
      </c>
      <c r="G22" s="19">
        <v>2935</v>
      </c>
      <c r="H22" s="20">
        <v>0</v>
      </c>
      <c r="I22" s="21">
        <v>9010</v>
      </c>
      <c r="J22" s="22">
        <v>8862201.5040969998</v>
      </c>
      <c r="K22" s="22">
        <v>11081714.939999999</v>
      </c>
      <c r="L22" s="22">
        <v>19943916.444096997</v>
      </c>
      <c r="M22" s="22">
        <v>63632735.409647003</v>
      </c>
      <c r="N22" s="22">
        <v>103998114.22</v>
      </c>
      <c r="O22" s="22">
        <v>167630849.62964702</v>
      </c>
      <c r="P22" s="23">
        <v>0</v>
      </c>
      <c r="Q22" s="23">
        <v>187574766.073744</v>
      </c>
      <c r="R22" s="17">
        <f t="shared" si="0"/>
        <v>1850.1464517947807</v>
      </c>
      <c r="S22" s="12">
        <f t="shared" si="0"/>
        <v>2076.00504683402</v>
      </c>
      <c r="T22" s="12">
        <f t="shared" si="0"/>
        <v>2502.6874694562675</v>
      </c>
      <c r="U22" s="12">
        <f t="shared" si="0"/>
        <v>40921.373253792284</v>
      </c>
      <c r="V22" s="12">
        <f t="shared" si="0"/>
        <v>67883.886566579633</v>
      </c>
      <c r="W22" s="12">
        <f t="shared" si="0"/>
        <v>57114.429175348218</v>
      </c>
      <c r="X22" s="12">
        <v>0</v>
      </c>
      <c r="Y22" s="14">
        <f t="shared" si="1"/>
        <v>20818.508998195783</v>
      </c>
      <c r="AA22" s="3"/>
      <c r="AB22" s="3"/>
      <c r="AC22" s="3"/>
      <c r="AD22" s="3"/>
      <c r="AE22" s="3"/>
      <c r="AF22" s="3"/>
      <c r="AG22" s="3"/>
      <c r="AH22" s="3"/>
    </row>
    <row r="23" spans="1:34" x14ac:dyDescent="0.2">
      <c r="A23" s="18" t="s">
        <v>53</v>
      </c>
      <c r="B23" s="19">
        <v>1177</v>
      </c>
      <c r="C23" s="19">
        <v>2748</v>
      </c>
      <c r="D23" s="19">
        <v>3199</v>
      </c>
      <c r="E23" s="19">
        <v>195</v>
      </c>
      <c r="F23" s="19">
        <v>558</v>
      </c>
      <c r="G23" s="19">
        <v>727</v>
      </c>
      <c r="H23" s="20">
        <v>0</v>
      </c>
      <c r="I23" s="21">
        <v>3475</v>
      </c>
      <c r="J23" s="22">
        <v>1386563.39</v>
      </c>
      <c r="K23" s="22">
        <v>4242059.6000000006</v>
      </c>
      <c r="L23" s="22">
        <v>5628622.9900000002</v>
      </c>
      <c r="M23" s="22">
        <v>5336979.05</v>
      </c>
      <c r="N23" s="22">
        <v>36404249.640000001</v>
      </c>
      <c r="O23" s="22">
        <v>41741228.689999998</v>
      </c>
      <c r="P23" s="23">
        <v>0</v>
      </c>
      <c r="Q23" s="23">
        <v>47369851.68</v>
      </c>
      <c r="R23" s="17">
        <f t="shared" si="0"/>
        <v>1178.0487595581988</v>
      </c>
      <c r="S23" s="12">
        <f t="shared" si="0"/>
        <v>1543.6898107714703</v>
      </c>
      <c r="T23" s="12">
        <f t="shared" si="0"/>
        <v>1759.4945264145047</v>
      </c>
      <c r="U23" s="12">
        <f t="shared" si="0"/>
        <v>27369.123333333333</v>
      </c>
      <c r="V23" s="12">
        <f t="shared" si="0"/>
        <v>65240.590752688171</v>
      </c>
      <c r="W23" s="12">
        <f t="shared" si="0"/>
        <v>57415.720343878951</v>
      </c>
      <c r="X23" s="12">
        <v>0</v>
      </c>
      <c r="Y23" s="14">
        <f t="shared" si="1"/>
        <v>13631.611994244604</v>
      </c>
      <c r="AA23" s="3"/>
      <c r="AB23" s="3"/>
      <c r="AC23" s="3"/>
      <c r="AD23" s="3"/>
      <c r="AE23" s="3"/>
      <c r="AF23" s="3"/>
      <c r="AG23" s="3"/>
      <c r="AH23" s="3"/>
    </row>
    <row r="24" spans="1:34" x14ac:dyDescent="0.2">
      <c r="A24" s="18" t="s">
        <v>54</v>
      </c>
      <c r="B24" s="19">
        <v>259</v>
      </c>
      <c r="C24" s="19">
        <v>535</v>
      </c>
      <c r="D24" s="19">
        <v>651</v>
      </c>
      <c r="E24" s="19">
        <v>34</v>
      </c>
      <c r="F24" s="19">
        <v>119</v>
      </c>
      <c r="G24" s="19">
        <v>148</v>
      </c>
      <c r="H24" s="20">
        <v>0</v>
      </c>
      <c r="I24" s="21">
        <v>720</v>
      </c>
      <c r="J24" s="22">
        <v>310072.31</v>
      </c>
      <c r="K24" s="22">
        <v>595876.73</v>
      </c>
      <c r="L24" s="22">
        <v>905949.04</v>
      </c>
      <c r="M24" s="22">
        <v>1249253.17</v>
      </c>
      <c r="N24" s="22">
        <v>6416130</v>
      </c>
      <c r="O24" s="22">
        <v>7665383.1699999999</v>
      </c>
      <c r="P24" s="23">
        <v>0</v>
      </c>
      <c r="Q24" s="23">
        <v>8571332.2100000009</v>
      </c>
      <c r="R24" s="17">
        <f t="shared" si="0"/>
        <v>1197.1903861003861</v>
      </c>
      <c r="S24" s="12">
        <f t="shared" si="0"/>
        <v>1113.7882803738316</v>
      </c>
      <c r="T24" s="12">
        <f t="shared" si="0"/>
        <v>1391.6267895545316</v>
      </c>
      <c r="U24" s="12">
        <f t="shared" si="0"/>
        <v>36742.740294117648</v>
      </c>
      <c r="V24" s="12">
        <f t="shared" si="0"/>
        <v>53917.058823529413</v>
      </c>
      <c r="W24" s="12">
        <f t="shared" si="0"/>
        <v>51793.129527027028</v>
      </c>
      <c r="X24" s="12">
        <v>0</v>
      </c>
      <c r="Y24" s="14">
        <f t="shared" si="1"/>
        <v>11904.628069444445</v>
      </c>
      <c r="AA24" s="3"/>
      <c r="AB24" s="3"/>
      <c r="AC24" s="3"/>
      <c r="AD24" s="3"/>
      <c r="AE24" s="3"/>
      <c r="AF24" s="3"/>
      <c r="AG24" s="3"/>
      <c r="AH24" s="3"/>
    </row>
    <row r="25" spans="1:34" x14ac:dyDescent="0.2">
      <c r="A25" s="18" t="s">
        <v>55</v>
      </c>
      <c r="B25" s="19">
        <v>583</v>
      </c>
      <c r="C25" s="19">
        <v>1308</v>
      </c>
      <c r="D25" s="19">
        <v>1533</v>
      </c>
      <c r="E25" s="19">
        <v>157</v>
      </c>
      <c r="F25" s="19">
        <v>249</v>
      </c>
      <c r="G25" s="19">
        <v>396</v>
      </c>
      <c r="H25" s="20">
        <v>0</v>
      </c>
      <c r="I25" s="21">
        <v>1682</v>
      </c>
      <c r="J25" s="22">
        <v>1146706.6100000001</v>
      </c>
      <c r="K25" s="22">
        <v>2868033.24</v>
      </c>
      <c r="L25" s="22">
        <v>4014739.85</v>
      </c>
      <c r="M25" s="22">
        <v>4754763.8499999996</v>
      </c>
      <c r="N25" s="22">
        <v>11552712.09</v>
      </c>
      <c r="O25" s="22">
        <v>16307475.939999999</v>
      </c>
      <c r="P25" s="23">
        <v>0</v>
      </c>
      <c r="Q25" s="23">
        <v>20322215.789999999</v>
      </c>
      <c r="R25" s="17">
        <f t="shared" si="0"/>
        <v>1966.906706689537</v>
      </c>
      <c r="S25" s="12">
        <f t="shared" si="0"/>
        <v>2192.6859633027525</v>
      </c>
      <c r="T25" s="12">
        <f t="shared" si="0"/>
        <v>2618.8779191128506</v>
      </c>
      <c r="U25" s="12">
        <f t="shared" si="0"/>
        <v>30285.120063694267</v>
      </c>
      <c r="V25" s="12">
        <f t="shared" si="0"/>
        <v>46396.434096385543</v>
      </c>
      <c r="W25" s="12">
        <f t="shared" si="0"/>
        <v>41180.494797979794</v>
      </c>
      <c r="X25" s="12">
        <v>0</v>
      </c>
      <c r="Y25" s="14">
        <f t="shared" si="1"/>
        <v>12082.173478002378</v>
      </c>
      <c r="AA25" s="3"/>
      <c r="AB25" s="3"/>
      <c r="AC25" s="3"/>
      <c r="AD25" s="3"/>
      <c r="AE25" s="3"/>
      <c r="AF25" s="3"/>
      <c r="AG25" s="3"/>
      <c r="AH25" s="3"/>
    </row>
    <row r="26" spans="1:34" x14ac:dyDescent="0.2">
      <c r="A26" s="18" t="s">
        <v>56</v>
      </c>
      <c r="B26" s="19">
        <v>2847</v>
      </c>
      <c r="C26" s="19">
        <v>4626</v>
      </c>
      <c r="D26" s="19">
        <v>5550</v>
      </c>
      <c r="E26" s="19">
        <v>727</v>
      </c>
      <c r="F26" s="19">
        <v>1000</v>
      </c>
      <c r="G26" s="19">
        <v>1645</v>
      </c>
      <c r="H26" s="20">
        <v>0</v>
      </c>
      <c r="I26" s="21">
        <v>6065</v>
      </c>
      <c r="J26" s="22">
        <v>3219359.57</v>
      </c>
      <c r="K26" s="22">
        <v>8891821.9000000004</v>
      </c>
      <c r="L26" s="22">
        <v>12111181.470000001</v>
      </c>
      <c r="M26" s="22">
        <v>24214577.439999998</v>
      </c>
      <c r="N26" s="22">
        <v>58201212.159999996</v>
      </c>
      <c r="O26" s="22">
        <v>82415789.599999994</v>
      </c>
      <c r="P26" s="23">
        <v>0</v>
      </c>
      <c r="Q26" s="23">
        <v>94526971.069999993</v>
      </c>
      <c r="R26" s="17">
        <f t="shared" si="0"/>
        <v>1130.7901545486477</v>
      </c>
      <c r="S26" s="12">
        <f t="shared" si="0"/>
        <v>1922.1404885430179</v>
      </c>
      <c r="T26" s="12">
        <f t="shared" si="0"/>
        <v>2182.1948594594596</v>
      </c>
      <c r="U26" s="12">
        <f t="shared" si="0"/>
        <v>33307.534305364512</v>
      </c>
      <c r="V26" s="12">
        <f t="shared" si="0"/>
        <v>58201.212159999995</v>
      </c>
      <c r="W26" s="12">
        <f t="shared" si="0"/>
        <v>50100.783951367775</v>
      </c>
      <c r="X26" s="12">
        <v>0</v>
      </c>
      <c r="Y26" s="14">
        <f t="shared" si="1"/>
        <v>15585.650629843363</v>
      </c>
      <c r="AA26" s="3"/>
      <c r="AB26" s="3"/>
      <c r="AC26" s="3"/>
      <c r="AD26" s="3"/>
      <c r="AE26" s="3"/>
      <c r="AF26" s="3"/>
      <c r="AG26" s="3"/>
      <c r="AH26" s="3"/>
    </row>
    <row r="27" spans="1:34" x14ac:dyDescent="0.2">
      <c r="A27" s="18" t="s">
        <v>57</v>
      </c>
      <c r="B27" s="19">
        <v>730</v>
      </c>
      <c r="C27" s="19">
        <v>1647</v>
      </c>
      <c r="D27" s="19">
        <v>2020</v>
      </c>
      <c r="E27" s="19">
        <v>135</v>
      </c>
      <c r="F27" s="19">
        <v>358</v>
      </c>
      <c r="G27" s="19">
        <v>472</v>
      </c>
      <c r="H27" s="20">
        <v>0</v>
      </c>
      <c r="I27" s="21">
        <v>2186</v>
      </c>
      <c r="J27" s="22">
        <v>1167597.8500000001</v>
      </c>
      <c r="K27" s="22">
        <v>2047753.89</v>
      </c>
      <c r="L27" s="22">
        <v>3215351.74</v>
      </c>
      <c r="M27" s="22">
        <v>4285166.6399999997</v>
      </c>
      <c r="N27" s="22">
        <v>19296387.32</v>
      </c>
      <c r="O27" s="22">
        <v>23581553.960000001</v>
      </c>
      <c r="P27" s="23">
        <v>0</v>
      </c>
      <c r="Q27" s="23">
        <v>26796905.699999999</v>
      </c>
      <c r="R27" s="17">
        <f t="shared" si="0"/>
        <v>1599.4491095890412</v>
      </c>
      <c r="S27" s="12">
        <f t="shared" si="0"/>
        <v>1243.3235519125683</v>
      </c>
      <c r="T27" s="12">
        <f t="shared" si="0"/>
        <v>1591.7582871287129</v>
      </c>
      <c r="U27" s="12">
        <f t="shared" si="0"/>
        <v>31741.975111111107</v>
      </c>
      <c r="V27" s="12">
        <f t="shared" si="0"/>
        <v>53900.523240223461</v>
      </c>
      <c r="W27" s="12">
        <f t="shared" si="0"/>
        <v>49960.919406779663</v>
      </c>
      <c r="X27" s="12">
        <v>0</v>
      </c>
      <c r="Y27" s="14">
        <f t="shared" si="1"/>
        <v>12258.419807868253</v>
      </c>
      <c r="AA27" s="3"/>
      <c r="AB27" s="3"/>
      <c r="AC27" s="3"/>
      <c r="AD27" s="3"/>
      <c r="AE27" s="3"/>
      <c r="AF27" s="3"/>
      <c r="AG27" s="3"/>
      <c r="AH27" s="3"/>
    </row>
    <row r="28" spans="1:34" x14ac:dyDescent="0.2">
      <c r="A28" s="18" t="s">
        <v>58</v>
      </c>
      <c r="B28" s="19">
        <v>204</v>
      </c>
      <c r="C28" s="19">
        <v>439</v>
      </c>
      <c r="D28" s="19">
        <v>538</v>
      </c>
      <c r="E28" s="19">
        <v>21</v>
      </c>
      <c r="F28" s="19">
        <v>48</v>
      </c>
      <c r="G28" s="19">
        <v>69</v>
      </c>
      <c r="H28" s="20">
        <v>0</v>
      </c>
      <c r="I28" s="21">
        <v>562</v>
      </c>
      <c r="J28" s="22">
        <v>171905.36</v>
      </c>
      <c r="K28" s="22">
        <v>473973.9</v>
      </c>
      <c r="L28" s="22">
        <v>645879.26</v>
      </c>
      <c r="M28" s="22">
        <v>433344.69</v>
      </c>
      <c r="N28" s="22">
        <v>1395715.33</v>
      </c>
      <c r="O28" s="22">
        <v>1829060.02</v>
      </c>
      <c r="P28" s="23">
        <v>0</v>
      </c>
      <c r="Q28" s="23">
        <v>2474939.2800000003</v>
      </c>
      <c r="R28" s="17">
        <f t="shared" si="0"/>
        <v>842.67333333333329</v>
      </c>
      <c r="S28" s="12">
        <f t="shared" si="0"/>
        <v>1079.6671981776765</v>
      </c>
      <c r="T28" s="12">
        <f t="shared" si="0"/>
        <v>1200.5190706319702</v>
      </c>
      <c r="U28" s="12">
        <f t="shared" si="0"/>
        <v>20635.461428571427</v>
      </c>
      <c r="V28" s="12">
        <f t="shared" si="0"/>
        <v>29077.402708333335</v>
      </c>
      <c r="W28" s="12">
        <f t="shared" si="0"/>
        <v>26508.116231884058</v>
      </c>
      <c r="X28" s="12">
        <v>0</v>
      </c>
      <c r="Y28" s="14">
        <f t="shared" si="1"/>
        <v>4403.8065480427049</v>
      </c>
      <c r="AA28" s="3"/>
      <c r="AB28" s="3"/>
      <c r="AC28" s="3"/>
      <c r="AD28" s="3"/>
      <c r="AE28" s="3"/>
      <c r="AF28" s="3"/>
      <c r="AG28" s="3"/>
      <c r="AH28" s="3"/>
    </row>
    <row r="29" spans="1:34" x14ac:dyDescent="0.2">
      <c r="A29" s="18" t="s">
        <v>59</v>
      </c>
      <c r="B29" s="19">
        <v>228</v>
      </c>
      <c r="C29" s="19">
        <v>704</v>
      </c>
      <c r="D29" s="19">
        <v>803</v>
      </c>
      <c r="E29" s="19">
        <v>48</v>
      </c>
      <c r="F29" s="19">
        <v>148</v>
      </c>
      <c r="G29" s="19">
        <v>188</v>
      </c>
      <c r="H29" s="20">
        <v>0</v>
      </c>
      <c r="I29" s="21">
        <v>870</v>
      </c>
      <c r="J29" s="22">
        <v>410890.06</v>
      </c>
      <c r="K29" s="22">
        <v>1145060.68</v>
      </c>
      <c r="L29" s="22">
        <v>1555950.74</v>
      </c>
      <c r="M29" s="22">
        <v>1212986.1200000001</v>
      </c>
      <c r="N29" s="22">
        <v>6043893.9699999997</v>
      </c>
      <c r="O29" s="22">
        <v>7256880.0899999999</v>
      </c>
      <c r="P29" s="23">
        <v>0</v>
      </c>
      <c r="Q29" s="23">
        <v>8812830.8300000001</v>
      </c>
      <c r="R29" s="17">
        <f t="shared" si="0"/>
        <v>1802.1493859649122</v>
      </c>
      <c r="S29" s="12">
        <f t="shared" si="0"/>
        <v>1626.5066477272726</v>
      </c>
      <c r="T29" s="12">
        <f t="shared" si="0"/>
        <v>1937.6721544209215</v>
      </c>
      <c r="U29" s="12">
        <f t="shared" si="0"/>
        <v>25270.54416666667</v>
      </c>
      <c r="V29" s="12">
        <f t="shared" si="0"/>
        <v>40837.12141891892</v>
      </c>
      <c r="W29" s="12">
        <f t="shared" si="0"/>
        <v>38600.426010638294</v>
      </c>
      <c r="X29" s="12">
        <v>0</v>
      </c>
      <c r="Y29" s="14">
        <f t="shared" si="1"/>
        <v>10129.690609195402</v>
      </c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18" t="s">
        <v>60</v>
      </c>
      <c r="B30" s="19">
        <v>476</v>
      </c>
      <c r="C30" s="19">
        <v>806</v>
      </c>
      <c r="D30" s="19">
        <v>1109</v>
      </c>
      <c r="E30" s="19">
        <v>108</v>
      </c>
      <c r="F30" s="19">
        <v>133</v>
      </c>
      <c r="G30" s="19">
        <v>232</v>
      </c>
      <c r="H30" s="20">
        <v>0</v>
      </c>
      <c r="I30" s="21">
        <v>1184</v>
      </c>
      <c r="J30" s="22">
        <v>776146.77</v>
      </c>
      <c r="K30" s="22">
        <v>1084687.53</v>
      </c>
      <c r="L30" s="22">
        <v>1860834.3</v>
      </c>
      <c r="M30" s="22">
        <v>3232444.21</v>
      </c>
      <c r="N30" s="22">
        <v>10130273.83</v>
      </c>
      <c r="O30" s="22">
        <v>13362718.039999999</v>
      </c>
      <c r="P30" s="23">
        <v>0</v>
      </c>
      <c r="Q30" s="23">
        <v>15223552.34</v>
      </c>
      <c r="R30" s="17">
        <f t="shared" si="0"/>
        <v>1630.5604411764707</v>
      </c>
      <c r="S30" s="12">
        <f t="shared" si="0"/>
        <v>1345.7661662531018</v>
      </c>
      <c r="T30" s="12">
        <f t="shared" si="0"/>
        <v>1677.938954012624</v>
      </c>
      <c r="U30" s="12">
        <f t="shared" si="0"/>
        <v>29930.038981481481</v>
      </c>
      <c r="V30" s="12">
        <f t="shared" si="0"/>
        <v>76167.472406015033</v>
      </c>
      <c r="W30" s="12">
        <f t="shared" si="0"/>
        <v>57597.922586206892</v>
      </c>
      <c r="X30" s="12">
        <v>0</v>
      </c>
      <c r="Y30" s="14">
        <f t="shared" si="1"/>
        <v>12857.730016891892</v>
      </c>
      <c r="AA30" s="3"/>
      <c r="AB30" s="3"/>
      <c r="AC30" s="3"/>
      <c r="AD30" s="3"/>
      <c r="AE30" s="3"/>
      <c r="AF30" s="3"/>
      <c r="AG30" s="3"/>
      <c r="AH30" s="3"/>
    </row>
    <row r="31" spans="1:34" x14ac:dyDescent="0.2">
      <c r="A31" s="18" t="s">
        <v>61</v>
      </c>
      <c r="B31" s="19">
        <v>662</v>
      </c>
      <c r="C31" s="19">
        <v>1210</v>
      </c>
      <c r="D31" s="19">
        <v>1569</v>
      </c>
      <c r="E31" s="19">
        <v>139</v>
      </c>
      <c r="F31" s="19">
        <v>179</v>
      </c>
      <c r="G31" s="19">
        <v>311</v>
      </c>
      <c r="H31" s="20">
        <v>0</v>
      </c>
      <c r="I31" s="21">
        <v>1659</v>
      </c>
      <c r="J31" s="22">
        <v>844121.25</v>
      </c>
      <c r="K31" s="22">
        <v>1885786.45</v>
      </c>
      <c r="L31" s="22">
        <v>2729907.7</v>
      </c>
      <c r="M31" s="22">
        <v>3983115.91</v>
      </c>
      <c r="N31" s="22">
        <v>11657532.870000001</v>
      </c>
      <c r="O31" s="22">
        <v>15640648.780000001</v>
      </c>
      <c r="P31" s="23">
        <v>0</v>
      </c>
      <c r="Q31" s="23">
        <v>18370556.48</v>
      </c>
      <c r="R31" s="17">
        <f t="shared" si="0"/>
        <v>1275.1076283987916</v>
      </c>
      <c r="S31" s="12">
        <f t="shared" si="0"/>
        <v>1558.5011983471074</v>
      </c>
      <c r="T31" s="12">
        <f t="shared" si="0"/>
        <v>1739.9029318036967</v>
      </c>
      <c r="U31" s="12">
        <f t="shared" si="0"/>
        <v>28655.510143884894</v>
      </c>
      <c r="V31" s="12">
        <f t="shared" si="0"/>
        <v>65125.881955307268</v>
      </c>
      <c r="W31" s="12">
        <f t="shared" si="0"/>
        <v>50291.475176848879</v>
      </c>
      <c r="X31" s="12">
        <v>0</v>
      </c>
      <c r="Y31" s="14">
        <f t="shared" si="1"/>
        <v>11073.270934297771</v>
      </c>
      <c r="AA31" s="3"/>
      <c r="AB31" s="3"/>
      <c r="AC31" s="3"/>
      <c r="AD31" s="3"/>
      <c r="AE31" s="3"/>
      <c r="AF31" s="3"/>
      <c r="AG31" s="3"/>
      <c r="AH31" s="3"/>
    </row>
    <row r="32" spans="1:34" x14ac:dyDescent="0.2">
      <c r="A32" s="18" t="s">
        <v>62</v>
      </c>
      <c r="B32" s="19">
        <v>169</v>
      </c>
      <c r="C32" s="19">
        <v>442</v>
      </c>
      <c r="D32" s="19">
        <v>555</v>
      </c>
      <c r="E32" s="19">
        <v>30</v>
      </c>
      <c r="F32" s="19">
        <v>51</v>
      </c>
      <c r="G32" s="19">
        <v>81</v>
      </c>
      <c r="H32" s="20">
        <v>0</v>
      </c>
      <c r="I32" s="21">
        <v>605</v>
      </c>
      <c r="J32" s="22">
        <v>183246.23</v>
      </c>
      <c r="K32" s="22">
        <v>509398.87</v>
      </c>
      <c r="L32" s="22">
        <v>692645.1</v>
      </c>
      <c r="M32" s="22">
        <v>544818.71</v>
      </c>
      <c r="N32" s="22">
        <v>3391616.2</v>
      </c>
      <c r="O32" s="22">
        <v>3936434.91</v>
      </c>
      <c r="P32" s="23">
        <v>0</v>
      </c>
      <c r="Q32" s="23">
        <v>4629080.01</v>
      </c>
      <c r="R32" s="17">
        <f t="shared" si="0"/>
        <v>1084.2972189349114</v>
      </c>
      <c r="S32" s="12">
        <f t="shared" si="0"/>
        <v>1152.4861312217195</v>
      </c>
      <c r="T32" s="12">
        <f t="shared" si="0"/>
        <v>1248.0091891891891</v>
      </c>
      <c r="U32" s="12">
        <f t="shared" si="0"/>
        <v>18160.623666666666</v>
      </c>
      <c r="V32" s="12">
        <f t="shared" si="0"/>
        <v>66502.278431372557</v>
      </c>
      <c r="W32" s="12">
        <f t="shared" si="0"/>
        <v>48597.961851851855</v>
      </c>
      <c r="X32" s="12">
        <v>0</v>
      </c>
      <c r="Y32" s="14">
        <f t="shared" si="1"/>
        <v>7651.3719173553718</v>
      </c>
      <c r="AA32" s="3"/>
      <c r="AB32" s="3"/>
      <c r="AC32" s="3"/>
      <c r="AD32" s="3"/>
      <c r="AE32" s="3"/>
      <c r="AF32" s="3"/>
      <c r="AG32" s="3"/>
      <c r="AH32" s="3"/>
    </row>
    <row r="33" spans="1:34" x14ac:dyDescent="0.2">
      <c r="A33" s="18" t="s">
        <v>63</v>
      </c>
      <c r="B33" s="19">
        <v>2624</v>
      </c>
      <c r="C33" s="19">
        <v>5065</v>
      </c>
      <c r="D33" s="19">
        <v>6199</v>
      </c>
      <c r="E33" s="19">
        <v>983</v>
      </c>
      <c r="F33" s="19">
        <v>1448</v>
      </c>
      <c r="G33" s="19">
        <v>2315</v>
      </c>
      <c r="H33" s="20">
        <v>0</v>
      </c>
      <c r="I33" s="21">
        <v>7006</v>
      </c>
      <c r="J33" s="22">
        <v>6007232.75</v>
      </c>
      <c r="K33" s="22">
        <v>9833900.879999999</v>
      </c>
      <c r="L33" s="22">
        <v>15841133.629999999</v>
      </c>
      <c r="M33" s="22">
        <v>37402584.960000001</v>
      </c>
      <c r="N33" s="22">
        <v>103343049.12</v>
      </c>
      <c r="O33" s="22">
        <v>140745634.08000001</v>
      </c>
      <c r="P33" s="23">
        <v>0</v>
      </c>
      <c r="Q33" s="23">
        <v>156586767.71000001</v>
      </c>
      <c r="R33" s="17">
        <f t="shared" si="0"/>
        <v>2289.3417492378048</v>
      </c>
      <c r="S33" s="12">
        <f t="shared" si="0"/>
        <v>1941.5401539980255</v>
      </c>
      <c r="T33" s="12">
        <f t="shared" si="0"/>
        <v>2555.4337199548313</v>
      </c>
      <c r="U33" s="12">
        <f t="shared" si="0"/>
        <v>38049.425188199391</v>
      </c>
      <c r="V33" s="12">
        <f t="shared" si="0"/>
        <v>71369.509060773489</v>
      </c>
      <c r="W33" s="12">
        <f t="shared" si="0"/>
        <v>60797.250142548604</v>
      </c>
      <c r="X33" s="12">
        <v>0</v>
      </c>
      <c r="Y33" s="14">
        <f t="shared" si="1"/>
        <v>22350.380775049958</v>
      </c>
      <c r="AA33" s="3"/>
      <c r="AB33" s="3"/>
      <c r="AC33" s="3"/>
      <c r="AD33" s="3"/>
      <c r="AE33" s="3"/>
      <c r="AF33" s="3"/>
      <c r="AG33" s="3"/>
      <c r="AH33" s="3"/>
    </row>
    <row r="34" spans="1:34" x14ac:dyDescent="0.2">
      <c r="A34" s="18" t="s">
        <v>64</v>
      </c>
      <c r="B34" s="19">
        <v>932</v>
      </c>
      <c r="C34" s="19">
        <v>1487</v>
      </c>
      <c r="D34" s="19">
        <v>2014</v>
      </c>
      <c r="E34" s="19">
        <v>285</v>
      </c>
      <c r="F34" s="19">
        <v>496</v>
      </c>
      <c r="G34" s="19">
        <v>720</v>
      </c>
      <c r="H34" s="20">
        <v>0</v>
      </c>
      <c r="I34" s="21">
        <v>2331</v>
      </c>
      <c r="J34" s="22">
        <v>1448905.1</v>
      </c>
      <c r="K34" s="22">
        <v>2717758.83</v>
      </c>
      <c r="L34" s="22">
        <v>4166663.93</v>
      </c>
      <c r="M34" s="22">
        <v>10323735.539999999</v>
      </c>
      <c r="N34" s="22">
        <v>35661860.600000001</v>
      </c>
      <c r="O34" s="22">
        <v>45985596.140000001</v>
      </c>
      <c r="P34" s="23">
        <v>0</v>
      </c>
      <c r="Q34" s="23">
        <v>50152260.07</v>
      </c>
      <c r="R34" s="17">
        <f t="shared" si="0"/>
        <v>1554.6192060085839</v>
      </c>
      <c r="S34" s="12">
        <f t="shared" si="0"/>
        <v>1827.6791055817082</v>
      </c>
      <c r="T34" s="12">
        <f t="shared" si="0"/>
        <v>2068.8500148957301</v>
      </c>
      <c r="U34" s="12">
        <f t="shared" si="0"/>
        <v>36223.633473684211</v>
      </c>
      <c r="V34" s="12">
        <f t="shared" si="0"/>
        <v>71898.912500000006</v>
      </c>
      <c r="W34" s="12">
        <f t="shared" si="0"/>
        <v>63868.883527777776</v>
      </c>
      <c r="X34" s="12">
        <v>0</v>
      </c>
      <c r="Y34" s="14">
        <f t="shared" si="1"/>
        <v>21515.341085371085</v>
      </c>
      <c r="AA34" s="3"/>
      <c r="AB34" s="3"/>
      <c r="AC34" s="3"/>
      <c r="AD34" s="3"/>
      <c r="AE34" s="3"/>
      <c r="AF34" s="3"/>
      <c r="AG34" s="3"/>
      <c r="AH34" s="3"/>
    </row>
    <row r="35" spans="1:34" x14ac:dyDescent="0.2">
      <c r="A35" s="18" t="s">
        <v>65</v>
      </c>
      <c r="B35" s="19">
        <v>440</v>
      </c>
      <c r="C35" s="19">
        <v>645</v>
      </c>
      <c r="D35" s="19">
        <v>873</v>
      </c>
      <c r="E35" s="19">
        <v>89</v>
      </c>
      <c r="F35" s="19">
        <v>115</v>
      </c>
      <c r="G35" s="19">
        <v>197</v>
      </c>
      <c r="H35" s="20">
        <v>0</v>
      </c>
      <c r="I35" s="21">
        <v>930</v>
      </c>
      <c r="J35" s="22">
        <v>770011.42</v>
      </c>
      <c r="K35" s="22">
        <v>971421.46</v>
      </c>
      <c r="L35" s="22">
        <v>1741432.88</v>
      </c>
      <c r="M35" s="22">
        <v>1463639.69</v>
      </c>
      <c r="N35" s="22">
        <v>4599404.99</v>
      </c>
      <c r="O35" s="22">
        <v>6063044.6799999997</v>
      </c>
      <c r="P35" s="23">
        <v>0</v>
      </c>
      <c r="Q35" s="23">
        <v>7804477.5599999996</v>
      </c>
      <c r="R35" s="17">
        <f t="shared" si="0"/>
        <v>1750.0259545454546</v>
      </c>
      <c r="S35" s="12">
        <f t="shared" si="0"/>
        <v>1506.0797829457363</v>
      </c>
      <c r="T35" s="12">
        <f t="shared" si="0"/>
        <v>1994.7684765177548</v>
      </c>
      <c r="U35" s="12">
        <f t="shared" si="0"/>
        <v>16445.389775280899</v>
      </c>
      <c r="V35" s="12">
        <f t="shared" si="0"/>
        <v>39994.826000000001</v>
      </c>
      <c r="W35" s="12">
        <f t="shared" si="0"/>
        <v>30776.87654822335</v>
      </c>
      <c r="X35" s="12">
        <v>0</v>
      </c>
      <c r="Y35" s="14">
        <f t="shared" si="1"/>
        <v>8391.9113548387086</v>
      </c>
      <c r="AA35" s="3"/>
      <c r="AB35" s="3"/>
      <c r="AC35" s="3"/>
      <c r="AD35" s="3"/>
      <c r="AE35" s="3"/>
      <c r="AF35" s="3"/>
      <c r="AG35" s="3"/>
      <c r="AH35" s="3"/>
    </row>
    <row r="36" spans="1:34" x14ac:dyDescent="0.2">
      <c r="A36" s="18" t="s">
        <v>66</v>
      </c>
      <c r="B36" s="19">
        <v>1220</v>
      </c>
      <c r="C36" s="19">
        <v>2413</v>
      </c>
      <c r="D36" s="19">
        <v>3004</v>
      </c>
      <c r="E36" s="19">
        <v>310</v>
      </c>
      <c r="F36" s="19">
        <v>597</v>
      </c>
      <c r="G36" s="19">
        <v>859</v>
      </c>
      <c r="H36" s="20">
        <v>0</v>
      </c>
      <c r="I36" s="21">
        <v>3284</v>
      </c>
      <c r="J36" s="22">
        <v>2315271.48</v>
      </c>
      <c r="K36" s="22">
        <v>3551384.42</v>
      </c>
      <c r="L36" s="22">
        <v>5866655.9000000004</v>
      </c>
      <c r="M36" s="22">
        <v>11353447.98</v>
      </c>
      <c r="N36" s="22">
        <v>35417678.600000001</v>
      </c>
      <c r="O36" s="22">
        <v>46771126.579999998</v>
      </c>
      <c r="P36" s="23">
        <v>0</v>
      </c>
      <c r="Q36" s="23">
        <v>52637782.479999997</v>
      </c>
      <c r="R36" s="17">
        <f t="shared" si="0"/>
        <v>1897.7635081967212</v>
      </c>
      <c r="S36" s="12">
        <f t="shared" si="0"/>
        <v>1471.7714131786158</v>
      </c>
      <c r="T36" s="12">
        <f t="shared" si="0"/>
        <v>1952.9480359520639</v>
      </c>
      <c r="U36" s="12">
        <f t="shared" si="0"/>
        <v>36624.025741935482</v>
      </c>
      <c r="V36" s="12">
        <f t="shared" si="0"/>
        <v>59326.094807370187</v>
      </c>
      <c r="W36" s="12">
        <f t="shared" si="0"/>
        <v>54448.342933643769</v>
      </c>
      <c r="X36" s="12">
        <v>0</v>
      </c>
      <c r="Y36" s="14">
        <f t="shared" si="1"/>
        <v>16028.557393422654</v>
      </c>
      <c r="AA36" s="3"/>
      <c r="AB36" s="3"/>
      <c r="AC36" s="3"/>
      <c r="AD36" s="3"/>
      <c r="AE36" s="3"/>
      <c r="AF36" s="3"/>
      <c r="AG36" s="3"/>
      <c r="AH36" s="3"/>
    </row>
    <row r="37" spans="1:34" x14ac:dyDescent="0.2">
      <c r="A37" s="18" t="s">
        <v>67</v>
      </c>
      <c r="B37" s="19">
        <v>561</v>
      </c>
      <c r="C37" s="19">
        <v>1294</v>
      </c>
      <c r="D37" s="19">
        <v>1595</v>
      </c>
      <c r="E37" s="19">
        <v>137</v>
      </c>
      <c r="F37" s="19">
        <v>268</v>
      </c>
      <c r="G37" s="19">
        <v>382</v>
      </c>
      <c r="H37" s="20">
        <v>0</v>
      </c>
      <c r="I37" s="21">
        <v>1715</v>
      </c>
      <c r="J37" s="22">
        <v>648584.23</v>
      </c>
      <c r="K37" s="22">
        <v>1774672.25</v>
      </c>
      <c r="L37" s="22">
        <v>2423256.48</v>
      </c>
      <c r="M37" s="22">
        <v>4414692.82</v>
      </c>
      <c r="N37" s="22">
        <v>15373341.41</v>
      </c>
      <c r="O37" s="22">
        <v>19788034.23</v>
      </c>
      <c r="P37" s="23">
        <v>0</v>
      </c>
      <c r="Q37" s="23">
        <v>22211290.710000001</v>
      </c>
      <c r="R37" s="17">
        <f t="shared" si="0"/>
        <v>1156.1216221033867</v>
      </c>
      <c r="S37" s="12">
        <f t="shared" si="0"/>
        <v>1371.4623261205563</v>
      </c>
      <c r="T37" s="12">
        <f t="shared" si="0"/>
        <v>1519.2830595611285</v>
      </c>
      <c r="U37" s="12">
        <f t="shared" si="0"/>
        <v>32224.035182481755</v>
      </c>
      <c r="V37" s="12">
        <f t="shared" si="0"/>
        <v>57363.214216417909</v>
      </c>
      <c r="W37" s="12">
        <f t="shared" si="0"/>
        <v>51801.136727748693</v>
      </c>
      <c r="X37" s="12">
        <v>0</v>
      </c>
      <c r="Y37" s="14">
        <f t="shared" si="1"/>
        <v>12951.189918367347</v>
      </c>
      <c r="AA37" s="3"/>
      <c r="AB37" s="3"/>
      <c r="AC37" s="3"/>
      <c r="AD37" s="3"/>
      <c r="AE37" s="3"/>
      <c r="AF37" s="3"/>
      <c r="AG37" s="3"/>
      <c r="AH37" s="3"/>
    </row>
    <row r="38" spans="1:34" x14ac:dyDescent="0.2">
      <c r="A38" s="18" t="s">
        <v>68</v>
      </c>
      <c r="B38" s="19">
        <v>313</v>
      </c>
      <c r="C38" s="19">
        <v>886</v>
      </c>
      <c r="D38" s="19">
        <v>992</v>
      </c>
      <c r="E38" s="19">
        <v>31</v>
      </c>
      <c r="F38" s="19">
        <v>145</v>
      </c>
      <c r="G38" s="19">
        <v>170</v>
      </c>
      <c r="H38" s="20">
        <v>0</v>
      </c>
      <c r="I38" s="21">
        <v>1059</v>
      </c>
      <c r="J38" s="22">
        <v>253478.34000000003</v>
      </c>
      <c r="K38" s="22">
        <v>1053311.4300000002</v>
      </c>
      <c r="L38" s="22">
        <v>1306789.7700000003</v>
      </c>
      <c r="M38" s="22">
        <v>1370693.3599999999</v>
      </c>
      <c r="N38" s="22">
        <v>6593788.4399999995</v>
      </c>
      <c r="O38" s="22">
        <v>7964481.7999999989</v>
      </c>
      <c r="P38" s="23">
        <v>0</v>
      </c>
      <c r="Q38" s="23">
        <v>9271271.5699999984</v>
      </c>
      <c r="R38" s="17">
        <f t="shared" si="0"/>
        <v>809.83495207667738</v>
      </c>
      <c r="S38" s="12">
        <f t="shared" si="0"/>
        <v>1188.8390857787813</v>
      </c>
      <c r="T38" s="12">
        <f t="shared" si="0"/>
        <v>1317.3283971774197</v>
      </c>
      <c r="U38" s="12">
        <f t="shared" si="0"/>
        <v>44215.914838709672</v>
      </c>
      <c r="V38" s="12">
        <f t="shared" si="0"/>
        <v>45474.403034482755</v>
      </c>
      <c r="W38" s="12">
        <f t="shared" si="0"/>
        <v>46849.892941176462</v>
      </c>
      <c r="X38" s="12">
        <v>0</v>
      </c>
      <c r="Y38" s="14">
        <f t="shared" si="1"/>
        <v>8754.7418035882893</v>
      </c>
      <c r="AA38" s="3"/>
      <c r="AB38" s="3"/>
      <c r="AC38" s="3"/>
      <c r="AD38" s="3"/>
      <c r="AE38" s="3"/>
      <c r="AF38" s="3"/>
      <c r="AG38" s="3"/>
      <c r="AH38" s="3"/>
    </row>
    <row r="39" spans="1:34" x14ac:dyDescent="0.2">
      <c r="A39" s="18" t="s">
        <v>69</v>
      </c>
      <c r="B39" s="19">
        <v>1030</v>
      </c>
      <c r="C39" s="19">
        <v>2684</v>
      </c>
      <c r="D39" s="19">
        <v>3180</v>
      </c>
      <c r="E39" s="19">
        <v>450</v>
      </c>
      <c r="F39" s="19">
        <v>697</v>
      </c>
      <c r="G39" s="19">
        <v>1086</v>
      </c>
      <c r="H39" s="20">
        <v>0</v>
      </c>
      <c r="I39" s="21">
        <v>3546</v>
      </c>
      <c r="J39" s="22">
        <v>2032556.14</v>
      </c>
      <c r="K39" s="22">
        <v>4914984.91</v>
      </c>
      <c r="L39" s="22">
        <v>6947541.0499999998</v>
      </c>
      <c r="M39" s="22">
        <v>17280999.23</v>
      </c>
      <c r="N39" s="22">
        <v>37252845.880000003</v>
      </c>
      <c r="O39" s="22">
        <v>54533845.109999999</v>
      </c>
      <c r="P39" s="23">
        <v>0</v>
      </c>
      <c r="Q39" s="23">
        <v>61481386.159999996</v>
      </c>
      <c r="R39" s="17">
        <f t="shared" si="0"/>
        <v>1973.3554757281552</v>
      </c>
      <c r="S39" s="12">
        <f t="shared" si="0"/>
        <v>1831.2164344262296</v>
      </c>
      <c r="T39" s="12">
        <f t="shared" si="0"/>
        <v>2184.7613364779872</v>
      </c>
      <c r="U39" s="12">
        <f t="shared" si="0"/>
        <v>38402.220511111111</v>
      </c>
      <c r="V39" s="12">
        <f t="shared" si="0"/>
        <v>53447.411592539458</v>
      </c>
      <c r="W39" s="12">
        <f t="shared" si="0"/>
        <v>50215.326988950277</v>
      </c>
      <c r="X39" s="12">
        <v>0</v>
      </c>
      <c r="Y39" s="14">
        <f t="shared" si="1"/>
        <v>17338.236367738296</v>
      </c>
      <c r="AA39" s="3"/>
      <c r="AB39" s="3"/>
      <c r="AC39" s="3"/>
      <c r="AD39" s="3"/>
      <c r="AE39" s="3"/>
      <c r="AF39" s="3"/>
      <c r="AG39" s="3"/>
      <c r="AH39" s="3"/>
    </row>
    <row r="40" spans="1:34" x14ac:dyDescent="0.2">
      <c r="A40" s="18" t="s">
        <v>70</v>
      </c>
      <c r="B40" s="19">
        <v>492</v>
      </c>
      <c r="C40" s="19">
        <v>1126</v>
      </c>
      <c r="D40" s="19">
        <v>1357</v>
      </c>
      <c r="E40" s="19">
        <v>108</v>
      </c>
      <c r="F40" s="19">
        <v>205</v>
      </c>
      <c r="G40" s="19">
        <v>310</v>
      </c>
      <c r="H40" s="20">
        <v>0</v>
      </c>
      <c r="I40" s="21">
        <v>1451</v>
      </c>
      <c r="J40" s="22">
        <v>734812.84</v>
      </c>
      <c r="K40" s="22">
        <v>1574760.01</v>
      </c>
      <c r="L40" s="22">
        <v>2309572.85</v>
      </c>
      <c r="M40" s="22">
        <v>3517890.2</v>
      </c>
      <c r="N40" s="22">
        <v>10676219.24</v>
      </c>
      <c r="O40" s="22">
        <v>14194109.440000001</v>
      </c>
      <c r="P40" s="23">
        <v>0</v>
      </c>
      <c r="Q40" s="23">
        <v>16503682.290000001</v>
      </c>
      <c r="R40" s="17">
        <f t="shared" si="0"/>
        <v>1493.5220325203252</v>
      </c>
      <c r="S40" s="12">
        <f t="shared" si="0"/>
        <v>1398.5435257548845</v>
      </c>
      <c r="T40" s="12">
        <f t="shared" si="0"/>
        <v>1701.9696757553427</v>
      </c>
      <c r="U40" s="12">
        <f t="shared" si="0"/>
        <v>32573.05740740741</v>
      </c>
      <c r="V40" s="12">
        <f t="shared" si="0"/>
        <v>52079.118243902441</v>
      </c>
      <c r="W40" s="12">
        <f t="shared" si="0"/>
        <v>45787.449806451616</v>
      </c>
      <c r="X40" s="12">
        <v>0</v>
      </c>
      <c r="Y40" s="14">
        <f t="shared" si="1"/>
        <v>11374.005713301172</v>
      </c>
      <c r="AA40" s="3"/>
      <c r="AB40" s="3"/>
      <c r="AC40" s="3"/>
      <c r="AD40" s="3"/>
      <c r="AE40" s="3"/>
      <c r="AF40" s="3"/>
      <c r="AG40" s="3"/>
      <c r="AH40" s="3"/>
    </row>
    <row r="41" spans="1:34" x14ac:dyDescent="0.2">
      <c r="A41" s="18" t="s">
        <v>71</v>
      </c>
      <c r="B41" s="19">
        <v>267</v>
      </c>
      <c r="C41" s="19">
        <v>630</v>
      </c>
      <c r="D41" s="19">
        <v>763</v>
      </c>
      <c r="E41" s="19">
        <v>78</v>
      </c>
      <c r="F41" s="19">
        <v>132</v>
      </c>
      <c r="G41" s="19">
        <v>204</v>
      </c>
      <c r="H41" s="20">
        <v>0</v>
      </c>
      <c r="I41" s="21">
        <v>854</v>
      </c>
      <c r="J41" s="22">
        <v>307772.49</v>
      </c>
      <c r="K41" s="22">
        <v>716831.06</v>
      </c>
      <c r="L41" s="22">
        <v>1024603.55</v>
      </c>
      <c r="M41" s="22">
        <v>1722491.55</v>
      </c>
      <c r="N41" s="22">
        <v>7538331.9299999997</v>
      </c>
      <c r="O41" s="22">
        <v>9260823.4800000004</v>
      </c>
      <c r="P41" s="23">
        <v>0</v>
      </c>
      <c r="Q41" s="23">
        <v>10285427.030000001</v>
      </c>
      <c r="R41" s="17">
        <f t="shared" si="0"/>
        <v>1152.7059550561798</v>
      </c>
      <c r="S41" s="12">
        <f t="shared" si="0"/>
        <v>1137.8270793650795</v>
      </c>
      <c r="T41" s="12">
        <f t="shared" si="0"/>
        <v>1342.8617955439056</v>
      </c>
      <c r="U41" s="12">
        <f t="shared" si="0"/>
        <v>22083.225000000002</v>
      </c>
      <c r="V41" s="12">
        <f t="shared" si="0"/>
        <v>57108.575227272726</v>
      </c>
      <c r="W41" s="12">
        <f t="shared" si="0"/>
        <v>45396.193529411765</v>
      </c>
      <c r="X41" s="12">
        <v>0</v>
      </c>
      <c r="Y41" s="14">
        <f t="shared" si="1"/>
        <v>12043.825562060891</v>
      </c>
      <c r="AA41" s="3"/>
      <c r="AB41" s="3"/>
      <c r="AC41" s="3"/>
      <c r="AD41" s="3"/>
      <c r="AE41" s="3"/>
      <c r="AF41" s="3"/>
      <c r="AG41" s="3"/>
      <c r="AH41" s="3"/>
    </row>
    <row r="42" spans="1:34" x14ac:dyDescent="0.2">
      <c r="A42" s="18" t="s">
        <v>72</v>
      </c>
      <c r="B42" s="19">
        <v>662</v>
      </c>
      <c r="C42" s="19">
        <v>1325</v>
      </c>
      <c r="D42" s="19">
        <v>1695</v>
      </c>
      <c r="E42" s="19">
        <v>187</v>
      </c>
      <c r="F42" s="19">
        <v>299</v>
      </c>
      <c r="G42" s="19">
        <v>460</v>
      </c>
      <c r="H42" s="20">
        <v>0</v>
      </c>
      <c r="I42" s="21">
        <v>1867</v>
      </c>
      <c r="J42" s="22">
        <v>1113084.21</v>
      </c>
      <c r="K42" s="22">
        <v>1846527.16</v>
      </c>
      <c r="L42" s="22">
        <v>2959611.37</v>
      </c>
      <c r="M42" s="22">
        <v>4816543.12</v>
      </c>
      <c r="N42" s="22">
        <v>17219891.219999999</v>
      </c>
      <c r="O42" s="22">
        <v>22036434.34</v>
      </c>
      <c r="P42" s="23">
        <v>0</v>
      </c>
      <c r="Q42" s="23">
        <v>24996045.710000001</v>
      </c>
      <c r="R42" s="17">
        <f t="shared" si="0"/>
        <v>1681.396087613293</v>
      </c>
      <c r="S42" s="12">
        <f t="shared" si="0"/>
        <v>1393.6054037735848</v>
      </c>
      <c r="T42" s="12">
        <f t="shared" si="0"/>
        <v>1746.0834041297935</v>
      </c>
      <c r="U42" s="12">
        <f t="shared" si="0"/>
        <v>25756.915080213905</v>
      </c>
      <c r="V42" s="12">
        <f t="shared" si="0"/>
        <v>57591.609431438126</v>
      </c>
      <c r="W42" s="12">
        <f t="shared" si="0"/>
        <v>47905.292043478257</v>
      </c>
      <c r="X42" s="12">
        <v>0</v>
      </c>
      <c r="Y42" s="14">
        <f t="shared" si="1"/>
        <v>13388.34799678629</v>
      </c>
      <c r="AA42" s="3"/>
      <c r="AB42" s="3"/>
      <c r="AC42" s="3"/>
      <c r="AD42" s="3"/>
      <c r="AE42" s="3"/>
      <c r="AF42" s="3"/>
      <c r="AG42" s="3"/>
      <c r="AH42" s="3"/>
    </row>
    <row r="43" spans="1:34" x14ac:dyDescent="0.2">
      <c r="A43" s="18" t="s">
        <v>73</v>
      </c>
      <c r="B43" s="19">
        <v>743</v>
      </c>
      <c r="C43" s="19">
        <v>1567</v>
      </c>
      <c r="D43" s="19">
        <v>2011</v>
      </c>
      <c r="E43" s="19">
        <v>157</v>
      </c>
      <c r="F43" s="19">
        <v>395</v>
      </c>
      <c r="G43" s="19">
        <v>543</v>
      </c>
      <c r="H43" s="20">
        <v>0</v>
      </c>
      <c r="I43" s="21">
        <v>2200</v>
      </c>
      <c r="J43" s="22">
        <v>872312.93</v>
      </c>
      <c r="K43" s="22">
        <v>2342341.2999999998</v>
      </c>
      <c r="L43" s="22">
        <v>3214654.23</v>
      </c>
      <c r="M43" s="22">
        <v>5039428.42</v>
      </c>
      <c r="N43" s="22">
        <v>22028589.449999999</v>
      </c>
      <c r="O43" s="22">
        <v>27068017.869999997</v>
      </c>
      <c r="P43" s="23">
        <v>0</v>
      </c>
      <c r="Q43" s="23">
        <v>30282672.099999998</v>
      </c>
      <c r="R43" s="17">
        <f t="shared" si="0"/>
        <v>1174.0416285329745</v>
      </c>
      <c r="S43" s="12">
        <f t="shared" si="0"/>
        <v>1494.7934269304403</v>
      </c>
      <c r="T43" s="12">
        <f t="shared" si="0"/>
        <v>1598.5351715564395</v>
      </c>
      <c r="U43" s="12">
        <f t="shared" si="0"/>
        <v>32098.270191082804</v>
      </c>
      <c r="V43" s="12">
        <f t="shared" si="0"/>
        <v>55768.58088607595</v>
      </c>
      <c r="W43" s="12">
        <f t="shared" si="0"/>
        <v>49849.020018416202</v>
      </c>
      <c r="X43" s="12">
        <v>0</v>
      </c>
      <c r="Y43" s="14">
        <f t="shared" si="1"/>
        <v>13764.850954545453</v>
      </c>
      <c r="AA43" s="3"/>
      <c r="AB43" s="3"/>
      <c r="AC43" s="3"/>
      <c r="AD43" s="3"/>
      <c r="AE43" s="3"/>
      <c r="AF43" s="3"/>
      <c r="AG43" s="3"/>
      <c r="AH43" s="3"/>
    </row>
    <row r="44" spans="1:34" x14ac:dyDescent="0.2">
      <c r="A44" s="18" t="s">
        <v>74</v>
      </c>
      <c r="B44" s="19">
        <v>289</v>
      </c>
      <c r="C44" s="19">
        <v>478</v>
      </c>
      <c r="D44" s="19">
        <v>691</v>
      </c>
      <c r="E44" s="19">
        <v>49</v>
      </c>
      <c r="F44" s="19">
        <v>57</v>
      </c>
      <c r="G44" s="19">
        <v>105</v>
      </c>
      <c r="H44" s="20">
        <v>0</v>
      </c>
      <c r="I44" s="21">
        <v>737</v>
      </c>
      <c r="J44" s="22">
        <v>270962.28999999998</v>
      </c>
      <c r="K44" s="22">
        <v>337150.39</v>
      </c>
      <c r="L44" s="22">
        <v>608112.67999999993</v>
      </c>
      <c r="M44" s="22">
        <v>739445.7</v>
      </c>
      <c r="N44" s="22">
        <v>2278453.86</v>
      </c>
      <c r="O44" s="22">
        <v>3017899.5599999996</v>
      </c>
      <c r="P44" s="23">
        <v>0</v>
      </c>
      <c r="Q44" s="23">
        <v>3626012.2399999993</v>
      </c>
      <c r="R44" s="17">
        <f t="shared" si="0"/>
        <v>937.58577854671273</v>
      </c>
      <c r="S44" s="12">
        <f t="shared" si="0"/>
        <v>705.3355439330544</v>
      </c>
      <c r="T44" s="12">
        <f t="shared" si="0"/>
        <v>880.04729377713454</v>
      </c>
      <c r="U44" s="12">
        <f t="shared" si="0"/>
        <v>15090.72857142857</v>
      </c>
      <c r="V44" s="12">
        <f t="shared" si="0"/>
        <v>39972.874736842103</v>
      </c>
      <c r="W44" s="12">
        <f t="shared" si="0"/>
        <v>28741.900571428567</v>
      </c>
      <c r="X44" s="12">
        <v>0</v>
      </c>
      <c r="Y44" s="14">
        <f t="shared" si="1"/>
        <v>4919.9623337856165</v>
      </c>
      <c r="AA44" s="3"/>
      <c r="AB44" s="3"/>
      <c r="AC44" s="3"/>
      <c r="AD44" s="3"/>
      <c r="AE44" s="3"/>
      <c r="AF44" s="3"/>
      <c r="AG44" s="3"/>
      <c r="AH44" s="3"/>
    </row>
    <row r="45" spans="1:34" x14ac:dyDescent="0.2">
      <c r="A45" s="18" t="s">
        <v>75</v>
      </c>
      <c r="B45" s="19">
        <v>2479</v>
      </c>
      <c r="C45" s="19">
        <v>4066</v>
      </c>
      <c r="D45" s="19">
        <v>5251</v>
      </c>
      <c r="E45" s="19">
        <v>839</v>
      </c>
      <c r="F45" s="19">
        <v>1144</v>
      </c>
      <c r="G45" s="19">
        <v>1818</v>
      </c>
      <c r="H45" s="20">
        <v>0</v>
      </c>
      <c r="I45" s="21">
        <v>5839</v>
      </c>
      <c r="J45" s="22">
        <v>4721438.67</v>
      </c>
      <c r="K45" s="22">
        <v>7775450.4800000004</v>
      </c>
      <c r="L45" s="22">
        <v>12496889.15</v>
      </c>
      <c r="M45" s="22">
        <v>33266627.25</v>
      </c>
      <c r="N45" s="22">
        <v>72812502.75</v>
      </c>
      <c r="O45" s="22">
        <v>106079130</v>
      </c>
      <c r="P45" s="23">
        <v>0</v>
      </c>
      <c r="Q45" s="23">
        <v>118576019.15000001</v>
      </c>
      <c r="R45" s="17">
        <f t="shared" si="0"/>
        <v>1904.5738886647841</v>
      </c>
      <c r="S45" s="12">
        <f t="shared" si="0"/>
        <v>1912.3095130349238</v>
      </c>
      <c r="T45" s="12">
        <f t="shared" si="0"/>
        <v>2379.9065225671302</v>
      </c>
      <c r="U45" s="12">
        <f t="shared" si="0"/>
        <v>39650.330452920141</v>
      </c>
      <c r="V45" s="12">
        <f t="shared" si="0"/>
        <v>63647.29261363636</v>
      </c>
      <c r="W45" s="12">
        <f t="shared" si="0"/>
        <v>58349.356435643567</v>
      </c>
      <c r="X45" s="12">
        <v>0</v>
      </c>
      <c r="Y45" s="14">
        <f t="shared" si="1"/>
        <v>20307.59019523891</v>
      </c>
      <c r="AA45" s="3"/>
      <c r="AB45" s="3"/>
      <c r="AC45" s="3"/>
      <c r="AD45" s="3"/>
      <c r="AE45" s="3"/>
      <c r="AF45" s="3"/>
      <c r="AG45" s="3"/>
      <c r="AH45" s="3"/>
    </row>
    <row r="46" spans="1:34" x14ac:dyDescent="0.2">
      <c r="A46" s="18" t="s">
        <v>76</v>
      </c>
      <c r="B46" s="19">
        <v>242</v>
      </c>
      <c r="C46" s="19">
        <v>258</v>
      </c>
      <c r="D46" s="19">
        <v>448</v>
      </c>
      <c r="E46" s="19">
        <v>49</v>
      </c>
      <c r="F46" s="19">
        <v>43</v>
      </c>
      <c r="G46" s="19">
        <v>92</v>
      </c>
      <c r="H46" s="20">
        <v>0</v>
      </c>
      <c r="I46" s="21">
        <v>475</v>
      </c>
      <c r="J46" s="22">
        <v>444635.81</v>
      </c>
      <c r="K46" s="22">
        <v>227177.02</v>
      </c>
      <c r="L46" s="22">
        <v>671812.83</v>
      </c>
      <c r="M46" s="22">
        <v>1982953.08</v>
      </c>
      <c r="N46" s="22">
        <v>1541010.98</v>
      </c>
      <c r="O46" s="22">
        <v>3523964.06</v>
      </c>
      <c r="P46" s="23">
        <v>0</v>
      </c>
      <c r="Q46" s="23">
        <v>4195776.8899999997</v>
      </c>
      <c r="R46" s="17">
        <f t="shared" si="0"/>
        <v>1837.3380578512397</v>
      </c>
      <c r="S46" s="12">
        <f t="shared" si="0"/>
        <v>880.53108527131781</v>
      </c>
      <c r="T46" s="12">
        <f t="shared" si="0"/>
        <v>1499.5822098214285</v>
      </c>
      <c r="U46" s="12">
        <f t="shared" si="0"/>
        <v>40468.430204081633</v>
      </c>
      <c r="V46" s="12">
        <f t="shared" si="0"/>
        <v>35837.464651162787</v>
      </c>
      <c r="W46" s="12">
        <f t="shared" si="0"/>
        <v>38303.957173913041</v>
      </c>
      <c r="X46" s="12">
        <v>0</v>
      </c>
      <c r="Y46" s="14">
        <f t="shared" si="1"/>
        <v>8833.2145052631568</v>
      </c>
      <c r="AA46" s="3"/>
      <c r="AB46" s="3"/>
      <c r="AC46" s="3"/>
      <c r="AD46" s="3"/>
      <c r="AE46" s="3"/>
      <c r="AF46" s="3"/>
      <c r="AG46" s="3"/>
      <c r="AH46" s="3"/>
    </row>
    <row r="47" spans="1:34" x14ac:dyDescent="0.2">
      <c r="A47" s="18" t="s">
        <v>77</v>
      </c>
      <c r="B47" s="19">
        <v>242</v>
      </c>
      <c r="C47" s="19">
        <v>596</v>
      </c>
      <c r="D47" s="19">
        <v>731</v>
      </c>
      <c r="E47" s="19">
        <v>42</v>
      </c>
      <c r="F47" s="19">
        <v>109</v>
      </c>
      <c r="G47" s="19">
        <v>147</v>
      </c>
      <c r="H47" s="20">
        <v>0</v>
      </c>
      <c r="I47" s="21">
        <v>781</v>
      </c>
      <c r="J47" s="22">
        <v>320044.77</v>
      </c>
      <c r="K47" s="22">
        <v>694599.34</v>
      </c>
      <c r="L47" s="22">
        <v>1014644.11</v>
      </c>
      <c r="M47" s="22">
        <v>1312820.0550000002</v>
      </c>
      <c r="N47" s="22">
        <v>4597719.2699999996</v>
      </c>
      <c r="O47" s="22">
        <v>5910539.3249999993</v>
      </c>
      <c r="P47" s="23">
        <v>0</v>
      </c>
      <c r="Q47" s="23">
        <v>6925183.4349999996</v>
      </c>
      <c r="R47" s="17">
        <f t="shared" si="0"/>
        <v>1322.4990495867769</v>
      </c>
      <c r="S47" s="12">
        <f t="shared" si="0"/>
        <v>1165.435134228188</v>
      </c>
      <c r="T47" s="12">
        <f t="shared" si="0"/>
        <v>1388.0220383036935</v>
      </c>
      <c r="U47" s="12">
        <f t="shared" si="0"/>
        <v>31257.62035714286</v>
      </c>
      <c r="V47" s="12">
        <f t="shared" si="0"/>
        <v>42180.910733944947</v>
      </c>
      <c r="W47" s="12">
        <f t="shared" si="0"/>
        <v>40207.750510204074</v>
      </c>
      <c r="X47" s="12">
        <v>0</v>
      </c>
      <c r="Y47" s="14">
        <f t="shared" si="1"/>
        <v>8867.072259923174</v>
      </c>
      <c r="AA47" s="3"/>
      <c r="AB47" s="3"/>
      <c r="AC47" s="3"/>
      <c r="AD47" s="3"/>
      <c r="AE47" s="3"/>
      <c r="AF47" s="3"/>
      <c r="AG47" s="3"/>
      <c r="AH47" s="3"/>
    </row>
    <row r="48" spans="1:34" x14ac:dyDescent="0.2">
      <c r="A48" s="18" t="s">
        <v>78</v>
      </c>
      <c r="B48" s="19">
        <v>349</v>
      </c>
      <c r="C48" s="19">
        <v>1177</v>
      </c>
      <c r="D48" s="19">
        <v>1359</v>
      </c>
      <c r="E48" s="19">
        <v>80</v>
      </c>
      <c r="F48" s="19">
        <v>178</v>
      </c>
      <c r="G48" s="19">
        <v>254</v>
      </c>
      <c r="H48" s="20">
        <v>0</v>
      </c>
      <c r="I48" s="21">
        <v>1456</v>
      </c>
      <c r="J48" s="22">
        <v>457456.46</v>
      </c>
      <c r="K48" s="22">
        <v>1570073.08</v>
      </c>
      <c r="L48" s="22">
        <v>2027529.54</v>
      </c>
      <c r="M48" s="22">
        <v>2502029.5</v>
      </c>
      <c r="N48" s="22">
        <v>10202711.310000001</v>
      </c>
      <c r="O48" s="22">
        <v>12704740.810000001</v>
      </c>
      <c r="P48" s="23">
        <v>0</v>
      </c>
      <c r="Q48" s="23">
        <v>14732270.350000001</v>
      </c>
      <c r="R48" s="17">
        <f t="shared" si="0"/>
        <v>1310.7634957020057</v>
      </c>
      <c r="S48" s="12">
        <f t="shared" si="0"/>
        <v>1333.9618351741717</v>
      </c>
      <c r="T48" s="12">
        <f t="shared" si="0"/>
        <v>1491.9275496688742</v>
      </c>
      <c r="U48" s="12">
        <f t="shared" si="0"/>
        <v>31275.368750000001</v>
      </c>
      <c r="V48" s="12">
        <f t="shared" si="0"/>
        <v>57318.602865168541</v>
      </c>
      <c r="W48" s="12">
        <f t="shared" si="0"/>
        <v>50018.664606299215</v>
      </c>
      <c r="X48" s="12">
        <v>0</v>
      </c>
      <c r="Y48" s="14">
        <f t="shared" si="1"/>
        <v>10118.317548076924</v>
      </c>
      <c r="AA48" s="3"/>
      <c r="AB48" s="3"/>
      <c r="AC48" s="3"/>
      <c r="AD48" s="3"/>
      <c r="AE48" s="3"/>
      <c r="AF48" s="3"/>
      <c r="AG48" s="3"/>
      <c r="AH48" s="3"/>
    </row>
    <row r="49" spans="1:34" x14ac:dyDescent="0.2">
      <c r="A49" s="25" t="s">
        <v>79</v>
      </c>
      <c r="B49" s="19">
        <v>408</v>
      </c>
      <c r="C49" s="19">
        <v>855</v>
      </c>
      <c r="D49" s="19">
        <v>1089</v>
      </c>
      <c r="E49" s="19">
        <v>50</v>
      </c>
      <c r="F49" s="19">
        <v>129</v>
      </c>
      <c r="G49" s="19">
        <v>175</v>
      </c>
      <c r="H49" s="20">
        <v>0</v>
      </c>
      <c r="I49" s="21">
        <v>1160</v>
      </c>
      <c r="J49" s="22">
        <v>483474.83</v>
      </c>
      <c r="K49" s="22">
        <v>961008.57</v>
      </c>
      <c r="L49" s="22">
        <v>1444483.4</v>
      </c>
      <c r="M49" s="22">
        <v>1984358.1</v>
      </c>
      <c r="N49" s="22">
        <v>7042469.9199999999</v>
      </c>
      <c r="O49" s="22">
        <v>9026828.0199999996</v>
      </c>
      <c r="P49" s="23">
        <v>0</v>
      </c>
      <c r="Q49" s="23">
        <v>10471311.42</v>
      </c>
      <c r="R49" s="17">
        <f t="shared" si="0"/>
        <v>1184.9873284313726</v>
      </c>
      <c r="S49" s="12">
        <f t="shared" si="0"/>
        <v>1123.9866315789473</v>
      </c>
      <c r="T49" s="12">
        <f t="shared" si="0"/>
        <v>1326.4310376492194</v>
      </c>
      <c r="U49" s="12">
        <f t="shared" si="0"/>
        <v>39687.162000000004</v>
      </c>
      <c r="V49" s="12">
        <f t="shared" si="0"/>
        <v>54592.790077519378</v>
      </c>
      <c r="W49" s="12">
        <f t="shared" si="0"/>
        <v>51581.874400000001</v>
      </c>
      <c r="X49" s="12">
        <v>0</v>
      </c>
      <c r="Y49" s="14">
        <f t="shared" si="1"/>
        <v>9026.992603448276</v>
      </c>
      <c r="AA49" s="3"/>
      <c r="AB49" s="3"/>
      <c r="AC49" s="3"/>
      <c r="AD49" s="3"/>
      <c r="AE49" s="3"/>
      <c r="AF49" s="3"/>
      <c r="AG49" s="3"/>
      <c r="AH49" s="3"/>
    </row>
    <row r="50" spans="1:34" x14ac:dyDescent="0.2">
      <c r="A50" s="18" t="s">
        <v>80</v>
      </c>
      <c r="B50" s="19">
        <v>10233</v>
      </c>
      <c r="C50" s="19">
        <v>15338</v>
      </c>
      <c r="D50" s="19">
        <v>21202</v>
      </c>
      <c r="E50" s="19">
        <v>3222</v>
      </c>
      <c r="F50" s="19">
        <v>3840</v>
      </c>
      <c r="G50" s="19">
        <v>6668</v>
      </c>
      <c r="H50" s="20">
        <v>6</v>
      </c>
      <c r="I50" s="21">
        <v>23392</v>
      </c>
      <c r="J50" s="22">
        <v>17927475.949999999</v>
      </c>
      <c r="K50" s="22">
        <v>25125787.780000001</v>
      </c>
      <c r="L50" s="22">
        <v>43053263.730000004</v>
      </c>
      <c r="M50" s="22">
        <v>127313584.88</v>
      </c>
      <c r="N50" s="22">
        <v>231191387.86000001</v>
      </c>
      <c r="O50" s="22">
        <v>358504972.74000001</v>
      </c>
      <c r="P50" s="23">
        <v>8933144.3988000005</v>
      </c>
      <c r="Q50" s="23">
        <v>410491380.86880004</v>
      </c>
      <c r="R50" s="17">
        <f t="shared" si="0"/>
        <v>1751.9276800547248</v>
      </c>
      <c r="S50" s="12">
        <f t="shared" si="0"/>
        <v>1638.1397692006781</v>
      </c>
      <c r="T50" s="12">
        <f t="shared" si="0"/>
        <v>2030.6227587020094</v>
      </c>
      <c r="U50" s="12">
        <f t="shared" si="0"/>
        <v>39513.837641216633</v>
      </c>
      <c r="V50" s="12">
        <f t="shared" si="0"/>
        <v>60206.090588541672</v>
      </c>
      <c r="W50" s="12">
        <f t="shared" si="0"/>
        <v>53764.992912417518</v>
      </c>
      <c r="X50" s="12">
        <f>P50/H50</f>
        <v>1488857.3998</v>
      </c>
      <c r="Y50" s="14">
        <f t="shared" si="1"/>
        <v>17548.36614521204</v>
      </c>
      <c r="AA50" s="3"/>
      <c r="AB50" s="3"/>
      <c r="AC50" s="3"/>
      <c r="AD50" s="3"/>
      <c r="AE50" s="3"/>
      <c r="AF50" s="3"/>
      <c r="AG50" s="3"/>
      <c r="AH50" s="3"/>
    </row>
    <row r="51" spans="1:34" x14ac:dyDescent="0.2">
      <c r="A51" s="18" t="s">
        <v>81</v>
      </c>
      <c r="B51" s="19">
        <v>828</v>
      </c>
      <c r="C51" s="19">
        <v>446</v>
      </c>
      <c r="D51" s="19">
        <v>1182</v>
      </c>
      <c r="E51" s="19">
        <v>203</v>
      </c>
      <c r="F51" s="19">
        <v>59</v>
      </c>
      <c r="G51" s="19">
        <v>261</v>
      </c>
      <c r="H51" s="20">
        <v>0</v>
      </c>
      <c r="I51" s="21">
        <v>1258</v>
      </c>
      <c r="J51" s="22">
        <v>1152598.55</v>
      </c>
      <c r="K51" s="22">
        <v>443510.39</v>
      </c>
      <c r="L51" s="22">
        <v>1596108.94</v>
      </c>
      <c r="M51" s="22">
        <v>7217711.6600000001</v>
      </c>
      <c r="N51" s="22">
        <v>2427420.64</v>
      </c>
      <c r="O51" s="22">
        <v>9645132.3000000007</v>
      </c>
      <c r="P51" s="23">
        <v>0</v>
      </c>
      <c r="Q51" s="23">
        <v>11241241.24</v>
      </c>
      <c r="R51" s="17">
        <f t="shared" si="0"/>
        <v>1392.027234299517</v>
      </c>
      <c r="S51" s="12">
        <f t="shared" si="0"/>
        <v>994.41791479820631</v>
      </c>
      <c r="T51" s="12">
        <f t="shared" si="0"/>
        <v>1350.345972927242</v>
      </c>
      <c r="U51" s="12">
        <f t="shared" si="0"/>
        <v>35555.229852216748</v>
      </c>
      <c r="V51" s="12">
        <f t="shared" si="0"/>
        <v>41142.722711864408</v>
      </c>
      <c r="W51" s="12">
        <f t="shared" si="0"/>
        <v>36954.529885057476</v>
      </c>
      <c r="X51" s="12">
        <v>0</v>
      </c>
      <c r="Y51" s="14">
        <f t="shared" si="1"/>
        <v>8935.8038473767883</v>
      </c>
      <c r="AA51" s="3"/>
      <c r="AB51" s="3"/>
      <c r="AC51" s="3"/>
      <c r="AD51" s="3"/>
      <c r="AE51" s="3"/>
      <c r="AF51" s="3"/>
      <c r="AG51" s="3"/>
      <c r="AH51" s="3"/>
    </row>
    <row r="52" spans="1:34" ht="10.8" thickBot="1" x14ac:dyDescent="0.25">
      <c r="A52" s="18" t="s">
        <v>82</v>
      </c>
      <c r="B52" s="19">
        <v>827</v>
      </c>
      <c r="C52" s="19">
        <v>16471</v>
      </c>
      <c r="D52" s="19">
        <v>16955</v>
      </c>
      <c r="E52" s="26">
        <v>239</v>
      </c>
      <c r="F52" s="26">
        <v>4598</v>
      </c>
      <c r="G52" s="26">
        <v>4814</v>
      </c>
      <c r="H52" s="27">
        <v>0</v>
      </c>
      <c r="I52" s="28">
        <v>19682</v>
      </c>
      <c r="J52" s="29">
        <v>1202440.29</v>
      </c>
      <c r="K52" s="29">
        <v>24756160.649999999</v>
      </c>
      <c r="L52" s="29">
        <v>25958600.939999998</v>
      </c>
      <c r="M52" s="29">
        <v>5946731.3899999997</v>
      </c>
      <c r="N52" s="29">
        <v>277565043.78000003</v>
      </c>
      <c r="O52" s="29">
        <v>283511775.17000002</v>
      </c>
      <c r="P52" s="30">
        <v>0</v>
      </c>
      <c r="Q52" s="30">
        <v>309470376.11000001</v>
      </c>
      <c r="R52" s="17">
        <f t="shared" si="0"/>
        <v>1453.978585247884</v>
      </c>
      <c r="S52" s="12">
        <f t="shared" si="0"/>
        <v>1503.0150355169692</v>
      </c>
      <c r="T52" s="12">
        <f t="shared" si="0"/>
        <v>1531.0292503686228</v>
      </c>
      <c r="U52" s="12">
        <f t="shared" ref="U52:W53" si="2">M52/E52</f>
        <v>24881.72129707113</v>
      </c>
      <c r="V52" s="12">
        <f t="shared" si="2"/>
        <v>60366.473201391913</v>
      </c>
      <c r="W52" s="12">
        <f t="shared" si="2"/>
        <v>58893.181381387622</v>
      </c>
      <c r="X52" s="12">
        <v>0</v>
      </c>
      <c r="Y52" s="14">
        <f t="shared" si="1"/>
        <v>15723.522818311149</v>
      </c>
      <c r="AA52" s="3"/>
      <c r="AB52" s="3"/>
      <c r="AC52" s="3"/>
      <c r="AD52" s="3"/>
      <c r="AE52" s="3"/>
      <c r="AF52" s="3"/>
      <c r="AG52" s="3"/>
      <c r="AH52" s="3"/>
    </row>
    <row r="53" spans="1:34" s="36" customFormat="1" ht="10.8" thickBot="1" x14ac:dyDescent="0.25">
      <c r="A53" s="31" t="s">
        <v>83</v>
      </c>
      <c r="B53" s="32">
        <f>SUM(B10:B52)</f>
        <v>44532</v>
      </c>
      <c r="C53" s="32">
        <f t="shared" ref="C53:I53" si="3">SUM(C10:C52)</f>
        <v>93692</v>
      </c>
      <c r="D53" s="32">
        <f t="shared" si="3"/>
        <v>116655</v>
      </c>
      <c r="E53" s="32">
        <f t="shared" si="3"/>
        <v>12589</v>
      </c>
      <c r="F53" s="32">
        <f t="shared" si="3"/>
        <v>22559</v>
      </c>
      <c r="G53" s="32">
        <f t="shared" si="3"/>
        <v>33630</v>
      </c>
      <c r="H53" s="32">
        <f t="shared" si="3"/>
        <v>6</v>
      </c>
      <c r="I53" s="32">
        <f t="shared" si="3"/>
        <v>129340</v>
      </c>
      <c r="J53" s="33">
        <f>SUM(J10:J52)</f>
        <v>74165055.624097005</v>
      </c>
      <c r="K53" s="33">
        <f t="shared" ref="K53:Q53" si="4">SUM(K10:K52)</f>
        <v>150116238.97999999</v>
      </c>
      <c r="L53" s="33">
        <f t="shared" si="4"/>
        <v>224281294.60409701</v>
      </c>
      <c r="M53" s="33">
        <f t="shared" si="4"/>
        <v>460210830.61464697</v>
      </c>
      <c r="N53" s="33">
        <f t="shared" si="4"/>
        <v>1365190522.3700001</v>
      </c>
      <c r="O53" s="33">
        <f t="shared" si="4"/>
        <v>1825401352.984647</v>
      </c>
      <c r="P53" s="33">
        <f t="shared" si="4"/>
        <v>8933144.3988000005</v>
      </c>
      <c r="Q53" s="34">
        <f t="shared" si="4"/>
        <v>2058615791.9875441</v>
      </c>
      <c r="R53" s="85">
        <f t="shared" ref="R53:T53" si="5">J53/B53</f>
        <v>1665.4328488299875</v>
      </c>
      <c r="S53" s="86">
        <f t="shared" si="5"/>
        <v>1602.2311294454169</v>
      </c>
      <c r="T53" s="86">
        <f t="shared" si="5"/>
        <v>1922.60335694224</v>
      </c>
      <c r="U53" s="86">
        <f t="shared" si="2"/>
        <v>36556.583574123993</v>
      </c>
      <c r="V53" s="86">
        <f t="shared" si="2"/>
        <v>60516.446756061887</v>
      </c>
      <c r="W53" s="86">
        <f t="shared" si="2"/>
        <v>54278.957864544958</v>
      </c>
      <c r="X53" s="86">
        <f>P53/H53</f>
        <v>1488857.3998</v>
      </c>
      <c r="Y53" s="35">
        <f t="shared" si="1"/>
        <v>15916.31198382205</v>
      </c>
      <c r="AA53" s="87"/>
      <c r="AB53" s="87"/>
      <c r="AC53" s="87"/>
      <c r="AD53" s="87"/>
      <c r="AE53" s="87"/>
      <c r="AF53" s="87"/>
      <c r="AG53" s="87"/>
      <c r="AH53" s="87"/>
    </row>
    <row r="54" spans="1:34" ht="21" thickBot="1" x14ac:dyDescent="0.25">
      <c r="A54" s="37" t="s">
        <v>84</v>
      </c>
      <c r="B54" s="38">
        <v>43996</v>
      </c>
      <c r="C54" s="38">
        <v>91995</v>
      </c>
      <c r="D54" s="38">
        <v>113637</v>
      </c>
      <c r="E54" s="38">
        <v>12497</v>
      </c>
      <c r="F54" s="38">
        <v>22032</v>
      </c>
      <c r="G54" s="38">
        <v>32919</v>
      </c>
      <c r="H54" s="39">
        <v>6</v>
      </c>
      <c r="I54" s="40">
        <v>125578</v>
      </c>
      <c r="J54" s="41"/>
      <c r="K54" s="41"/>
      <c r="L54" s="41"/>
      <c r="M54" s="41"/>
      <c r="N54" s="41"/>
      <c r="O54" s="41"/>
      <c r="P54" s="41"/>
      <c r="Q54" s="41"/>
      <c r="R54" s="42">
        <f>J53/B54</f>
        <v>1685.7226935197973</v>
      </c>
      <c r="S54" s="43">
        <f t="shared" ref="S54:Y54" si="6">K53/C54</f>
        <v>1631.7869338551006</v>
      </c>
      <c r="T54" s="43">
        <f t="shared" si="6"/>
        <v>1973.6643399957497</v>
      </c>
      <c r="U54" s="43">
        <f t="shared" si="6"/>
        <v>36825.704618280142</v>
      </c>
      <c r="V54" s="43">
        <f t="shared" si="6"/>
        <v>61963.985220134353</v>
      </c>
      <c r="W54" s="43">
        <f t="shared" si="6"/>
        <v>55451.300251667642</v>
      </c>
      <c r="X54" s="43">
        <f t="shared" si="6"/>
        <v>1488857.3998</v>
      </c>
      <c r="Y54" s="44">
        <f t="shared" si="6"/>
        <v>16393.124528082499</v>
      </c>
      <c r="AA54" s="3"/>
      <c r="AB54" s="3"/>
      <c r="AC54" s="3"/>
      <c r="AD54" s="3"/>
      <c r="AE54" s="3"/>
      <c r="AF54" s="3"/>
      <c r="AG54" s="3"/>
      <c r="AH54" s="3"/>
    </row>
    <row r="55" spans="1:34" ht="10.95" customHeight="1" thickBot="1" x14ac:dyDescent="0.25">
      <c r="A55" s="69" t="s">
        <v>85</v>
      </c>
      <c r="B55" s="70"/>
      <c r="C55" s="70"/>
      <c r="D55" s="70"/>
      <c r="E55" s="70"/>
      <c r="F55" s="70"/>
      <c r="G55" s="70"/>
      <c r="H55" s="71"/>
      <c r="I55" s="44">
        <f>I53-I54</f>
        <v>3762</v>
      </c>
    </row>
    <row r="56" spans="1:34" x14ac:dyDescent="0.2">
      <c r="A56" s="45"/>
      <c r="B56" s="46"/>
      <c r="C56" s="46"/>
      <c r="D56" s="46"/>
      <c r="E56" s="46"/>
    </row>
    <row r="58" spans="1:34" x14ac:dyDescent="0.2">
      <c r="D58" s="47"/>
      <c r="E58" s="47"/>
      <c r="F58" s="48"/>
      <c r="G58" s="48"/>
      <c r="H58" s="48"/>
    </row>
    <row r="59" spans="1:34" x14ac:dyDescent="0.2">
      <c r="D59" s="47"/>
      <c r="G59" s="47"/>
      <c r="H59" s="47"/>
    </row>
  </sheetData>
  <mergeCells count="20">
    <mergeCell ref="A55:H55"/>
    <mergeCell ref="R6:W6"/>
    <mergeCell ref="X6:X8"/>
    <mergeCell ref="Y6:Y8"/>
    <mergeCell ref="B7:D7"/>
    <mergeCell ref="E7:G7"/>
    <mergeCell ref="J7:L7"/>
    <mergeCell ref="M7:O7"/>
    <mergeCell ref="R7:T7"/>
    <mergeCell ref="U7:W7"/>
    <mergeCell ref="B2:Z2"/>
    <mergeCell ref="B3:Z3"/>
    <mergeCell ref="B4:Z4"/>
    <mergeCell ref="A6:A8"/>
    <mergeCell ref="B6:G6"/>
    <mergeCell ref="H6:H8"/>
    <mergeCell ref="I6:I8"/>
    <mergeCell ref="J6:O6"/>
    <mergeCell ref="P6:P8"/>
    <mergeCell ref="Q6:Q8"/>
  </mergeCells>
  <printOptions horizontalCentered="1" verticalCentered="1"/>
  <pageMargins left="0.43307086614173229" right="0.39370078740157483" top="0.78740157480314965" bottom="0.98425196850393704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oncologie medicamente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2022-09-09T08:55:48Z</dcterms:created>
  <dcterms:modified xsi:type="dcterms:W3CDTF">2023-09-21T10:41:12Z</dcterms:modified>
</cp:coreProperties>
</file>