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cheltuiel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O12" i="1" s="1"/>
  <c r="L13" i="1"/>
  <c r="O13" i="1" s="1"/>
  <c r="L14" i="1"/>
  <c r="O14" i="1" s="1"/>
  <c r="L15" i="1"/>
  <c r="O15" i="1" s="1"/>
  <c r="L16" i="1"/>
  <c r="O16" i="1" s="1"/>
  <c r="L17" i="1"/>
  <c r="O17" i="1" s="1"/>
  <c r="L18" i="1"/>
  <c r="O18" i="1" s="1"/>
  <c r="L19" i="1"/>
  <c r="O19" i="1" s="1"/>
  <c r="L20" i="1"/>
  <c r="O20" i="1" s="1"/>
  <c r="L21" i="1"/>
  <c r="O21" i="1" s="1"/>
  <c r="L22" i="1"/>
  <c r="O22" i="1"/>
  <c r="L23" i="1"/>
  <c r="O23" i="1" s="1"/>
  <c r="L24" i="1"/>
  <c r="O24" i="1" s="1"/>
  <c r="L25" i="1"/>
  <c r="O25" i="1" s="1"/>
  <c r="L26" i="1"/>
  <c r="O26" i="1" s="1"/>
  <c r="L27" i="1"/>
  <c r="O27" i="1" s="1"/>
  <c r="L28" i="1"/>
  <c r="O28" i="1"/>
  <c r="L29" i="1"/>
  <c r="O29" i="1" s="1"/>
  <c r="L30" i="1"/>
  <c r="O30" i="1"/>
  <c r="L31" i="1"/>
  <c r="O31" i="1" s="1"/>
  <c r="L32" i="1"/>
  <c r="O32" i="1" s="1"/>
  <c r="L33" i="1"/>
  <c r="O33" i="1" s="1"/>
  <c r="L34" i="1"/>
  <c r="O34" i="1"/>
  <c r="L35" i="1"/>
  <c r="O35" i="1" s="1"/>
  <c r="L36" i="1"/>
  <c r="O36" i="1"/>
  <c r="L37" i="1"/>
  <c r="O37" i="1" s="1"/>
  <c r="L38" i="1"/>
  <c r="O38" i="1" s="1"/>
  <c r="L39" i="1"/>
  <c r="O39" i="1" s="1"/>
  <c r="L40" i="1"/>
  <c r="O40" i="1" s="1"/>
  <c r="L41" i="1"/>
  <c r="O41" i="1" s="1"/>
  <c r="L42" i="1"/>
  <c r="O42" i="1"/>
  <c r="L43" i="1"/>
  <c r="O43" i="1" s="1"/>
  <c r="L44" i="1"/>
  <c r="O44" i="1" s="1"/>
  <c r="L45" i="1"/>
  <c r="O45" i="1" s="1"/>
  <c r="L46" i="1"/>
  <c r="O46" i="1" s="1"/>
  <c r="L47" i="1"/>
  <c r="O47" i="1" s="1"/>
  <c r="L48" i="1"/>
  <c r="O48" i="1" s="1"/>
  <c r="L49" i="1"/>
  <c r="O49" i="1" s="1"/>
  <c r="L50" i="1"/>
  <c r="O50" i="1" s="1"/>
  <c r="L51" i="1"/>
  <c r="O51" i="1" s="1"/>
  <c r="L52" i="1"/>
  <c r="O52" i="1" s="1"/>
  <c r="L53" i="1"/>
  <c r="O53" i="1" s="1"/>
  <c r="L54" i="1"/>
  <c r="O54" i="1"/>
  <c r="C55" i="1" l="1"/>
  <c r="D55" i="1"/>
  <c r="E55" i="1"/>
  <c r="F55" i="1"/>
  <c r="G55" i="1"/>
  <c r="H55" i="1"/>
  <c r="I55" i="1"/>
  <c r="J55" i="1"/>
  <c r="K55" i="1"/>
  <c r="L55" i="1"/>
  <c r="M55" i="1"/>
  <c r="N55" i="1"/>
  <c r="O55" i="1"/>
  <c r="B55" i="1"/>
</calcChain>
</file>

<file path=xl/sharedStrings.xml><?xml version="1.0" encoding="utf-8"?>
<sst xmlns="http://schemas.openxmlformats.org/spreadsheetml/2006/main" count="81" uniqueCount="81">
  <si>
    <t xml:space="preserve">Programul naţional de  tratament al hemofiliei şi talasemiei </t>
  </si>
  <si>
    <t>Lei</t>
  </si>
  <si>
    <t>CAS</t>
  </si>
  <si>
    <t>Cheltuieli cu medicamentele eliberate prin farmaciile cu circuit  închis, pentru:</t>
  </si>
  <si>
    <t>Cheltuieli cu medicamentele eliberate prin farmaciile cu circuit deschis, pentru Talasemie:</t>
  </si>
  <si>
    <t>Total cheltuieli program</t>
  </si>
  <si>
    <t xml:space="preserve">Hemofilie </t>
  </si>
  <si>
    <t>Talasemie</t>
  </si>
  <si>
    <t>Hemofilie congenitală fară inhibitori/boală von Willebrand</t>
  </si>
  <si>
    <t>Hemofilie congenitală cu inhibitori</t>
  </si>
  <si>
    <t>hemofilie congenitală cu şi fără inhibitori, pentru tratamentul de substituţie în cazul intervenţiilor chirurgicale şi ortopedice</t>
  </si>
  <si>
    <t>hemofilia dobândită clinic manifestă</t>
  </si>
  <si>
    <t>deficit congenital de factor VII</t>
  </si>
  <si>
    <t>trombastenia Glanzmann</t>
  </si>
  <si>
    <t>Total cheltuieli cu hemofilie</t>
  </si>
  <si>
    <t>substituţia profilactică continuă</t>
  </si>
  <si>
    <t>substituţia profilactică intermitentă/de scurtă durată</t>
  </si>
  <si>
    <t>tratamentul "on demand" (curativ) al accidentelor hemoragice</t>
  </si>
  <si>
    <t>profilaxia secundară regulată pe termen lung</t>
  </si>
  <si>
    <t>profilaxia secundară pe termen scurt/intermitentă</t>
  </si>
  <si>
    <t>tratamentul de oprire a sângerărilor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</si>
  <si>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</si>
  <si>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</si>
  <si>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</si>
  <si>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</si>
  <si>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</si>
  <si>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</si>
  <si>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</si>
  <si>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</si>
  <si>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</si>
  <si>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</si>
  <si>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</si>
  <si>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C11=C1+….+C10</t>
  </si>
  <si>
    <t>C12</t>
  </si>
  <si>
    <t>C13</t>
  </si>
  <si>
    <t>C14=C11+C12+C13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</si>
  <si>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</si>
  <si>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</si>
  <si>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</si>
  <si>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</si>
  <si>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</si>
  <si>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</si>
  <si>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</si>
  <si>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</si>
  <si>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</si>
  <si>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</si>
  <si>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</si>
  <si>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</si>
  <si>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</si>
  <si>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</si>
  <si>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</si>
  <si>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</si>
  <si>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</si>
  <si>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</si>
  <si>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</si>
  <si>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</si>
  <si>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</si>
  <si>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</si>
  <si>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</si>
  <si>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</si>
  <si>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</si>
  <si>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</si>
  <si>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</si>
  <si>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</si>
  <si>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</si>
  <si>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</si>
  <si>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</si>
  <si>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</si>
  <si>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</si>
  <si>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</si>
  <si>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</si>
  <si>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</si>
  <si>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</si>
  <si>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</si>
  <si>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</si>
  <si>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</si>
  <si>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</si>
  <si>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</si>
  <si>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</si>
  <si>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</si>
  <si>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r>
      <t xml:space="preserve">Situația cheltuielilor în </t>
    </r>
    <r>
      <rPr>
        <b/>
        <sz val="12"/>
        <rFont val="Arial"/>
        <family val="2"/>
        <charset val="238"/>
      </rPr>
      <t>perioada 01.01.2023-31.03.2023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</si>
</sst>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</font>
    <font>
      <sz val="12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45">
    <xf numFmtId="0" fontId="0" fillId="0" borderId="0" xfId="0"/>
    <xf numFmtId="0" fontId="2" fillId="2" borderId="0" xfId="0" applyFont="1" applyFill="1"/>
    <xf numFmtId="4" fontId="3" fillId="2" borderId="0" xfId="0" applyNumberFormat="1" applyFont="1" applyFill="1" applyAlignment="1">
      <alignment horizontal="center"/>
    </xf>
    <xf numFmtId="3" fontId="2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Border="1"/>
    <xf numFmtId="3" fontId="6" fillId="2" borderId="17" xfId="1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/>
    </xf>
    <xf numFmtId="3" fontId="6" fillId="2" borderId="20" xfId="1" applyNumberFormat="1" applyFont="1" applyFill="1" applyBorder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 wrapText="1"/>
    </xf>
    <xf numFmtId="3" fontId="6" fillId="2" borderId="11" xfId="1" applyNumberFormat="1" applyFont="1" applyFill="1" applyBorder="1" applyAlignment="1">
      <alignment horizontal="center" vertical="center" wrapText="1"/>
    </xf>
    <xf numFmtId="3" fontId="6" fillId="2" borderId="22" xfId="1" applyNumberFormat="1" applyFont="1" applyFill="1" applyBorder="1" applyAlignment="1">
      <alignment horizontal="center" vertical="center" wrapText="1"/>
    </xf>
    <xf numFmtId="3" fontId="6" fillId="2" borderId="5" xfId="1" applyNumberFormat="1" applyFont="1" applyFill="1" applyBorder="1" applyAlignment="1">
      <alignment horizontal="center" vertical="center" wrapText="1"/>
    </xf>
    <xf numFmtId="3" fontId="6" fillId="2" borderId="23" xfId="1" applyNumberFormat="1" applyFont="1" applyFill="1" applyBorder="1" applyAlignment="1">
      <alignment horizontal="center" vertical="center" wrapText="1"/>
    </xf>
    <xf numFmtId="3" fontId="8" fillId="2" borderId="1" xfId="2" applyNumberFormat="1" applyFont="1" applyFill="1" applyBorder="1"/>
    <xf numFmtId="4" fontId="2" fillId="2" borderId="24" xfId="0" applyNumberFormat="1" applyFont="1" applyFill="1" applyBorder="1"/>
    <xf numFmtId="4" fontId="2" fillId="2" borderId="25" xfId="0" applyNumberFormat="1" applyFont="1" applyFill="1" applyBorder="1"/>
    <xf numFmtId="3" fontId="8" fillId="2" borderId="7" xfId="2" applyNumberFormat="1" applyFont="1" applyFill="1" applyBorder="1"/>
    <xf numFmtId="4" fontId="2" fillId="2" borderId="26" xfId="0" applyNumberFormat="1" applyFont="1" applyFill="1" applyBorder="1"/>
    <xf numFmtId="4" fontId="2" fillId="2" borderId="27" xfId="0" applyNumberFormat="1" applyFont="1" applyFill="1" applyBorder="1"/>
    <xf numFmtId="4" fontId="6" fillId="2" borderId="28" xfId="2" applyNumberFormat="1" applyFont="1" applyFill="1" applyBorder="1"/>
    <xf numFmtId="4" fontId="6" fillId="2" borderId="29" xfId="0" applyNumberFormat="1" applyFont="1" applyFill="1" applyBorder="1"/>
    <xf numFmtId="3" fontId="8" fillId="2" borderId="16" xfId="2" applyNumberFormat="1" applyFont="1" applyFill="1" applyBorder="1"/>
    <xf numFmtId="4" fontId="2" fillId="2" borderId="30" xfId="0" applyNumberFormat="1" applyFont="1" applyFill="1" applyBorder="1"/>
    <xf numFmtId="4" fontId="2" fillId="2" borderId="31" xfId="0" applyNumberFormat="1" applyFont="1" applyFill="1" applyBorder="1"/>
    <xf numFmtId="4" fontId="1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3" xfId="1" applyNumberFormat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center" vertical="center" wrapText="1"/>
    </xf>
    <xf numFmtId="3" fontId="6" fillId="2" borderId="5" xfId="1" applyNumberFormat="1" applyFont="1" applyFill="1" applyBorder="1" applyAlignment="1">
      <alignment horizontal="center" vertical="center" wrapText="1"/>
    </xf>
    <xf numFmtId="3" fontId="6" fillId="2" borderId="11" xfId="1" applyNumberFormat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3" fontId="6" fillId="2" borderId="8" xfId="1" applyNumberFormat="1" applyFont="1" applyFill="1" applyBorder="1" applyAlignment="1">
      <alignment horizontal="center" vertical="center" wrapText="1"/>
    </xf>
    <xf numFmtId="3" fontId="6" fillId="2" borderId="9" xfId="1" applyNumberFormat="1" applyFont="1" applyFill="1" applyBorder="1" applyAlignment="1">
      <alignment horizontal="center" vertical="center" wrapText="1"/>
    </xf>
    <xf numFmtId="3" fontId="6" fillId="2" borderId="10" xfId="1" applyNumberFormat="1" applyFont="1" applyFill="1" applyBorder="1" applyAlignment="1">
      <alignment horizontal="center" vertical="center" wrapText="1"/>
    </xf>
    <xf numFmtId="3" fontId="6" fillId="2" borderId="15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3" fontId="6" fillId="2" borderId="13" xfId="1" applyNumberFormat="1" applyFont="1" applyFill="1" applyBorder="1" applyAlignment="1">
      <alignment horizontal="center" vertical="center" wrapText="1"/>
    </xf>
    <xf numFmtId="3" fontId="6" fillId="2" borderId="14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O59"/>
  <sheetViews>
    <sheetView tabSelected="1" zoomScaleNormal="100" workbookViewId="0">
      <selection activeCell="O54" sqref="O12:O54"/>
    </sheetView>
  </sheetViews>
  <sheetFormatPr defaultColWidth="9.109375" defaultRowHeight="10.199999999999999" x14ac:dyDescent="0.2"/>
  <cols>
    <col min="1" max="1" width="11.33203125" style="3" customWidth="1"/>
    <col min="2" max="2" width="12.109375" style="4" customWidth="1"/>
    <col min="3" max="3" width="13.6640625" style="4" customWidth="1"/>
    <col min="4" max="4" width="15.44140625" style="1" customWidth="1"/>
    <col min="5" max="5" width="15.109375" style="1" customWidth="1"/>
    <col min="6" max="6" width="15.44140625" style="1" customWidth="1"/>
    <col min="7" max="8" width="15.33203125" style="1" customWidth="1"/>
    <col min="9" max="9" width="15.109375" style="1" customWidth="1"/>
    <col min="10" max="10" width="13.33203125" style="1" customWidth="1"/>
    <col min="11" max="11" width="14.88671875" style="1" customWidth="1"/>
    <col min="12" max="12" width="15.44140625" style="1" customWidth="1"/>
    <col min="13" max="13" width="9.33203125" style="1" bestFit="1" customWidth="1"/>
    <col min="14" max="14" width="11.6640625" style="1" customWidth="1"/>
    <col min="15" max="15" width="12.44140625" style="1" customWidth="1"/>
    <col min="16" max="16384" width="9.109375" style="1"/>
  </cols>
  <sheetData>
    <row r="2" spans="1:15" ht="15.6" x14ac:dyDescent="0.3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6" x14ac:dyDescent="0.3">
      <c r="A3" s="27" t="s">
        <v>80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ht="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5" ht="10.8" thickBot="1" x14ac:dyDescent="0.25">
      <c r="O6" s="5" t="s">
        <v>1</v>
      </c>
    </row>
    <row r="7" spans="1:15" s="6" customFormat="1" ht="10.199999999999999" customHeight="1" thickBot="1" x14ac:dyDescent="0.25">
      <c r="A7" s="28" t="s">
        <v>2</v>
      </c>
      <c r="B7" s="31" t="s">
        <v>3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3"/>
      <c r="N7" s="34" t="s">
        <v>4</v>
      </c>
      <c r="O7" s="36" t="s">
        <v>5</v>
      </c>
    </row>
    <row r="8" spans="1:15" s="6" customFormat="1" ht="10.8" thickBot="1" x14ac:dyDescent="0.25">
      <c r="A8" s="29"/>
      <c r="B8" s="38" t="s">
        <v>6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34" t="s">
        <v>7</v>
      </c>
      <c r="N8" s="35"/>
      <c r="O8" s="37"/>
    </row>
    <row r="9" spans="1:15" s="6" customFormat="1" ht="21.6" customHeight="1" thickBot="1" x14ac:dyDescent="0.25">
      <c r="A9" s="29"/>
      <c r="B9" s="38" t="s">
        <v>8</v>
      </c>
      <c r="C9" s="43"/>
      <c r="D9" s="44"/>
      <c r="E9" s="38" t="s">
        <v>9</v>
      </c>
      <c r="F9" s="39"/>
      <c r="G9" s="40"/>
      <c r="H9" s="34" t="s">
        <v>10</v>
      </c>
      <c r="I9" s="34" t="s">
        <v>11</v>
      </c>
      <c r="J9" s="34" t="s">
        <v>12</v>
      </c>
      <c r="K9" s="34" t="s">
        <v>13</v>
      </c>
      <c r="L9" s="34" t="s">
        <v>14</v>
      </c>
      <c r="M9" s="41"/>
      <c r="N9" s="35"/>
      <c r="O9" s="37"/>
    </row>
    <row r="10" spans="1:15" s="6" customFormat="1" ht="76.2" customHeight="1" thickBot="1" x14ac:dyDescent="0.25">
      <c r="A10" s="30"/>
      <c r="B10" s="7" t="s">
        <v>15</v>
      </c>
      <c r="C10" s="7" t="s">
        <v>16</v>
      </c>
      <c r="D10" s="7" t="s">
        <v>17</v>
      </c>
      <c r="E10" s="7" t="s">
        <v>18</v>
      </c>
      <c r="F10" s="7" t="s">
        <v>19</v>
      </c>
      <c r="G10" s="7" t="s">
        <v>20</v>
      </c>
      <c r="H10" s="42"/>
      <c r="I10" s="42"/>
      <c r="J10" s="42"/>
      <c r="K10" s="42"/>
      <c r="L10" s="42"/>
      <c r="M10" s="42"/>
      <c r="N10" s="35"/>
      <c r="O10" s="37"/>
    </row>
    <row r="11" spans="1:15" s="6" customFormat="1" ht="19.2" customHeight="1" thickBot="1" x14ac:dyDescent="0.25">
      <c r="A11" s="8" t="s">
        <v>21</v>
      </c>
      <c r="B11" s="9" t="s">
        <v>22</v>
      </c>
      <c r="C11" s="9" t="s">
        <v>23</v>
      </c>
      <c r="D11" s="10" t="s">
        <v>24</v>
      </c>
      <c r="E11" s="9" t="s">
        <v>25</v>
      </c>
      <c r="F11" s="9" t="s">
        <v>26</v>
      </c>
      <c r="G11" s="11" t="s">
        <v>27</v>
      </c>
      <c r="H11" s="12" t="s">
        <v>28</v>
      </c>
      <c r="I11" s="9" t="s">
        <v>29</v>
      </c>
      <c r="J11" s="9" t="s">
        <v>30</v>
      </c>
      <c r="K11" s="9" t="s">
        <v>31</v>
      </c>
      <c r="L11" s="9" t="s">
        <v>32</v>
      </c>
      <c r="M11" s="10" t="s">
        <v>33</v>
      </c>
      <c r="N11" s="13" t="s">
        <v>34</v>
      </c>
      <c r="O11" s="14" t="s">
        <v>35</v>
      </c>
    </row>
    <row r="12" spans="1:15" x14ac:dyDescent="0.2">
      <c r="A12" s="15" t="s">
        <v>36</v>
      </c>
      <c r="B12" s="16">
        <v>428809.84</v>
      </c>
      <c r="C12" s="16">
        <v>128642.85</v>
      </c>
      <c r="D12" s="16">
        <v>54480.03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f>SUM(B12:K12)</f>
        <v>611932.72000000009</v>
      </c>
      <c r="M12" s="16">
        <v>0</v>
      </c>
      <c r="N12" s="16">
        <v>0</v>
      </c>
      <c r="O12" s="17">
        <f>L12+M12+N12</f>
        <v>611932.72000000009</v>
      </c>
    </row>
    <row r="13" spans="1:15" x14ac:dyDescent="0.2">
      <c r="A13" s="18" t="s">
        <v>37</v>
      </c>
      <c r="B13" s="19">
        <v>0</v>
      </c>
      <c r="C13" s="19">
        <v>0</v>
      </c>
      <c r="D13" s="19">
        <v>93027.21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f t="shared" ref="L13:L54" si="0">SUM(B13:K13)</f>
        <v>93027.21</v>
      </c>
      <c r="M13" s="19">
        <v>0</v>
      </c>
      <c r="N13" s="19">
        <v>0</v>
      </c>
      <c r="O13" s="20">
        <f t="shared" ref="O13:O54" si="1">L13+M13+N13</f>
        <v>93027.21</v>
      </c>
    </row>
    <row r="14" spans="1:15" x14ac:dyDescent="0.2">
      <c r="A14" s="18" t="s">
        <v>38</v>
      </c>
      <c r="B14" s="19">
        <v>0</v>
      </c>
      <c r="C14" s="19">
        <v>0</v>
      </c>
      <c r="D14" s="19">
        <v>20842.5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f t="shared" si="0"/>
        <v>20842.5</v>
      </c>
      <c r="M14" s="19">
        <v>0</v>
      </c>
      <c r="N14" s="19">
        <v>0</v>
      </c>
      <c r="O14" s="20">
        <f t="shared" si="1"/>
        <v>20842.5</v>
      </c>
    </row>
    <row r="15" spans="1:15" x14ac:dyDescent="0.2">
      <c r="A15" s="18" t="s">
        <v>39</v>
      </c>
      <c r="B15" s="19">
        <v>215797.38</v>
      </c>
      <c r="C15" s="19">
        <v>0</v>
      </c>
      <c r="D15" s="19">
        <v>55048.17</v>
      </c>
      <c r="E15" s="19">
        <v>0</v>
      </c>
      <c r="F15" s="19">
        <v>0</v>
      </c>
      <c r="G15" s="19">
        <v>32597.8</v>
      </c>
      <c r="H15" s="19">
        <v>0</v>
      </c>
      <c r="I15" s="19">
        <v>0</v>
      </c>
      <c r="J15" s="19">
        <v>0</v>
      </c>
      <c r="K15" s="19">
        <v>0</v>
      </c>
      <c r="L15" s="19">
        <f t="shared" si="0"/>
        <v>303443.34999999998</v>
      </c>
      <c r="M15" s="19">
        <v>0</v>
      </c>
      <c r="N15" s="19">
        <v>0</v>
      </c>
      <c r="O15" s="20">
        <f t="shared" si="1"/>
        <v>303443.34999999998</v>
      </c>
    </row>
    <row r="16" spans="1:15" x14ac:dyDescent="0.2">
      <c r="A16" s="18" t="s">
        <v>40</v>
      </c>
      <c r="B16" s="19">
        <v>407140.65</v>
      </c>
      <c r="C16" s="19">
        <v>198065.43</v>
      </c>
      <c r="D16" s="19">
        <v>249140.53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35944.33</v>
      </c>
      <c r="K16" s="19">
        <v>0</v>
      </c>
      <c r="L16" s="19">
        <f t="shared" si="0"/>
        <v>890290.94000000006</v>
      </c>
      <c r="M16" s="19">
        <v>84491.54</v>
      </c>
      <c r="N16" s="19">
        <v>0</v>
      </c>
      <c r="O16" s="20">
        <f t="shared" si="1"/>
        <v>974782.4800000001</v>
      </c>
    </row>
    <row r="17" spans="1:15" x14ac:dyDescent="0.2">
      <c r="A17" s="18" t="s">
        <v>41</v>
      </c>
      <c r="B17" s="19">
        <v>92616.61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f t="shared" si="0"/>
        <v>92616.61</v>
      </c>
      <c r="M17" s="19">
        <v>0</v>
      </c>
      <c r="N17" s="19">
        <v>0</v>
      </c>
      <c r="O17" s="20">
        <f t="shared" si="1"/>
        <v>92616.61</v>
      </c>
    </row>
    <row r="18" spans="1:15" x14ac:dyDescent="0.2">
      <c r="A18" s="18" t="s">
        <v>42</v>
      </c>
      <c r="B18" s="19">
        <v>0</v>
      </c>
      <c r="C18" s="19">
        <v>0</v>
      </c>
      <c r="D18" s="19">
        <v>65635.45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f t="shared" si="0"/>
        <v>65635.45</v>
      </c>
      <c r="M18" s="19">
        <v>0</v>
      </c>
      <c r="N18" s="19">
        <v>0</v>
      </c>
      <c r="O18" s="20">
        <f t="shared" si="1"/>
        <v>65635.45</v>
      </c>
    </row>
    <row r="19" spans="1:15" x14ac:dyDescent="0.2">
      <c r="A19" s="18" t="s">
        <v>43</v>
      </c>
      <c r="B19" s="19">
        <v>469081.63</v>
      </c>
      <c r="C19" s="19">
        <v>1064500.6599999999</v>
      </c>
      <c r="D19" s="19">
        <v>316287.71999999997</v>
      </c>
      <c r="E19" s="19">
        <v>31372.6</v>
      </c>
      <c r="F19" s="19">
        <v>0</v>
      </c>
      <c r="G19" s="19">
        <v>35918.68</v>
      </c>
      <c r="H19" s="19">
        <v>0</v>
      </c>
      <c r="I19" s="19">
        <v>0</v>
      </c>
      <c r="J19" s="19">
        <v>0</v>
      </c>
      <c r="K19" s="19">
        <v>0</v>
      </c>
      <c r="L19" s="19">
        <f t="shared" si="0"/>
        <v>1917161.29</v>
      </c>
      <c r="M19" s="19">
        <v>208347.69</v>
      </c>
      <c r="N19" s="19">
        <v>38583.11</v>
      </c>
      <c r="O19" s="20">
        <f t="shared" si="1"/>
        <v>2164092.09</v>
      </c>
    </row>
    <row r="20" spans="1:15" x14ac:dyDescent="0.2">
      <c r="A20" s="18" t="s">
        <v>44</v>
      </c>
      <c r="B20" s="19">
        <v>0</v>
      </c>
      <c r="C20" s="19">
        <v>0</v>
      </c>
      <c r="D20" s="19">
        <v>13098.83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f t="shared" si="0"/>
        <v>13098.83</v>
      </c>
      <c r="M20" s="19">
        <v>12083.96</v>
      </c>
      <c r="N20" s="19">
        <v>0</v>
      </c>
      <c r="O20" s="20">
        <f t="shared" si="1"/>
        <v>25182.79</v>
      </c>
    </row>
    <row r="21" spans="1:15" x14ac:dyDescent="0.2">
      <c r="A21" s="18" t="s">
        <v>45</v>
      </c>
      <c r="B21" s="19">
        <v>104977.81</v>
      </c>
      <c r="C21" s="19">
        <v>0</v>
      </c>
      <c r="D21" s="19">
        <v>169352.17</v>
      </c>
      <c r="E21" s="19">
        <v>164706.14000000001</v>
      </c>
      <c r="F21" s="19">
        <v>132338.20000000001</v>
      </c>
      <c r="G21" s="19">
        <v>46573.52</v>
      </c>
      <c r="H21" s="19">
        <v>0</v>
      </c>
      <c r="I21" s="19">
        <v>0</v>
      </c>
      <c r="J21" s="19">
        <v>0</v>
      </c>
      <c r="K21" s="19">
        <v>0</v>
      </c>
      <c r="L21" s="19">
        <f t="shared" si="0"/>
        <v>617947.84000000008</v>
      </c>
      <c r="M21" s="19">
        <v>1430.95</v>
      </c>
      <c r="N21" s="19">
        <v>0</v>
      </c>
      <c r="O21" s="20">
        <f t="shared" si="1"/>
        <v>619378.79</v>
      </c>
    </row>
    <row r="22" spans="1:15" x14ac:dyDescent="0.2">
      <c r="A22" s="18" t="s">
        <v>46</v>
      </c>
      <c r="B22" s="19">
        <v>0</v>
      </c>
      <c r="C22" s="19">
        <v>0</v>
      </c>
      <c r="D22" s="19">
        <v>27221.759999999998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f t="shared" si="0"/>
        <v>27221.759999999998</v>
      </c>
      <c r="M22" s="19">
        <v>0</v>
      </c>
      <c r="N22" s="19">
        <v>0</v>
      </c>
      <c r="O22" s="20">
        <f t="shared" si="1"/>
        <v>27221.759999999998</v>
      </c>
    </row>
    <row r="23" spans="1:15" x14ac:dyDescent="0.2">
      <c r="A23" s="18" t="s">
        <v>47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f t="shared" si="0"/>
        <v>0</v>
      </c>
      <c r="M23" s="19">
        <v>0</v>
      </c>
      <c r="N23" s="19">
        <v>0</v>
      </c>
      <c r="O23" s="20">
        <f t="shared" si="1"/>
        <v>0</v>
      </c>
    </row>
    <row r="24" spans="1:15" x14ac:dyDescent="0.2">
      <c r="A24" s="18" t="s">
        <v>48</v>
      </c>
      <c r="B24" s="19">
        <v>969690.13819999993</v>
      </c>
      <c r="C24" s="19">
        <v>611015.41714200005</v>
      </c>
      <c r="D24" s="19">
        <v>1175999.1919199999</v>
      </c>
      <c r="E24" s="19">
        <v>0</v>
      </c>
      <c r="F24" s="19">
        <v>696000.78962199995</v>
      </c>
      <c r="G24" s="19">
        <v>0</v>
      </c>
      <c r="H24" s="19">
        <v>42811.973599999998</v>
      </c>
      <c r="I24" s="19">
        <v>0</v>
      </c>
      <c r="J24" s="19">
        <v>198130.654576</v>
      </c>
      <c r="K24" s="19">
        <v>0</v>
      </c>
      <c r="L24" s="19">
        <f t="shared" si="0"/>
        <v>3693648.16506</v>
      </c>
      <c r="M24" s="19">
        <v>68245.90340000001</v>
      </c>
      <c r="N24" s="19">
        <v>7182.98</v>
      </c>
      <c r="O24" s="20">
        <f t="shared" si="1"/>
        <v>3769077.0484600002</v>
      </c>
    </row>
    <row r="25" spans="1:15" x14ac:dyDescent="0.2">
      <c r="A25" s="18" t="s">
        <v>49</v>
      </c>
      <c r="B25" s="19">
        <v>604064.30000000005</v>
      </c>
      <c r="C25" s="19">
        <v>830056.03</v>
      </c>
      <c r="D25" s="19">
        <v>145047.54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f t="shared" si="0"/>
        <v>1579167.87</v>
      </c>
      <c r="M25" s="19">
        <v>58438.82</v>
      </c>
      <c r="N25" s="19">
        <v>0</v>
      </c>
      <c r="O25" s="20">
        <f t="shared" si="1"/>
        <v>1637606.6900000002</v>
      </c>
    </row>
    <row r="26" spans="1:15" x14ac:dyDescent="0.2">
      <c r="A26" s="18" t="s">
        <v>50</v>
      </c>
      <c r="B26" s="19">
        <v>790586.48</v>
      </c>
      <c r="C26" s="19">
        <v>704290.87</v>
      </c>
      <c r="D26" s="19">
        <v>85607.21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f t="shared" si="0"/>
        <v>1580484.56</v>
      </c>
      <c r="M26" s="19">
        <v>0</v>
      </c>
      <c r="N26" s="19">
        <v>0</v>
      </c>
      <c r="O26" s="20">
        <f t="shared" si="1"/>
        <v>1580484.56</v>
      </c>
    </row>
    <row r="27" spans="1:15" x14ac:dyDescent="0.2">
      <c r="A27" s="18" t="s">
        <v>51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f t="shared" si="0"/>
        <v>0</v>
      </c>
      <c r="M27" s="19">
        <v>0</v>
      </c>
      <c r="N27" s="19">
        <v>0</v>
      </c>
      <c r="O27" s="20">
        <f t="shared" si="1"/>
        <v>0</v>
      </c>
    </row>
    <row r="28" spans="1:15" x14ac:dyDescent="0.2">
      <c r="A28" s="18" t="s">
        <v>52</v>
      </c>
      <c r="B28" s="19">
        <v>384972.16000000003</v>
      </c>
      <c r="C28" s="19">
        <v>801962.99</v>
      </c>
      <c r="D28" s="19">
        <v>141499.82</v>
      </c>
      <c r="E28" s="19">
        <v>0</v>
      </c>
      <c r="F28" s="19">
        <v>0</v>
      </c>
      <c r="G28" s="19">
        <v>677305.33</v>
      </c>
      <c r="H28" s="19">
        <v>0</v>
      </c>
      <c r="I28" s="19">
        <v>0</v>
      </c>
      <c r="J28" s="19">
        <v>0</v>
      </c>
      <c r="K28" s="19">
        <v>0</v>
      </c>
      <c r="L28" s="19">
        <f t="shared" si="0"/>
        <v>2005740.2999999998</v>
      </c>
      <c r="M28" s="19">
        <v>147992.6</v>
      </c>
      <c r="N28" s="19">
        <v>155641.35999999999</v>
      </c>
      <c r="O28" s="20">
        <f t="shared" si="1"/>
        <v>2309374.2599999998</v>
      </c>
    </row>
    <row r="29" spans="1:15" x14ac:dyDescent="0.2">
      <c r="A29" s="18" t="s">
        <v>53</v>
      </c>
      <c r="B29" s="19">
        <v>0</v>
      </c>
      <c r="C29" s="19">
        <v>0</v>
      </c>
      <c r="D29" s="19">
        <v>16180.06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f t="shared" si="0"/>
        <v>16180.06</v>
      </c>
      <c r="M29" s="19">
        <v>0</v>
      </c>
      <c r="N29" s="19">
        <v>0</v>
      </c>
      <c r="O29" s="20">
        <f t="shared" si="1"/>
        <v>16180.06</v>
      </c>
    </row>
    <row r="30" spans="1:15" x14ac:dyDescent="0.2">
      <c r="A30" s="18" t="s">
        <v>54</v>
      </c>
      <c r="B30" s="19">
        <v>1792061.7</v>
      </c>
      <c r="C30" s="19">
        <v>50472.43</v>
      </c>
      <c r="D30" s="19">
        <v>100520.33</v>
      </c>
      <c r="E30" s="19">
        <v>183659.78</v>
      </c>
      <c r="F30" s="19">
        <v>0</v>
      </c>
      <c r="G30" s="19">
        <v>161217.49</v>
      </c>
      <c r="H30" s="19">
        <v>0</v>
      </c>
      <c r="I30" s="19">
        <v>0</v>
      </c>
      <c r="J30" s="19">
        <v>0</v>
      </c>
      <c r="K30" s="19">
        <v>0</v>
      </c>
      <c r="L30" s="19">
        <f t="shared" si="0"/>
        <v>2287931.7299999995</v>
      </c>
      <c r="M30" s="19">
        <v>130974.3</v>
      </c>
      <c r="N30" s="19">
        <v>0</v>
      </c>
      <c r="O30" s="20">
        <f t="shared" si="1"/>
        <v>2418906.0299999993</v>
      </c>
    </row>
    <row r="31" spans="1:15" x14ac:dyDescent="0.2">
      <c r="A31" s="18" t="s">
        <v>55</v>
      </c>
      <c r="B31" s="19">
        <v>321469.89</v>
      </c>
      <c r="C31" s="19">
        <v>320680.53000000003</v>
      </c>
      <c r="D31" s="19">
        <v>106289.60000000001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f t="shared" si="0"/>
        <v>748440.02</v>
      </c>
      <c r="M31" s="19">
        <v>0</v>
      </c>
      <c r="N31" s="19">
        <v>7218.45</v>
      </c>
      <c r="O31" s="20">
        <f t="shared" si="1"/>
        <v>755658.47</v>
      </c>
    </row>
    <row r="32" spans="1:15" x14ac:dyDescent="0.2">
      <c r="A32" s="18" t="s">
        <v>56</v>
      </c>
      <c r="B32" s="19">
        <v>70048.929999999993</v>
      </c>
      <c r="C32" s="19">
        <v>247946.37</v>
      </c>
      <c r="D32" s="19">
        <v>123825.52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f t="shared" si="0"/>
        <v>441820.82</v>
      </c>
      <c r="M32" s="19">
        <v>0</v>
      </c>
      <c r="N32" s="19">
        <v>0</v>
      </c>
      <c r="O32" s="20">
        <f t="shared" si="1"/>
        <v>441820.82</v>
      </c>
    </row>
    <row r="33" spans="1:15" x14ac:dyDescent="0.2">
      <c r="A33" s="18" t="s">
        <v>57</v>
      </c>
      <c r="B33" s="19">
        <v>0</v>
      </c>
      <c r="C33" s="19">
        <v>16676.240000000002</v>
      </c>
      <c r="D33" s="19">
        <v>15008.61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f t="shared" si="0"/>
        <v>31684.850000000002</v>
      </c>
      <c r="M33" s="19">
        <v>2014.07</v>
      </c>
      <c r="N33" s="19">
        <v>0</v>
      </c>
      <c r="O33" s="20">
        <f t="shared" si="1"/>
        <v>33698.920000000006</v>
      </c>
    </row>
    <row r="34" spans="1:15" x14ac:dyDescent="0.2">
      <c r="A34" s="18" t="s">
        <v>58</v>
      </c>
      <c r="B34" s="19">
        <v>74068.14</v>
      </c>
      <c r="C34" s="19">
        <v>25986.7</v>
      </c>
      <c r="D34" s="19">
        <v>19148.09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f t="shared" si="0"/>
        <v>119202.93</v>
      </c>
      <c r="M34" s="19">
        <v>0</v>
      </c>
      <c r="N34" s="19">
        <v>0</v>
      </c>
      <c r="O34" s="20">
        <f t="shared" si="1"/>
        <v>119202.93</v>
      </c>
    </row>
    <row r="35" spans="1:15" x14ac:dyDescent="0.2">
      <c r="A35" s="18" t="s">
        <v>59</v>
      </c>
      <c r="B35" s="19">
        <v>1633285.98</v>
      </c>
      <c r="C35" s="19">
        <v>742016.55</v>
      </c>
      <c r="D35" s="19">
        <v>400630.63</v>
      </c>
      <c r="E35" s="19">
        <v>0</v>
      </c>
      <c r="F35" s="19">
        <v>0</v>
      </c>
      <c r="G35" s="19">
        <v>20970.150000000001</v>
      </c>
      <c r="H35" s="19">
        <v>5693.76</v>
      </c>
      <c r="I35" s="19">
        <v>738014.07</v>
      </c>
      <c r="J35" s="19">
        <v>0</v>
      </c>
      <c r="K35" s="19">
        <v>0</v>
      </c>
      <c r="L35" s="19">
        <f t="shared" si="0"/>
        <v>3540611.1399999997</v>
      </c>
      <c r="M35" s="19">
        <v>6041.9800000000005</v>
      </c>
      <c r="N35" s="19">
        <v>0</v>
      </c>
      <c r="O35" s="20">
        <f t="shared" si="1"/>
        <v>3546653.1199999996</v>
      </c>
    </row>
    <row r="36" spans="1:15" x14ac:dyDescent="0.2">
      <c r="A36" s="18" t="s">
        <v>60</v>
      </c>
      <c r="B36" s="19">
        <v>1733209</v>
      </c>
      <c r="C36" s="19">
        <v>1047313.5</v>
      </c>
      <c r="D36" s="19">
        <v>529838.36</v>
      </c>
      <c r="E36" s="19">
        <v>0</v>
      </c>
      <c r="F36" s="19">
        <v>0</v>
      </c>
      <c r="G36" s="19">
        <v>430811.11</v>
      </c>
      <c r="H36" s="19">
        <v>0</v>
      </c>
      <c r="I36" s="19">
        <v>0</v>
      </c>
      <c r="J36" s="19">
        <v>0</v>
      </c>
      <c r="K36" s="19">
        <v>0</v>
      </c>
      <c r="L36" s="19">
        <f t="shared" si="0"/>
        <v>3741171.9699999997</v>
      </c>
      <c r="M36" s="19">
        <v>0</v>
      </c>
      <c r="N36" s="19">
        <v>0</v>
      </c>
      <c r="O36" s="20">
        <f t="shared" si="1"/>
        <v>3741171.9699999997</v>
      </c>
    </row>
    <row r="37" spans="1:15" x14ac:dyDescent="0.2">
      <c r="A37" s="18" t="s">
        <v>61</v>
      </c>
      <c r="B37" s="19">
        <v>90600.16</v>
      </c>
      <c r="C37" s="19">
        <v>54946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f t="shared" si="0"/>
        <v>145546.16</v>
      </c>
      <c r="M37" s="19">
        <v>0</v>
      </c>
      <c r="N37" s="19">
        <v>0</v>
      </c>
      <c r="O37" s="20">
        <f t="shared" si="1"/>
        <v>145546.16</v>
      </c>
    </row>
    <row r="38" spans="1:15" x14ac:dyDescent="0.2">
      <c r="A38" s="18" t="s">
        <v>62</v>
      </c>
      <c r="B38" s="19">
        <v>1184057.05</v>
      </c>
      <c r="C38" s="19">
        <v>187935.35999999999</v>
      </c>
      <c r="D38" s="19">
        <v>146428.09</v>
      </c>
      <c r="E38" s="19">
        <v>0</v>
      </c>
      <c r="F38" s="19">
        <v>0</v>
      </c>
      <c r="G38" s="19">
        <v>0</v>
      </c>
      <c r="H38" s="19">
        <v>8203.84</v>
      </c>
      <c r="I38" s="19">
        <v>0</v>
      </c>
      <c r="J38" s="19">
        <v>0</v>
      </c>
      <c r="K38" s="19">
        <v>0</v>
      </c>
      <c r="L38" s="19">
        <f t="shared" si="0"/>
        <v>1526624.3400000003</v>
      </c>
      <c r="M38" s="19">
        <v>0</v>
      </c>
      <c r="N38" s="19">
        <v>0</v>
      </c>
      <c r="O38" s="20">
        <f t="shared" si="1"/>
        <v>1526624.3400000003</v>
      </c>
    </row>
    <row r="39" spans="1:15" x14ac:dyDescent="0.2">
      <c r="A39" s="18" t="s">
        <v>63</v>
      </c>
      <c r="B39" s="19">
        <v>0</v>
      </c>
      <c r="C39" s="19">
        <v>443437.8</v>
      </c>
      <c r="D39" s="19">
        <v>45706.95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f t="shared" si="0"/>
        <v>489144.75</v>
      </c>
      <c r="M39" s="19">
        <v>0</v>
      </c>
      <c r="N39" s="19">
        <v>0</v>
      </c>
      <c r="O39" s="20">
        <f t="shared" si="1"/>
        <v>489144.75</v>
      </c>
    </row>
    <row r="40" spans="1:15" x14ac:dyDescent="0.2">
      <c r="A40" s="18" t="s">
        <v>64</v>
      </c>
      <c r="B40" s="19">
        <v>182935.25</v>
      </c>
      <c r="C40" s="19">
        <v>48401.72</v>
      </c>
      <c r="D40" s="19">
        <v>59095.12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f t="shared" si="0"/>
        <v>290432.09000000003</v>
      </c>
      <c r="M40" s="19">
        <v>2816.07</v>
      </c>
      <c r="N40" s="19">
        <v>117595.62</v>
      </c>
      <c r="O40" s="20">
        <f t="shared" si="1"/>
        <v>410843.78</v>
      </c>
    </row>
    <row r="41" spans="1:15" x14ac:dyDescent="0.2">
      <c r="A41" s="18" t="s">
        <v>65</v>
      </c>
      <c r="B41" s="19">
        <v>161638.93</v>
      </c>
      <c r="C41" s="19">
        <v>571936.17000000004</v>
      </c>
      <c r="D41" s="19">
        <v>112115.59</v>
      </c>
      <c r="E41" s="19">
        <v>0</v>
      </c>
      <c r="F41" s="19">
        <v>0</v>
      </c>
      <c r="G41" s="19">
        <v>11483.13</v>
      </c>
      <c r="H41" s="19">
        <v>0</v>
      </c>
      <c r="I41" s="19">
        <v>0</v>
      </c>
      <c r="J41" s="19">
        <v>0</v>
      </c>
      <c r="K41" s="19">
        <v>0</v>
      </c>
      <c r="L41" s="19">
        <f t="shared" si="0"/>
        <v>857173.82000000007</v>
      </c>
      <c r="M41" s="19">
        <v>72776.47</v>
      </c>
      <c r="N41" s="19">
        <v>0</v>
      </c>
      <c r="O41" s="20">
        <f t="shared" si="1"/>
        <v>929950.29</v>
      </c>
    </row>
    <row r="42" spans="1:15" x14ac:dyDescent="0.2">
      <c r="A42" s="18" t="s">
        <v>66</v>
      </c>
      <c r="B42" s="19">
        <v>115789.38</v>
      </c>
      <c r="C42" s="19">
        <v>0</v>
      </c>
      <c r="D42" s="19">
        <v>18011.689999999999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f t="shared" si="0"/>
        <v>133801.07</v>
      </c>
      <c r="M42" s="19">
        <v>0</v>
      </c>
      <c r="N42" s="19">
        <v>0</v>
      </c>
      <c r="O42" s="20">
        <f t="shared" si="1"/>
        <v>133801.07</v>
      </c>
    </row>
    <row r="43" spans="1:15" x14ac:dyDescent="0.2">
      <c r="A43" s="18" t="s">
        <v>67</v>
      </c>
      <c r="B43" s="19">
        <v>174995.64</v>
      </c>
      <c r="C43" s="19">
        <v>22319.45</v>
      </c>
      <c r="D43" s="19">
        <v>24177.38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f t="shared" si="0"/>
        <v>221492.47000000003</v>
      </c>
      <c r="M43" s="19">
        <v>4028.14</v>
      </c>
      <c r="N43" s="19">
        <v>0</v>
      </c>
      <c r="O43" s="20">
        <f t="shared" si="1"/>
        <v>225520.61000000004</v>
      </c>
    </row>
    <row r="44" spans="1:15" x14ac:dyDescent="0.2">
      <c r="A44" s="18" t="s">
        <v>68</v>
      </c>
      <c r="B44" s="19">
        <v>360690.58</v>
      </c>
      <c r="C44" s="19">
        <v>0</v>
      </c>
      <c r="D44" s="19">
        <v>119097.86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f t="shared" si="0"/>
        <v>479788.44</v>
      </c>
      <c r="M44" s="19">
        <v>0</v>
      </c>
      <c r="N44" s="19">
        <v>4104.5600000000004</v>
      </c>
      <c r="O44" s="20">
        <f t="shared" si="1"/>
        <v>483893</v>
      </c>
    </row>
    <row r="45" spans="1:15" x14ac:dyDescent="0.2">
      <c r="A45" s="18" t="s">
        <v>69</v>
      </c>
      <c r="B45" s="19">
        <v>0</v>
      </c>
      <c r="C45" s="19">
        <v>208743.54</v>
      </c>
      <c r="D45" s="19">
        <v>426978.51</v>
      </c>
      <c r="E45" s="19">
        <v>0</v>
      </c>
      <c r="F45" s="19">
        <v>0</v>
      </c>
      <c r="G45" s="19">
        <v>130391.21</v>
      </c>
      <c r="H45" s="19">
        <v>0</v>
      </c>
      <c r="I45" s="19">
        <v>0</v>
      </c>
      <c r="J45" s="19">
        <v>0</v>
      </c>
      <c r="K45" s="19">
        <v>0</v>
      </c>
      <c r="L45" s="19">
        <f t="shared" si="0"/>
        <v>766113.26</v>
      </c>
      <c r="M45" s="19">
        <v>0</v>
      </c>
      <c r="N45" s="19">
        <v>0</v>
      </c>
      <c r="O45" s="20">
        <f t="shared" si="1"/>
        <v>766113.26</v>
      </c>
    </row>
    <row r="46" spans="1:15" x14ac:dyDescent="0.2">
      <c r="A46" s="18" t="s">
        <v>70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f t="shared" si="0"/>
        <v>0</v>
      </c>
      <c r="M46" s="19">
        <v>20225.599999999999</v>
      </c>
      <c r="N46" s="19">
        <v>0</v>
      </c>
      <c r="O46" s="20">
        <f t="shared" si="1"/>
        <v>20225.599999999999</v>
      </c>
    </row>
    <row r="47" spans="1:15" x14ac:dyDescent="0.2">
      <c r="A47" s="18" t="s">
        <v>71</v>
      </c>
      <c r="B47" s="19">
        <v>1098276.6000000001</v>
      </c>
      <c r="C47" s="19">
        <v>2281324.91</v>
      </c>
      <c r="D47" s="19">
        <v>492415.68</v>
      </c>
      <c r="E47" s="19">
        <v>476486.75</v>
      </c>
      <c r="F47" s="19">
        <v>224778.71</v>
      </c>
      <c r="G47" s="19">
        <v>144709.39000000001</v>
      </c>
      <c r="H47" s="19">
        <v>401436.84</v>
      </c>
      <c r="I47" s="19">
        <v>0</v>
      </c>
      <c r="J47" s="19">
        <v>0</v>
      </c>
      <c r="K47" s="19">
        <v>0</v>
      </c>
      <c r="L47" s="19">
        <f t="shared" si="0"/>
        <v>5119428.88</v>
      </c>
      <c r="M47" s="19">
        <v>49305.33</v>
      </c>
      <c r="N47" s="19">
        <v>0</v>
      </c>
      <c r="O47" s="20">
        <f t="shared" si="1"/>
        <v>5168734.21</v>
      </c>
    </row>
    <row r="48" spans="1:15" x14ac:dyDescent="0.2">
      <c r="A48" s="18" t="s">
        <v>72</v>
      </c>
      <c r="B48" s="19">
        <v>95989.82</v>
      </c>
      <c r="C48" s="19">
        <v>0</v>
      </c>
      <c r="D48" s="19">
        <v>150587.79999999999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f t="shared" si="0"/>
        <v>246577.62</v>
      </c>
      <c r="M48" s="19">
        <v>0</v>
      </c>
      <c r="N48" s="19">
        <v>0</v>
      </c>
      <c r="O48" s="20">
        <f t="shared" si="1"/>
        <v>246577.62</v>
      </c>
    </row>
    <row r="49" spans="1:15" x14ac:dyDescent="0.2">
      <c r="A49" s="18" t="s">
        <v>73</v>
      </c>
      <c r="B49" s="19">
        <v>396256.83</v>
      </c>
      <c r="C49" s="19">
        <v>505598.5</v>
      </c>
      <c r="D49" s="19">
        <v>225611.15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f t="shared" si="0"/>
        <v>1127466.48</v>
      </c>
      <c r="M49" s="19">
        <v>0</v>
      </c>
      <c r="N49" s="19">
        <v>0</v>
      </c>
      <c r="O49" s="20">
        <f t="shared" si="1"/>
        <v>1127466.48</v>
      </c>
    </row>
    <row r="50" spans="1:15" x14ac:dyDescent="0.2">
      <c r="A50" s="18" t="s">
        <v>74</v>
      </c>
      <c r="B50" s="19">
        <v>518862.21</v>
      </c>
      <c r="C50" s="19">
        <v>489393.38</v>
      </c>
      <c r="D50" s="19">
        <v>96343.18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f t="shared" si="0"/>
        <v>1104598.77</v>
      </c>
      <c r="M50" s="19">
        <v>0</v>
      </c>
      <c r="N50" s="19">
        <v>47202.44</v>
      </c>
      <c r="O50" s="20">
        <f t="shared" si="1"/>
        <v>1151801.21</v>
      </c>
    </row>
    <row r="51" spans="1:15" x14ac:dyDescent="0.2">
      <c r="A51" s="18" t="s">
        <v>75</v>
      </c>
      <c r="B51" s="19">
        <v>106077.18</v>
      </c>
      <c r="C51" s="19">
        <v>120940.32</v>
      </c>
      <c r="D51" s="19">
        <v>11365.54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f t="shared" si="0"/>
        <v>238383.04</v>
      </c>
      <c r="M51" s="19">
        <v>0</v>
      </c>
      <c r="N51" s="19">
        <v>0</v>
      </c>
      <c r="O51" s="20">
        <f t="shared" si="1"/>
        <v>238383.04</v>
      </c>
    </row>
    <row r="52" spans="1:15" x14ac:dyDescent="0.2">
      <c r="A52" s="18" t="s">
        <v>76</v>
      </c>
      <c r="B52" s="19">
        <v>5907766.3576000016</v>
      </c>
      <c r="C52" s="19">
        <v>4592836.0554000009</v>
      </c>
      <c r="D52" s="19">
        <v>584787.3709000001</v>
      </c>
      <c r="E52" s="19">
        <v>1796658.3360000001</v>
      </c>
      <c r="F52" s="19">
        <v>116010.33500000001</v>
      </c>
      <c r="G52" s="19">
        <v>1657732.6277999999</v>
      </c>
      <c r="H52" s="19">
        <v>594713.76640000008</v>
      </c>
      <c r="I52" s="19">
        <v>693721.70369999995</v>
      </c>
      <c r="J52" s="19">
        <v>120650.7484</v>
      </c>
      <c r="K52" s="19">
        <v>0</v>
      </c>
      <c r="L52" s="19">
        <f t="shared" si="0"/>
        <v>16064877.301200004</v>
      </c>
      <c r="M52" s="19">
        <v>1666030.3535870016</v>
      </c>
      <c r="N52" s="19">
        <v>281163.28000000003</v>
      </c>
      <c r="O52" s="20">
        <f t="shared" si="1"/>
        <v>18012070.934787005</v>
      </c>
    </row>
    <row r="53" spans="1:15" x14ac:dyDescent="0.2">
      <c r="A53" s="18" t="s">
        <v>77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f t="shared" si="0"/>
        <v>0</v>
      </c>
      <c r="M53" s="19">
        <v>0</v>
      </c>
      <c r="N53" s="19">
        <v>0</v>
      </c>
      <c r="O53" s="20">
        <f t="shared" si="1"/>
        <v>0</v>
      </c>
    </row>
    <row r="54" spans="1:15" ht="10.8" thickBot="1" x14ac:dyDescent="0.25">
      <c r="A54" s="23" t="s">
        <v>78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f t="shared" si="0"/>
        <v>0</v>
      </c>
      <c r="M54" s="24">
        <v>0</v>
      </c>
      <c r="N54" s="24">
        <v>692314.09999999951</v>
      </c>
      <c r="O54" s="25">
        <f t="shared" si="1"/>
        <v>692314.09999999951</v>
      </c>
    </row>
    <row r="55" spans="1:15" ht="10.8" thickBot="1" x14ac:dyDescent="0.25">
      <c r="A55" s="21" t="s">
        <v>79</v>
      </c>
      <c r="B55" s="22">
        <f>SUM(B12:B54)</f>
        <v>20485816.625800006</v>
      </c>
      <c r="C55" s="22">
        <f t="shared" ref="C55:O55" si="2">SUM(C12:C54)</f>
        <v>16317439.772542004</v>
      </c>
      <c r="D55" s="22">
        <f t="shared" si="2"/>
        <v>6436451.2428200003</v>
      </c>
      <c r="E55" s="22">
        <f t="shared" si="2"/>
        <v>2652883.6060000001</v>
      </c>
      <c r="F55" s="22">
        <f t="shared" si="2"/>
        <v>1169128.0346219998</v>
      </c>
      <c r="G55" s="22">
        <f t="shared" si="2"/>
        <v>3349710.4378</v>
      </c>
      <c r="H55" s="22">
        <f t="shared" si="2"/>
        <v>1052860.1800000002</v>
      </c>
      <c r="I55" s="22">
        <f t="shared" si="2"/>
        <v>1431735.7736999998</v>
      </c>
      <c r="J55" s="22">
        <f t="shared" si="2"/>
        <v>354725.732976</v>
      </c>
      <c r="K55" s="22">
        <f t="shared" si="2"/>
        <v>0</v>
      </c>
      <c r="L55" s="22">
        <f t="shared" si="2"/>
        <v>53250751.406259999</v>
      </c>
      <c r="M55" s="22">
        <f t="shared" si="2"/>
        <v>2535243.7769870013</v>
      </c>
      <c r="N55" s="22">
        <f t="shared" si="2"/>
        <v>1351005.8999999994</v>
      </c>
      <c r="O55" s="22">
        <f t="shared" si="2"/>
        <v>57137001.083247006</v>
      </c>
    </row>
    <row r="59" spans="1:15" x14ac:dyDescent="0.2">
      <c r="D59" s="4"/>
      <c r="E59" s="4"/>
    </row>
  </sheetData>
  <mergeCells count="15">
    <mergeCell ref="A2:O2"/>
    <mergeCell ref="A3:O3"/>
    <mergeCell ref="A7:A10"/>
    <mergeCell ref="B7:M7"/>
    <mergeCell ref="N7:N10"/>
    <mergeCell ref="O7:O10"/>
    <mergeCell ref="B8:L8"/>
    <mergeCell ref="M8:M10"/>
    <mergeCell ref="B9:D9"/>
    <mergeCell ref="E9:G9"/>
    <mergeCell ref="H9:H10"/>
    <mergeCell ref="I9:I10"/>
    <mergeCell ref="J9:J10"/>
    <mergeCell ref="K9:K10"/>
    <mergeCell ref="L9:L10"/>
  </mergeCells>
  <printOptions horizontalCentered="1" verticalCentered="1"/>
  <pageMargins left="3.937007874015748E-2" right="0.19685039370078741" top="0.55118110236220474" bottom="0.35433070866141736" header="0.23622047244094491" footer="0.669291338582677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cheltuieli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2022-09-09T08:52:16Z</dcterms:created>
  <dcterms:modified xsi:type="dcterms:W3CDTF">2023-06-12T12:27:14Z</dcterms:modified>
</cp:coreProperties>
</file>