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oncologie medicament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D53" i="1"/>
  <c r="E53" i="1"/>
  <c r="F53" i="1"/>
  <c r="G53" i="1"/>
  <c r="H53" i="1"/>
  <c r="I53" i="1"/>
  <c r="B53" i="1"/>
  <c r="I55" i="1" l="1"/>
  <c r="Q53" i="1"/>
  <c r="Y53" i="1" s="1"/>
  <c r="P53" i="1"/>
  <c r="X54" i="1" s="1"/>
  <c r="O53" i="1"/>
  <c r="W53" i="1" s="1"/>
  <c r="N53" i="1"/>
  <c r="V54" i="1" s="1"/>
  <c r="M53" i="1"/>
  <c r="U53" i="1" s="1"/>
  <c r="L53" i="1"/>
  <c r="T53" i="1" s="1"/>
  <c r="K53" i="1"/>
  <c r="S53" i="1" s="1"/>
  <c r="J53" i="1"/>
  <c r="R54" i="1" s="1"/>
  <c r="Y52" i="1"/>
  <c r="W52" i="1"/>
  <c r="V52" i="1"/>
  <c r="U52" i="1"/>
  <c r="T52" i="1"/>
  <c r="S52" i="1"/>
  <c r="R52" i="1"/>
  <c r="Y51" i="1"/>
  <c r="W51" i="1"/>
  <c r="V51" i="1"/>
  <c r="U51" i="1"/>
  <c r="T51" i="1"/>
  <c r="S51" i="1"/>
  <c r="R51" i="1"/>
  <c r="Y50" i="1"/>
  <c r="X50" i="1"/>
  <c r="W50" i="1"/>
  <c r="V50" i="1"/>
  <c r="U50" i="1"/>
  <c r="T50" i="1"/>
  <c r="S50" i="1"/>
  <c r="R50" i="1"/>
  <c r="Y49" i="1"/>
  <c r="W49" i="1"/>
  <c r="V49" i="1"/>
  <c r="U49" i="1"/>
  <c r="T49" i="1"/>
  <c r="S49" i="1"/>
  <c r="R49" i="1"/>
  <c r="Y48" i="1"/>
  <c r="W48" i="1"/>
  <c r="V48" i="1"/>
  <c r="U48" i="1"/>
  <c r="T48" i="1"/>
  <c r="S48" i="1"/>
  <c r="R48" i="1"/>
  <c r="Y47" i="1"/>
  <c r="W47" i="1"/>
  <c r="V47" i="1"/>
  <c r="U47" i="1"/>
  <c r="T47" i="1"/>
  <c r="S47" i="1"/>
  <c r="R47" i="1"/>
  <c r="Y46" i="1"/>
  <c r="W46" i="1"/>
  <c r="V46" i="1"/>
  <c r="U46" i="1"/>
  <c r="T46" i="1"/>
  <c r="S46" i="1"/>
  <c r="R46" i="1"/>
  <c r="Y45" i="1"/>
  <c r="W45" i="1"/>
  <c r="V45" i="1"/>
  <c r="U45" i="1"/>
  <c r="T45" i="1"/>
  <c r="S45" i="1"/>
  <c r="R45" i="1"/>
  <c r="Y44" i="1"/>
  <c r="W44" i="1"/>
  <c r="V44" i="1"/>
  <c r="U44" i="1"/>
  <c r="T44" i="1"/>
  <c r="S44" i="1"/>
  <c r="R44" i="1"/>
  <c r="Y43" i="1"/>
  <c r="W43" i="1"/>
  <c r="V43" i="1"/>
  <c r="U43" i="1"/>
  <c r="T43" i="1"/>
  <c r="S43" i="1"/>
  <c r="R43" i="1"/>
  <c r="Y42" i="1"/>
  <c r="W42" i="1"/>
  <c r="V42" i="1"/>
  <c r="U42" i="1"/>
  <c r="T42" i="1"/>
  <c r="S42" i="1"/>
  <c r="R42" i="1"/>
  <c r="Y41" i="1"/>
  <c r="W41" i="1"/>
  <c r="V41" i="1"/>
  <c r="U41" i="1"/>
  <c r="T41" i="1"/>
  <c r="S41" i="1"/>
  <c r="R41" i="1"/>
  <c r="Y40" i="1"/>
  <c r="W40" i="1"/>
  <c r="V40" i="1"/>
  <c r="U40" i="1"/>
  <c r="T40" i="1"/>
  <c r="S40" i="1"/>
  <c r="R40" i="1"/>
  <c r="Y39" i="1"/>
  <c r="W39" i="1"/>
  <c r="V39" i="1"/>
  <c r="U39" i="1"/>
  <c r="T39" i="1"/>
  <c r="S39" i="1"/>
  <c r="R39" i="1"/>
  <c r="Y38" i="1"/>
  <c r="W38" i="1"/>
  <c r="V38" i="1"/>
  <c r="U38" i="1"/>
  <c r="T38" i="1"/>
  <c r="S38" i="1"/>
  <c r="R38" i="1"/>
  <c r="Y37" i="1"/>
  <c r="W37" i="1"/>
  <c r="V37" i="1"/>
  <c r="U37" i="1"/>
  <c r="T37" i="1"/>
  <c r="S37" i="1"/>
  <c r="R37" i="1"/>
  <c r="Y36" i="1"/>
  <c r="W36" i="1"/>
  <c r="V36" i="1"/>
  <c r="U36" i="1"/>
  <c r="T36" i="1"/>
  <c r="S36" i="1"/>
  <c r="R36" i="1"/>
  <c r="Y35" i="1"/>
  <c r="W35" i="1"/>
  <c r="V35" i="1"/>
  <c r="U35" i="1"/>
  <c r="T35" i="1"/>
  <c r="S35" i="1"/>
  <c r="R35" i="1"/>
  <c r="Y34" i="1"/>
  <c r="W34" i="1"/>
  <c r="V34" i="1"/>
  <c r="U34" i="1"/>
  <c r="T34" i="1"/>
  <c r="S34" i="1"/>
  <c r="R34" i="1"/>
  <c r="Y33" i="1"/>
  <c r="W33" i="1"/>
  <c r="V33" i="1"/>
  <c r="U33" i="1"/>
  <c r="T33" i="1"/>
  <c r="S33" i="1"/>
  <c r="R33" i="1"/>
  <c r="Y32" i="1"/>
  <c r="W32" i="1"/>
  <c r="V32" i="1"/>
  <c r="U32" i="1"/>
  <c r="T32" i="1"/>
  <c r="S32" i="1"/>
  <c r="R32" i="1"/>
  <c r="Y31" i="1"/>
  <c r="W31" i="1"/>
  <c r="V31" i="1"/>
  <c r="U31" i="1"/>
  <c r="T31" i="1"/>
  <c r="S31" i="1"/>
  <c r="R31" i="1"/>
  <c r="Y30" i="1"/>
  <c r="W30" i="1"/>
  <c r="V30" i="1"/>
  <c r="U30" i="1"/>
  <c r="T30" i="1"/>
  <c r="S30" i="1"/>
  <c r="R30" i="1"/>
  <c r="Y29" i="1"/>
  <c r="W29" i="1"/>
  <c r="V29" i="1"/>
  <c r="U29" i="1"/>
  <c r="T29" i="1"/>
  <c r="S29" i="1"/>
  <c r="R29" i="1"/>
  <c r="Y28" i="1"/>
  <c r="W28" i="1"/>
  <c r="V28" i="1"/>
  <c r="U28" i="1"/>
  <c r="T28" i="1"/>
  <c r="S28" i="1"/>
  <c r="R28" i="1"/>
  <c r="Y27" i="1"/>
  <c r="W27" i="1"/>
  <c r="V27" i="1"/>
  <c r="U27" i="1"/>
  <c r="T27" i="1"/>
  <c r="S27" i="1"/>
  <c r="R27" i="1"/>
  <c r="Y26" i="1"/>
  <c r="W26" i="1"/>
  <c r="V26" i="1"/>
  <c r="U26" i="1"/>
  <c r="T26" i="1"/>
  <c r="S26" i="1"/>
  <c r="R26" i="1"/>
  <c r="Y25" i="1"/>
  <c r="W25" i="1"/>
  <c r="V25" i="1"/>
  <c r="U25" i="1"/>
  <c r="T25" i="1"/>
  <c r="S25" i="1"/>
  <c r="R25" i="1"/>
  <c r="Y24" i="1"/>
  <c r="W24" i="1"/>
  <c r="V24" i="1"/>
  <c r="U24" i="1"/>
  <c r="T24" i="1"/>
  <c r="S24" i="1"/>
  <c r="R24" i="1"/>
  <c r="Y23" i="1"/>
  <c r="W23" i="1"/>
  <c r="V23" i="1"/>
  <c r="U23" i="1"/>
  <c r="T23" i="1"/>
  <c r="S23" i="1"/>
  <c r="R23" i="1"/>
  <c r="Y22" i="1"/>
  <c r="W22" i="1"/>
  <c r="V22" i="1"/>
  <c r="U22" i="1"/>
  <c r="T22" i="1"/>
  <c r="S22" i="1"/>
  <c r="R22" i="1"/>
  <c r="Y21" i="1"/>
  <c r="W21" i="1"/>
  <c r="V21" i="1"/>
  <c r="U21" i="1"/>
  <c r="T21" i="1"/>
  <c r="S21" i="1"/>
  <c r="R21" i="1"/>
  <c r="Y20" i="1"/>
  <c r="W20" i="1"/>
  <c r="V20" i="1"/>
  <c r="U20" i="1"/>
  <c r="T20" i="1"/>
  <c r="S20" i="1"/>
  <c r="R20" i="1"/>
  <c r="Y19" i="1"/>
  <c r="W19" i="1"/>
  <c r="V19" i="1"/>
  <c r="U19" i="1"/>
  <c r="T19" i="1"/>
  <c r="S19" i="1"/>
  <c r="R19" i="1"/>
  <c r="Y18" i="1"/>
  <c r="W18" i="1"/>
  <c r="V18" i="1"/>
  <c r="U18" i="1"/>
  <c r="T18" i="1"/>
  <c r="S18" i="1"/>
  <c r="R18" i="1"/>
  <c r="Y17" i="1"/>
  <c r="W17" i="1"/>
  <c r="V17" i="1"/>
  <c r="U17" i="1"/>
  <c r="T17" i="1"/>
  <c r="S17" i="1"/>
  <c r="R17" i="1"/>
  <c r="Y16" i="1"/>
  <c r="W16" i="1"/>
  <c r="V16" i="1"/>
  <c r="U16" i="1"/>
  <c r="T16" i="1"/>
  <c r="S16" i="1"/>
  <c r="R16" i="1"/>
  <c r="Y15" i="1"/>
  <c r="W15" i="1"/>
  <c r="V15" i="1"/>
  <c r="U15" i="1"/>
  <c r="T15" i="1"/>
  <c r="S15" i="1"/>
  <c r="R15" i="1"/>
  <c r="Y14" i="1"/>
  <c r="W14" i="1"/>
  <c r="V14" i="1"/>
  <c r="U14" i="1"/>
  <c r="T14" i="1"/>
  <c r="S14" i="1"/>
  <c r="R14" i="1"/>
  <c r="Y13" i="1"/>
  <c r="W13" i="1"/>
  <c r="V13" i="1"/>
  <c r="U13" i="1"/>
  <c r="T13" i="1"/>
  <c r="S13" i="1"/>
  <c r="R13" i="1"/>
  <c r="Y12" i="1"/>
  <c r="W12" i="1"/>
  <c r="V12" i="1"/>
  <c r="U12" i="1"/>
  <c r="T12" i="1"/>
  <c r="S12" i="1"/>
  <c r="R12" i="1"/>
  <c r="Y11" i="1"/>
  <c r="W11" i="1"/>
  <c r="V11" i="1"/>
  <c r="U11" i="1"/>
  <c r="T11" i="1"/>
  <c r="S11" i="1"/>
  <c r="R11" i="1"/>
  <c r="Y10" i="1"/>
  <c r="W10" i="1"/>
  <c r="V10" i="1"/>
  <c r="U10" i="1"/>
  <c r="T10" i="1"/>
  <c r="S10" i="1"/>
  <c r="R10" i="1"/>
  <c r="U54" i="1" l="1"/>
  <c r="Y54" i="1"/>
  <c r="R53" i="1"/>
  <c r="V53" i="1"/>
  <c r="S54" i="1"/>
  <c r="W54" i="1"/>
  <c r="T54" i="1"/>
</calcChain>
</file>

<file path=xl/sharedStrings.xml><?xml version="1.0" encoding="utf-8"?>
<sst xmlns="http://schemas.openxmlformats.org/spreadsheetml/2006/main" count="108" uniqueCount="87">
  <si>
    <t xml:space="preserve">PROGRAMUL NAŢIONAL DE ONCOLOGIE </t>
  </si>
  <si>
    <t xml:space="preserve"> Subprogramul de tratament medicamentos al bolnavilor cu afecţiuni oncologice (adulţi şi copii)
</t>
  </si>
  <si>
    <t>CAS</t>
  </si>
  <si>
    <t>Număr bolnavi cărora li s-au eliberat medicamente:</t>
  </si>
  <si>
    <t>Terapia avansată CAR-T - unităţi sanitare</t>
  </si>
  <si>
    <t xml:space="preserve">Total bolnavi pentru care s-au eliberat medicamente </t>
  </si>
  <si>
    <t>Cheltuieli cu medicamentele, pentru:</t>
  </si>
  <si>
    <t xml:space="preserve">Cheltuieli totale </t>
  </si>
  <si>
    <t>Cost mediu/bolnav in tratament cu:</t>
  </si>
  <si>
    <t>Cost mediu/ beneficiar</t>
  </si>
  <si>
    <t>terapie standard</t>
  </si>
  <si>
    <t>medicamente aferente DCI-uri marcate cu (**)1, conform Hotararii Guvernului 720/2008 cu modificarile si completarile ulterioare</t>
  </si>
  <si>
    <t>unităţi sanitare</t>
  </si>
  <si>
    <t>farmacii cu circuit deschis</t>
  </si>
  <si>
    <t>total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</si>
  <si>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</si>
  <si>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</si>
  <si>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</si>
  <si>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</si>
  <si>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</si>
  <si>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</si>
  <si>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</si>
  <si>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</si>
  <si>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</si>
  <si>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</si>
  <si>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</si>
  <si>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</si>
  <si>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</si>
  <si>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</si>
  <si>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</si>
  <si>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</si>
  <si>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</si>
  <si>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</si>
  <si>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</si>
  <si>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</si>
  <si>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</si>
  <si>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</si>
  <si>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</si>
  <si>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</si>
  <si>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</si>
  <si>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</si>
  <si>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</si>
  <si>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</si>
  <si>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</si>
  <si>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</si>
  <si>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</si>
  <si>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</si>
  <si>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</si>
  <si>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</si>
  <si>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</si>
  <si>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</si>
  <si>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</si>
  <si>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</si>
  <si>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</si>
  <si>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</si>
  <si>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</si>
  <si>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</si>
  <si>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</si>
  <si>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</si>
  <si>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</si>
  <si>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</si>
  <si>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</si>
  <si>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</si>
  <si>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</si>
  <si>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</si>
  <si>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</si>
  <si>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</si>
  <si>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</si>
  <si>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</si>
  <si>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</si>
  <si>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</si>
  <si>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</si>
  <si>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</si>
  <si>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</si>
  <si>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</si>
  <si>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</si>
  <si>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</si>
  <si>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</si>
  <si>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</si>
  <si>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</si>
  <si>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</si>
  <si>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</si>
  <si>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OPSNAJ</t>
  </si>
  <si>
    <t>Total</t>
  </si>
  <si>
    <t>Număr bolnavi trataţi/CNP</t>
  </si>
  <si>
    <t>Număr de bolnavi trataţi în două/mai multe unităţi sanitare/judeţe</t>
  </si>
  <si>
    <r>
      <t>Situația indicatorilor şi a cheltuielilor realizate în</t>
    </r>
    <r>
      <rPr>
        <b/>
        <sz val="12"/>
        <rFont val="Arial"/>
        <family val="2"/>
        <charset val="238"/>
      </rPr>
      <t xml:space="preserve"> perioada 01.01.2023-31.03.2023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</si>
</sst>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8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5" fillId="0" borderId="0"/>
    <xf numFmtId="0" fontId="5" fillId="0" borderId="0"/>
    <xf numFmtId="0" fontId="9" fillId="0" borderId="0"/>
  </cellStyleXfs>
  <cellXfs count="90">
    <xf numFmtId="0" fontId="0" fillId="0" borderId="0" xfId="0"/>
    <xf numFmtId="0" fontId="1" fillId="2" borderId="0" xfId="0" applyFont="1" applyFill="1"/>
    <xf numFmtId="3" fontId="1" fillId="2" borderId="0" xfId="0" applyNumberFormat="1" applyFont="1" applyFill="1" applyBorder="1"/>
    <xf numFmtId="3" fontId="1" fillId="2" borderId="0" xfId="0" applyNumberFormat="1" applyFont="1" applyFill="1"/>
    <xf numFmtId="3" fontId="4" fillId="2" borderId="16" xfId="3" applyNumberFormat="1" applyFont="1" applyFill="1" applyBorder="1" applyAlignment="1">
      <alignment horizontal="center" vertical="center" wrapText="1"/>
    </xf>
    <xf numFmtId="3" fontId="4" fillId="2" borderId="17" xfId="3" applyNumberFormat="1" applyFont="1" applyFill="1" applyBorder="1" applyAlignment="1">
      <alignment horizontal="center" vertical="center" wrapText="1"/>
    </xf>
    <xf numFmtId="3" fontId="4" fillId="2" borderId="20" xfId="3" applyNumberFormat="1" applyFont="1" applyFill="1" applyBorder="1" applyAlignment="1">
      <alignment horizontal="center" vertical="center" wrapText="1"/>
    </xf>
    <xf numFmtId="3" fontId="4" fillId="2" borderId="21" xfId="0" applyNumberFormat="1" applyFont="1" applyFill="1" applyBorder="1" applyAlignment="1">
      <alignment horizontal="center" vertical="center" wrapText="1"/>
    </xf>
    <xf numFmtId="3" fontId="4" fillId="2" borderId="16" xfId="2" applyNumberFormat="1" applyFont="1" applyFill="1" applyBorder="1" applyAlignment="1">
      <alignment horizontal="center" vertical="center" wrapText="1"/>
    </xf>
    <xf numFmtId="3" fontId="4" fillId="2" borderId="17" xfId="2" applyNumberFormat="1" applyFont="1" applyFill="1" applyBorder="1" applyAlignment="1">
      <alignment horizontal="center" vertical="center" wrapText="1"/>
    </xf>
    <xf numFmtId="3" fontId="1" fillId="2" borderId="22" xfId="2" applyNumberFormat="1" applyFont="1" applyFill="1" applyBorder="1"/>
    <xf numFmtId="3" fontId="1" fillId="2" borderId="23" xfId="0" applyNumberFormat="1" applyFont="1" applyFill="1" applyBorder="1" applyAlignment="1">
      <alignment horizontal="right"/>
    </xf>
    <xf numFmtId="3" fontId="1" fillId="2" borderId="23" xfId="0" applyNumberFormat="1" applyFont="1" applyFill="1" applyBorder="1"/>
    <xf numFmtId="3" fontId="1" fillId="2" borderId="24" xfId="0" applyNumberFormat="1" applyFont="1" applyFill="1" applyBorder="1"/>
    <xf numFmtId="3" fontId="1" fillId="2" borderId="25" xfId="0" applyNumberFormat="1" applyFont="1" applyFill="1" applyBorder="1"/>
    <xf numFmtId="3" fontId="1" fillId="2" borderId="26" xfId="0" applyNumberFormat="1" applyFont="1" applyFill="1" applyBorder="1"/>
    <xf numFmtId="3" fontId="1" fillId="2" borderId="27" xfId="2" applyNumberFormat="1" applyFont="1" applyFill="1" applyBorder="1"/>
    <xf numFmtId="3" fontId="1" fillId="2" borderId="28" xfId="0" applyNumberFormat="1" applyFont="1" applyFill="1" applyBorder="1"/>
    <xf numFmtId="3" fontId="1" fillId="2" borderId="29" xfId="0" applyNumberFormat="1" applyFont="1" applyFill="1" applyBorder="1"/>
    <xf numFmtId="3" fontId="1" fillId="2" borderId="30" xfId="0" applyNumberFormat="1" applyFont="1" applyFill="1" applyBorder="1"/>
    <xf numFmtId="3" fontId="1" fillId="2" borderId="28" xfId="0" applyNumberFormat="1" applyFont="1" applyFill="1" applyBorder="1" applyAlignment="1">
      <alignment horizontal="right"/>
    </xf>
    <xf numFmtId="3" fontId="1" fillId="2" borderId="31" xfId="2" applyNumberFormat="1" applyFont="1" applyFill="1" applyBorder="1"/>
    <xf numFmtId="0" fontId="4" fillId="2" borderId="0" xfId="0" applyFont="1" applyFill="1"/>
    <xf numFmtId="3" fontId="4" fillId="2" borderId="11" xfId="0" applyNumberFormat="1" applyFont="1" applyFill="1" applyBorder="1"/>
    <xf numFmtId="4" fontId="1" fillId="2" borderId="0" xfId="0" applyNumberFormat="1" applyFont="1" applyFill="1"/>
    <xf numFmtId="3" fontId="4" fillId="2" borderId="34" xfId="0" applyNumberFormat="1" applyFont="1" applyFill="1" applyBorder="1"/>
    <xf numFmtId="3" fontId="4" fillId="2" borderId="32" xfId="0" applyNumberFormat="1" applyFont="1" applyFill="1" applyBorder="1"/>
    <xf numFmtId="3" fontId="4" fillId="2" borderId="35" xfId="0" applyNumberFormat="1" applyFont="1" applyFill="1" applyBorder="1"/>
    <xf numFmtId="0" fontId="1" fillId="2" borderId="0" xfId="0" applyFont="1" applyFill="1" applyAlignment="1">
      <alignment vertical="center" wrapText="1"/>
    </xf>
    <xf numFmtId="3" fontId="1" fillId="2" borderId="0" xfId="0" applyNumberFormat="1" applyFont="1" applyFill="1" applyAlignment="1">
      <alignment vertical="center" wrapText="1"/>
    </xf>
    <xf numFmtId="10" fontId="1" fillId="2" borderId="0" xfId="0" applyNumberFormat="1" applyFont="1" applyFill="1" applyBorder="1"/>
    <xf numFmtId="10" fontId="1" fillId="2" borderId="0" xfId="0" applyNumberFormat="1" applyFont="1" applyFill="1"/>
    <xf numFmtId="3" fontId="1" fillId="2" borderId="38" xfId="0" applyNumberFormat="1" applyFont="1" applyFill="1" applyBorder="1"/>
    <xf numFmtId="3" fontId="1" fillId="2" borderId="41" xfId="0" applyNumberFormat="1" applyFont="1" applyFill="1" applyBorder="1"/>
    <xf numFmtId="3" fontId="1" fillId="2" borderId="42" xfId="0" applyNumberFormat="1" applyFont="1" applyFill="1" applyBorder="1"/>
    <xf numFmtId="3" fontId="1" fillId="2" borderId="39" xfId="0" applyNumberFormat="1" applyFont="1" applyFill="1" applyBorder="1"/>
    <xf numFmtId="3" fontId="1" fillId="2" borderId="40" xfId="0" applyNumberFormat="1" applyFont="1" applyFill="1" applyBorder="1"/>
    <xf numFmtId="0" fontId="4" fillId="2" borderId="34" xfId="0" applyFont="1" applyFill="1" applyBorder="1" applyAlignment="1">
      <alignment horizontal="left" vertical="center" wrapText="1"/>
    </xf>
    <xf numFmtId="3" fontId="4" fillId="2" borderId="32" xfId="0" applyNumberFormat="1" applyFont="1" applyFill="1" applyBorder="1" applyAlignment="1"/>
    <xf numFmtId="3" fontId="4" fillId="2" borderId="33" xfId="0" applyNumberFormat="1" applyFont="1" applyFill="1" applyBorder="1" applyAlignment="1"/>
    <xf numFmtId="3" fontId="4" fillId="2" borderId="9" xfId="2" applyNumberFormat="1" applyFont="1" applyFill="1" applyBorder="1"/>
    <xf numFmtId="3" fontId="4" fillId="2" borderId="10" xfId="0" applyNumberFormat="1" applyFont="1" applyFill="1" applyBorder="1"/>
    <xf numFmtId="4" fontId="4" fillId="2" borderId="10" xfId="0" applyNumberFormat="1" applyFont="1" applyFill="1" applyBorder="1"/>
    <xf numFmtId="4" fontId="4" fillId="2" borderId="12" xfId="0" applyNumberFormat="1" applyFont="1" applyFill="1" applyBorder="1"/>
    <xf numFmtId="3" fontId="4" fillId="2" borderId="9" xfId="0" applyNumberFormat="1" applyFont="1" applyFill="1" applyBorder="1"/>
    <xf numFmtId="4" fontId="1" fillId="3" borderId="39" xfId="1" applyNumberFormat="1" applyFont="1" applyFill="1" applyBorder="1" applyAlignment="1">
      <alignment horizontal="right" vertical="center" wrapText="1"/>
    </xf>
    <xf numFmtId="4" fontId="1" fillId="3" borderId="40" xfId="1" applyNumberFormat="1" applyFont="1" applyFill="1" applyBorder="1" applyAlignment="1">
      <alignment horizontal="right" vertical="center" wrapText="1"/>
    </xf>
    <xf numFmtId="4" fontId="10" fillId="0" borderId="28" xfId="0" applyNumberFormat="1" applyFont="1" applyFill="1" applyBorder="1" applyAlignment="1">
      <alignment horizontal="right"/>
    </xf>
    <xf numFmtId="4" fontId="10" fillId="0" borderId="30" xfId="0" applyNumberFormat="1" applyFont="1" applyFill="1" applyBorder="1" applyAlignment="1">
      <alignment horizontal="right"/>
    </xf>
    <xf numFmtId="4" fontId="10" fillId="0" borderId="28" xfId="0" applyNumberFormat="1" applyFont="1" applyFill="1" applyBorder="1" applyAlignment="1">
      <alignment horizontal="right" vertical="center"/>
    </xf>
    <xf numFmtId="4" fontId="1" fillId="3" borderId="28" xfId="1" applyNumberFormat="1" applyFont="1" applyFill="1" applyBorder="1" applyAlignment="1">
      <alignment horizontal="right" vertical="center" wrapText="1"/>
    </xf>
    <xf numFmtId="4" fontId="1" fillId="3" borderId="30" xfId="3" applyNumberFormat="1" applyFont="1" applyFill="1" applyBorder="1" applyAlignment="1">
      <alignment horizontal="right" vertical="center" wrapText="1"/>
    </xf>
    <xf numFmtId="4" fontId="10" fillId="0" borderId="38" xfId="0" applyNumberFormat="1" applyFont="1" applyFill="1" applyBorder="1" applyAlignment="1">
      <alignment horizontal="right" vertical="center"/>
    </xf>
    <xf numFmtId="4" fontId="10" fillId="0" borderId="38" xfId="0" applyNumberFormat="1" applyFont="1" applyFill="1" applyBorder="1" applyAlignment="1">
      <alignment horizontal="right"/>
    </xf>
    <xf numFmtId="0" fontId="4" fillId="2" borderId="17" xfId="0" applyFont="1" applyFill="1" applyBorder="1" applyAlignment="1">
      <alignment horizontal="left" vertical="center" wrapText="1"/>
    </xf>
    <xf numFmtId="0" fontId="4" fillId="2" borderId="36" xfId="0" applyFont="1" applyFill="1" applyBorder="1" applyAlignment="1">
      <alignment horizontal="left" vertical="center" wrapText="1"/>
    </xf>
    <xf numFmtId="0" fontId="4" fillId="2" borderId="37" xfId="0" applyFont="1" applyFill="1" applyBorder="1" applyAlignment="1">
      <alignment horizontal="left" vertical="center" wrapText="1"/>
    </xf>
    <xf numFmtId="4" fontId="6" fillId="2" borderId="2" xfId="2" applyNumberFormat="1" applyFont="1" applyFill="1" applyBorder="1" applyAlignment="1">
      <alignment horizontal="center" vertical="center" wrapText="1"/>
    </xf>
    <xf numFmtId="4" fontId="6" fillId="2" borderId="3" xfId="2" applyNumberFormat="1" applyFont="1" applyFill="1" applyBorder="1" applyAlignment="1">
      <alignment horizontal="center" vertical="center" wrapText="1"/>
    </xf>
    <xf numFmtId="4" fontId="6" fillId="2" borderId="4" xfId="2" applyNumberFormat="1" applyFont="1" applyFill="1" applyBorder="1" applyAlignment="1">
      <alignment horizontal="center" vertical="center" wrapText="1"/>
    </xf>
    <xf numFmtId="3" fontId="6" fillId="2" borderId="5" xfId="1" applyNumberFormat="1" applyFont="1" applyFill="1" applyBorder="1" applyAlignment="1">
      <alignment horizontal="center" vertical="center" wrapText="1"/>
    </xf>
    <xf numFmtId="3" fontId="6" fillId="2" borderId="13" xfId="1" applyNumberFormat="1" applyFont="1" applyFill="1" applyBorder="1" applyAlignment="1">
      <alignment horizontal="center" vertical="center" wrapText="1"/>
    </xf>
    <xf numFmtId="3" fontId="6" fillId="2" borderId="18" xfId="1" applyNumberFormat="1" applyFont="1" applyFill="1" applyBorder="1" applyAlignment="1">
      <alignment horizontal="center" vertical="center" wrapText="1"/>
    </xf>
    <xf numFmtId="4" fontId="6" fillId="2" borderId="5" xfId="2" applyNumberFormat="1" applyFont="1" applyFill="1" applyBorder="1" applyAlignment="1">
      <alignment horizontal="center" vertical="center" wrapText="1"/>
    </xf>
    <xf numFmtId="4" fontId="6" fillId="2" borderId="13" xfId="2" applyNumberFormat="1" applyFont="1" applyFill="1" applyBorder="1" applyAlignment="1">
      <alignment horizontal="center" vertical="center" wrapText="1"/>
    </xf>
    <xf numFmtId="4" fontId="6" fillId="2" borderId="18" xfId="2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4" fontId="4" fillId="2" borderId="9" xfId="2" applyNumberFormat="1" applyFont="1" applyFill="1" applyBorder="1" applyAlignment="1">
      <alignment horizontal="center" vertical="center" wrapText="1"/>
    </xf>
    <xf numFmtId="4" fontId="4" fillId="2" borderId="10" xfId="2" applyNumberFormat="1" applyFont="1" applyFill="1" applyBorder="1" applyAlignment="1">
      <alignment horizontal="center" vertical="center" wrapText="1"/>
    </xf>
    <xf numFmtId="4" fontId="4" fillId="2" borderId="11" xfId="2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center" vertical="top" wrapText="1"/>
    </xf>
    <xf numFmtId="3" fontId="2" fillId="2" borderId="0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center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3" fontId="4" fillId="2" borderId="15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3" fontId="4" fillId="2" borderId="13" xfId="0" applyNumberFormat="1" applyFont="1" applyFill="1" applyBorder="1" applyAlignment="1">
      <alignment horizontal="center" vertical="center" wrapText="1"/>
    </xf>
    <xf numFmtId="3" fontId="4" fillId="2" borderId="18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6" fillId="2" borderId="7" xfId="1" applyNumberFormat="1" applyFont="1" applyFill="1" applyBorder="1" applyAlignment="1">
      <alignment horizontal="center" vertical="center" wrapText="1"/>
    </xf>
    <xf numFmtId="3" fontId="6" fillId="2" borderId="14" xfId="1" applyNumberFormat="1" applyFont="1" applyFill="1" applyBorder="1" applyAlignment="1">
      <alignment horizontal="center" vertical="center" wrapText="1"/>
    </xf>
    <xf numFmtId="3" fontId="6" fillId="2" borderId="19" xfId="1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 2" xfId="3"/>
    <cellStyle name="Normal 5 2" xfId="1"/>
    <cellStyle name="Normal_Foaie de lucru din cna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2:AH59"/>
  <sheetViews>
    <sheetView tabSelected="1" topLeftCell="A28" zoomScaleNormal="100" workbookViewId="0">
      <selection activeCell="W38" sqref="W38"/>
    </sheetView>
  </sheetViews>
  <sheetFormatPr defaultColWidth="9.109375" defaultRowHeight="10.199999999999999" x14ac:dyDescent="0.2"/>
  <cols>
    <col min="1" max="1" width="12" style="1" customWidth="1"/>
    <col min="2" max="3" width="11" style="2" customWidth="1"/>
    <col min="4" max="4" width="9.44140625" style="2" customWidth="1"/>
    <col min="5" max="5" width="10.6640625" style="2" customWidth="1"/>
    <col min="6" max="6" width="11.33203125" style="3" customWidth="1"/>
    <col min="7" max="8" width="10.109375" style="3" customWidth="1"/>
    <col min="9" max="9" width="11.33203125" style="3" customWidth="1"/>
    <col min="10" max="10" width="11.33203125" style="1" customWidth="1"/>
    <col min="11" max="11" width="12.109375" style="1" customWidth="1"/>
    <col min="12" max="12" width="12.6640625" style="1" customWidth="1"/>
    <col min="13" max="13" width="12" style="1" customWidth="1"/>
    <col min="14" max="14" width="12.109375" style="1" customWidth="1"/>
    <col min="15" max="15" width="11.88671875" style="1" customWidth="1"/>
    <col min="16" max="16" width="11.33203125" style="1" customWidth="1"/>
    <col min="17" max="17" width="13.88671875" style="1" customWidth="1"/>
    <col min="18" max="23" width="9.109375" style="1"/>
    <col min="24" max="24" width="8.109375" style="1" customWidth="1"/>
    <col min="25" max="16384" width="9.109375" style="1"/>
  </cols>
  <sheetData>
    <row r="2" spans="1:34" ht="15.6" x14ac:dyDescent="0.3">
      <c r="B2" s="73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</row>
    <row r="3" spans="1:34" ht="15.6" x14ac:dyDescent="0.2">
      <c r="B3" s="74" t="s">
        <v>1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</row>
    <row r="4" spans="1:34" ht="15.6" x14ac:dyDescent="0.3">
      <c r="B4" s="76" t="s">
        <v>86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</row>
    <row r="5" spans="1:34" ht="10.8" thickBot="1" x14ac:dyDescent="0.25"/>
    <row r="6" spans="1:34" ht="13.5" customHeight="1" thickBot="1" x14ac:dyDescent="0.25">
      <c r="A6" s="77" t="s">
        <v>2</v>
      </c>
      <c r="B6" s="80" t="s">
        <v>3</v>
      </c>
      <c r="C6" s="81"/>
      <c r="D6" s="81"/>
      <c r="E6" s="81"/>
      <c r="F6" s="81"/>
      <c r="G6" s="82"/>
      <c r="H6" s="60" t="s">
        <v>4</v>
      </c>
      <c r="I6" s="83" t="s">
        <v>5</v>
      </c>
      <c r="J6" s="86" t="s">
        <v>6</v>
      </c>
      <c r="K6" s="81"/>
      <c r="L6" s="81"/>
      <c r="M6" s="81"/>
      <c r="N6" s="81"/>
      <c r="O6" s="81"/>
      <c r="P6" s="87" t="s">
        <v>4</v>
      </c>
      <c r="Q6" s="77" t="s">
        <v>7</v>
      </c>
      <c r="R6" s="57" t="s">
        <v>8</v>
      </c>
      <c r="S6" s="58"/>
      <c r="T6" s="58"/>
      <c r="U6" s="58"/>
      <c r="V6" s="58"/>
      <c r="W6" s="59"/>
      <c r="X6" s="60" t="s">
        <v>4</v>
      </c>
      <c r="Y6" s="63" t="s">
        <v>9</v>
      </c>
    </row>
    <row r="7" spans="1:34" ht="52.2" customHeight="1" thickBot="1" x14ac:dyDescent="0.25">
      <c r="A7" s="78"/>
      <c r="B7" s="66" t="s">
        <v>10</v>
      </c>
      <c r="C7" s="67"/>
      <c r="D7" s="68"/>
      <c r="E7" s="66" t="s">
        <v>11</v>
      </c>
      <c r="F7" s="67"/>
      <c r="G7" s="69"/>
      <c r="H7" s="61"/>
      <c r="I7" s="84"/>
      <c r="J7" s="70" t="s">
        <v>10</v>
      </c>
      <c r="K7" s="71"/>
      <c r="L7" s="72"/>
      <c r="M7" s="66" t="s">
        <v>11</v>
      </c>
      <c r="N7" s="67"/>
      <c r="O7" s="68"/>
      <c r="P7" s="88"/>
      <c r="Q7" s="78"/>
      <c r="R7" s="70" t="s">
        <v>10</v>
      </c>
      <c r="S7" s="71"/>
      <c r="T7" s="72"/>
      <c r="U7" s="66" t="s">
        <v>11</v>
      </c>
      <c r="V7" s="67"/>
      <c r="W7" s="68"/>
      <c r="X7" s="61"/>
      <c r="Y7" s="64"/>
    </row>
    <row r="8" spans="1:34" ht="40.5" customHeight="1" thickBot="1" x14ac:dyDescent="0.25">
      <c r="A8" s="79"/>
      <c r="B8" s="4" t="s">
        <v>12</v>
      </c>
      <c r="C8" s="4" t="s">
        <v>13</v>
      </c>
      <c r="D8" s="4" t="s">
        <v>14</v>
      </c>
      <c r="E8" s="4" t="s">
        <v>12</v>
      </c>
      <c r="F8" s="4" t="s">
        <v>13</v>
      </c>
      <c r="G8" s="5" t="s">
        <v>14</v>
      </c>
      <c r="H8" s="62"/>
      <c r="I8" s="85"/>
      <c r="J8" s="4" t="s">
        <v>12</v>
      </c>
      <c r="K8" s="4" t="s">
        <v>13</v>
      </c>
      <c r="L8" s="4" t="s">
        <v>14</v>
      </c>
      <c r="M8" s="4" t="s">
        <v>12</v>
      </c>
      <c r="N8" s="4" t="s">
        <v>13</v>
      </c>
      <c r="O8" s="4" t="s">
        <v>14</v>
      </c>
      <c r="P8" s="89"/>
      <c r="Q8" s="79"/>
      <c r="R8" s="4" t="s">
        <v>12</v>
      </c>
      <c r="S8" s="4" t="s">
        <v>13</v>
      </c>
      <c r="T8" s="4" t="s">
        <v>14</v>
      </c>
      <c r="U8" s="6" t="s">
        <v>12</v>
      </c>
      <c r="V8" s="4" t="s">
        <v>13</v>
      </c>
      <c r="W8" s="5" t="s">
        <v>14</v>
      </c>
      <c r="X8" s="62"/>
      <c r="Y8" s="65"/>
    </row>
    <row r="9" spans="1:34" ht="10.8" thickBot="1" x14ac:dyDescent="0.25">
      <c r="A9" s="7" t="s">
        <v>15</v>
      </c>
      <c r="B9" s="8" t="s">
        <v>16</v>
      </c>
      <c r="C9" s="8" t="s">
        <v>17</v>
      </c>
      <c r="D9" s="8" t="s">
        <v>18</v>
      </c>
      <c r="E9" s="8" t="s">
        <v>19</v>
      </c>
      <c r="F9" s="8" t="s">
        <v>20</v>
      </c>
      <c r="G9" s="8" t="s">
        <v>21</v>
      </c>
      <c r="H9" s="8" t="s">
        <v>22</v>
      </c>
      <c r="I9" s="8" t="s">
        <v>23</v>
      </c>
      <c r="J9" s="8" t="s">
        <v>24</v>
      </c>
      <c r="K9" s="8" t="s">
        <v>25</v>
      </c>
      <c r="L9" s="8" t="s">
        <v>26</v>
      </c>
      <c r="M9" s="8" t="s">
        <v>27</v>
      </c>
      <c r="N9" s="8" t="s">
        <v>28</v>
      </c>
      <c r="O9" s="8" t="s">
        <v>29</v>
      </c>
      <c r="P9" s="8" t="s">
        <v>30</v>
      </c>
      <c r="Q9" s="9" t="s">
        <v>31</v>
      </c>
      <c r="R9" s="8" t="s">
        <v>32</v>
      </c>
      <c r="S9" s="8" t="s">
        <v>33</v>
      </c>
      <c r="T9" s="8" t="s">
        <v>34</v>
      </c>
      <c r="U9" s="8" t="s">
        <v>35</v>
      </c>
      <c r="V9" s="8" t="s">
        <v>36</v>
      </c>
      <c r="W9" s="8" t="s">
        <v>37</v>
      </c>
      <c r="X9" s="8" t="s">
        <v>38</v>
      </c>
      <c r="Y9" s="8" t="s">
        <v>39</v>
      </c>
    </row>
    <row r="10" spans="1:34" x14ac:dyDescent="0.2">
      <c r="A10" s="10" t="s">
        <v>40</v>
      </c>
      <c r="B10" s="11">
        <v>333</v>
      </c>
      <c r="C10" s="11">
        <v>944</v>
      </c>
      <c r="D10" s="11">
        <v>1079</v>
      </c>
      <c r="E10" s="12">
        <v>152</v>
      </c>
      <c r="F10" s="12">
        <v>153</v>
      </c>
      <c r="G10" s="12">
        <v>278</v>
      </c>
      <c r="H10" s="13">
        <v>0</v>
      </c>
      <c r="I10" s="14">
        <v>1200</v>
      </c>
      <c r="J10" s="45">
        <v>505655.74</v>
      </c>
      <c r="K10" s="45">
        <v>1217730.58</v>
      </c>
      <c r="L10" s="45">
        <v>1723386.32</v>
      </c>
      <c r="M10" s="45">
        <v>3401567.84</v>
      </c>
      <c r="N10" s="45">
        <v>5267125.43</v>
      </c>
      <c r="O10" s="45">
        <v>8668693.2699999996</v>
      </c>
      <c r="P10" s="45">
        <v>0</v>
      </c>
      <c r="Q10" s="46">
        <v>10392079.59</v>
      </c>
      <c r="R10" s="15">
        <f t="shared" ref="R10:W52" si="0">J10/B10</f>
        <v>1518.4857057057056</v>
      </c>
      <c r="S10" s="12">
        <f t="shared" si="0"/>
        <v>1289.9688347457627</v>
      </c>
      <c r="T10" s="12">
        <f t="shared" si="0"/>
        <v>1597.2069694161262</v>
      </c>
      <c r="U10" s="12">
        <f t="shared" si="0"/>
        <v>22378.735789473682</v>
      </c>
      <c r="V10" s="12">
        <f t="shared" si="0"/>
        <v>34425.656405228758</v>
      </c>
      <c r="W10" s="12">
        <f t="shared" si="0"/>
        <v>31182.349892086328</v>
      </c>
      <c r="X10" s="12">
        <v>0</v>
      </c>
      <c r="Y10" s="14">
        <f t="shared" ref="Y10:Y53" si="1">Q10/I10</f>
        <v>8660.0663249999998</v>
      </c>
      <c r="AA10" s="3"/>
      <c r="AB10" s="3"/>
      <c r="AC10" s="3"/>
      <c r="AD10" s="3"/>
      <c r="AE10" s="3"/>
      <c r="AF10" s="3"/>
      <c r="AG10" s="3"/>
      <c r="AH10" s="3"/>
    </row>
    <row r="11" spans="1:34" x14ac:dyDescent="0.2">
      <c r="A11" s="16" t="s">
        <v>41</v>
      </c>
      <c r="B11" s="17">
        <v>390</v>
      </c>
      <c r="C11" s="17">
        <v>795</v>
      </c>
      <c r="D11" s="17">
        <v>1019</v>
      </c>
      <c r="E11" s="17">
        <v>93</v>
      </c>
      <c r="F11" s="17">
        <v>174</v>
      </c>
      <c r="G11" s="17">
        <v>261</v>
      </c>
      <c r="H11" s="18">
        <v>0</v>
      </c>
      <c r="I11" s="19">
        <v>1151</v>
      </c>
      <c r="J11" s="47">
        <v>376039.12</v>
      </c>
      <c r="K11" s="47">
        <v>628699.89</v>
      </c>
      <c r="L11" s="47">
        <v>1004739.01</v>
      </c>
      <c r="M11" s="47">
        <v>1682834.68</v>
      </c>
      <c r="N11" s="47">
        <v>7204141.7800000003</v>
      </c>
      <c r="O11" s="47">
        <v>8886976.4600000009</v>
      </c>
      <c r="P11" s="47">
        <v>0</v>
      </c>
      <c r="Q11" s="48">
        <v>9891715.4700000007</v>
      </c>
      <c r="R11" s="15">
        <f t="shared" si="0"/>
        <v>964.20287179487184</v>
      </c>
      <c r="S11" s="12">
        <f t="shared" si="0"/>
        <v>790.8174716981132</v>
      </c>
      <c r="T11" s="12">
        <f t="shared" si="0"/>
        <v>986.00491658488716</v>
      </c>
      <c r="U11" s="12">
        <f t="shared" si="0"/>
        <v>18094.996559139785</v>
      </c>
      <c r="V11" s="12">
        <f t="shared" si="0"/>
        <v>41403.113678160924</v>
      </c>
      <c r="W11" s="12">
        <f t="shared" si="0"/>
        <v>34049.718237547895</v>
      </c>
      <c r="X11" s="12">
        <v>0</v>
      </c>
      <c r="Y11" s="14">
        <f t="shared" si="1"/>
        <v>8594.0186533449178</v>
      </c>
      <c r="AA11" s="3"/>
      <c r="AB11" s="3"/>
      <c r="AC11" s="3"/>
      <c r="AD11" s="3"/>
      <c r="AE11" s="3"/>
      <c r="AF11" s="3"/>
      <c r="AG11" s="3"/>
      <c r="AH11" s="3"/>
    </row>
    <row r="12" spans="1:34" x14ac:dyDescent="0.2">
      <c r="A12" s="16" t="s">
        <v>42</v>
      </c>
      <c r="B12" s="20">
        <v>582</v>
      </c>
      <c r="C12" s="20">
        <v>1585</v>
      </c>
      <c r="D12" s="20">
        <v>1818</v>
      </c>
      <c r="E12" s="17">
        <v>140</v>
      </c>
      <c r="F12" s="17">
        <v>367</v>
      </c>
      <c r="G12" s="17">
        <v>499</v>
      </c>
      <c r="H12" s="18">
        <v>0</v>
      </c>
      <c r="I12" s="19">
        <v>2068</v>
      </c>
      <c r="J12" s="49">
        <v>590586.56000000006</v>
      </c>
      <c r="K12" s="49">
        <v>1409088.26</v>
      </c>
      <c r="L12" s="47">
        <v>1999674.82</v>
      </c>
      <c r="M12" s="47">
        <v>2654222.66</v>
      </c>
      <c r="N12" s="47">
        <v>13334150.76</v>
      </c>
      <c r="O12" s="47">
        <v>15988373.42</v>
      </c>
      <c r="P12" s="47">
        <v>0</v>
      </c>
      <c r="Q12" s="48">
        <v>17988048.239999998</v>
      </c>
      <c r="R12" s="15">
        <f t="shared" si="0"/>
        <v>1014.7535395189004</v>
      </c>
      <c r="S12" s="12">
        <f t="shared" si="0"/>
        <v>889.01467507886434</v>
      </c>
      <c r="T12" s="12">
        <f t="shared" si="0"/>
        <v>1099.9311441144114</v>
      </c>
      <c r="U12" s="12">
        <f t="shared" si="0"/>
        <v>18958.733285714286</v>
      </c>
      <c r="V12" s="12">
        <f t="shared" si="0"/>
        <v>36332.835858310624</v>
      </c>
      <c r="W12" s="12">
        <f t="shared" si="0"/>
        <v>32040.828496993989</v>
      </c>
      <c r="X12" s="12">
        <v>0</v>
      </c>
      <c r="Y12" s="14">
        <f t="shared" si="1"/>
        <v>8698.2825145067691</v>
      </c>
      <c r="AA12" s="3"/>
      <c r="AB12" s="3"/>
      <c r="AC12" s="3"/>
      <c r="AD12" s="3"/>
      <c r="AE12" s="3"/>
      <c r="AF12" s="3"/>
      <c r="AG12" s="3"/>
      <c r="AH12" s="3"/>
    </row>
    <row r="13" spans="1:34" x14ac:dyDescent="0.2">
      <c r="A13" s="16" t="s">
        <v>43</v>
      </c>
      <c r="B13" s="17">
        <v>487</v>
      </c>
      <c r="C13" s="17">
        <v>1393</v>
      </c>
      <c r="D13" s="17">
        <v>1630</v>
      </c>
      <c r="E13" s="17">
        <v>166</v>
      </c>
      <c r="F13" s="17">
        <v>197</v>
      </c>
      <c r="G13" s="17">
        <v>354</v>
      </c>
      <c r="H13" s="18">
        <v>0</v>
      </c>
      <c r="I13" s="19">
        <v>1765</v>
      </c>
      <c r="J13" s="49">
        <v>480866.9</v>
      </c>
      <c r="K13" s="49">
        <v>1145944.6599999999</v>
      </c>
      <c r="L13" s="47">
        <v>1626811.56</v>
      </c>
      <c r="M13" s="47">
        <v>3684281.96</v>
      </c>
      <c r="N13" s="47">
        <v>6331707.6399999997</v>
      </c>
      <c r="O13" s="47">
        <v>10015989.6</v>
      </c>
      <c r="P13" s="47">
        <v>0</v>
      </c>
      <c r="Q13" s="48">
        <v>11642801.16</v>
      </c>
      <c r="R13" s="15">
        <f t="shared" si="0"/>
        <v>987.40636550308011</v>
      </c>
      <c r="S13" s="12">
        <f t="shared" si="0"/>
        <v>822.64512562814059</v>
      </c>
      <c r="T13" s="12">
        <f t="shared" si="0"/>
        <v>998.04390184049078</v>
      </c>
      <c r="U13" s="12">
        <f t="shared" si="0"/>
        <v>22194.469638554216</v>
      </c>
      <c r="V13" s="12">
        <f t="shared" si="0"/>
        <v>32140.647918781724</v>
      </c>
      <c r="W13" s="12">
        <f t="shared" si="0"/>
        <v>28293.755932203389</v>
      </c>
      <c r="X13" s="12">
        <v>0</v>
      </c>
      <c r="Y13" s="14">
        <f t="shared" si="1"/>
        <v>6596.4879093484424</v>
      </c>
      <c r="AA13" s="3"/>
      <c r="AB13" s="3"/>
      <c r="AC13" s="3"/>
      <c r="AD13" s="3"/>
      <c r="AE13" s="3"/>
      <c r="AF13" s="3"/>
      <c r="AG13" s="3"/>
      <c r="AH13" s="3"/>
    </row>
    <row r="14" spans="1:34" x14ac:dyDescent="0.2">
      <c r="A14" s="16" t="s">
        <v>44</v>
      </c>
      <c r="B14" s="17">
        <v>766</v>
      </c>
      <c r="C14" s="17">
        <v>1444</v>
      </c>
      <c r="D14" s="17">
        <v>1961</v>
      </c>
      <c r="E14" s="17">
        <v>204</v>
      </c>
      <c r="F14" s="17">
        <v>411</v>
      </c>
      <c r="G14" s="17">
        <v>584</v>
      </c>
      <c r="H14" s="18">
        <v>0</v>
      </c>
      <c r="I14" s="19">
        <v>2263</v>
      </c>
      <c r="J14" s="49">
        <v>749456.82</v>
      </c>
      <c r="K14" s="49">
        <v>1175695.24</v>
      </c>
      <c r="L14" s="47">
        <v>1925152.06</v>
      </c>
      <c r="M14" s="47">
        <v>4635562.33</v>
      </c>
      <c r="N14" s="47">
        <v>16664144.4</v>
      </c>
      <c r="O14" s="47">
        <v>21299706.73</v>
      </c>
      <c r="P14" s="47">
        <v>0</v>
      </c>
      <c r="Q14" s="48">
        <v>23224858.789999999</v>
      </c>
      <c r="R14" s="15">
        <f t="shared" si="0"/>
        <v>978.40315926892947</v>
      </c>
      <c r="S14" s="12">
        <f t="shared" si="0"/>
        <v>814.19337950138504</v>
      </c>
      <c r="T14" s="12">
        <f t="shared" si="0"/>
        <v>981.71956144824071</v>
      </c>
      <c r="U14" s="12">
        <f t="shared" si="0"/>
        <v>22723.344754901962</v>
      </c>
      <c r="V14" s="12">
        <f t="shared" si="0"/>
        <v>40545.363503649634</v>
      </c>
      <c r="W14" s="12">
        <f t="shared" si="0"/>
        <v>36472.100565068497</v>
      </c>
      <c r="X14" s="12">
        <v>0</v>
      </c>
      <c r="Y14" s="14">
        <f t="shared" si="1"/>
        <v>10262.862920901458</v>
      </c>
      <c r="AA14" s="3"/>
      <c r="AB14" s="3"/>
      <c r="AC14" s="3"/>
      <c r="AD14" s="3"/>
      <c r="AE14" s="3"/>
      <c r="AF14" s="3"/>
      <c r="AG14" s="3"/>
      <c r="AH14" s="3"/>
    </row>
    <row r="15" spans="1:34" x14ac:dyDescent="0.2">
      <c r="A15" s="16" t="s">
        <v>45</v>
      </c>
      <c r="B15" s="17">
        <v>247</v>
      </c>
      <c r="C15" s="17">
        <v>550</v>
      </c>
      <c r="D15" s="17">
        <v>681</v>
      </c>
      <c r="E15" s="17">
        <v>67</v>
      </c>
      <c r="F15" s="17">
        <v>106</v>
      </c>
      <c r="G15" s="17">
        <v>168</v>
      </c>
      <c r="H15" s="18">
        <v>0</v>
      </c>
      <c r="I15" s="19">
        <v>740</v>
      </c>
      <c r="J15" s="49">
        <v>276428.07</v>
      </c>
      <c r="K15" s="49">
        <v>426462.39</v>
      </c>
      <c r="L15" s="47">
        <v>702890.46</v>
      </c>
      <c r="M15" s="47">
        <v>1395559.11</v>
      </c>
      <c r="N15" s="47">
        <v>3473432.64</v>
      </c>
      <c r="O15" s="47">
        <v>4868991.75</v>
      </c>
      <c r="P15" s="47">
        <v>0</v>
      </c>
      <c r="Q15" s="48">
        <v>5571882.21</v>
      </c>
      <c r="R15" s="15">
        <f t="shared" si="0"/>
        <v>1119.1419838056681</v>
      </c>
      <c r="S15" s="12">
        <f t="shared" si="0"/>
        <v>775.38616363636368</v>
      </c>
      <c r="T15" s="12">
        <f t="shared" si="0"/>
        <v>1032.1445814977974</v>
      </c>
      <c r="U15" s="12">
        <f t="shared" si="0"/>
        <v>20829.240447761196</v>
      </c>
      <c r="V15" s="12">
        <f t="shared" si="0"/>
        <v>32768.232452830191</v>
      </c>
      <c r="W15" s="12">
        <f t="shared" si="0"/>
        <v>28982.09375</v>
      </c>
      <c r="X15" s="12">
        <v>0</v>
      </c>
      <c r="Y15" s="14">
        <f t="shared" si="1"/>
        <v>7529.5705540540539</v>
      </c>
      <c r="AA15" s="3"/>
      <c r="AB15" s="3"/>
      <c r="AC15" s="3"/>
      <c r="AD15" s="3"/>
      <c r="AE15" s="3"/>
      <c r="AF15" s="3"/>
      <c r="AG15" s="3"/>
      <c r="AH15" s="3"/>
    </row>
    <row r="16" spans="1:34" x14ac:dyDescent="0.2">
      <c r="A16" s="16" t="s">
        <v>46</v>
      </c>
      <c r="B16" s="17">
        <v>269</v>
      </c>
      <c r="C16" s="17">
        <v>571</v>
      </c>
      <c r="D16" s="17">
        <v>770</v>
      </c>
      <c r="E16" s="17">
        <v>42</v>
      </c>
      <c r="F16" s="17">
        <v>135</v>
      </c>
      <c r="G16" s="17">
        <v>175</v>
      </c>
      <c r="H16" s="18">
        <v>0</v>
      </c>
      <c r="I16" s="19">
        <v>860</v>
      </c>
      <c r="J16" s="49">
        <v>144997.54999999999</v>
      </c>
      <c r="K16" s="49">
        <v>458130.32</v>
      </c>
      <c r="L16" s="47">
        <v>603127.87</v>
      </c>
      <c r="M16" s="47">
        <v>789052.68</v>
      </c>
      <c r="N16" s="47">
        <v>4003026.74</v>
      </c>
      <c r="O16" s="47">
        <v>4792079.42</v>
      </c>
      <c r="P16" s="47">
        <v>0</v>
      </c>
      <c r="Q16" s="48">
        <v>5395207.29</v>
      </c>
      <c r="R16" s="15">
        <f t="shared" si="0"/>
        <v>539.02434944237916</v>
      </c>
      <c r="S16" s="12">
        <f t="shared" si="0"/>
        <v>802.32980735551666</v>
      </c>
      <c r="T16" s="12">
        <f t="shared" si="0"/>
        <v>783.2829480519481</v>
      </c>
      <c r="U16" s="12">
        <f t="shared" si="0"/>
        <v>18786.968571428573</v>
      </c>
      <c r="V16" s="12">
        <f t="shared" si="0"/>
        <v>29652.049925925927</v>
      </c>
      <c r="W16" s="12">
        <f t="shared" si="0"/>
        <v>27383.310971428571</v>
      </c>
      <c r="X16" s="12">
        <v>0</v>
      </c>
      <c r="Y16" s="14">
        <f t="shared" si="1"/>
        <v>6273.4968488372097</v>
      </c>
      <c r="AA16" s="3"/>
      <c r="AB16" s="3"/>
      <c r="AC16" s="3"/>
      <c r="AD16" s="3"/>
      <c r="AE16" s="3"/>
      <c r="AF16" s="3"/>
      <c r="AG16" s="3"/>
      <c r="AH16" s="3"/>
    </row>
    <row r="17" spans="1:34" x14ac:dyDescent="0.2">
      <c r="A17" s="16" t="s">
        <v>47</v>
      </c>
      <c r="B17" s="17">
        <v>1285</v>
      </c>
      <c r="C17" s="17">
        <v>2535</v>
      </c>
      <c r="D17" s="17">
        <v>3069</v>
      </c>
      <c r="E17" s="17">
        <v>376</v>
      </c>
      <c r="F17" s="17">
        <v>490</v>
      </c>
      <c r="G17" s="17">
        <v>815</v>
      </c>
      <c r="H17" s="18">
        <v>0</v>
      </c>
      <c r="I17" s="19">
        <v>3401</v>
      </c>
      <c r="J17" s="49">
        <v>1837048.23</v>
      </c>
      <c r="K17" s="49">
        <v>2511025.2000000002</v>
      </c>
      <c r="L17" s="47">
        <v>4348073.43</v>
      </c>
      <c r="M17" s="47">
        <v>9615093.1300000008</v>
      </c>
      <c r="N17" s="47">
        <v>18612870.77</v>
      </c>
      <c r="O17" s="47">
        <v>28227963.899999999</v>
      </c>
      <c r="P17" s="47">
        <v>0</v>
      </c>
      <c r="Q17" s="48">
        <v>32576037.329999998</v>
      </c>
      <c r="R17" s="15">
        <f t="shared" si="0"/>
        <v>1429.6095175097275</v>
      </c>
      <c r="S17" s="12">
        <f t="shared" si="0"/>
        <v>990.54248520710064</v>
      </c>
      <c r="T17" s="12">
        <f t="shared" si="0"/>
        <v>1416.7720527859237</v>
      </c>
      <c r="U17" s="12">
        <f t="shared" si="0"/>
        <v>25572.056196808513</v>
      </c>
      <c r="V17" s="12">
        <f t="shared" si="0"/>
        <v>37985.450551020411</v>
      </c>
      <c r="W17" s="12">
        <f t="shared" si="0"/>
        <v>34635.538527607358</v>
      </c>
      <c r="X17" s="12">
        <v>0</v>
      </c>
      <c r="Y17" s="14">
        <f t="shared" si="1"/>
        <v>9578.3702822699197</v>
      </c>
      <c r="AA17" s="3"/>
      <c r="AB17" s="3"/>
      <c r="AC17" s="3"/>
      <c r="AD17" s="3"/>
      <c r="AE17" s="3"/>
      <c r="AF17" s="3"/>
      <c r="AG17" s="3"/>
      <c r="AH17" s="3"/>
    </row>
    <row r="18" spans="1:34" x14ac:dyDescent="0.2">
      <c r="A18" s="16" t="s">
        <v>48</v>
      </c>
      <c r="B18" s="17">
        <v>507</v>
      </c>
      <c r="C18" s="17">
        <v>860</v>
      </c>
      <c r="D18" s="17">
        <v>1172</v>
      </c>
      <c r="E18" s="17">
        <v>153</v>
      </c>
      <c r="F18" s="17">
        <v>164</v>
      </c>
      <c r="G18" s="17">
        <v>314</v>
      </c>
      <c r="H18" s="18">
        <v>0</v>
      </c>
      <c r="I18" s="19">
        <v>1321</v>
      </c>
      <c r="J18" s="49">
        <v>661502.11</v>
      </c>
      <c r="K18" s="49">
        <v>725941.15</v>
      </c>
      <c r="L18" s="47">
        <v>1387443.26</v>
      </c>
      <c r="M18" s="47">
        <v>3806214.95</v>
      </c>
      <c r="N18" s="47">
        <v>5691417.5700000003</v>
      </c>
      <c r="O18" s="47">
        <v>9497632.5199999996</v>
      </c>
      <c r="P18" s="47">
        <v>0</v>
      </c>
      <c r="Q18" s="48">
        <v>10885075.779999999</v>
      </c>
      <c r="R18" s="15">
        <f t="shared" si="0"/>
        <v>1304.737889546351</v>
      </c>
      <c r="S18" s="12">
        <f t="shared" si="0"/>
        <v>844.11761627906981</v>
      </c>
      <c r="T18" s="12">
        <f t="shared" si="0"/>
        <v>1183.8253071672355</v>
      </c>
      <c r="U18" s="12">
        <f t="shared" si="0"/>
        <v>24877.221895424838</v>
      </c>
      <c r="V18" s="12">
        <f t="shared" si="0"/>
        <v>34703.765670731707</v>
      </c>
      <c r="W18" s="12">
        <f t="shared" si="0"/>
        <v>30247.237324840764</v>
      </c>
      <c r="X18" s="12">
        <v>0</v>
      </c>
      <c r="Y18" s="14">
        <f t="shared" si="1"/>
        <v>8240.0270855412564</v>
      </c>
      <c r="AA18" s="3"/>
      <c r="AB18" s="3"/>
      <c r="AC18" s="3"/>
      <c r="AD18" s="3"/>
      <c r="AE18" s="3"/>
      <c r="AF18" s="3"/>
      <c r="AG18" s="3"/>
      <c r="AH18" s="3"/>
    </row>
    <row r="19" spans="1:34" x14ac:dyDescent="0.2">
      <c r="A19" s="16" t="s">
        <v>49</v>
      </c>
      <c r="B19" s="17">
        <v>175</v>
      </c>
      <c r="C19" s="17">
        <v>715</v>
      </c>
      <c r="D19" s="17">
        <v>788</v>
      </c>
      <c r="E19" s="17">
        <v>40</v>
      </c>
      <c r="F19" s="17">
        <v>123</v>
      </c>
      <c r="G19" s="17">
        <v>154</v>
      </c>
      <c r="H19" s="18">
        <v>0</v>
      </c>
      <c r="I19" s="19">
        <v>867</v>
      </c>
      <c r="J19" s="49">
        <v>163841.32</v>
      </c>
      <c r="K19" s="49">
        <v>615409.27</v>
      </c>
      <c r="L19" s="47">
        <v>779250.59000000008</v>
      </c>
      <c r="M19" s="47">
        <v>999166.05</v>
      </c>
      <c r="N19" s="47">
        <v>3904349.08</v>
      </c>
      <c r="O19" s="47">
        <v>4903515.13</v>
      </c>
      <c r="P19" s="47">
        <v>0</v>
      </c>
      <c r="Q19" s="48">
        <v>5682765.7199999997</v>
      </c>
      <c r="R19" s="15">
        <f t="shared" si="0"/>
        <v>936.23611428571428</v>
      </c>
      <c r="S19" s="12">
        <f t="shared" si="0"/>
        <v>860.71226573426577</v>
      </c>
      <c r="T19" s="12">
        <f t="shared" si="0"/>
        <v>988.89668781725902</v>
      </c>
      <c r="U19" s="12">
        <f t="shared" si="0"/>
        <v>24979.151250000003</v>
      </c>
      <c r="V19" s="12">
        <f t="shared" si="0"/>
        <v>31742.675447154474</v>
      </c>
      <c r="W19" s="12">
        <f t="shared" si="0"/>
        <v>31841.007337662337</v>
      </c>
      <c r="X19" s="12">
        <v>0</v>
      </c>
      <c r="Y19" s="14">
        <f t="shared" si="1"/>
        <v>6554.5164013840831</v>
      </c>
      <c r="AA19" s="3"/>
      <c r="AB19" s="3"/>
      <c r="AC19" s="3"/>
      <c r="AD19" s="3"/>
      <c r="AE19" s="3"/>
      <c r="AF19" s="3"/>
      <c r="AG19" s="3"/>
      <c r="AH19" s="3"/>
    </row>
    <row r="20" spans="1:34" x14ac:dyDescent="0.2">
      <c r="A20" s="16" t="s">
        <v>50</v>
      </c>
      <c r="B20" s="17">
        <v>96</v>
      </c>
      <c r="C20" s="17">
        <v>324</v>
      </c>
      <c r="D20" s="17">
        <v>382</v>
      </c>
      <c r="E20" s="17">
        <v>7</v>
      </c>
      <c r="F20" s="17">
        <v>89</v>
      </c>
      <c r="G20" s="17">
        <v>94</v>
      </c>
      <c r="H20" s="18">
        <v>0</v>
      </c>
      <c r="I20" s="19">
        <v>449</v>
      </c>
      <c r="J20" s="49">
        <v>55110.58</v>
      </c>
      <c r="K20" s="49">
        <v>206433.78</v>
      </c>
      <c r="L20" s="47">
        <v>261544.36</v>
      </c>
      <c r="M20" s="47">
        <v>116772.17</v>
      </c>
      <c r="N20" s="47">
        <v>2936964.81</v>
      </c>
      <c r="O20" s="47">
        <v>3053736.98</v>
      </c>
      <c r="P20" s="47">
        <v>0</v>
      </c>
      <c r="Q20" s="48">
        <v>3315281.34</v>
      </c>
      <c r="R20" s="15">
        <f t="shared" si="0"/>
        <v>574.06854166666665</v>
      </c>
      <c r="S20" s="12">
        <f t="shared" si="0"/>
        <v>637.14129629629633</v>
      </c>
      <c r="T20" s="12">
        <f t="shared" si="0"/>
        <v>684.67109947643974</v>
      </c>
      <c r="U20" s="12">
        <f t="shared" si="0"/>
        <v>16681.73857142857</v>
      </c>
      <c r="V20" s="12">
        <f t="shared" si="0"/>
        <v>32999.604606741574</v>
      </c>
      <c r="W20" s="12">
        <f t="shared" si="0"/>
        <v>32486.563617021275</v>
      </c>
      <c r="X20" s="12">
        <v>0</v>
      </c>
      <c r="Y20" s="14">
        <f t="shared" si="1"/>
        <v>7383.7000890868594</v>
      </c>
      <c r="AA20" s="3"/>
      <c r="AB20" s="3"/>
      <c r="AC20" s="3"/>
      <c r="AD20" s="3"/>
      <c r="AE20" s="3"/>
      <c r="AF20" s="3"/>
      <c r="AG20" s="3"/>
      <c r="AH20" s="3"/>
    </row>
    <row r="21" spans="1:34" x14ac:dyDescent="0.2">
      <c r="A21" s="16" t="s">
        <v>51</v>
      </c>
      <c r="B21" s="17">
        <v>86</v>
      </c>
      <c r="C21" s="17">
        <v>266</v>
      </c>
      <c r="D21" s="17">
        <v>327</v>
      </c>
      <c r="E21" s="17">
        <v>7</v>
      </c>
      <c r="F21" s="17">
        <v>31</v>
      </c>
      <c r="G21" s="17">
        <v>38</v>
      </c>
      <c r="H21" s="18">
        <v>0</v>
      </c>
      <c r="I21" s="19">
        <v>349</v>
      </c>
      <c r="J21" s="49">
        <v>87770.39</v>
      </c>
      <c r="K21" s="49">
        <v>140299.13</v>
      </c>
      <c r="L21" s="47">
        <v>228069.52000000002</v>
      </c>
      <c r="M21" s="47">
        <v>60586.77</v>
      </c>
      <c r="N21" s="47">
        <v>1102370.28</v>
      </c>
      <c r="O21" s="47">
        <v>1162957.05</v>
      </c>
      <c r="P21" s="47">
        <v>0</v>
      </c>
      <c r="Q21" s="48">
        <v>1391026.57</v>
      </c>
      <c r="R21" s="15">
        <f t="shared" si="0"/>
        <v>1020.5859302325581</v>
      </c>
      <c r="S21" s="12">
        <f t="shared" si="0"/>
        <v>527.44033834586469</v>
      </c>
      <c r="T21" s="12">
        <f t="shared" si="0"/>
        <v>697.46030581039759</v>
      </c>
      <c r="U21" s="12">
        <f t="shared" si="0"/>
        <v>8655.2528571428575</v>
      </c>
      <c r="V21" s="12">
        <f t="shared" si="0"/>
        <v>35560.331612903225</v>
      </c>
      <c r="W21" s="12">
        <f t="shared" si="0"/>
        <v>30604.132894736842</v>
      </c>
      <c r="X21" s="12">
        <v>0</v>
      </c>
      <c r="Y21" s="14">
        <f t="shared" si="1"/>
        <v>3985.7494842406877</v>
      </c>
      <c r="AA21" s="3"/>
      <c r="AB21" s="3"/>
      <c r="AC21" s="3"/>
      <c r="AD21" s="3"/>
      <c r="AE21" s="3"/>
      <c r="AF21" s="3"/>
      <c r="AG21" s="3"/>
      <c r="AH21" s="3"/>
    </row>
    <row r="22" spans="1:34" x14ac:dyDescent="0.2">
      <c r="A22" s="16" t="s">
        <v>52</v>
      </c>
      <c r="B22" s="17">
        <v>3416</v>
      </c>
      <c r="C22" s="17">
        <v>3959</v>
      </c>
      <c r="D22" s="17">
        <v>5969</v>
      </c>
      <c r="E22" s="17">
        <v>1222</v>
      </c>
      <c r="F22" s="17">
        <v>1209</v>
      </c>
      <c r="G22" s="17">
        <v>2336</v>
      </c>
      <c r="H22" s="18">
        <v>0</v>
      </c>
      <c r="I22" s="19">
        <v>7029</v>
      </c>
      <c r="J22" s="49">
        <v>4330045.0380390007</v>
      </c>
      <c r="K22" s="49">
        <v>5320268.18</v>
      </c>
      <c r="L22" s="47">
        <v>9650313.2180390004</v>
      </c>
      <c r="M22" s="47">
        <v>32097828.048548006</v>
      </c>
      <c r="N22" s="47">
        <v>50357445.739999995</v>
      </c>
      <c r="O22" s="47">
        <v>82455273.788547993</v>
      </c>
      <c r="P22" s="47">
        <v>0</v>
      </c>
      <c r="Q22" s="48">
        <v>92105587.006586999</v>
      </c>
      <c r="R22" s="15">
        <f t="shared" si="0"/>
        <v>1267.577587247951</v>
      </c>
      <c r="S22" s="12">
        <f t="shared" si="0"/>
        <v>1343.8414195503915</v>
      </c>
      <c r="T22" s="12">
        <f t="shared" si="0"/>
        <v>1616.7386862186297</v>
      </c>
      <c r="U22" s="12">
        <f t="shared" si="0"/>
        <v>26266.635064278238</v>
      </c>
      <c r="V22" s="12">
        <f t="shared" si="0"/>
        <v>41652.1470140612</v>
      </c>
      <c r="W22" s="12">
        <f t="shared" si="0"/>
        <v>35297.634327289379</v>
      </c>
      <c r="X22" s="12">
        <v>0</v>
      </c>
      <c r="Y22" s="14">
        <f t="shared" si="1"/>
        <v>13103.654432577465</v>
      </c>
      <c r="AA22" s="3"/>
      <c r="AB22" s="3"/>
      <c r="AC22" s="3"/>
      <c r="AD22" s="3"/>
      <c r="AE22" s="3"/>
      <c r="AF22" s="3"/>
      <c r="AG22" s="3"/>
      <c r="AH22" s="3"/>
    </row>
    <row r="23" spans="1:34" x14ac:dyDescent="0.2">
      <c r="A23" s="16" t="s">
        <v>53</v>
      </c>
      <c r="B23" s="17">
        <v>862</v>
      </c>
      <c r="C23" s="17">
        <v>2220</v>
      </c>
      <c r="D23" s="17">
        <v>2588</v>
      </c>
      <c r="E23" s="17">
        <v>147</v>
      </c>
      <c r="F23" s="17">
        <v>448</v>
      </c>
      <c r="G23" s="17">
        <v>581</v>
      </c>
      <c r="H23" s="18">
        <v>0</v>
      </c>
      <c r="I23" s="19">
        <v>2875</v>
      </c>
      <c r="J23" s="49">
        <v>674272.32000000007</v>
      </c>
      <c r="K23" s="49">
        <v>2036941.6600000001</v>
      </c>
      <c r="L23" s="47">
        <v>2711213.9800000004</v>
      </c>
      <c r="M23" s="47">
        <v>2818285.96</v>
      </c>
      <c r="N23" s="47">
        <v>17380566.77</v>
      </c>
      <c r="O23" s="47">
        <v>20198852.73</v>
      </c>
      <c r="P23" s="47">
        <v>0</v>
      </c>
      <c r="Q23" s="48">
        <v>22910066.710000001</v>
      </c>
      <c r="R23" s="15">
        <f t="shared" si="0"/>
        <v>782.21846867749423</v>
      </c>
      <c r="S23" s="12">
        <f t="shared" si="0"/>
        <v>917.54128828828834</v>
      </c>
      <c r="T23" s="12">
        <f t="shared" si="0"/>
        <v>1047.6097295208658</v>
      </c>
      <c r="U23" s="12">
        <f t="shared" si="0"/>
        <v>19172.013333333332</v>
      </c>
      <c r="V23" s="12">
        <f t="shared" si="0"/>
        <v>38795.907968749998</v>
      </c>
      <c r="W23" s="12">
        <f t="shared" si="0"/>
        <v>34765.66734939759</v>
      </c>
      <c r="X23" s="12">
        <v>0</v>
      </c>
      <c r="Y23" s="14">
        <f t="shared" si="1"/>
        <v>7968.7188556521742</v>
      </c>
      <c r="AA23" s="3"/>
      <c r="AB23" s="3"/>
      <c r="AC23" s="3"/>
      <c r="AD23" s="3"/>
      <c r="AE23" s="3"/>
      <c r="AF23" s="3"/>
      <c r="AG23" s="3"/>
      <c r="AH23" s="3"/>
    </row>
    <row r="24" spans="1:34" x14ac:dyDescent="0.2">
      <c r="A24" s="16" t="s">
        <v>54</v>
      </c>
      <c r="B24" s="17">
        <v>191</v>
      </c>
      <c r="C24" s="17">
        <v>424</v>
      </c>
      <c r="D24" s="17">
        <v>515</v>
      </c>
      <c r="E24" s="17">
        <v>28</v>
      </c>
      <c r="F24" s="17">
        <v>88</v>
      </c>
      <c r="G24" s="17">
        <v>112</v>
      </c>
      <c r="H24" s="18">
        <v>0</v>
      </c>
      <c r="I24" s="19">
        <v>579</v>
      </c>
      <c r="J24" s="49">
        <v>155789.81</v>
      </c>
      <c r="K24" s="49">
        <v>285628.78999999998</v>
      </c>
      <c r="L24" s="47">
        <v>441418.6</v>
      </c>
      <c r="M24" s="47">
        <v>670819.71</v>
      </c>
      <c r="N24" s="47">
        <v>2795731.61</v>
      </c>
      <c r="O24" s="47">
        <v>3466551.32</v>
      </c>
      <c r="P24" s="47">
        <v>0</v>
      </c>
      <c r="Q24" s="48">
        <v>3907969.92</v>
      </c>
      <c r="R24" s="15">
        <f t="shared" si="0"/>
        <v>815.6534554973822</v>
      </c>
      <c r="S24" s="12">
        <f t="shared" si="0"/>
        <v>673.65280660377357</v>
      </c>
      <c r="T24" s="12">
        <f t="shared" si="0"/>
        <v>857.12349514563107</v>
      </c>
      <c r="U24" s="12">
        <f t="shared" si="0"/>
        <v>23957.846785714286</v>
      </c>
      <c r="V24" s="12">
        <f t="shared" si="0"/>
        <v>31769.677386363634</v>
      </c>
      <c r="W24" s="12">
        <f t="shared" si="0"/>
        <v>30951.351071428569</v>
      </c>
      <c r="X24" s="12">
        <v>0</v>
      </c>
      <c r="Y24" s="14">
        <f t="shared" si="1"/>
        <v>6749.5162694300516</v>
      </c>
      <c r="AA24" s="3"/>
      <c r="AB24" s="3"/>
      <c r="AC24" s="3"/>
      <c r="AD24" s="3"/>
      <c r="AE24" s="3"/>
      <c r="AF24" s="3"/>
      <c r="AG24" s="3"/>
      <c r="AH24" s="3"/>
    </row>
    <row r="25" spans="1:34" x14ac:dyDescent="0.2">
      <c r="A25" s="16" t="s">
        <v>55</v>
      </c>
      <c r="B25" s="17">
        <v>423</v>
      </c>
      <c r="C25" s="17">
        <v>990</v>
      </c>
      <c r="D25" s="17">
        <v>1168</v>
      </c>
      <c r="E25" s="17">
        <v>128</v>
      </c>
      <c r="F25" s="17">
        <v>176</v>
      </c>
      <c r="G25" s="17">
        <v>299</v>
      </c>
      <c r="H25" s="18">
        <v>0</v>
      </c>
      <c r="I25" s="19">
        <v>1314</v>
      </c>
      <c r="J25" s="49">
        <v>546028.67000000004</v>
      </c>
      <c r="K25" s="49">
        <v>1470689.63</v>
      </c>
      <c r="L25" s="47">
        <v>2016718.2999999998</v>
      </c>
      <c r="M25" s="47">
        <v>2303568.0699999998</v>
      </c>
      <c r="N25" s="47">
        <v>5329159.8499999996</v>
      </c>
      <c r="O25" s="47">
        <v>7632727.9199999999</v>
      </c>
      <c r="P25" s="47">
        <v>0</v>
      </c>
      <c r="Q25" s="48">
        <v>9649446.2199999988</v>
      </c>
      <c r="R25" s="15">
        <f t="shared" si="0"/>
        <v>1290.8479196217495</v>
      </c>
      <c r="S25" s="12">
        <f t="shared" si="0"/>
        <v>1485.5450808080807</v>
      </c>
      <c r="T25" s="12">
        <f t="shared" si="0"/>
        <v>1726.642380136986</v>
      </c>
      <c r="U25" s="12">
        <f t="shared" si="0"/>
        <v>17996.625546874999</v>
      </c>
      <c r="V25" s="12">
        <f t="shared" si="0"/>
        <v>30279.317329545451</v>
      </c>
      <c r="W25" s="12">
        <f t="shared" si="0"/>
        <v>25527.518127090301</v>
      </c>
      <c r="X25" s="12">
        <v>0</v>
      </c>
      <c r="Y25" s="14">
        <f t="shared" si="1"/>
        <v>7343.566377473363</v>
      </c>
      <c r="AA25" s="3"/>
      <c r="AB25" s="3"/>
      <c r="AC25" s="3"/>
      <c r="AD25" s="3"/>
      <c r="AE25" s="3"/>
      <c r="AF25" s="3"/>
      <c r="AG25" s="3"/>
      <c r="AH25" s="3"/>
    </row>
    <row r="26" spans="1:34" x14ac:dyDescent="0.2">
      <c r="A26" s="16" t="s">
        <v>56</v>
      </c>
      <c r="B26" s="17">
        <v>2087</v>
      </c>
      <c r="C26" s="17">
        <v>3686</v>
      </c>
      <c r="D26" s="17">
        <v>4432</v>
      </c>
      <c r="E26" s="17">
        <v>585</v>
      </c>
      <c r="F26" s="17">
        <v>752</v>
      </c>
      <c r="G26" s="17">
        <v>1288</v>
      </c>
      <c r="H26" s="18">
        <v>0</v>
      </c>
      <c r="I26" s="19">
        <v>4978</v>
      </c>
      <c r="J26" s="49">
        <v>1663207.01</v>
      </c>
      <c r="K26" s="49">
        <v>4344048.8</v>
      </c>
      <c r="L26" s="47">
        <v>6007255.8099999996</v>
      </c>
      <c r="M26" s="47">
        <v>12416204.699999999</v>
      </c>
      <c r="N26" s="47">
        <v>27077967.300000001</v>
      </c>
      <c r="O26" s="47">
        <v>39494172</v>
      </c>
      <c r="P26" s="47">
        <v>0</v>
      </c>
      <c r="Q26" s="48">
        <v>45501427.810000002</v>
      </c>
      <c r="R26" s="15">
        <f t="shared" si="0"/>
        <v>796.93675610924777</v>
      </c>
      <c r="S26" s="12">
        <f t="shared" si="0"/>
        <v>1178.5265328269127</v>
      </c>
      <c r="T26" s="12">
        <f t="shared" si="0"/>
        <v>1355.4277549638989</v>
      </c>
      <c r="U26" s="12">
        <f t="shared" si="0"/>
        <v>21224.281538461539</v>
      </c>
      <c r="V26" s="12">
        <f t="shared" si="0"/>
        <v>36007.935239361701</v>
      </c>
      <c r="W26" s="12">
        <f t="shared" si="0"/>
        <v>30663.177018633542</v>
      </c>
      <c r="X26" s="12">
        <v>0</v>
      </c>
      <c r="Y26" s="14">
        <f t="shared" si="1"/>
        <v>9140.5037786259545</v>
      </c>
      <c r="AA26" s="3"/>
      <c r="AB26" s="3"/>
      <c r="AC26" s="3"/>
      <c r="AD26" s="3"/>
      <c r="AE26" s="3"/>
      <c r="AF26" s="3"/>
      <c r="AG26" s="3"/>
      <c r="AH26" s="3"/>
    </row>
    <row r="27" spans="1:34" x14ac:dyDescent="0.2">
      <c r="A27" s="16" t="s">
        <v>57</v>
      </c>
      <c r="B27" s="17">
        <v>545</v>
      </c>
      <c r="C27" s="17">
        <v>1330</v>
      </c>
      <c r="D27" s="17">
        <v>1625</v>
      </c>
      <c r="E27" s="17">
        <v>96</v>
      </c>
      <c r="F27" s="17">
        <v>268</v>
      </c>
      <c r="G27" s="17">
        <v>353</v>
      </c>
      <c r="H27" s="18">
        <v>0</v>
      </c>
      <c r="I27" s="19">
        <v>1793</v>
      </c>
      <c r="J27" s="49">
        <v>622430</v>
      </c>
      <c r="K27" s="49">
        <v>981571.86</v>
      </c>
      <c r="L27" s="47">
        <v>1604001.8599999999</v>
      </c>
      <c r="M27" s="47">
        <v>1872590</v>
      </c>
      <c r="N27" s="47">
        <v>8999879.0600000005</v>
      </c>
      <c r="O27" s="47">
        <v>10872469.060000001</v>
      </c>
      <c r="P27" s="47">
        <v>0</v>
      </c>
      <c r="Q27" s="48">
        <v>12476470.92</v>
      </c>
      <c r="R27" s="15">
        <f t="shared" si="0"/>
        <v>1142.0733944954129</v>
      </c>
      <c r="S27" s="12">
        <f t="shared" si="0"/>
        <v>738.023954887218</v>
      </c>
      <c r="T27" s="12">
        <f t="shared" si="0"/>
        <v>987.07806769230763</v>
      </c>
      <c r="U27" s="12">
        <f t="shared" si="0"/>
        <v>19506.145833333332</v>
      </c>
      <c r="V27" s="12">
        <f t="shared" si="0"/>
        <v>33581.638283582091</v>
      </c>
      <c r="W27" s="12">
        <f t="shared" si="0"/>
        <v>30800.195637393768</v>
      </c>
      <c r="X27" s="12">
        <v>0</v>
      </c>
      <c r="Y27" s="14">
        <f t="shared" si="1"/>
        <v>6958.4333073061907</v>
      </c>
      <c r="AA27" s="3"/>
      <c r="AB27" s="3"/>
      <c r="AC27" s="3"/>
      <c r="AD27" s="3"/>
      <c r="AE27" s="3"/>
      <c r="AF27" s="3"/>
      <c r="AG27" s="3"/>
      <c r="AH27" s="3"/>
    </row>
    <row r="28" spans="1:34" x14ac:dyDescent="0.2">
      <c r="A28" s="16" t="s">
        <v>58</v>
      </c>
      <c r="B28" s="17">
        <v>152</v>
      </c>
      <c r="C28" s="17">
        <v>321</v>
      </c>
      <c r="D28" s="17">
        <v>403</v>
      </c>
      <c r="E28" s="17">
        <v>13</v>
      </c>
      <c r="F28" s="17">
        <v>31</v>
      </c>
      <c r="G28" s="17">
        <v>44</v>
      </c>
      <c r="H28" s="18">
        <v>0</v>
      </c>
      <c r="I28" s="19">
        <v>422</v>
      </c>
      <c r="J28" s="49">
        <v>84684.68</v>
      </c>
      <c r="K28" s="49">
        <v>233934.26</v>
      </c>
      <c r="L28" s="47">
        <v>318618.94</v>
      </c>
      <c r="M28" s="47">
        <v>162167.84</v>
      </c>
      <c r="N28" s="47">
        <v>609562.26</v>
      </c>
      <c r="O28" s="47">
        <v>771730.1</v>
      </c>
      <c r="P28" s="47">
        <v>0</v>
      </c>
      <c r="Q28" s="48">
        <v>1090349.04</v>
      </c>
      <c r="R28" s="15">
        <f t="shared" si="0"/>
        <v>557.13605263157888</v>
      </c>
      <c r="S28" s="12">
        <f t="shared" si="0"/>
        <v>728.76716510903429</v>
      </c>
      <c r="T28" s="12">
        <f t="shared" si="0"/>
        <v>790.61771712158804</v>
      </c>
      <c r="U28" s="12">
        <f t="shared" si="0"/>
        <v>12474.449230769231</v>
      </c>
      <c r="V28" s="12">
        <f t="shared" si="0"/>
        <v>19663.29870967742</v>
      </c>
      <c r="W28" s="12">
        <f t="shared" si="0"/>
        <v>17539.320454545454</v>
      </c>
      <c r="X28" s="12">
        <v>0</v>
      </c>
      <c r="Y28" s="14">
        <f t="shared" si="1"/>
        <v>2583.765497630332</v>
      </c>
      <c r="AA28" s="3"/>
      <c r="AB28" s="3"/>
      <c r="AC28" s="3"/>
      <c r="AD28" s="3"/>
      <c r="AE28" s="3"/>
      <c r="AF28" s="3"/>
      <c r="AG28" s="3"/>
      <c r="AH28" s="3"/>
    </row>
    <row r="29" spans="1:34" x14ac:dyDescent="0.2">
      <c r="A29" s="16" t="s">
        <v>59</v>
      </c>
      <c r="B29" s="17">
        <v>168</v>
      </c>
      <c r="C29" s="17">
        <v>552</v>
      </c>
      <c r="D29" s="17">
        <v>642</v>
      </c>
      <c r="E29" s="17">
        <v>32</v>
      </c>
      <c r="F29" s="17">
        <v>108</v>
      </c>
      <c r="G29" s="17">
        <v>136</v>
      </c>
      <c r="H29" s="18">
        <v>0</v>
      </c>
      <c r="I29" s="19">
        <v>706</v>
      </c>
      <c r="J29" s="49">
        <v>210579.94</v>
      </c>
      <c r="K29" s="49">
        <v>568623.44999999995</v>
      </c>
      <c r="L29" s="47">
        <v>779203.3899999999</v>
      </c>
      <c r="M29" s="47">
        <v>554917.55000000005</v>
      </c>
      <c r="N29" s="47">
        <v>2692092.56</v>
      </c>
      <c r="O29" s="47">
        <v>3247010.1100000003</v>
      </c>
      <c r="P29" s="47">
        <v>0</v>
      </c>
      <c r="Q29" s="48">
        <v>4026213.5</v>
      </c>
      <c r="R29" s="15">
        <f t="shared" si="0"/>
        <v>1253.4520238095238</v>
      </c>
      <c r="S29" s="12">
        <f t="shared" si="0"/>
        <v>1030.1149456521739</v>
      </c>
      <c r="T29" s="12">
        <f t="shared" si="0"/>
        <v>1213.7124454828659</v>
      </c>
      <c r="U29" s="12">
        <f t="shared" si="0"/>
        <v>17341.173437500001</v>
      </c>
      <c r="V29" s="12">
        <f t="shared" si="0"/>
        <v>24926.782962962963</v>
      </c>
      <c r="W29" s="12">
        <f t="shared" si="0"/>
        <v>23875.074338235296</v>
      </c>
      <c r="X29" s="12">
        <v>0</v>
      </c>
      <c r="Y29" s="14">
        <f t="shared" si="1"/>
        <v>5702.8519830028326</v>
      </c>
      <c r="AA29" s="3"/>
      <c r="AB29" s="3"/>
      <c r="AC29" s="3"/>
      <c r="AD29" s="3"/>
      <c r="AE29" s="3"/>
      <c r="AF29" s="3"/>
      <c r="AG29" s="3"/>
      <c r="AH29" s="3"/>
    </row>
    <row r="30" spans="1:34" x14ac:dyDescent="0.2">
      <c r="A30" s="16" t="s">
        <v>60</v>
      </c>
      <c r="B30" s="17">
        <v>338</v>
      </c>
      <c r="C30" s="17">
        <v>604</v>
      </c>
      <c r="D30" s="17">
        <v>833</v>
      </c>
      <c r="E30" s="17">
        <v>85</v>
      </c>
      <c r="F30" s="17">
        <v>102</v>
      </c>
      <c r="G30" s="17">
        <v>179</v>
      </c>
      <c r="H30" s="18">
        <v>0</v>
      </c>
      <c r="I30" s="19">
        <v>918</v>
      </c>
      <c r="J30" s="49">
        <v>422764.05</v>
      </c>
      <c r="K30" s="49">
        <v>481328.46</v>
      </c>
      <c r="L30" s="47">
        <v>904092.51</v>
      </c>
      <c r="M30" s="47">
        <v>1509514.37</v>
      </c>
      <c r="N30" s="47">
        <v>4417339.9400000004</v>
      </c>
      <c r="O30" s="47">
        <v>5926854.3100000005</v>
      </c>
      <c r="P30" s="47">
        <v>0</v>
      </c>
      <c r="Q30" s="48">
        <v>6830946.8200000003</v>
      </c>
      <c r="R30" s="15">
        <f t="shared" si="0"/>
        <v>1250.7812130177515</v>
      </c>
      <c r="S30" s="12">
        <f t="shared" si="0"/>
        <v>796.90142384105968</v>
      </c>
      <c r="T30" s="12">
        <f t="shared" si="0"/>
        <v>1085.345150060024</v>
      </c>
      <c r="U30" s="12">
        <f t="shared" si="0"/>
        <v>17758.992588235295</v>
      </c>
      <c r="V30" s="12">
        <f t="shared" si="0"/>
        <v>43307.254313725491</v>
      </c>
      <c r="W30" s="12">
        <f t="shared" si="0"/>
        <v>33110.917932960896</v>
      </c>
      <c r="X30" s="12">
        <v>0</v>
      </c>
      <c r="Y30" s="14">
        <f t="shared" si="1"/>
        <v>7441.1185403050113</v>
      </c>
      <c r="AA30" s="3"/>
      <c r="AB30" s="3"/>
      <c r="AC30" s="3"/>
      <c r="AD30" s="3"/>
      <c r="AE30" s="3"/>
      <c r="AF30" s="3"/>
      <c r="AG30" s="3"/>
      <c r="AH30" s="3"/>
    </row>
    <row r="31" spans="1:34" x14ac:dyDescent="0.2">
      <c r="A31" s="16" t="s">
        <v>61</v>
      </c>
      <c r="B31" s="17">
        <v>492</v>
      </c>
      <c r="C31" s="17">
        <v>962</v>
      </c>
      <c r="D31" s="17">
        <v>1263</v>
      </c>
      <c r="E31" s="17">
        <v>102</v>
      </c>
      <c r="F31" s="17">
        <v>128</v>
      </c>
      <c r="G31" s="17">
        <v>225</v>
      </c>
      <c r="H31" s="18">
        <v>0</v>
      </c>
      <c r="I31" s="19">
        <v>1345</v>
      </c>
      <c r="J31" s="49">
        <v>436146.34</v>
      </c>
      <c r="K31" s="49">
        <v>910421.87</v>
      </c>
      <c r="L31" s="47">
        <v>1346568.21</v>
      </c>
      <c r="M31" s="47">
        <v>1888703.08</v>
      </c>
      <c r="N31" s="47">
        <v>5217103.66</v>
      </c>
      <c r="O31" s="47">
        <v>7105806.7400000002</v>
      </c>
      <c r="P31" s="47">
        <v>0</v>
      </c>
      <c r="Q31" s="48">
        <v>8452374.9499999993</v>
      </c>
      <c r="R31" s="15">
        <f t="shared" si="0"/>
        <v>886.47630081300815</v>
      </c>
      <c r="S31" s="12">
        <f t="shared" si="0"/>
        <v>946.38448024948025</v>
      </c>
      <c r="T31" s="12">
        <f t="shared" si="0"/>
        <v>1066.1664370546318</v>
      </c>
      <c r="U31" s="12">
        <f t="shared" si="0"/>
        <v>18516.696862745099</v>
      </c>
      <c r="V31" s="12">
        <f t="shared" si="0"/>
        <v>40758.622343750001</v>
      </c>
      <c r="W31" s="12">
        <f t="shared" si="0"/>
        <v>31581.36328888889</v>
      </c>
      <c r="X31" s="12">
        <v>0</v>
      </c>
      <c r="Y31" s="14">
        <f t="shared" si="1"/>
        <v>6284.2936431226763</v>
      </c>
      <c r="AA31" s="3"/>
      <c r="AB31" s="3"/>
      <c r="AC31" s="3"/>
      <c r="AD31" s="3"/>
      <c r="AE31" s="3"/>
      <c r="AF31" s="3"/>
      <c r="AG31" s="3"/>
      <c r="AH31" s="3"/>
    </row>
    <row r="32" spans="1:34" x14ac:dyDescent="0.2">
      <c r="A32" s="16" t="s">
        <v>62</v>
      </c>
      <c r="B32" s="17">
        <v>111</v>
      </c>
      <c r="C32" s="17">
        <v>373</v>
      </c>
      <c r="D32" s="17">
        <v>448</v>
      </c>
      <c r="E32" s="17">
        <v>25</v>
      </c>
      <c r="F32" s="17">
        <v>41</v>
      </c>
      <c r="G32" s="17">
        <v>66</v>
      </c>
      <c r="H32" s="18">
        <v>0</v>
      </c>
      <c r="I32" s="19">
        <v>495</v>
      </c>
      <c r="J32" s="50">
        <v>86291.76</v>
      </c>
      <c r="K32" s="50">
        <v>257005.95</v>
      </c>
      <c r="L32" s="50">
        <v>343297.71</v>
      </c>
      <c r="M32" s="50">
        <v>263481.40999999997</v>
      </c>
      <c r="N32" s="50">
        <v>1680115.66</v>
      </c>
      <c r="O32" s="50">
        <v>1943597.0699999998</v>
      </c>
      <c r="P32" s="50">
        <v>0</v>
      </c>
      <c r="Q32" s="51">
        <v>2286894.7799999998</v>
      </c>
      <c r="R32" s="15">
        <f t="shared" si="0"/>
        <v>777.4032432432432</v>
      </c>
      <c r="S32" s="12">
        <f t="shared" si="0"/>
        <v>689.02399463806978</v>
      </c>
      <c r="T32" s="12">
        <f t="shared" si="0"/>
        <v>766.2895312500001</v>
      </c>
      <c r="U32" s="12">
        <f t="shared" si="0"/>
        <v>10539.256399999998</v>
      </c>
      <c r="V32" s="12">
        <f t="shared" si="0"/>
        <v>40978.430731707318</v>
      </c>
      <c r="W32" s="12">
        <f t="shared" si="0"/>
        <v>29448.440454545453</v>
      </c>
      <c r="X32" s="12">
        <v>0</v>
      </c>
      <c r="Y32" s="14">
        <f t="shared" si="1"/>
        <v>4619.9894545454545</v>
      </c>
      <c r="AA32" s="3"/>
      <c r="AB32" s="3"/>
      <c r="AC32" s="3"/>
      <c r="AD32" s="3"/>
      <c r="AE32" s="3"/>
      <c r="AF32" s="3"/>
      <c r="AG32" s="3"/>
      <c r="AH32" s="3"/>
    </row>
    <row r="33" spans="1:34" x14ac:dyDescent="0.2">
      <c r="A33" s="16" t="s">
        <v>63</v>
      </c>
      <c r="B33" s="17">
        <v>1894</v>
      </c>
      <c r="C33" s="17">
        <v>4048</v>
      </c>
      <c r="D33" s="17">
        <v>4950</v>
      </c>
      <c r="E33" s="17">
        <v>761</v>
      </c>
      <c r="F33" s="17">
        <v>1178</v>
      </c>
      <c r="G33" s="17">
        <v>1893</v>
      </c>
      <c r="H33" s="18">
        <v>0</v>
      </c>
      <c r="I33" s="19">
        <v>5788</v>
      </c>
      <c r="J33" s="49">
        <v>2957076.3459799998</v>
      </c>
      <c r="K33" s="49">
        <v>4790998.5299999993</v>
      </c>
      <c r="L33" s="47">
        <v>7748074.8759799991</v>
      </c>
      <c r="M33" s="47">
        <v>18754328.050000001</v>
      </c>
      <c r="N33" s="47">
        <v>47931660.790000007</v>
      </c>
      <c r="O33" s="47">
        <v>66685988.840000004</v>
      </c>
      <c r="P33" s="47">
        <v>0</v>
      </c>
      <c r="Q33" s="48">
        <v>74434063.715980008</v>
      </c>
      <c r="R33" s="15">
        <f t="shared" si="0"/>
        <v>1561.2863495142553</v>
      </c>
      <c r="S33" s="12">
        <f t="shared" si="0"/>
        <v>1183.5470676877469</v>
      </c>
      <c r="T33" s="12">
        <f t="shared" si="0"/>
        <v>1565.267651713131</v>
      </c>
      <c r="U33" s="12">
        <f t="shared" si="0"/>
        <v>24644.32069645204</v>
      </c>
      <c r="V33" s="12">
        <f t="shared" si="0"/>
        <v>40689.015950764013</v>
      </c>
      <c r="W33" s="12">
        <f t="shared" si="0"/>
        <v>35227.67503433703</v>
      </c>
      <c r="X33" s="12">
        <v>0</v>
      </c>
      <c r="Y33" s="14">
        <f t="shared" si="1"/>
        <v>12860.066295089842</v>
      </c>
      <c r="AA33" s="3"/>
      <c r="AB33" s="3"/>
      <c r="AC33" s="3"/>
      <c r="AD33" s="3"/>
      <c r="AE33" s="3"/>
      <c r="AF33" s="3"/>
      <c r="AG33" s="3"/>
      <c r="AH33" s="3"/>
    </row>
    <row r="34" spans="1:34" x14ac:dyDescent="0.2">
      <c r="A34" s="16" t="s">
        <v>64</v>
      </c>
      <c r="B34" s="17">
        <v>651</v>
      </c>
      <c r="C34" s="17">
        <v>1206</v>
      </c>
      <c r="D34" s="17">
        <v>1567</v>
      </c>
      <c r="E34" s="17">
        <v>223</v>
      </c>
      <c r="F34" s="17">
        <v>388</v>
      </c>
      <c r="G34" s="17">
        <v>576</v>
      </c>
      <c r="H34" s="18">
        <v>0</v>
      </c>
      <c r="I34" s="19">
        <v>1869</v>
      </c>
      <c r="J34" s="49">
        <v>700483.26</v>
      </c>
      <c r="K34" s="49">
        <v>1423904.94</v>
      </c>
      <c r="L34" s="47">
        <v>2124388.2000000002</v>
      </c>
      <c r="M34" s="47">
        <v>4890647.63</v>
      </c>
      <c r="N34" s="47">
        <v>17709355.16</v>
      </c>
      <c r="O34" s="47">
        <v>22600002.789999999</v>
      </c>
      <c r="P34" s="47">
        <v>0</v>
      </c>
      <c r="Q34" s="48">
        <v>24724390.989999998</v>
      </c>
      <c r="R34" s="15">
        <f t="shared" si="0"/>
        <v>1076.0111520737328</v>
      </c>
      <c r="S34" s="12">
        <f t="shared" si="0"/>
        <v>1180.6840298507461</v>
      </c>
      <c r="T34" s="12">
        <f t="shared" si="0"/>
        <v>1355.7040204211871</v>
      </c>
      <c r="U34" s="12">
        <f t="shared" si="0"/>
        <v>21931.155291479819</v>
      </c>
      <c r="V34" s="12">
        <f t="shared" si="0"/>
        <v>45642.667938144332</v>
      </c>
      <c r="W34" s="12">
        <f t="shared" si="0"/>
        <v>39236.11595486111</v>
      </c>
      <c r="X34" s="12">
        <v>0</v>
      </c>
      <c r="Y34" s="14">
        <f t="shared" si="1"/>
        <v>13228.673616907436</v>
      </c>
      <c r="AA34" s="3"/>
      <c r="AB34" s="3"/>
      <c r="AC34" s="3"/>
      <c r="AD34" s="3"/>
      <c r="AE34" s="3"/>
      <c r="AF34" s="3"/>
      <c r="AG34" s="3"/>
      <c r="AH34" s="3"/>
    </row>
    <row r="35" spans="1:34" x14ac:dyDescent="0.2">
      <c r="A35" s="16" t="s">
        <v>65</v>
      </c>
      <c r="B35" s="17">
        <v>349</v>
      </c>
      <c r="C35" s="17">
        <v>497</v>
      </c>
      <c r="D35" s="17">
        <v>706</v>
      </c>
      <c r="E35" s="17">
        <v>58</v>
      </c>
      <c r="F35" s="17">
        <v>85</v>
      </c>
      <c r="G35" s="17">
        <v>139</v>
      </c>
      <c r="H35" s="18">
        <v>0</v>
      </c>
      <c r="I35" s="19">
        <v>757</v>
      </c>
      <c r="J35" s="49">
        <v>352587.03</v>
      </c>
      <c r="K35" s="49">
        <v>457705.11</v>
      </c>
      <c r="L35" s="47">
        <v>810292.14</v>
      </c>
      <c r="M35" s="47">
        <v>729067.65</v>
      </c>
      <c r="N35" s="47">
        <v>2174287.4300000002</v>
      </c>
      <c r="O35" s="47">
        <v>2903355.08</v>
      </c>
      <c r="P35" s="47">
        <v>0</v>
      </c>
      <c r="Q35" s="48">
        <v>3713647.22</v>
      </c>
      <c r="R35" s="15">
        <f t="shared" si="0"/>
        <v>1010.2780229226362</v>
      </c>
      <c r="S35" s="12">
        <f t="shared" si="0"/>
        <v>920.93583501006037</v>
      </c>
      <c r="T35" s="12">
        <f t="shared" si="0"/>
        <v>1147.7225779036828</v>
      </c>
      <c r="U35" s="12">
        <f t="shared" si="0"/>
        <v>12570.131896551724</v>
      </c>
      <c r="V35" s="12">
        <f t="shared" si="0"/>
        <v>25579.85211764706</v>
      </c>
      <c r="W35" s="12">
        <f t="shared" si="0"/>
        <v>20887.446618705035</v>
      </c>
      <c r="X35" s="12">
        <v>0</v>
      </c>
      <c r="Y35" s="14">
        <f t="shared" si="1"/>
        <v>4905.7426948480852</v>
      </c>
      <c r="AA35" s="3"/>
      <c r="AB35" s="3"/>
      <c r="AC35" s="3"/>
      <c r="AD35" s="3"/>
      <c r="AE35" s="3"/>
      <c r="AF35" s="3"/>
      <c r="AG35" s="3"/>
      <c r="AH35" s="3"/>
    </row>
    <row r="36" spans="1:34" x14ac:dyDescent="0.2">
      <c r="A36" s="16" t="s">
        <v>66</v>
      </c>
      <c r="B36" s="17">
        <v>866</v>
      </c>
      <c r="C36" s="17">
        <v>1869</v>
      </c>
      <c r="D36" s="17">
        <v>2352</v>
      </c>
      <c r="E36" s="17">
        <v>237</v>
      </c>
      <c r="F36" s="17">
        <v>476</v>
      </c>
      <c r="G36" s="17">
        <v>693</v>
      </c>
      <c r="H36" s="18">
        <v>0</v>
      </c>
      <c r="I36" s="19">
        <v>2659</v>
      </c>
      <c r="J36" s="49">
        <v>1044098.24</v>
      </c>
      <c r="K36" s="49">
        <v>1718503.87</v>
      </c>
      <c r="L36" s="47">
        <v>2762602.1100000003</v>
      </c>
      <c r="M36" s="47">
        <v>5925838.1299999999</v>
      </c>
      <c r="N36" s="47">
        <v>16591455.710000001</v>
      </c>
      <c r="O36" s="47">
        <v>22517293.84</v>
      </c>
      <c r="P36" s="47">
        <v>0</v>
      </c>
      <c r="Q36" s="48">
        <v>25279895.949999999</v>
      </c>
      <c r="R36" s="15">
        <f t="shared" si="0"/>
        <v>1205.6561662817551</v>
      </c>
      <c r="S36" s="12">
        <f t="shared" si="0"/>
        <v>919.47772605671491</v>
      </c>
      <c r="T36" s="12">
        <f t="shared" si="0"/>
        <v>1174.5757270408164</v>
      </c>
      <c r="U36" s="12">
        <f t="shared" si="0"/>
        <v>25003.536413502108</v>
      </c>
      <c r="V36" s="12">
        <f t="shared" si="0"/>
        <v>34855.999390756304</v>
      </c>
      <c r="W36" s="12">
        <f t="shared" si="0"/>
        <v>32492.487503607503</v>
      </c>
      <c r="X36" s="12">
        <v>0</v>
      </c>
      <c r="Y36" s="14">
        <f t="shared" si="1"/>
        <v>9507.2944528018052</v>
      </c>
      <c r="AA36" s="3"/>
      <c r="AB36" s="3"/>
      <c r="AC36" s="3"/>
      <c r="AD36" s="3"/>
      <c r="AE36" s="3"/>
      <c r="AF36" s="3"/>
      <c r="AG36" s="3"/>
      <c r="AH36" s="3"/>
    </row>
    <row r="37" spans="1:34" x14ac:dyDescent="0.2">
      <c r="A37" s="16" t="s">
        <v>67</v>
      </c>
      <c r="B37" s="17">
        <v>432</v>
      </c>
      <c r="C37" s="17">
        <v>1053</v>
      </c>
      <c r="D37" s="17">
        <v>1292</v>
      </c>
      <c r="E37" s="17">
        <v>114</v>
      </c>
      <c r="F37" s="17">
        <v>231</v>
      </c>
      <c r="G37" s="17">
        <v>331</v>
      </c>
      <c r="H37" s="18">
        <v>0</v>
      </c>
      <c r="I37" s="19">
        <v>1427</v>
      </c>
      <c r="J37" s="49">
        <v>347328.16</v>
      </c>
      <c r="K37" s="49">
        <v>837921.1</v>
      </c>
      <c r="L37" s="47">
        <v>1185249.26</v>
      </c>
      <c r="M37" s="47">
        <v>2306792.94</v>
      </c>
      <c r="N37" s="47">
        <v>7425227.5999999996</v>
      </c>
      <c r="O37" s="47">
        <v>9732020.5399999991</v>
      </c>
      <c r="P37" s="47">
        <v>0</v>
      </c>
      <c r="Q37" s="48">
        <v>10917269.799999999</v>
      </c>
      <c r="R37" s="15">
        <f t="shared" si="0"/>
        <v>804.00037037037032</v>
      </c>
      <c r="S37" s="12">
        <f t="shared" si="0"/>
        <v>795.74653371320039</v>
      </c>
      <c r="T37" s="12">
        <f t="shared" si="0"/>
        <v>917.37558823529412</v>
      </c>
      <c r="U37" s="12">
        <f t="shared" si="0"/>
        <v>20235.025789473682</v>
      </c>
      <c r="V37" s="12">
        <f t="shared" si="0"/>
        <v>32143.842424242423</v>
      </c>
      <c r="W37" s="12">
        <f t="shared" si="0"/>
        <v>29401.874743202414</v>
      </c>
      <c r="X37" s="12">
        <v>0</v>
      </c>
      <c r="Y37" s="14">
        <f t="shared" si="1"/>
        <v>7650.5044148563411</v>
      </c>
      <c r="AA37" s="3"/>
      <c r="AB37" s="3"/>
      <c r="AC37" s="3"/>
      <c r="AD37" s="3"/>
      <c r="AE37" s="3"/>
      <c r="AF37" s="3"/>
      <c r="AG37" s="3"/>
      <c r="AH37" s="3"/>
    </row>
    <row r="38" spans="1:34" x14ac:dyDescent="0.2">
      <c r="A38" s="16" t="s">
        <v>68</v>
      </c>
      <c r="B38" s="17">
        <v>233</v>
      </c>
      <c r="C38" s="17">
        <v>718</v>
      </c>
      <c r="D38" s="17">
        <v>797</v>
      </c>
      <c r="E38" s="17">
        <v>23</v>
      </c>
      <c r="F38" s="17">
        <v>114</v>
      </c>
      <c r="G38" s="17">
        <v>131</v>
      </c>
      <c r="H38" s="18">
        <v>0</v>
      </c>
      <c r="I38" s="19">
        <v>868</v>
      </c>
      <c r="J38" s="49">
        <v>138638.88</v>
      </c>
      <c r="K38" s="49">
        <v>523344.4</v>
      </c>
      <c r="L38" s="47">
        <v>661983.28</v>
      </c>
      <c r="M38" s="47">
        <v>687253.39</v>
      </c>
      <c r="N38" s="47">
        <v>2969996.93</v>
      </c>
      <c r="O38" s="47">
        <v>3657250.3200000003</v>
      </c>
      <c r="P38" s="47">
        <v>0</v>
      </c>
      <c r="Q38" s="48">
        <v>4319233.6000000006</v>
      </c>
      <c r="R38" s="15">
        <f t="shared" si="0"/>
        <v>595.01665236051508</v>
      </c>
      <c r="S38" s="12">
        <f t="shared" si="0"/>
        <v>728.89192200557102</v>
      </c>
      <c r="T38" s="12">
        <f t="shared" si="0"/>
        <v>830.59382685069011</v>
      </c>
      <c r="U38" s="12">
        <f t="shared" si="0"/>
        <v>29880.582173913044</v>
      </c>
      <c r="V38" s="12">
        <f t="shared" si="0"/>
        <v>26052.604649122808</v>
      </c>
      <c r="W38" s="12">
        <f t="shared" si="0"/>
        <v>27917.941374045804</v>
      </c>
      <c r="X38" s="12">
        <v>0</v>
      </c>
      <c r="Y38" s="14">
        <f t="shared" si="1"/>
        <v>4976.0755760368666</v>
      </c>
      <c r="AA38" s="3"/>
      <c r="AB38" s="3"/>
      <c r="AC38" s="3"/>
      <c r="AD38" s="3"/>
      <c r="AE38" s="3"/>
      <c r="AF38" s="3"/>
      <c r="AG38" s="3"/>
      <c r="AH38" s="3"/>
    </row>
    <row r="39" spans="1:34" x14ac:dyDescent="0.2">
      <c r="A39" s="16" t="s">
        <v>69</v>
      </c>
      <c r="B39" s="17">
        <v>718</v>
      </c>
      <c r="C39" s="17">
        <v>2168</v>
      </c>
      <c r="D39" s="17">
        <v>2545</v>
      </c>
      <c r="E39" s="17">
        <v>359</v>
      </c>
      <c r="F39" s="17">
        <v>497</v>
      </c>
      <c r="G39" s="17">
        <v>828</v>
      </c>
      <c r="H39" s="18">
        <v>0</v>
      </c>
      <c r="I39" s="19">
        <v>2909</v>
      </c>
      <c r="J39" s="49">
        <v>1030734.21</v>
      </c>
      <c r="K39" s="49">
        <v>2507705.94</v>
      </c>
      <c r="L39" s="47">
        <v>3538440.15</v>
      </c>
      <c r="M39" s="47">
        <v>9047733.4199999999</v>
      </c>
      <c r="N39" s="47">
        <v>17617235.52</v>
      </c>
      <c r="O39" s="47">
        <v>26664968.939999998</v>
      </c>
      <c r="P39" s="47">
        <v>0</v>
      </c>
      <c r="Q39" s="48">
        <v>30203409.089999996</v>
      </c>
      <c r="R39" s="15">
        <f t="shared" si="0"/>
        <v>1435.5629665738161</v>
      </c>
      <c r="S39" s="12">
        <f t="shared" si="0"/>
        <v>1156.6909317343172</v>
      </c>
      <c r="T39" s="12">
        <f t="shared" si="0"/>
        <v>1390.3497642436148</v>
      </c>
      <c r="U39" s="12">
        <f t="shared" si="0"/>
        <v>25202.600055710307</v>
      </c>
      <c r="V39" s="12">
        <f t="shared" si="0"/>
        <v>35447.153963782694</v>
      </c>
      <c r="W39" s="12">
        <f t="shared" si="0"/>
        <v>32204.06876811594</v>
      </c>
      <c r="X39" s="12">
        <v>0</v>
      </c>
      <c r="Y39" s="14">
        <f t="shared" si="1"/>
        <v>10382.746335510483</v>
      </c>
      <c r="AA39" s="3"/>
      <c r="AB39" s="3"/>
      <c r="AC39" s="3"/>
      <c r="AD39" s="3"/>
      <c r="AE39" s="3"/>
      <c r="AF39" s="3"/>
      <c r="AG39" s="3"/>
      <c r="AH39" s="3"/>
    </row>
    <row r="40" spans="1:34" x14ac:dyDescent="0.2">
      <c r="A40" s="16" t="s">
        <v>70</v>
      </c>
      <c r="B40" s="17">
        <v>346</v>
      </c>
      <c r="C40" s="17">
        <v>892</v>
      </c>
      <c r="D40" s="17">
        <v>1072</v>
      </c>
      <c r="E40" s="17">
        <v>92</v>
      </c>
      <c r="F40" s="17">
        <v>157</v>
      </c>
      <c r="G40" s="17">
        <v>248</v>
      </c>
      <c r="H40" s="18">
        <v>0</v>
      </c>
      <c r="I40" s="19">
        <v>1174</v>
      </c>
      <c r="J40" s="49">
        <v>321147.46999999997</v>
      </c>
      <c r="K40" s="49">
        <v>770051.63</v>
      </c>
      <c r="L40" s="47">
        <v>1091199.1000000001</v>
      </c>
      <c r="M40" s="47">
        <v>1769493.6</v>
      </c>
      <c r="N40" s="47">
        <v>5001160.9400000004</v>
      </c>
      <c r="O40" s="47">
        <v>6770654.540000001</v>
      </c>
      <c r="P40" s="47">
        <v>0</v>
      </c>
      <c r="Q40" s="48">
        <v>7861853.6400000006</v>
      </c>
      <c r="R40" s="15">
        <f t="shared" si="0"/>
        <v>928.17187861271668</v>
      </c>
      <c r="S40" s="12">
        <f t="shared" si="0"/>
        <v>863.28658071748885</v>
      </c>
      <c r="T40" s="12">
        <f t="shared" si="0"/>
        <v>1017.9096082089553</v>
      </c>
      <c r="U40" s="12">
        <f t="shared" si="0"/>
        <v>19233.626086956523</v>
      </c>
      <c r="V40" s="12">
        <f t="shared" si="0"/>
        <v>31854.528280254781</v>
      </c>
      <c r="W40" s="12">
        <f t="shared" si="0"/>
        <v>27301.026370967746</v>
      </c>
      <c r="X40" s="12">
        <v>0</v>
      </c>
      <c r="Y40" s="14">
        <f t="shared" si="1"/>
        <v>6696.6385349233396</v>
      </c>
      <c r="AA40" s="3"/>
      <c r="AB40" s="3"/>
      <c r="AC40" s="3"/>
      <c r="AD40" s="3"/>
      <c r="AE40" s="3"/>
      <c r="AF40" s="3"/>
      <c r="AG40" s="3"/>
      <c r="AH40" s="3"/>
    </row>
    <row r="41" spans="1:34" x14ac:dyDescent="0.2">
      <c r="A41" s="16" t="s">
        <v>71</v>
      </c>
      <c r="B41" s="17">
        <v>202</v>
      </c>
      <c r="C41" s="17">
        <v>516</v>
      </c>
      <c r="D41" s="17">
        <v>621</v>
      </c>
      <c r="E41" s="17">
        <v>60</v>
      </c>
      <c r="F41" s="17">
        <v>105</v>
      </c>
      <c r="G41" s="17">
        <v>162</v>
      </c>
      <c r="H41" s="18">
        <v>0</v>
      </c>
      <c r="I41" s="19">
        <v>702</v>
      </c>
      <c r="J41" s="49">
        <v>156600.20000000001</v>
      </c>
      <c r="K41" s="49">
        <v>350184.26</v>
      </c>
      <c r="L41" s="47">
        <v>506784.46</v>
      </c>
      <c r="M41" s="47">
        <v>950599.22</v>
      </c>
      <c r="N41" s="47">
        <v>3356171.06</v>
      </c>
      <c r="O41" s="47">
        <v>4306770.28</v>
      </c>
      <c r="P41" s="47">
        <v>0</v>
      </c>
      <c r="Q41" s="48">
        <v>4813554.75</v>
      </c>
      <c r="R41" s="15">
        <f t="shared" si="0"/>
        <v>775.2485148514852</v>
      </c>
      <c r="S41" s="12">
        <f t="shared" si="0"/>
        <v>678.65166666666664</v>
      </c>
      <c r="T41" s="12">
        <f t="shared" si="0"/>
        <v>816.07803542673116</v>
      </c>
      <c r="U41" s="12">
        <f t="shared" si="0"/>
        <v>15843.320333333333</v>
      </c>
      <c r="V41" s="12">
        <f t="shared" si="0"/>
        <v>31963.533904761905</v>
      </c>
      <c r="W41" s="12">
        <f t="shared" si="0"/>
        <v>26585.001728395062</v>
      </c>
      <c r="X41" s="12">
        <v>0</v>
      </c>
      <c r="Y41" s="14">
        <f t="shared" si="1"/>
        <v>6856.9155982905986</v>
      </c>
      <c r="AA41" s="3"/>
      <c r="AB41" s="3"/>
      <c r="AC41" s="3"/>
      <c r="AD41" s="3"/>
      <c r="AE41" s="3"/>
      <c r="AF41" s="3"/>
      <c r="AG41" s="3"/>
      <c r="AH41" s="3"/>
    </row>
    <row r="42" spans="1:34" x14ac:dyDescent="0.2">
      <c r="A42" s="16" t="s">
        <v>72</v>
      </c>
      <c r="B42" s="17">
        <v>444</v>
      </c>
      <c r="C42" s="17">
        <v>1016</v>
      </c>
      <c r="D42" s="17">
        <v>1298</v>
      </c>
      <c r="E42" s="17">
        <v>130</v>
      </c>
      <c r="F42" s="17">
        <v>226</v>
      </c>
      <c r="G42" s="17">
        <v>345</v>
      </c>
      <c r="H42" s="18">
        <v>0</v>
      </c>
      <c r="I42" s="19">
        <v>1468</v>
      </c>
      <c r="J42" s="49">
        <v>513266.17</v>
      </c>
      <c r="K42" s="49">
        <v>839366.46</v>
      </c>
      <c r="L42" s="47">
        <v>1352632.63</v>
      </c>
      <c r="M42" s="47">
        <v>2501064.65</v>
      </c>
      <c r="N42" s="47">
        <v>8237862.46</v>
      </c>
      <c r="O42" s="47">
        <v>10738927.109999999</v>
      </c>
      <c r="P42" s="47">
        <v>0</v>
      </c>
      <c r="Q42" s="48">
        <v>12091559.739999998</v>
      </c>
      <c r="R42" s="15">
        <f t="shared" si="0"/>
        <v>1156.0048873873873</v>
      </c>
      <c r="S42" s="12">
        <f t="shared" si="0"/>
        <v>826.1480905511811</v>
      </c>
      <c r="T42" s="12">
        <f t="shared" si="0"/>
        <v>1042.0898536209552</v>
      </c>
      <c r="U42" s="12">
        <f t="shared" si="0"/>
        <v>19238.958846153844</v>
      </c>
      <c r="V42" s="12">
        <f t="shared" si="0"/>
        <v>36450.718849557525</v>
      </c>
      <c r="W42" s="12">
        <f t="shared" si="0"/>
        <v>31127.324956521737</v>
      </c>
      <c r="X42" s="12">
        <v>0</v>
      </c>
      <c r="Y42" s="14">
        <f t="shared" si="1"/>
        <v>8236.7573160762931</v>
      </c>
      <c r="AA42" s="3"/>
      <c r="AB42" s="3"/>
      <c r="AC42" s="3"/>
      <c r="AD42" s="3"/>
      <c r="AE42" s="3"/>
      <c r="AF42" s="3"/>
      <c r="AG42" s="3"/>
      <c r="AH42" s="3"/>
    </row>
    <row r="43" spans="1:34" x14ac:dyDescent="0.2">
      <c r="A43" s="16" t="s">
        <v>73</v>
      </c>
      <c r="B43" s="17">
        <v>574</v>
      </c>
      <c r="C43" s="17">
        <v>1230</v>
      </c>
      <c r="D43" s="17">
        <v>1592</v>
      </c>
      <c r="E43" s="17">
        <v>117</v>
      </c>
      <c r="F43" s="17">
        <v>317</v>
      </c>
      <c r="G43" s="17">
        <v>432</v>
      </c>
      <c r="H43" s="18">
        <v>0</v>
      </c>
      <c r="I43" s="19">
        <v>1798</v>
      </c>
      <c r="J43" s="49">
        <v>439015.49</v>
      </c>
      <c r="K43" s="49">
        <v>1133733.6399999999</v>
      </c>
      <c r="L43" s="47">
        <v>1572749.13</v>
      </c>
      <c r="M43" s="47">
        <v>2200986.9300000002</v>
      </c>
      <c r="N43" s="47">
        <v>10360846.859999999</v>
      </c>
      <c r="O43" s="47">
        <v>12561833.789999999</v>
      </c>
      <c r="P43" s="47">
        <v>0</v>
      </c>
      <c r="Q43" s="48">
        <v>14134582.919999998</v>
      </c>
      <c r="R43" s="15">
        <f t="shared" si="0"/>
        <v>764.83534843205575</v>
      </c>
      <c r="S43" s="12">
        <f t="shared" si="0"/>
        <v>921.73466666666661</v>
      </c>
      <c r="T43" s="12">
        <f t="shared" si="0"/>
        <v>987.90774497487428</v>
      </c>
      <c r="U43" s="12">
        <f t="shared" si="0"/>
        <v>18811.854102564103</v>
      </c>
      <c r="V43" s="12">
        <f t="shared" si="0"/>
        <v>32684.059495268139</v>
      </c>
      <c r="W43" s="12">
        <f t="shared" si="0"/>
        <v>29078.31895833333</v>
      </c>
      <c r="X43" s="12">
        <v>0</v>
      </c>
      <c r="Y43" s="14">
        <f t="shared" si="1"/>
        <v>7861.2808231368172</v>
      </c>
      <c r="AA43" s="3"/>
      <c r="AB43" s="3"/>
      <c r="AC43" s="3"/>
      <c r="AD43" s="3"/>
      <c r="AE43" s="3"/>
      <c r="AF43" s="3"/>
      <c r="AG43" s="3"/>
      <c r="AH43" s="3"/>
    </row>
    <row r="44" spans="1:34" x14ac:dyDescent="0.2">
      <c r="A44" s="16" t="s">
        <v>74</v>
      </c>
      <c r="B44" s="17">
        <v>223</v>
      </c>
      <c r="C44" s="17">
        <v>355</v>
      </c>
      <c r="D44" s="17">
        <v>528</v>
      </c>
      <c r="E44" s="17">
        <v>37</v>
      </c>
      <c r="F44" s="17">
        <v>41</v>
      </c>
      <c r="G44" s="17">
        <v>77</v>
      </c>
      <c r="H44" s="18">
        <v>0</v>
      </c>
      <c r="I44" s="19">
        <v>568</v>
      </c>
      <c r="J44" s="49">
        <v>140162.26999999999</v>
      </c>
      <c r="K44" s="49">
        <v>159088.04999999999</v>
      </c>
      <c r="L44" s="47">
        <v>299250.31999999995</v>
      </c>
      <c r="M44" s="47">
        <v>378927.71</v>
      </c>
      <c r="N44" s="47">
        <v>877823.58</v>
      </c>
      <c r="O44" s="47">
        <v>1256751.29</v>
      </c>
      <c r="P44" s="47">
        <v>0</v>
      </c>
      <c r="Q44" s="48">
        <v>1556001.6099999999</v>
      </c>
      <c r="R44" s="15">
        <f t="shared" si="0"/>
        <v>628.53035874439456</v>
      </c>
      <c r="S44" s="12">
        <f t="shared" si="0"/>
        <v>448.135352112676</v>
      </c>
      <c r="T44" s="12">
        <f t="shared" si="0"/>
        <v>566.76196969696957</v>
      </c>
      <c r="U44" s="12">
        <f t="shared" si="0"/>
        <v>10241.28945945946</v>
      </c>
      <c r="V44" s="12">
        <f t="shared" si="0"/>
        <v>21410.331219512194</v>
      </c>
      <c r="W44" s="12">
        <f t="shared" si="0"/>
        <v>16321.445324675326</v>
      </c>
      <c r="X44" s="12">
        <v>0</v>
      </c>
      <c r="Y44" s="14">
        <f t="shared" si="1"/>
        <v>2739.4394542253517</v>
      </c>
      <c r="AA44" s="3"/>
      <c r="AB44" s="3"/>
      <c r="AC44" s="3"/>
      <c r="AD44" s="3"/>
      <c r="AE44" s="3"/>
      <c r="AF44" s="3"/>
      <c r="AG44" s="3"/>
      <c r="AH44" s="3"/>
    </row>
    <row r="45" spans="1:34" x14ac:dyDescent="0.2">
      <c r="A45" s="16" t="s">
        <v>75</v>
      </c>
      <c r="B45" s="17">
        <v>1759</v>
      </c>
      <c r="C45" s="17">
        <v>3208</v>
      </c>
      <c r="D45" s="17">
        <v>4132</v>
      </c>
      <c r="E45" s="17">
        <v>658</v>
      </c>
      <c r="F45" s="17">
        <v>860</v>
      </c>
      <c r="G45" s="17">
        <v>1427</v>
      </c>
      <c r="H45" s="18">
        <v>0</v>
      </c>
      <c r="I45" s="19">
        <v>4753</v>
      </c>
      <c r="J45" s="49">
        <v>2330414.89</v>
      </c>
      <c r="K45" s="49">
        <v>3774820.13</v>
      </c>
      <c r="L45" s="47">
        <v>6105235.0199999996</v>
      </c>
      <c r="M45" s="47">
        <v>17268929.879999999</v>
      </c>
      <c r="N45" s="47">
        <v>33249847.41</v>
      </c>
      <c r="O45" s="47">
        <v>50518777.289999999</v>
      </c>
      <c r="P45" s="47">
        <v>0</v>
      </c>
      <c r="Q45" s="48">
        <v>56624012.310000002</v>
      </c>
      <c r="R45" s="15">
        <f t="shared" si="0"/>
        <v>1324.8521262080728</v>
      </c>
      <c r="S45" s="12">
        <f t="shared" si="0"/>
        <v>1176.6895667082294</v>
      </c>
      <c r="T45" s="12">
        <f t="shared" si="0"/>
        <v>1477.5496176185866</v>
      </c>
      <c r="U45" s="12">
        <f t="shared" si="0"/>
        <v>26244.574285714283</v>
      </c>
      <c r="V45" s="12">
        <f t="shared" si="0"/>
        <v>38662.613267441862</v>
      </c>
      <c r="W45" s="12">
        <f t="shared" si="0"/>
        <v>35402.086398037842</v>
      </c>
      <c r="X45" s="12">
        <v>0</v>
      </c>
      <c r="Y45" s="14">
        <f t="shared" si="1"/>
        <v>11913.320494424574</v>
      </c>
      <c r="AA45" s="3"/>
      <c r="AB45" s="3"/>
      <c r="AC45" s="3"/>
      <c r="AD45" s="3"/>
      <c r="AE45" s="3"/>
      <c r="AF45" s="3"/>
      <c r="AG45" s="3"/>
      <c r="AH45" s="3"/>
    </row>
    <row r="46" spans="1:34" x14ac:dyDescent="0.2">
      <c r="A46" s="16" t="s">
        <v>76</v>
      </c>
      <c r="B46" s="17">
        <v>177</v>
      </c>
      <c r="C46" s="17">
        <v>176</v>
      </c>
      <c r="D46" s="17">
        <v>320</v>
      </c>
      <c r="E46" s="17">
        <v>42</v>
      </c>
      <c r="F46" s="17">
        <v>30</v>
      </c>
      <c r="G46" s="17">
        <v>72</v>
      </c>
      <c r="H46" s="18">
        <v>0</v>
      </c>
      <c r="I46" s="19">
        <v>347</v>
      </c>
      <c r="J46" s="49">
        <v>213231.62</v>
      </c>
      <c r="K46" s="49">
        <v>103190.98</v>
      </c>
      <c r="L46" s="47">
        <v>316422.61</v>
      </c>
      <c r="M46" s="47">
        <v>1085317.8</v>
      </c>
      <c r="N46" s="47">
        <v>612613.71</v>
      </c>
      <c r="O46" s="47">
        <v>1697931.51</v>
      </c>
      <c r="P46" s="47">
        <v>0</v>
      </c>
      <c r="Q46" s="48">
        <v>2014354.12</v>
      </c>
      <c r="R46" s="15">
        <f t="shared" si="0"/>
        <v>1204.698418079096</v>
      </c>
      <c r="S46" s="12">
        <f t="shared" si="0"/>
        <v>586.31238636363639</v>
      </c>
      <c r="T46" s="12">
        <f t="shared" si="0"/>
        <v>988.82065624999996</v>
      </c>
      <c r="U46" s="12">
        <f t="shared" si="0"/>
        <v>25840.9</v>
      </c>
      <c r="V46" s="12">
        <f t="shared" si="0"/>
        <v>20420.456999999999</v>
      </c>
      <c r="W46" s="12">
        <f t="shared" si="0"/>
        <v>23582.382083333334</v>
      </c>
      <c r="X46" s="12">
        <v>0</v>
      </c>
      <c r="Y46" s="14">
        <f t="shared" si="1"/>
        <v>5805.0551008645534</v>
      </c>
      <c r="AA46" s="3"/>
      <c r="AB46" s="3"/>
      <c r="AC46" s="3"/>
      <c r="AD46" s="3"/>
      <c r="AE46" s="3"/>
      <c r="AF46" s="3"/>
      <c r="AG46" s="3"/>
      <c r="AH46" s="3"/>
    </row>
    <row r="47" spans="1:34" x14ac:dyDescent="0.2">
      <c r="A47" s="16" t="s">
        <v>77</v>
      </c>
      <c r="B47" s="17">
        <v>183</v>
      </c>
      <c r="C47" s="17">
        <v>503</v>
      </c>
      <c r="D47" s="17">
        <v>609</v>
      </c>
      <c r="E47" s="17">
        <v>34</v>
      </c>
      <c r="F47" s="17">
        <v>80</v>
      </c>
      <c r="G47" s="17">
        <v>113</v>
      </c>
      <c r="H47" s="18">
        <v>0</v>
      </c>
      <c r="I47" s="19">
        <v>659</v>
      </c>
      <c r="J47" s="49">
        <v>164877.46</v>
      </c>
      <c r="K47" s="49">
        <v>346562.11</v>
      </c>
      <c r="L47" s="47">
        <v>511439.57</v>
      </c>
      <c r="M47" s="47">
        <v>690460.37</v>
      </c>
      <c r="N47" s="47">
        <v>2068277.13</v>
      </c>
      <c r="O47" s="47">
        <v>2758737.5</v>
      </c>
      <c r="P47" s="47">
        <v>0</v>
      </c>
      <c r="Q47" s="48">
        <v>3270177.07</v>
      </c>
      <c r="R47" s="15">
        <f t="shared" si="0"/>
        <v>900.96972677595625</v>
      </c>
      <c r="S47" s="12">
        <f t="shared" si="0"/>
        <v>688.99027833001981</v>
      </c>
      <c r="T47" s="12">
        <f t="shared" si="0"/>
        <v>839.802249589491</v>
      </c>
      <c r="U47" s="12">
        <f t="shared" si="0"/>
        <v>20307.657941176469</v>
      </c>
      <c r="V47" s="12">
        <f t="shared" si="0"/>
        <v>25853.464124999999</v>
      </c>
      <c r="W47" s="12">
        <f t="shared" si="0"/>
        <v>24413.606194690266</v>
      </c>
      <c r="X47" s="12">
        <v>0</v>
      </c>
      <c r="Y47" s="14">
        <f t="shared" si="1"/>
        <v>4962.3324279210919</v>
      </c>
      <c r="AA47" s="3"/>
      <c r="AB47" s="3"/>
      <c r="AC47" s="3"/>
      <c r="AD47" s="3"/>
      <c r="AE47" s="3"/>
      <c r="AF47" s="3"/>
      <c r="AG47" s="3"/>
      <c r="AH47" s="3"/>
    </row>
    <row r="48" spans="1:34" x14ac:dyDescent="0.2">
      <c r="A48" s="16" t="s">
        <v>78</v>
      </c>
      <c r="B48" s="17">
        <v>251</v>
      </c>
      <c r="C48" s="17">
        <v>914</v>
      </c>
      <c r="D48" s="17">
        <v>1063</v>
      </c>
      <c r="E48" s="17">
        <v>61</v>
      </c>
      <c r="F48" s="17">
        <v>133</v>
      </c>
      <c r="G48" s="17">
        <v>192</v>
      </c>
      <c r="H48" s="18">
        <v>0</v>
      </c>
      <c r="I48" s="19">
        <v>1170</v>
      </c>
      <c r="J48" s="49">
        <v>217868.83</v>
      </c>
      <c r="K48" s="49">
        <v>756146.06</v>
      </c>
      <c r="L48" s="47">
        <v>974014.89</v>
      </c>
      <c r="M48" s="47">
        <v>1191198.25</v>
      </c>
      <c r="N48" s="47">
        <v>4909848.54</v>
      </c>
      <c r="O48" s="47">
        <v>6101046.79</v>
      </c>
      <c r="P48" s="47">
        <v>0</v>
      </c>
      <c r="Q48" s="48">
        <v>7075061.6799999997</v>
      </c>
      <c r="R48" s="15">
        <f t="shared" si="0"/>
        <v>868.00330677290833</v>
      </c>
      <c r="S48" s="12">
        <f t="shared" si="0"/>
        <v>827.29328227571125</v>
      </c>
      <c r="T48" s="12">
        <f t="shared" si="0"/>
        <v>916.28870178739419</v>
      </c>
      <c r="U48" s="12">
        <f t="shared" si="0"/>
        <v>19527.840163934427</v>
      </c>
      <c r="V48" s="12">
        <f t="shared" si="0"/>
        <v>36916.154436090226</v>
      </c>
      <c r="W48" s="12">
        <f t="shared" si="0"/>
        <v>31776.285364583335</v>
      </c>
      <c r="X48" s="12">
        <v>0</v>
      </c>
      <c r="Y48" s="14">
        <f t="shared" si="1"/>
        <v>6047.0612649572649</v>
      </c>
      <c r="AA48" s="3"/>
      <c r="AB48" s="3"/>
      <c r="AC48" s="3"/>
      <c r="AD48" s="3"/>
      <c r="AE48" s="3"/>
      <c r="AF48" s="3"/>
      <c r="AG48" s="3"/>
      <c r="AH48" s="3"/>
    </row>
    <row r="49" spans="1:34" x14ac:dyDescent="0.2">
      <c r="A49" s="21" t="s">
        <v>79</v>
      </c>
      <c r="B49" s="17">
        <v>312</v>
      </c>
      <c r="C49" s="17">
        <v>720</v>
      </c>
      <c r="D49" s="17">
        <v>898</v>
      </c>
      <c r="E49" s="17">
        <v>43</v>
      </c>
      <c r="F49" s="17">
        <v>109</v>
      </c>
      <c r="G49" s="17">
        <v>151</v>
      </c>
      <c r="H49" s="18">
        <v>0</v>
      </c>
      <c r="I49" s="19">
        <v>977</v>
      </c>
      <c r="J49" s="49">
        <v>265763.33</v>
      </c>
      <c r="K49" s="49">
        <v>476360.58</v>
      </c>
      <c r="L49" s="47">
        <v>742123.91</v>
      </c>
      <c r="M49" s="47">
        <v>1121273.94</v>
      </c>
      <c r="N49" s="47">
        <v>3551281.83</v>
      </c>
      <c r="O49" s="47">
        <v>4672555.7699999996</v>
      </c>
      <c r="P49" s="47">
        <v>0</v>
      </c>
      <c r="Q49" s="48">
        <v>5414679.6799999997</v>
      </c>
      <c r="R49" s="15">
        <f t="shared" si="0"/>
        <v>851.80554487179495</v>
      </c>
      <c r="S49" s="12">
        <f t="shared" si="0"/>
        <v>661.61191666666673</v>
      </c>
      <c r="T49" s="12">
        <f t="shared" si="0"/>
        <v>826.41860801781741</v>
      </c>
      <c r="U49" s="12">
        <f t="shared" si="0"/>
        <v>26076.138139534884</v>
      </c>
      <c r="V49" s="12">
        <f t="shared" si="0"/>
        <v>32580.567247706422</v>
      </c>
      <c r="W49" s="12">
        <f t="shared" si="0"/>
        <v>30944.077947019865</v>
      </c>
      <c r="X49" s="12">
        <v>0</v>
      </c>
      <c r="Y49" s="14">
        <f t="shared" si="1"/>
        <v>5542.1491095189349</v>
      </c>
      <c r="AA49" s="3"/>
      <c r="AB49" s="3"/>
      <c r="AC49" s="3"/>
      <c r="AD49" s="3"/>
      <c r="AE49" s="3"/>
      <c r="AF49" s="3"/>
      <c r="AG49" s="3"/>
      <c r="AH49" s="3"/>
    </row>
    <row r="50" spans="1:34" x14ac:dyDescent="0.2">
      <c r="A50" s="16" t="s">
        <v>80</v>
      </c>
      <c r="B50" s="17">
        <v>7526</v>
      </c>
      <c r="C50" s="17">
        <v>11983</v>
      </c>
      <c r="D50" s="17">
        <v>16616</v>
      </c>
      <c r="E50" s="17">
        <v>2469</v>
      </c>
      <c r="F50" s="17">
        <v>2839</v>
      </c>
      <c r="G50" s="17">
        <v>5094</v>
      </c>
      <c r="H50" s="18">
        <v>4</v>
      </c>
      <c r="I50" s="19">
        <v>18757</v>
      </c>
      <c r="J50" s="49">
        <v>8842090.1999999993</v>
      </c>
      <c r="K50" s="49">
        <v>12379469.49</v>
      </c>
      <c r="L50" s="47">
        <v>21221559.689999998</v>
      </c>
      <c r="M50" s="47">
        <v>63108226.399999999</v>
      </c>
      <c r="N50" s="47">
        <v>107297774.8</v>
      </c>
      <c r="O50" s="47">
        <v>170406001.19999999</v>
      </c>
      <c r="P50" s="47">
        <v>5955429.5992000001</v>
      </c>
      <c r="Q50" s="48">
        <v>197582990.4892</v>
      </c>
      <c r="R50" s="15">
        <f t="shared" si="0"/>
        <v>1174.8724687749136</v>
      </c>
      <c r="S50" s="12">
        <f t="shared" si="0"/>
        <v>1033.0859959943252</v>
      </c>
      <c r="T50" s="12">
        <f t="shared" si="0"/>
        <v>1277.1761970389985</v>
      </c>
      <c r="U50" s="12">
        <f t="shared" si="0"/>
        <v>25560.237505062778</v>
      </c>
      <c r="V50" s="12">
        <f t="shared" si="0"/>
        <v>37794.214441704826</v>
      </c>
      <c r="W50" s="12">
        <f t="shared" si="0"/>
        <v>33452.297055359246</v>
      </c>
      <c r="X50" s="12">
        <f>P50/H50</f>
        <v>1488857.3998</v>
      </c>
      <c r="Y50" s="14">
        <f t="shared" si="1"/>
        <v>10533.826864061417</v>
      </c>
      <c r="AA50" s="3"/>
      <c r="AB50" s="3"/>
      <c r="AC50" s="3"/>
      <c r="AD50" s="3"/>
      <c r="AE50" s="3"/>
      <c r="AF50" s="3"/>
      <c r="AG50" s="3"/>
      <c r="AH50" s="3"/>
    </row>
    <row r="51" spans="1:34" x14ac:dyDescent="0.2">
      <c r="A51" s="16" t="s">
        <v>81</v>
      </c>
      <c r="B51" s="17">
        <v>580</v>
      </c>
      <c r="C51" s="17">
        <v>298</v>
      </c>
      <c r="D51" s="17">
        <v>823</v>
      </c>
      <c r="E51" s="17">
        <v>172</v>
      </c>
      <c r="F51" s="17">
        <v>35</v>
      </c>
      <c r="G51" s="17">
        <v>206</v>
      </c>
      <c r="H51" s="18">
        <v>0</v>
      </c>
      <c r="I51" s="19">
        <v>894</v>
      </c>
      <c r="J51" s="49">
        <v>511561.79</v>
      </c>
      <c r="K51" s="49">
        <v>211874.69</v>
      </c>
      <c r="L51" s="47">
        <v>723436.48</v>
      </c>
      <c r="M51" s="47">
        <v>3659665.47</v>
      </c>
      <c r="N51" s="47">
        <v>1009069.31</v>
      </c>
      <c r="O51" s="47">
        <v>4668734.78</v>
      </c>
      <c r="P51" s="47">
        <v>0</v>
      </c>
      <c r="Q51" s="48">
        <v>5392171.2599999998</v>
      </c>
      <c r="R51" s="15">
        <f t="shared" si="0"/>
        <v>882.00308620689657</v>
      </c>
      <c r="S51" s="12">
        <f t="shared" si="0"/>
        <v>710.98889261744966</v>
      </c>
      <c r="T51" s="12">
        <f t="shared" si="0"/>
        <v>879.02366950182261</v>
      </c>
      <c r="U51" s="12">
        <f t="shared" si="0"/>
        <v>21277.124825581395</v>
      </c>
      <c r="V51" s="12">
        <f t="shared" si="0"/>
        <v>28830.551714285717</v>
      </c>
      <c r="W51" s="12">
        <f t="shared" si="0"/>
        <v>22663.761067961168</v>
      </c>
      <c r="X51" s="12">
        <v>0</v>
      </c>
      <c r="Y51" s="14">
        <f t="shared" si="1"/>
        <v>6031.511476510067</v>
      </c>
      <c r="AA51" s="3"/>
      <c r="AB51" s="3"/>
      <c r="AC51" s="3"/>
      <c r="AD51" s="3"/>
      <c r="AE51" s="3"/>
      <c r="AF51" s="3"/>
      <c r="AG51" s="3"/>
      <c r="AH51" s="3"/>
    </row>
    <row r="52" spans="1:34" ht="10.8" thickBot="1" x14ac:dyDescent="0.25">
      <c r="A52" s="21" t="s">
        <v>82</v>
      </c>
      <c r="B52" s="32">
        <v>584</v>
      </c>
      <c r="C52" s="32">
        <v>11926</v>
      </c>
      <c r="D52" s="32">
        <v>12285</v>
      </c>
      <c r="E52" s="32">
        <v>166</v>
      </c>
      <c r="F52" s="32">
        <v>3511</v>
      </c>
      <c r="G52" s="32">
        <v>3665</v>
      </c>
      <c r="H52" s="33">
        <v>0</v>
      </c>
      <c r="I52" s="33">
        <v>14720</v>
      </c>
      <c r="J52" s="52">
        <v>563580.53999999992</v>
      </c>
      <c r="K52" s="52">
        <v>12317912.199999999</v>
      </c>
      <c r="L52" s="53">
        <v>12881492.739999998</v>
      </c>
      <c r="M52" s="53">
        <v>2926132.51</v>
      </c>
      <c r="N52" s="53">
        <v>128095151.08999999</v>
      </c>
      <c r="O52" s="53">
        <v>131021283.59999999</v>
      </c>
      <c r="P52" s="53">
        <v>0</v>
      </c>
      <c r="Q52" s="53">
        <v>143902776.34</v>
      </c>
      <c r="R52" s="34">
        <f t="shared" si="0"/>
        <v>965.03517123287656</v>
      </c>
      <c r="S52" s="35">
        <f t="shared" si="0"/>
        <v>1032.8619989937949</v>
      </c>
      <c r="T52" s="35">
        <f t="shared" si="0"/>
        <v>1048.5545575905574</v>
      </c>
      <c r="U52" s="35">
        <f t="shared" ref="U52:W53" si="2">M52/E52</f>
        <v>17627.304277108433</v>
      </c>
      <c r="V52" s="35">
        <f t="shared" si="2"/>
        <v>36483.950751922523</v>
      </c>
      <c r="W52" s="35">
        <f t="shared" si="2"/>
        <v>35749.327039563439</v>
      </c>
      <c r="X52" s="35">
        <v>0</v>
      </c>
      <c r="Y52" s="36">
        <f t="shared" si="1"/>
        <v>9776.0038274456529</v>
      </c>
      <c r="AA52" s="3"/>
      <c r="AB52" s="3"/>
      <c r="AC52" s="3"/>
      <c r="AD52" s="3"/>
      <c r="AE52" s="3"/>
      <c r="AF52" s="3"/>
      <c r="AG52" s="3"/>
      <c r="AH52" s="3"/>
    </row>
    <row r="53" spans="1:34" s="22" customFormat="1" ht="10.8" thickBot="1" x14ac:dyDescent="0.25">
      <c r="A53" s="40" t="s">
        <v>83</v>
      </c>
      <c r="B53" s="41">
        <f>SUM(B10:B52)</f>
        <v>32312</v>
      </c>
      <c r="C53" s="41">
        <f t="shared" ref="C53:I53" si="3">SUM(C10:C52)</f>
        <v>72699</v>
      </c>
      <c r="D53" s="41">
        <f t="shared" si="3"/>
        <v>90648</v>
      </c>
      <c r="E53" s="41">
        <f t="shared" si="3"/>
        <v>9766</v>
      </c>
      <c r="F53" s="41">
        <f t="shared" si="3"/>
        <v>17203</v>
      </c>
      <c r="G53" s="41">
        <f t="shared" si="3"/>
        <v>26128</v>
      </c>
      <c r="H53" s="41">
        <f t="shared" si="3"/>
        <v>4</v>
      </c>
      <c r="I53" s="41">
        <f t="shared" si="3"/>
        <v>103152</v>
      </c>
      <c r="J53" s="42">
        <f>SUM(J10:J52)</f>
        <v>36412069.394018993</v>
      </c>
      <c r="K53" s="42">
        <f t="shared" ref="K53:Q53" si="4">SUM(K10:K52)</f>
        <v>73430166.949999988</v>
      </c>
      <c r="L53" s="42">
        <f t="shared" si="4"/>
        <v>109842236.35401899</v>
      </c>
      <c r="M53" s="42">
        <f t="shared" si="4"/>
        <v>230592933.00854802</v>
      </c>
      <c r="N53" s="42">
        <f t="shared" si="4"/>
        <v>636129614.17000008</v>
      </c>
      <c r="O53" s="42">
        <f t="shared" si="4"/>
        <v>866722547.17854798</v>
      </c>
      <c r="P53" s="42">
        <f t="shared" si="4"/>
        <v>5955429.5992000001</v>
      </c>
      <c r="Q53" s="43">
        <f t="shared" si="4"/>
        <v>982520213.14176702</v>
      </c>
      <c r="R53" s="44">
        <f t="shared" ref="R53:T53" si="5">J53/B53</f>
        <v>1126.889991149387</v>
      </c>
      <c r="S53" s="41">
        <f t="shared" si="5"/>
        <v>1010.0574553982859</v>
      </c>
      <c r="T53" s="41">
        <f t="shared" si="5"/>
        <v>1211.7447307609543</v>
      </c>
      <c r="U53" s="41">
        <f t="shared" si="2"/>
        <v>23611.80964658489</v>
      </c>
      <c r="V53" s="41">
        <f t="shared" si="2"/>
        <v>36977.830272045576</v>
      </c>
      <c r="W53" s="41">
        <f t="shared" si="2"/>
        <v>33172.173422326545</v>
      </c>
      <c r="X53" s="41">
        <v>0</v>
      </c>
      <c r="Y53" s="23">
        <f t="shared" si="1"/>
        <v>9524.9749218800116</v>
      </c>
      <c r="AA53" s="3"/>
      <c r="AB53" s="3"/>
      <c r="AC53" s="3"/>
      <c r="AD53" s="3"/>
      <c r="AE53" s="3"/>
      <c r="AF53" s="3"/>
      <c r="AG53" s="3"/>
      <c r="AH53" s="3"/>
    </row>
    <row r="54" spans="1:34" ht="21" thickBot="1" x14ac:dyDescent="0.25">
      <c r="A54" s="37" t="s">
        <v>84</v>
      </c>
      <c r="B54" s="38">
        <v>32096</v>
      </c>
      <c r="C54" s="38">
        <v>72126</v>
      </c>
      <c r="D54" s="38">
        <v>89284</v>
      </c>
      <c r="E54" s="38">
        <v>9735</v>
      </c>
      <c r="F54" s="38">
        <v>17000</v>
      </c>
      <c r="G54" s="38">
        <v>25845</v>
      </c>
      <c r="H54" s="39">
        <v>4</v>
      </c>
      <c r="I54" s="27">
        <v>101411</v>
      </c>
      <c r="J54" s="24"/>
      <c r="K54" s="24"/>
      <c r="L54" s="24"/>
      <c r="M54" s="24"/>
      <c r="N54" s="24"/>
      <c r="O54" s="24"/>
      <c r="P54" s="24"/>
      <c r="Q54" s="24"/>
      <c r="R54" s="25">
        <f>J53/B54</f>
        <v>1134.4737473211301</v>
      </c>
      <c r="S54" s="26">
        <f t="shared" ref="S54:Y54" si="6">K53/C54</f>
        <v>1018.0817867343259</v>
      </c>
      <c r="T54" s="26">
        <f t="shared" si="6"/>
        <v>1230.2566680930399</v>
      </c>
      <c r="U54" s="26">
        <f t="shared" si="6"/>
        <v>23686.99876821243</v>
      </c>
      <c r="V54" s="26">
        <f t="shared" si="6"/>
        <v>37419.389068823533</v>
      </c>
      <c r="W54" s="26">
        <f t="shared" si="6"/>
        <v>33535.405191663689</v>
      </c>
      <c r="X54" s="26">
        <f t="shared" si="6"/>
        <v>1488857.3998</v>
      </c>
      <c r="Y54" s="27">
        <f t="shared" si="6"/>
        <v>9688.4974326430765</v>
      </c>
      <c r="AA54" s="3"/>
      <c r="AB54" s="3"/>
      <c r="AC54" s="3"/>
      <c r="AD54" s="3"/>
      <c r="AE54" s="3"/>
      <c r="AF54" s="3"/>
      <c r="AG54" s="3"/>
      <c r="AH54" s="3"/>
    </row>
    <row r="55" spans="1:34" ht="10.95" customHeight="1" thickBot="1" x14ac:dyDescent="0.25">
      <c r="A55" s="54" t="s">
        <v>85</v>
      </c>
      <c r="B55" s="55"/>
      <c r="C55" s="55"/>
      <c r="D55" s="55"/>
      <c r="E55" s="55"/>
      <c r="F55" s="55"/>
      <c r="G55" s="55"/>
      <c r="H55" s="56"/>
      <c r="I55" s="27">
        <f>I53-I54</f>
        <v>1741</v>
      </c>
    </row>
    <row r="56" spans="1:34" x14ac:dyDescent="0.2">
      <c r="A56" s="28"/>
      <c r="B56" s="29"/>
      <c r="C56" s="29"/>
      <c r="D56" s="29"/>
      <c r="E56" s="29"/>
    </row>
    <row r="58" spans="1:34" x14ac:dyDescent="0.2">
      <c r="D58" s="30"/>
      <c r="E58" s="30"/>
      <c r="F58" s="31"/>
      <c r="G58" s="31"/>
      <c r="H58" s="31"/>
    </row>
    <row r="59" spans="1:34" x14ac:dyDescent="0.2">
      <c r="D59" s="30"/>
      <c r="G59" s="30"/>
      <c r="H59" s="30"/>
    </row>
  </sheetData>
  <mergeCells count="20">
    <mergeCell ref="B2:Z2"/>
    <mergeCell ref="B3:Z3"/>
    <mergeCell ref="B4:Z4"/>
    <mergeCell ref="A6:A8"/>
    <mergeCell ref="B6:G6"/>
    <mergeCell ref="H6:H8"/>
    <mergeCell ref="I6:I8"/>
    <mergeCell ref="J6:O6"/>
    <mergeCell ref="P6:P8"/>
    <mergeCell ref="Q6:Q8"/>
    <mergeCell ref="A55:H55"/>
    <mergeCell ref="R6:W6"/>
    <mergeCell ref="X6:X8"/>
    <mergeCell ref="Y6:Y8"/>
    <mergeCell ref="B7:D7"/>
    <mergeCell ref="E7:G7"/>
    <mergeCell ref="J7:L7"/>
    <mergeCell ref="M7:O7"/>
    <mergeCell ref="R7:T7"/>
    <mergeCell ref="U7:W7"/>
  </mergeCells>
  <printOptions horizontalCentered="1" verticalCentered="1"/>
  <pageMargins left="0.43307086614173229" right="0.39370078740157483" top="0.78740157480314965" bottom="0.98425196850393704" header="0.31496062992125984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oncologie medicamente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2022-09-09T08:55:48Z</dcterms:created>
  <dcterms:modified xsi:type="dcterms:W3CDTF">2023-06-14T14:32:44Z</dcterms:modified>
</cp:coreProperties>
</file>