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oncologie medicament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H53" i="1"/>
  <c r="I53" i="1"/>
  <c r="B53" i="1"/>
  <c r="I55" i="1" l="1"/>
  <c r="Q53" i="1"/>
  <c r="Y53" i="1" s="1"/>
  <c r="P53" i="1"/>
  <c r="X54" i="1" s="1"/>
  <c r="O53" i="1"/>
  <c r="W53" i="1" s="1"/>
  <c r="N53" i="1"/>
  <c r="V54" i="1" s="1"/>
  <c r="M53" i="1"/>
  <c r="U53" i="1" s="1"/>
  <c r="L53" i="1"/>
  <c r="T53" i="1" s="1"/>
  <c r="K53" i="1"/>
  <c r="S53" i="1" s="1"/>
  <c r="J53" i="1"/>
  <c r="R54" i="1" s="1"/>
  <c r="Y52" i="1"/>
  <c r="W52" i="1"/>
  <c r="V52" i="1"/>
  <c r="U52" i="1"/>
  <c r="T52" i="1"/>
  <c r="S52" i="1"/>
  <c r="R52" i="1"/>
  <c r="Y51" i="1"/>
  <c r="W51" i="1"/>
  <c r="V51" i="1"/>
  <c r="U51" i="1"/>
  <c r="T51" i="1"/>
  <c r="S51" i="1"/>
  <c r="R51" i="1"/>
  <c r="Y50" i="1"/>
  <c r="X50" i="1"/>
  <c r="W50" i="1"/>
  <c r="V50" i="1"/>
  <c r="U50" i="1"/>
  <c r="T50" i="1"/>
  <c r="S50" i="1"/>
  <c r="R50" i="1"/>
  <c r="Y49" i="1"/>
  <c r="W49" i="1"/>
  <c r="V49" i="1"/>
  <c r="U49" i="1"/>
  <c r="T49" i="1"/>
  <c r="S49" i="1"/>
  <c r="R49" i="1"/>
  <c r="Y48" i="1"/>
  <c r="W48" i="1"/>
  <c r="V48" i="1"/>
  <c r="U48" i="1"/>
  <c r="T48" i="1"/>
  <c r="S48" i="1"/>
  <c r="R48" i="1"/>
  <c r="Y47" i="1"/>
  <c r="W47" i="1"/>
  <c r="V47" i="1"/>
  <c r="U47" i="1"/>
  <c r="T47" i="1"/>
  <c r="S47" i="1"/>
  <c r="R47" i="1"/>
  <c r="Y46" i="1"/>
  <c r="W46" i="1"/>
  <c r="V46" i="1"/>
  <c r="U46" i="1"/>
  <c r="T46" i="1"/>
  <c r="S46" i="1"/>
  <c r="R46" i="1"/>
  <c r="Y45" i="1"/>
  <c r="W45" i="1"/>
  <c r="V45" i="1"/>
  <c r="U45" i="1"/>
  <c r="T45" i="1"/>
  <c r="S45" i="1"/>
  <c r="R45" i="1"/>
  <c r="Y44" i="1"/>
  <c r="W44" i="1"/>
  <c r="V44" i="1"/>
  <c r="U44" i="1"/>
  <c r="T44" i="1"/>
  <c r="S44" i="1"/>
  <c r="R44" i="1"/>
  <c r="Y43" i="1"/>
  <c r="W43" i="1"/>
  <c r="V43" i="1"/>
  <c r="U43" i="1"/>
  <c r="T43" i="1"/>
  <c r="S43" i="1"/>
  <c r="R43" i="1"/>
  <c r="Y42" i="1"/>
  <c r="W42" i="1"/>
  <c r="V42" i="1"/>
  <c r="U42" i="1"/>
  <c r="T42" i="1"/>
  <c r="S42" i="1"/>
  <c r="R42" i="1"/>
  <c r="Y41" i="1"/>
  <c r="W41" i="1"/>
  <c r="V41" i="1"/>
  <c r="U41" i="1"/>
  <c r="T41" i="1"/>
  <c r="S41" i="1"/>
  <c r="R41" i="1"/>
  <c r="Y40" i="1"/>
  <c r="W40" i="1"/>
  <c r="V40" i="1"/>
  <c r="U40" i="1"/>
  <c r="T40" i="1"/>
  <c r="S40" i="1"/>
  <c r="R40" i="1"/>
  <c r="Y39" i="1"/>
  <c r="W39" i="1"/>
  <c r="V39" i="1"/>
  <c r="U39" i="1"/>
  <c r="T39" i="1"/>
  <c r="S39" i="1"/>
  <c r="R39" i="1"/>
  <c r="Y38" i="1"/>
  <c r="W38" i="1"/>
  <c r="V38" i="1"/>
  <c r="U38" i="1"/>
  <c r="T38" i="1"/>
  <c r="S38" i="1"/>
  <c r="R38" i="1"/>
  <c r="Y37" i="1"/>
  <c r="W37" i="1"/>
  <c r="V37" i="1"/>
  <c r="U37" i="1"/>
  <c r="T37" i="1"/>
  <c r="S37" i="1"/>
  <c r="R37" i="1"/>
  <c r="Y36" i="1"/>
  <c r="W36" i="1"/>
  <c r="V36" i="1"/>
  <c r="U36" i="1"/>
  <c r="T36" i="1"/>
  <c r="S36" i="1"/>
  <c r="R36" i="1"/>
  <c r="Y35" i="1"/>
  <c r="W35" i="1"/>
  <c r="V35" i="1"/>
  <c r="U35" i="1"/>
  <c r="T35" i="1"/>
  <c r="S35" i="1"/>
  <c r="R35" i="1"/>
  <c r="Y34" i="1"/>
  <c r="W34" i="1"/>
  <c r="V34" i="1"/>
  <c r="U34" i="1"/>
  <c r="T34" i="1"/>
  <c r="S34" i="1"/>
  <c r="R34" i="1"/>
  <c r="Y33" i="1"/>
  <c r="W33" i="1"/>
  <c r="V33" i="1"/>
  <c r="U33" i="1"/>
  <c r="T33" i="1"/>
  <c r="S33" i="1"/>
  <c r="R33" i="1"/>
  <c r="Y32" i="1"/>
  <c r="W32" i="1"/>
  <c r="V32" i="1"/>
  <c r="U32" i="1"/>
  <c r="T32" i="1"/>
  <c r="S32" i="1"/>
  <c r="R32" i="1"/>
  <c r="Y31" i="1"/>
  <c r="W31" i="1"/>
  <c r="V31" i="1"/>
  <c r="U31" i="1"/>
  <c r="T31" i="1"/>
  <c r="S31" i="1"/>
  <c r="R31" i="1"/>
  <c r="Y30" i="1"/>
  <c r="W30" i="1"/>
  <c r="V30" i="1"/>
  <c r="U30" i="1"/>
  <c r="T30" i="1"/>
  <c r="S30" i="1"/>
  <c r="R30" i="1"/>
  <c r="Y29" i="1"/>
  <c r="W29" i="1"/>
  <c r="V29" i="1"/>
  <c r="U29" i="1"/>
  <c r="T29" i="1"/>
  <c r="S29" i="1"/>
  <c r="R29" i="1"/>
  <c r="Y28" i="1"/>
  <c r="W28" i="1"/>
  <c r="V28" i="1"/>
  <c r="U28" i="1"/>
  <c r="T28" i="1"/>
  <c r="S28" i="1"/>
  <c r="R28" i="1"/>
  <c r="Y27" i="1"/>
  <c r="W27" i="1"/>
  <c r="V27" i="1"/>
  <c r="U27" i="1"/>
  <c r="T27" i="1"/>
  <c r="S27" i="1"/>
  <c r="R27" i="1"/>
  <c r="Y26" i="1"/>
  <c r="W26" i="1"/>
  <c r="V26" i="1"/>
  <c r="U26" i="1"/>
  <c r="T26" i="1"/>
  <c r="S26" i="1"/>
  <c r="R26" i="1"/>
  <c r="Y25" i="1"/>
  <c r="W25" i="1"/>
  <c r="V25" i="1"/>
  <c r="U25" i="1"/>
  <c r="T25" i="1"/>
  <c r="S25" i="1"/>
  <c r="R25" i="1"/>
  <c r="Y24" i="1"/>
  <c r="W24" i="1"/>
  <c r="V24" i="1"/>
  <c r="U24" i="1"/>
  <c r="T24" i="1"/>
  <c r="S24" i="1"/>
  <c r="R24" i="1"/>
  <c r="Y23" i="1"/>
  <c r="W23" i="1"/>
  <c r="V23" i="1"/>
  <c r="U23" i="1"/>
  <c r="T23" i="1"/>
  <c r="S23" i="1"/>
  <c r="R23" i="1"/>
  <c r="Y22" i="1"/>
  <c r="W22" i="1"/>
  <c r="V22" i="1"/>
  <c r="U22" i="1"/>
  <c r="T22" i="1"/>
  <c r="S22" i="1"/>
  <c r="R22" i="1"/>
  <c r="Y21" i="1"/>
  <c r="W21" i="1"/>
  <c r="V21" i="1"/>
  <c r="U21" i="1"/>
  <c r="T21" i="1"/>
  <c r="S21" i="1"/>
  <c r="R21" i="1"/>
  <c r="Y20" i="1"/>
  <c r="W20" i="1"/>
  <c r="V20" i="1"/>
  <c r="U20" i="1"/>
  <c r="T20" i="1"/>
  <c r="S20" i="1"/>
  <c r="R20" i="1"/>
  <c r="Y19" i="1"/>
  <c r="W19" i="1"/>
  <c r="V19" i="1"/>
  <c r="U19" i="1"/>
  <c r="T19" i="1"/>
  <c r="S19" i="1"/>
  <c r="R19" i="1"/>
  <c r="Y18" i="1"/>
  <c r="W18" i="1"/>
  <c r="V18" i="1"/>
  <c r="U18" i="1"/>
  <c r="T18" i="1"/>
  <c r="S18" i="1"/>
  <c r="R18" i="1"/>
  <c r="Y17" i="1"/>
  <c r="W17" i="1"/>
  <c r="V17" i="1"/>
  <c r="U17" i="1"/>
  <c r="T17" i="1"/>
  <c r="S17" i="1"/>
  <c r="R17" i="1"/>
  <c r="Y16" i="1"/>
  <c r="W16" i="1"/>
  <c r="V16" i="1"/>
  <c r="U16" i="1"/>
  <c r="T16" i="1"/>
  <c r="S16" i="1"/>
  <c r="R16" i="1"/>
  <c r="Y15" i="1"/>
  <c r="W15" i="1"/>
  <c r="V15" i="1"/>
  <c r="U15" i="1"/>
  <c r="T15" i="1"/>
  <c r="S15" i="1"/>
  <c r="R15" i="1"/>
  <c r="Y14" i="1"/>
  <c r="W14" i="1"/>
  <c r="V14" i="1"/>
  <c r="U14" i="1"/>
  <c r="T14" i="1"/>
  <c r="S14" i="1"/>
  <c r="R14" i="1"/>
  <c r="Y13" i="1"/>
  <c r="W13" i="1"/>
  <c r="V13" i="1"/>
  <c r="U13" i="1"/>
  <c r="T13" i="1"/>
  <c r="S13" i="1"/>
  <c r="R13" i="1"/>
  <c r="Y12" i="1"/>
  <c r="W12" i="1"/>
  <c r="V12" i="1"/>
  <c r="U12" i="1"/>
  <c r="T12" i="1"/>
  <c r="S12" i="1"/>
  <c r="R12" i="1"/>
  <c r="Y11" i="1"/>
  <c r="W11" i="1"/>
  <c r="V11" i="1"/>
  <c r="U11" i="1"/>
  <c r="T11" i="1"/>
  <c r="S11" i="1"/>
  <c r="R11" i="1"/>
  <c r="Y10" i="1"/>
  <c r="W10" i="1"/>
  <c r="V10" i="1"/>
  <c r="U10" i="1"/>
  <c r="T10" i="1"/>
  <c r="S10" i="1"/>
  <c r="R10" i="1"/>
  <c r="U54" i="1" l="1"/>
  <c r="Y54" i="1"/>
  <c r="R53" i="1"/>
  <c r="V53" i="1"/>
  <c r="S54" i="1"/>
  <c r="W54" i="1"/>
  <c r="T54" i="1"/>
</calcChain>
</file>

<file path=xl/sharedStrings.xml><?xml version="1.0" encoding="utf-8"?>
<sst xmlns="http://schemas.openxmlformats.org/spreadsheetml/2006/main" count="108" uniqueCount="87">
  <si>
    <t xml:space="preserve">PROGRAMUL NAŢIONAL DE ONCOLOGIE </t>
  </si>
  <si>
    <t xml:space="preserve"> Subprogramul de tratament medicamentos al bolnavilor cu afecţiuni oncologice (adulţi şi copii)
</t>
  </si>
  <si>
    <t>CAS</t>
  </si>
  <si>
    <t>Număr bolnavi cărora li s-au eliberat medicamente:</t>
  </si>
  <si>
    <t>Terapia avansată CAR-T - unităţi sanitare</t>
  </si>
  <si>
    <t xml:space="preserve">Total bolnavi pentru care s-au eliberat medicamente </t>
  </si>
  <si>
    <t>Cheltuieli cu medicamentele, pentru:</t>
  </si>
  <si>
    <t xml:space="preserve">Cheltuieli totale </t>
  </si>
  <si>
    <t>Cost mediu/bolnav in tratament cu:</t>
  </si>
  <si>
    <t>Cost mediu/ beneficiar</t>
  </si>
  <si>
    <t>terapie standard</t>
  </si>
  <si>
    <t>medicamente aferente DCI-uri marcate cu (**)1, conform Hotararii Guvernului 720/2008 cu modificarile si completarile ulterioare</t>
  </si>
  <si>
    <t>unităţi sanitare</t>
  </si>
  <si>
    <t>farmacii cu circuit deschis</t>
  </si>
  <si>
    <t>total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</si>
  <si>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</si>
  <si>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</si>
  <si>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</si>
  <si>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</si>
  <si>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</si>
  <si>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</si>
  <si>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</si>
  <si>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</si>
  <si>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</si>
  <si>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</si>
  <si>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</si>
  <si>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</si>
  <si>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</si>
  <si>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</si>
  <si>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</si>
  <si>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</si>
  <si>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</si>
  <si>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</si>
  <si>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</si>
  <si>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</si>
  <si>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</si>
  <si>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</si>
  <si>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</si>
  <si>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</si>
  <si>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</si>
  <si>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</si>
  <si>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</si>
  <si>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</si>
  <si>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</si>
  <si>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</si>
  <si>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</si>
  <si>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</si>
  <si>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</si>
  <si>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</si>
  <si>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</si>
  <si>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</si>
  <si>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</si>
  <si>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</si>
  <si>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</si>
  <si>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</si>
  <si>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</si>
  <si>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</si>
  <si>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</si>
  <si>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</si>
  <si>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</si>
  <si>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</si>
  <si>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</si>
  <si>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</si>
  <si>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</si>
  <si>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</si>
  <si>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</si>
  <si>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</si>
  <si>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</si>
  <si>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</si>
  <si>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</si>
  <si>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</si>
  <si>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</si>
  <si>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</si>
  <si>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</si>
  <si>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</si>
  <si>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</si>
  <si>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</si>
  <si>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</si>
  <si>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</si>
  <si>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</si>
  <si>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</si>
  <si>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</si>
  <si>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</si>
  <si>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</si>
  <si>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Număr bolnavi trataţi/CNP</t>
  </si>
  <si>
    <t>Număr de bolnavi trataţi în două/mai multe unităţi sanitare/judeţe</t>
  </si>
  <si>
    <r>
      <t>Situația indicatorilor şi a cheltuielilor realizate în</t>
    </r>
    <r>
      <rPr>
        <b/>
        <sz val="12"/>
        <rFont val="Arial"/>
        <family val="2"/>
        <charset val="238"/>
      </rPr>
      <t xml:space="preserve"> perioada 01.01.2023-30.09.2023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</si>
</sst>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9" fillId="0" borderId="0"/>
  </cellStyleXfs>
  <cellXfs count="89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Border="1"/>
    <xf numFmtId="3" fontId="1" fillId="2" borderId="0" xfId="0" applyNumberFormat="1" applyFont="1" applyFill="1"/>
    <xf numFmtId="3" fontId="4" fillId="2" borderId="16" xfId="3" applyNumberFormat="1" applyFont="1" applyFill="1" applyBorder="1" applyAlignment="1">
      <alignment horizontal="center" vertical="center" wrapText="1"/>
    </xf>
    <xf numFmtId="3" fontId="4" fillId="2" borderId="17" xfId="3" applyNumberFormat="1" applyFont="1" applyFill="1" applyBorder="1" applyAlignment="1">
      <alignment horizontal="center" vertical="center" wrapText="1"/>
    </xf>
    <xf numFmtId="3" fontId="4" fillId="2" borderId="20" xfId="3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6" xfId="2" applyNumberFormat="1" applyFont="1" applyFill="1" applyBorder="1" applyAlignment="1">
      <alignment horizontal="center" vertical="center" wrapText="1"/>
    </xf>
    <xf numFmtId="3" fontId="4" fillId="2" borderId="17" xfId="2" applyNumberFormat="1" applyFont="1" applyFill="1" applyBorder="1" applyAlignment="1">
      <alignment horizontal="center" vertical="center" wrapText="1"/>
    </xf>
    <xf numFmtId="3" fontId="1" fillId="2" borderId="22" xfId="2" applyNumberFormat="1" applyFont="1" applyFill="1" applyBorder="1"/>
    <xf numFmtId="3" fontId="1" fillId="2" borderId="23" xfId="0" applyNumberFormat="1" applyFont="1" applyFill="1" applyBorder="1" applyAlignment="1">
      <alignment horizontal="right"/>
    </xf>
    <xf numFmtId="3" fontId="1" fillId="2" borderId="23" xfId="0" applyNumberFormat="1" applyFont="1" applyFill="1" applyBorder="1"/>
    <xf numFmtId="3" fontId="1" fillId="2" borderId="24" xfId="0" applyNumberFormat="1" applyFont="1" applyFill="1" applyBorder="1"/>
    <xf numFmtId="3" fontId="1" fillId="2" borderId="25" xfId="0" applyNumberFormat="1" applyFont="1" applyFill="1" applyBorder="1"/>
    <xf numFmtId="4" fontId="1" fillId="2" borderId="23" xfId="0" applyNumberFormat="1" applyFont="1" applyFill="1" applyBorder="1"/>
    <xf numFmtId="4" fontId="1" fillId="2" borderId="24" xfId="0" applyNumberFormat="1" applyFont="1" applyFill="1" applyBorder="1"/>
    <xf numFmtId="3" fontId="1" fillId="2" borderId="26" xfId="0" applyNumberFormat="1" applyFont="1" applyFill="1" applyBorder="1"/>
    <xf numFmtId="3" fontId="1" fillId="2" borderId="27" xfId="2" applyNumberFormat="1" applyFont="1" applyFill="1" applyBorder="1"/>
    <xf numFmtId="3" fontId="1" fillId="2" borderId="28" xfId="0" applyNumberFormat="1" applyFont="1" applyFill="1" applyBorder="1"/>
    <xf numFmtId="3" fontId="1" fillId="2" borderId="29" xfId="0" applyNumberFormat="1" applyFont="1" applyFill="1" applyBorder="1"/>
    <xf numFmtId="3" fontId="1" fillId="2" borderId="30" xfId="0" applyNumberFormat="1" applyFont="1" applyFill="1" applyBorder="1"/>
    <xf numFmtId="4" fontId="1" fillId="2" borderId="28" xfId="0" applyNumberFormat="1" applyFont="1" applyFill="1" applyBorder="1"/>
    <xf numFmtId="4" fontId="1" fillId="2" borderId="29" xfId="0" applyNumberFormat="1" applyFont="1" applyFill="1" applyBorder="1"/>
    <xf numFmtId="3" fontId="1" fillId="2" borderId="28" xfId="0" applyNumberFormat="1" applyFont="1" applyFill="1" applyBorder="1" applyAlignment="1">
      <alignment horizontal="right"/>
    </xf>
    <xf numFmtId="3" fontId="1" fillId="2" borderId="31" xfId="2" applyNumberFormat="1" applyFont="1" applyFill="1" applyBorder="1"/>
    <xf numFmtId="0" fontId="4" fillId="2" borderId="0" xfId="0" applyFont="1" applyFill="1"/>
    <xf numFmtId="0" fontId="4" fillId="2" borderId="9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3" fontId="4" fillId="2" borderId="12" xfId="0" applyNumberFormat="1" applyFont="1" applyFill="1" applyBorder="1" applyAlignment="1"/>
    <xf numFmtId="3" fontId="4" fillId="2" borderId="11" xfId="0" applyNumberFormat="1" applyFont="1" applyFill="1" applyBorder="1"/>
    <xf numFmtId="4" fontId="1" fillId="2" borderId="0" xfId="0" applyNumberFormat="1" applyFont="1" applyFill="1"/>
    <xf numFmtId="3" fontId="4" fillId="2" borderId="33" xfId="0" applyNumberFormat="1" applyFont="1" applyFill="1" applyBorder="1"/>
    <xf numFmtId="3" fontId="4" fillId="2" borderId="32" xfId="0" applyNumberFormat="1" applyFont="1" applyFill="1" applyBorder="1"/>
    <xf numFmtId="3" fontId="4" fillId="2" borderId="34" xfId="0" applyNumberFormat="1" applyFont="1" applyFill="1" applyBorder="1"/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10" fontId="1" fillId="2" borderId="0" xfId="0" applyNumberFormat="1" applyFont="1" applyFill="1" applyBorder="1"/>
    <xf numFmtId="10" fontId="1" fillId="2" borderId="0" xfId="0" applyNumberFormat="1" applyFont="1" applyFill="1"/>
    <xf numFmtId="3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9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4" fontId="6" fillId="2" borderId="3" xfId="2" applyNumberFormat="1" applyFont="1" applyFill="1" applyBorder="1" applyAlignment="1">
      <alignment horizontal="center" vertical="center" wrapText="1"/>
    </xf>
    <xf numFmtId="4" fontId="6" fillId="2" borderId="4" xfId="2" applyNumberFormat="1" applyFont="1" applyFill="1" applyBorder="1" applyAlignment="1">
      <alignment horizontal="center" vertical="center" wrapText="1"/>
    </xf>
    <xf numFmtId="4" fontId="6" fillId="2" borderId="5" xfId="2" applyNumberFormat="1" applyFont="1" applyFill="1" applyBorder="1" applyAlignment="1">
      <alignment horizontal="center" vertical="center" wrapText="1"/>
    </xf>
    <xf numFmtId="4" fontId="6" fillId="2" borderId="13" xfId="2" applyNumberFormat="1" applyFont="1" applyFill="1" applyBorder="1" applyAlignment="1">
      <alignment horizontal="center" vertical="center" wrapText="1"/>
    </xf>
    <xf numFmtId="4" fontId="6" fillId="2" borderId="18" xfId="2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4" fillId="2" borderId="9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4" fontId="4" fillId="2" borderId="11" xfId="2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/>
    <xf numFmtId="3" fontId="1" fillId="2" borderId="38" xfId="0" applyNumberFormat="1" applyFont="1" applyFill="1" applyBorder="1"/>
    <xf numFmtId="3" fontId="1" fillId="2" borderId="39" xfId="0" applyNumberFormat="1" applyFont="1" applyFill="1" applyBorder="1"/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40" xfId="0" applyNumberFormat="1" applyFont="1" applyFill="1" applyBorder="1"/>
    <xf numFmtId="3" fontId="1" fillId="2" borderId="41" xfId="0" applyNumberFormat="1" applyFont="1" applyFill="1" applyBorder="1"/>
    <xf numFmtId="3" fontId="1" fillId="2" borderId="42" xfId="0" applyNumberFormat="1" applyFont="1" applyFill="1" applyBorder="1"/>
    <xf numFmtId="4" fontId="1" fillId="2" borderId="40" xfId="2" applyNumberFormat="1" applyFont="1" applyFill="1" applyBorder="1"/>
    <xf numFmtId="4" fontId="1" fillId="2" borderId="41" xfId="2" applyNumberFormat="1" applyFont="1" applyFill="1" applyBorder="1"/>
    <xf numFmtId="3" fontId="4" fillId="2" borderId="9" xfId="2" applyNumberFormat="1" applyFont="1" applyFill="1" applyBorder="1"/>
    <xf numFmtId="3" fontId="4" fillId="2" borderId="10" xfId="0" applyNumberFormat="1" applyFont="1" applyFill="1" applyBorder="1"/>
    <xf numFmtId="4" fontId="4" fillId="2" borderId="10" xfId="0" applyNumberFormat="1" applyFont="1" applyFill="1" applyBorder="1"/>
    <xf numFmtId="4" fontId="4" fillId="2" borderId="12" xfId="0" applyNumberFormat="1" applyFont="1" applyFill="1" applyBorder="1"/>
  </cellXfs>
  <cellStyles count="4">
    <cellStyle name="Normal" xfId="0" builtinId="0"/>
    <cellStyle name="Normal 2 2" xfId="3"/>
    <cellStyle name="Normal 5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AH59"/>
  <sheetViews>
    <sheetView tabSelected="1" topLeftCell="N1" zoomScaleNormal="100" workbookViewId="0">
      <selection activeCell="O61" sqref="O60:Q61"/>
    </sheetView>
  </sheetViews>
  <sheetFormatPr defaultColWidth="9.109375" defaultRowHeight="10.199999999999999" x14ac:dyDescent="0.2"/>
  <cols>
    <col min="1" max="1" width="12" style="1" customWidth="1"/>
    <col min="2" max="3" width="11" style="2" customWidth="1"/>
    <col min="4" max="4" width="9.44140625" style="2" customWidth="1"/>
    <col min="5" max="5" width="10.6640625" style="2" customWidth="1"/>
    <col min="6" max="6" width="11.33203125" style="3" customWidth="1"/>
    <col min="7" max="8" width="10.109375" style="3" customWidth="1"/>
    <col min="9" max="9" width="11.33203125" style="3" customWidth="1"/>
    <col min="10" max="10" width="11.33203125" style="1" customWidth="1"/>
    <col min="11" max="11" width="15.33203125" style="1" customWidth="1"/>
    <col min="12" max="13" width="10.6640625" style="1" bestFit="1" customWidth="1"/>
    <col min="14" max="14" width="12.109375" style="1" customWidth="1"/>
    <col min="15" max="15" width="11.88671875" style="1" customWidth="1"/>
    <col min="16" max="16" width="11.33203125" style="1" customWidth="1"/>
    <col min="17" max="17" width="13.88671875" style="1" customWidth="1"/>
    <col min="18" max="16384" width="9.109375" style="1"/>
  </cols>
  <sheetData>
    <row r="2" spans="1:34" ht="15.6" x14ac:dyDescent="0.3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34" ht="15.6" x14ac:dyDescent="0.2"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34" ht="15.6" x14ac:dyDescent="0.3">
      <c r="B4" s="42" t="s">
        <v>86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4" ht="10.8" thickBot="1" x14ac:dyDescent="0.25"/>
    <row r="6" spans="1:34" ht="13.5" customHeight="1" thickBot="1" x14ac:dyDescent="0.25">
      <c r="A6" s="43" t="s">
        <v>2</v>
      </c>
      <c r="B6" s="46" t="s">
        <v>3</v>
      </c>
      <c r="C6" s="47"/>
      <c r="D6" s="47"/>
      <c r="E6" s="47"/>
      <c r="F6" s="47"/>
      <c r="G6" s="48"/>
      <c r="H6" s="49" t="s">
        <v>4</v>
      </c>
      <c r="I6" s="52" t="s">
        <v>5</v>
      </c>
      <c r="J6" s="55" t="s">
        <v>6</v>
      </c>
      <c r="K6" s="47"/>
      <c r="L6" s="47"/>
      <c r="M6" s="47"/>
      <c r="N6" s="47"/>
      <c r="O6" s="47"/>
      <c r="P6" s="56" t="s">
        <v>4</v>
      </c>
      <c r="Q6" s="43" t="s">
        <v>7</v>
      </c>
      <c r="R6" s="62" t="s">
        <v>8</v>
      </c>
      <c r="S6" s="63"/>
      <c r="T6" s="63"/>
      <c r="U6" s="63"/>
      <c r="V6" s="63"/>
      <c r="W6" s="64"/>
      <c r="X6" s="49" t="s">
        <v>4</v>
      </c>
      <c r="Y6" s="65" t="s">
        <v>9</v>
      </c>
    </row>
    <row r="7" spans="1:34" ht="52.2" customHeight="1" thickBot="1" x14ac:dyDescent="0.25">
      <c r="A7" s="44"/>
      <c r="B7" s="68" t="s">
        <v>10</v>
      </c>
      <c r="C7" s="69"/>
      <c r="D7" s="70"/>
      <c r="E7" s="68" t="s">
        <v>11</v>
      </c>
      <c r="F7" s="69"/>
      <c r="G7" s="71"/>
      <c r="H7" s="50"/>
      <c r="I7" s="53"/>
      <c r="J7" s="72" t="s">
        <v>10</v>
      </c>
      <c r="K7" s="73"/>
      <c r="L7" s="74"/>
      <c r="M7" s="68" t="s">
        <v>11</v>
      </c>
      <c r="N7" s="69"/>
      <c r="O7" s="70"/>
      <c r="P7" s="57"/>
      <c r="Q7" s="44"/>
      <c r="R7" s="72" t="s">
        <v>10</v>
      </c>
      <c r="S7" s="73"/>
      <c r="T7" s="74"/>
      <c r="U7" s="68" t="s">
        <v>11</v>
      </c>
      <c r="V7" s="69"/>
      <c r="W7" s="70"/>
      <c r="X7" s="50"/>
      <c r="Y7" s="66"/>
    </row>
    <row r="8" spans="1:34" ht="40.5" customHeight="1" thickBot="1" x14ac:dyDescent="0.25">
      <c r="A8" s="45"/>
      <c r="B8" s="4" t="s">
        <v>12</v>
      </c>
      <c r="C8" s="4" t="s">
        <v>13</v>
      </c>
      <c r="D8" s="4" t="s">
        <v>14</v>
      </c>
      <c r="E8" s="4" t="s">
        <v>12</v>
      </c>
      <c r="F8" s="4" t="s">
        <v>13</v>
      </c>
      <c r="G8" s="5" t="s">
        <v>14</v>
      </c>
      <c r="H8" s="51"/>
      <c r="I8" s="54"/>
      <c r="J8" s="4" t="s">
        <v>12</v>
      </c>
      <c r="K8" s="4" t="s">
        <v>13</v>
      </c>
      <c r="L8" s="4" t="s">
        <v>14</v>
      </c>
      <c r="M8" s="4" t="s">
        <v>12</v>
      </c>
      <c r="N8" s="4" t="s">
        <v>13</v>
      </c>
      <c r="O8" s="4" t="s">
        <v>14</v>
      </c>
      <c r="P8" s="58"/>
      <c r="Q8" s="45"/>
      <c r="R8" s="4" t="s">
        <v>12</v>
      </c>
      <c r="S8" s="4" t="s">
        <v>13</v>
      </c>
      <c r="T8" s="4" t="s">
        <v>14</v>
      </c>
      <c r="U8" s="6" t="s">
        <v>12</v>
      </c>
      <c r="V8" s="4" t="s">
        <v>13</v>
      </c>
      <c r="W8" s="5" t="s">
        <v>14</v>
      </c>
      <c r="X8" s="51"/>
      <c r="Y8" s="67"/>
    </row>
    <row r="9" spans="1:34" ht="10.8" thickBot="1" x14ac:dyDescent="0.25">
      <c r="A9" s="7" t="s">
        <v>15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  <c r="J9" s="8" t="s">
        <v>24</v>
      </c>
      <c r="K9" s="8" t="s">
        <v>25</v>
      </c>
      <c r="L9" s="8" t="s">
        <v>26</v>
      </c>
      <c r="M9" s="8" t="s">
        <v>27</v>
      </c>
      <c r="N9" s="8" t="s">
        <v>28</v>
      </c>
      <c r="O9" s="8" t="s">
        <v>29</v>
      </c>
      <c r="P9" s="8" t="s">
        <v>30</v>
      </c>
      <c r="Q9" s="9" t="s">
        <v>31</v>
      </c>
      <c r="R9" s="8" t="s">
        <v>32</v>
      </c>
      <c r="S9" s="8" t="s">
        <v>33</v>
      </c>
      <c r="T9" s="8" t="s">
        <v>34</v>
      </c>
      <c r="U9" s="8" t="s">
        <v>35</v>
      </c>
      <c r="V9" s="8" t="s">
        <v>36</v>
      </c>
      <c r="W9" s="8" t="s">
        <v>37</v>
      </c>
      <c r="X9" s="8" t="s">
        <v>38</v>
      </c>
      <c r="Y9" s="8" t="s">
        <v>39</v>
      </c>
    </row>
    <row r="10" spans="1:34" x14ac:dyDescent="0.2">
      <c r="A10" s="10" t="s">
        <v>40</v>
      </c>
      <c r="B10" s="11">
        <v>543</v>
      </c>
      <c r="C10" s="11">
        <v>1274</v>
      </c>
      <c r="D10" s="11">
        <v>1492</v>
      </c>
      <c r="E10" s="12">
        <v>215</v>
      </c>
      <c r="F10" s="12">
        <v>244</v>
      </c>
      <c r="G10" s="12">
        <v>419</v>
      </c>
      <c r="H10" s="13">
        <v>0</v>
      </c>
      <c r="I10" s="14">
        <v>1622</v>
      </c>
      <c r="J10" s="15">
        <v>1398102.92</v>
      </c>
      <c r="K10" s="15">
        <v>3568749.52</v>
      </c>
      <c r="L10" s="15">
        <v>4966852.4399999995</v>
      </c>
      <c r="M10" s="15">
        <v>8752807.5399999991</v>
      </c>
      <c r="N10" s="15">
        <v>18768731.559999999</v>
      </c>
      <c r="O10" s="15">
        <v>27521539.099999998</v>
      </c>
      <c r="P10" s="16">
        <v>0</v>
      </c>
      <c r="Q10" s="16">
        <v>32488391.539999999</v>
      </c>
      <c r="R10" s="17">
        <f t="shared" ref="R10:W52" si="0">J10/B10</f>
        <v>2574.7751749539593</v>
      </c>
      <c r="S10" s="12">
        <f t="shared" si="0"/>
        <v>2801.216263736264</v>
      </c>
      <c r="T10" s="12">
        <f t="shared" si="0"/>
        <v>3328.9895710455762</v>
      </c>
      <c r="U10" s="12">
        <f t="shared" si="0"/>
        <v>40710.73274418604</v>
      </c>
      <c r="V10" s="12">
        <f t="shared" si="0"/>
        <v>76921.030983606557</v>
      </c>
      <c r="W10" s="12">
        <f t="shared" si="0"/>
        <v>65683.864200477328</v>
      </c>
      <c r="X10" s="12">
        <v>0</v>
      </c>
      <c r="Y10" s="14">
        <f t="shared" ref="Y10:Y53" si="1">Q10/I10</f>
        <v>20029.834488286066</v>
      </c>
      <c r="AA10" s="3"/>
      <c r="AB10" s="3"/>
      <c r="AC10" s="3"/>
      <c r="AD10" s="3"/>
      <c r="AE10" s="3"/>
      <c r="AF10" s="3"/>
      <c r="AG10" s="3"/>
      <c r="AH10" s="3"/>
    </row>
    <row r="11" spans="1:34" x14ac:dyDescent="0.2">
      <c r="A11" s="18" t="s">
        <v>41</v>
      </c>
      <c r="B11" s="19">
        <v>623</v>
      </c>
      <c r="C11" s="19">
        <v>1197</v>
      </c>
      <c r="D11" s="19">
        <v>1533</v>
      </c>
      <c r="E11" s="19">
        <v>152</v>
      </c>
      <c r="F11" s="19">
        <v>265</v>
      </c>
      <c r="G11" s="19">
        <v>397</v>
      </c>
      <c r="H11" s="20">
        <v>0</v>
      </c>
      <c r="I11" s="21">
        <v>1674</v>
      </c>
      <c r="J11" s="22">
        <v>1107068.53</v>
      </c>
      <c r="K11" s="22">
        <v>1750003.84</v>
      </c>
      <c r="L11" s="22">
        <v>2857072.37</v>
      </c>
      <c r="M11" s="22">
        <v>5200171.8899999997</v>
      </c>
      <c r="N11" s="22">
        <v>23466828.469999999</v>
      </c>
      <c r="O11" s="22">
        <v>28667000.359999999</v>
      </c>
      <c r="P11" s="23">
        <v>0</v>
      </c>
      <c r="Q11" s="23">
        <v>31524072.73</v>
      </c>
      <c r="R11" s="17">
        <f t="shared" si="0"/>
        <v>1776.9960353130016</v>
      </c>
      <c r="S11" s="12">
        <f t="shared" si="0"/>
        <v>1461.9915121136175</v>
      </c>
      <c r="T11" s="12">
        <f t="shared" si="0"/>
        <v>1863.713222439661</v>
      </c>
      <c r="U11" s="12">
        <f t="shared" si="0"/>
        <v>34211.657171052626</v>
      </c>
      <c r="V11" s="12">
        <f t="shared" si="0"/>
        <v>88554.069698113206</v>
      </c>
      <c r="W11" s="12">
        <f t="shared" si="0"/>
        <v>72209.068916876568</v>
      </c>
      <c r="X11" s="12">
        <v>0</v>
      </c>
      <c r="Y11" s="14">
        <f t="shared" si="1"/>
        <v>18831.584665471924</v>
      </c>
      <c r="AA11" s="3"/>
      <c r="AB11" s="3"/>
      <c r="AC11" s="3"/>
      <c r="AD11" s="3"/>
      <c r="AE11" s="3"/>
      <c r="AF11" s="3"/>
      <c r="AG11" s="3"/>
      <c r="AH11" s="3"/>
    </row>
    <row r="12" spans="1:34" x14ac:dyDescent="0.2">
      <c r="A12" s="18" t="s">
        <v>42</v>
      </c>
      <c r="B12" s="24">
        <v>1011</v>
      </c>
      <c r="C12" s="24">
        <v>2267</v>
      </c>
      <c r="D12" s="24">
        <v>2626</v>
      </c>
      <c r="E12" s="19">
        <v>204</v>
      </c>
      <c r="F12" s="19">
        <v>570</v>
      </c>
      <c r="G12" s="19">
        <v>760</v>
      </c>
      <c r="H12" s="20">
        <v>0</v>
      </c>
      <c r="I12" s="21">
        <v>2927</v>
      </c>
      <c r="J12" s="22">
        <v>1734869.72</v>
      </c>
      <c r="K12" s="22">
        <v>4438128.16</v>
      </c>
      <c r="L12" s="22">
        <v>6172997.8799999999</v>
      </c>
      <c r="M12" s="22">
        <v>8061688.0099999998</v>
      </c>
      <c r="N12" s="22">
        <v>45597172.440000005</v>
      </c>
      <c r="O12" s="22">
        <v>53658860.450000003</v>
      </c>
      <c r="P12" s="23">
        <v>0</v>
      </c>
      <c r="Q12" s="23">
        <v>59831858.330000006</v>
      </c>
      <c r="R12" s="17">
        <f t="shared" si="0"/>
        <v>1715.9937883283876</v>
      </c>
      <c r="S12" s="12">
        <f t="shared" si="0"/>
        <v>1957.7098191442435</v>
      </c>
      <c r="T12" s="12">
        <f t="shared" si="0"/>
        <v>2350.7227265803504</v>
      </c>
      <c r="U12" s="12">
        <f t="shared" si="0"/>
        <v>39518.078480392156</v>
      </c>
      <c r="V12" s="12">
        <f t="shared" si="0"/>
        <v>79995.039368421058</v>
      </c>
      <c r="W12" s="12">
        <f t="shared" si="0"/>
        <v>70603.763749999998</v>
      </c>
      <c r="X12" s="12">
        <v>0</v>
      </c>
      <c r="Y12" s="14">
        <f t="shared" si="1"/>
        <v>20441.359183464301</v>
      </c>
      <c r="AA12" s="3"/>
      <c r="AB12" s="3"/>
      <c r="AC12" s="3"/>
      <c r="AD12" s="3"/>
      <c r="AE12" s="3"/>
      <c r="AF12" s="3"/>
      <c r="AG12" s="3"/>
      <c r="AH12" s="3"/>
    </row>
    <row r="13" spans="1:34" x14ac:dyDescent="0.2">
      <c r="A13" s="18" t="s">
        <v>43</v>
      </c>
      <c r="B13" s="19">
        <v>890</v>
      </c>
      <c r="C13" s="19">
        <v>2013</v>
      </c>
      <c r="D13" s="19">
        <v>2383</v>
      </c>
      <c r="E13" s="19">
        <v>240</v>
      </c>
      <c r="F13" s="19">
        <v>305</v>
      </c>
      <c r="G13" s="19">
        <v>521</v>
      </c>
      <c r="H13" s="20">
        <v>0</v>
      </c>
      <c r="I13" s="21">
        <v>2525</v>
      </c>
      <c r="J13" s="22">
        <v>1682760.66</v>
      </c>
      <c r="K13" s="22">
        <v>3612203.67</v>
      </c>
      <c r="L13" s="22">
        <v>5294964.33</v>
      </c>
      <c r="M13" s="22">
        <v>10817047.51</v>
      </c>
      <c r="N13" s="22">
        <v>20357686.989999998</v>
      </c>
      <c r="O13" s="22">
        <v>31174734.5</v>
      </c>
      <c r="P13" s="23">
        <v>0</v>
      </c>
      <c r="Q13" s="23">
        <v>36469698.829999998</v>
      </c>
      <c r="R13" s="17">
        <f t="shared" si="0"/>
        <v>1890.7423146067415</v>
      </c>
      <c r="S13" s="12">
        <f t="shared" si="0"/>
        <v>1794.4379880774961</v>
      </c>
      <c r="T13" s="12">
        <f t="shared" si="0"/>
        <v>2221.974120856064</v>
      </c>
      <c r="U13" s="12">
        <f t="shared" si="0"/>
        <v>45071.031291666666</v>
      </c>
      <c r="V13" s="12">
        <f t="shared" si="0"/>
        <v>66746.514721311469</v>
      </c>
      <c r="W13" s="12">
        <f t="shared" si="0"/>
        <v>59836.342610364685</v>
      </c>
      <c r="X13" s="12">
        <v>0</v>
      </c>
      <c r="Y13" s="14">
        <f t="shared" si="1"/>
        <v>14443.445081188118</v>
      </c>
      <c r="AA13" s="3"/>
      <c r="AB13" s="3"/>
      <c r="AC13" s="3"/>
      <c r="AD13" s="3"/>
      <c r="AE13" s="3"/>
      <c r="AF13" s="3"/>
      <c r="AG13" s="3"/>
      <c r="AH13" s="3"/>
    </row>
    <row r="14" spans="1:34" x14ac:dyDescent="0.2">
      <c r="A14" s="18" t="s">
        <v>44</v>
      </c>
      <c r="B14" s="19">
        <v>1443</v>
      </c>
      <c r="C14" s="19">
        <v>2067</v>
      </c>
      <c r="D14" s="19">
        <v>2939</v>
      </c>
      <c r="E14" s="19">
        <v>329</v>
      </c>
      <c r="F14" s="19">
        <v>607</v>
      </c>
      <c r="G14" s="19">
        <v>878</v>
      </c>
      <c r="H14" s="20">
        <v>0</v>
      </c>
      <c r="I14" s="21">
        <v>3249</v>
      </c>
      <c r="J14" s="22">
        <v>2637185.7200000002</v>
      </c>
      <c r="K14" s="22">
        <v>3660699.71</v>
      </c>
      <c r="L14" s="22">
        <v>6297885.4299999997</v>
      </c>
      <c r="M14" s="22">
        <v>15725039.949999999</v>
      </c>
      <c r="N14" s="22">
        <v>51844588.25</v>
      </c>
      <c r="O14" s="22">
        <v>67569628.200000003</v>
      </c>
      <c r="P14" s="23">
        <v>0</v>
      </c>
      <c r="Q14" s="23">
        <v>73867513.629999995</v>
      </c>
      <c r="R14" s="17">
        <f t="shared" si="0"/>
        <v>1827.5715315315317</v>
      </c>
      <c r="S14" s="12">
        <f t="shared" si="0"/>
        <v>1771.0206627963232</v>
      </c>
      <c r="T14" s="12">
        <f t="shared" si="0"/>
        <v>2142.8667676080299</v>
      </c>
      <c r="U14" s="12">
        <f t="shared" si="0"/>
        <v>47796.474012158054</v>
      </c>
      <c r="V14" s="12">
        <f t="shared" si="0"/>
        <v>85411.183278418452</v>
      </c>
      <c r="W14" s="12">
        <f t="shared" si="0"/>
        <v>76958.574259681103</v>
      </c>
      <c r="X14" s="12">
        <v>0</v>
      </c>
      <c r="Y14" s="14">
        <f t="shared" si="1"/>
        <v>22735.461258848874</v>
      </c>
      <c r="AA14" s="3"/>
      <c r="AB14" s="3"/>
      <c r="AC14" s="3"/>
      <c r="AD14" s="3"/>
      <c r="AE14" s="3"/>
      <c r="AF14" s="3"/>
      <c r="AG14" s="3"/>
      <c r="AH14" s="3"/>
    </row>
    <row r="15" spans="1:34" x14ac:dyDescent="0.2">
      <c r="A15" s="18" t="s">
        <v>45</v>
      </c>
      <c r="B15" s="19">
        <v>484</v>
      </c>
      <c r="C15" s="19">
        <v>891</v>
      </c>
      <c r="D15" s="19">
        <v>1090</v>
      </c>
      <c r="E15" s="19">
        <v>130</v>
      </c>
      <c r="F15" s="19">
        <v>183</v>
      </c>
      <c r="G15" s="19">
        <v>296</v>
      </c>
      <c r="H15" s="20">
        <v>0</v>
      </c>
      <c r="I15" s="21">
        <v>1172</v>
      </c>
      <c r="J15" s="22">
        <v>901484.57</v>
      </c>
      <c r="K15" s="22">
        <v>1594007.95</v>
      </c>
      <c r="L15" s="22">
        <v>2495492.52</v>
      </c>
      <c r="M15" s="22">
        <v>4675494.03</v>
      </c>
      <c r="N15" s="22">
        <v>13794513.32</v>
      </c>
      <c r="O15" s="22">
        <v>18470007.350000001</v>
      </c>
      <c r="P15" s="23">
        <v>0</v>
      </c>
      <c r="Q15" s="23">
        <v>20965499.870000001</v>
      </c>
      <c r="R15" s="17">
        <f t="shared" si="0"/>
        <v>1862.5714256198346</v>
      </c>
      <c r="S15" s="12">
        <f t="shared" si="0"/>
        <v>1789.0100448933781</v>
      </c>
      <c r="T15" s="12">
        <f t="shared" si="0"/>
        <v>2289.4426788990827</v>
      </c>
      <c r="U15" s="12">
        <f t="shared" si="0"/>
        <v>35965.338692307698</v>
      </c>
      <c r="V15" s="12">
        <f t="shared" si="0"/>
        <v>75379.854207650278</v>
      </c>
      <c r="W15" s="12">
        <f t="shared" si="0"/>
        <v>62398.673479729732</v>
      </c>
      <c r="X15" s="12">
        <v>0</v>
      </c>
      <c r="Y15" s="14">
        <f t="shared" si="1"/>
        <v>17888.651766211606</v>
      </c>
      <c r="AA15" s="3"/>
      <c r="AB15" s="3"/>
      <c r="AC15" s="3"/>
      <c r="AD15" s="3"/>
      <c r="AE15" s="3"/>
      <c r="AF15" s="3"/>
      <c r="AG15" s="3"/>
      <c r="AH15" s="3"/>
    </row>
    <row r="16" spans="1:34" x14ac:dyDescent="0.2">
      <c r="A16" s="18" t="s">
        <v>46</v>
      </c>
      <c r="B16" s="19">
        <v>489</v>
      </c>
      <c r="C16" s="19">
        <v>792</v>
      </c>
      <c r="D16" s="19">
        <v>1129</v>
      </c>
      <c r="E16" s="19">
        <v>65</v>
      </c>
      <c r="F16" s="19">
        <v>203</v>
      </c>
      <c r="G16" s="19">
        <v>258</v>
      </c>
      <c r="H16" s="20">
        <v>0</v>
      </c>
      <c r="I16" s="21">
        <v>1224</v>
      </c>
      <c r="J16" s="22">
        <v>546949.96</v>
      </c>
      <c r="K16" s="22">
        <v>1463620.47</v>
      </c>
      <c r="L16" s="22">
        <v>2010570.43</v>
      </c>
      <c r="M16" s="22">
        <v>2453216.7599999998</v>
      </c>
      <c r="N16" s="22">
        <v>13675294.970000001</v>
      </c>
      <c r="O16" s="22">
        <v>16128511.73</v>
      </c>
      <c r="P16" s="23">
        <v>0</v>
      </c>
      <c r="Q16" s="23">
        <v>18139082.16</v>
      </c>
      <c r="R16" s="17">
        <f t="shared" si="0"/>
        <v>1118.5070756646217</v>
      </c>
      <c r="S16" s="12">
        <f t="shared" si="0"/>
        <v>1848.0056439393938</v>
      </c>
      <c r="T16" s="12">
        <f t="shared" si="0"/>
        <v>1780.8418334809564</v>
      </c>
      <c r="U16" s="12">
        <f t="shared" si="0"/>
        <v>37741.796307692304</v>
      </c>
      <c r="V16" s="12">
        <f t="shared" si="0"/>
        <v>67365.985073891628</v>
      </c>
      <c r="W16" s="12">
        <f t="shared" si="0"/>
        <v>62513.61135658915</v>
      </c>
      <c r="X16" s="12">
        <v>0</v>
      </c>
      <c r="Y16" s="14">
        <f t="shared" si="1"/>
        <v>14819.511568627451</v>
      </c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18" t="s">
        <v>47</v>
      </c>
      <c r="B17" s="19">
        <v>2168</v>
      </c>
      <c r="C17" s="19">
        <v>3686</v>
      </c>
      <c r="D17" s="19">
        <v>4474</v>
      </c>
      <c r="E17" s="19">
        <v>577</v>
      </c>
      <c r="F17" s="19">
        <v>759</v>
      </c>
      <c r="G17" s="19">
        <v>1232</v>
      </c>
      <c r="H17" s="20">
        <v>0</v>
      </c>
      <c r="I17" s="21">
        <v>4811</v>
      </c>
      <c r="J17" s="22">
        <v>5607305.5999999996</v>
      </c>
      <c r="K17" s="22">
        <v>7859005.0700000003</v>
      </c>
      <c r="L17" s="22">
        <v>13466310.67</v>
      </c>
      <c r="M17" s="22">
        <v>29010832.219999999</v>
      </c>
      <c r="N17" s="22">
        <v>61368075.880000003</v>
      </c>
      <c r="O17" s="22">
        <v>90378908.099999994</v>
      </c>
      <c r="P17" s="23">
        <v>0</v>
      </c>
      <c r="Q17" s="23">
        <v>103845218.77</v>
      </c>
      <c r="R17" s="17">
        <f t="shared" si="0"/>
        <v>2586.3955719557193</v>
      </c>
      <c r="S17" s="12">
        <f t="shared" si="0"/>
        <v>2132.1229164405859</v>
      </c>
      <c r="T17" s="12">
        <f t="shared" si="0"/>
        <v>3009.9040388913722</v>
      </c>
      <c r="U17" s="12">
        <f t="shared" si="0"/>
        <v>50278.738682842282</v>
      </c>
      <c r="V17" s="12">
        <f t="shared" si="0"/>
        <v>80853.854914361</v>
      </c>
      <c r="W17" s="12">
        <f t="shared" si="0"/>
        <v>73359.503327922066</v>
      </c>
      <c r="X17" s="12">
        <v>0</v>
      </c>
      <c r="Y17" s="14">
        <f t="shared" si="1"/>
        <v>21584.955055082104</v>
      </c>
      <c r="AA17" s="3"/>
      <c r="AB17" s="3"/>
      <c r="AC17" s="3"/>
      <c r="AD17" s="3"/>
      <c r="AE17" s="3"/>
      <c r="AF17" s="3"/>
      <c r="AG17" s="3"/>
      <c r="AH17" s="3"/>
    </row>
    <row r="18" spans="1:34" x14ac:dyDescent="0.2">
      <c r="A18" s="18" t="s">
        <v>48</v>
      </c>
      <c r="B18" s="19">
        <v>904</v>
      </c>
      <c r="C18" s="19">
        <v>1215</v>
      </c>
      <c r="D18" s="19">
        <v>1747</v>
      </c>
      <c r="E18" s="19">
        <v>224</v>
      </c>
      <c r="F18" s="19">
        <v>224</v>
      </c>
      <c r="G18" s="19">
        <v>453</v>
      </c>
      <c r="H18" s="20">
        <v>0</v>
      </c>
      <c r="I18" s="21">
        <v>1890</v>
      </c>
      <c r="J18" s="22">
        <v>2042501.78</v>
      </c>
      <c r="K18" s="22">
        <v>1859834.59</v>
      </c>
      <c r="L18" s="22">
        <v>3902336.37</v>
      </c>
      <c r="M18" s="22">
        <v>10341006.529999999</v>
      </c>
      <c r="N18" s="22">
        <v>16626139.060000001</v>
      </c>
      <c r="O18" s="22">
        <v>26967145.59</v>
      </c>
      <c r="P18" s="23">
        <v>0</v>
      </c>
      <c r="Q18" s="23">
        <v>30869481.960000001</v>
      </c>
      <c r="R18" s="17">
        <f t="shared" si="0"/>
        <v>2259.4046238938054</v>
      </c>
      <c r="S18" s="12">
        <f t="shared" si="0"/>
        <v>1530.7280576131689</v>
      </c>
      <c r="T18" s="12">
        <f t="shared" si="0"/>
        <v>2233.7357584430451</v>
      </c>
      <c r="U18" s="12">
        <f t="shared" si="0"/>
        <v>46165.207723214284</v>
      </c>
      <c r="V18" s="12">
        <f t="shared" si="0"/>
        <v>74223.835089285712</v>
      </c>
      <c r="W18" s="12">
        <f t="shared" si="0"/>
        <v>59530.122715231788</v>
      </c>
      <c r="X18" s="12">
        <v>0</v>
      </c>
      <c r="Y18" s="14">
        <f t="shared" si="1"/>
        <v>16333.059238095238</v>
      </c>
      <c r="AA18" s="3"/>
      <c r="AB18" s="3"/>
      <c r="AC18" s="3"/>
      <c r="AD18" s="3"/>
      <c r="AE18" s="3"/>
      <c r="AF18" s="3"/>
      <c r="AG18" s="3"/>
      <c r="AH18" s="3"/>
    </row>
    <row r="19" spans="1:34" x14ac:dyDescent="0.2">
      <c r="A19" s="18" t="s">
        <v>49</v>
      </c>
      <c r="B19" s="19">
        <v>280</v>
      </c>
      <c r="C19" s="19">
        <v>1067</v>
      </c>
      <c r="D19" s="19">
        <v>1163</v>
      </c>
      <c r="E19" s="19">
        <v>60</v>
      </c>
      <c r="F19" s="19">
        <v>180</v>
      </c>
      <c r="G19" s="19">
        <v>228</v>
      </c>
      <c r="H19" s="20">
        <v>0</v>
      </c>
      <c r="I19" s="21">
        <v>1240</v>
      </c>
      <c r="J19" s="22">
        <v>452598.13</v>
      </c>
      <c r="K19" s="22">
        <v>1887113.43</v>
      </c>
      <c r="L19" s="22">
        <v>2339711.56</v>
      </c>
      <c r="M19" s="22">
        <v>2378092.75</v>
      </c>
      <c r="N19" s="22">
        <v>12108583.32</v>
      </c>
      <c r="O19" s="22">
        <v>14486676.07</v>
      </c>
      <c r="P19" s="23">
        <v>0</v>
      </c>
      <c r="Q19" s="23">
        <v>16826387.629999999</v>
      </c>
      <c r="R19" s="17">
        <f t="shared" si="0"/>
        <v>1616.4218928571429</v>
      </c>
      <c r="S19" s="12">
        <f t="shared" si="0"/>
        <v>1768.6161480787252</v>
      </c>
      <c r="T19" s="12">
        <f t="shared" si="0"/>
        <v>2011.7898194325021</v>
      </c>
      <c r="U19" s="12">
        <f t="shared" si="0"/>
        <v>39634.879166666666</v>
      </c>
      <c r="V19" s="12">
        <f t="shared" si="0"/>
        <v>67269.907333333336</v>
      </c>
      <c r="W19" s="12">
        <f t="shared" si="0"/>
        <v>63538.052938596491</v>
      </c>
      <c r="X19" s="12">
        <v>0</v>
      </c>
      <c r="Y19" s="14">
        <f t="shared" si="1"/>
        <v>13569.667443548386</v>
      </c>
      <c r="AA19" s="3"/>
      <c r="AB19" s="3"/>
      <c r="AC19" s="3"/>
      <c r="AD19" s="3"/>
      <c r="AE19" s="3"/>
      <c r="AF19" s="3"/>
      <c r="AG19" s="3"/>
      <c r="AH19" s="3"/>
    </row>
    <row r="20" spans="1:34" x14ac:dyDescent="0.2">
      <c r="A20" s="18" t="s">
        <v>50</v>
      </c>
      <c r="B20" s="19">
        <v>151</v>
      </c>
      <c r="C20" s="19">
        <v>493</v>
      </c>
      <c r="D20" s="19">
        <v>580</v>
      </c>
      <c r="E20" s="19">
        <v>14</v>
      </c>
      <c r="F20" s="19">
        <v>136</v>
      </c>
      <c r="G20" s="19">
        <v>146</v>
      </c>
      <c r="H20" s="20">
        <v>0</v>
      </c>
      <c r="I20" s="21">
        <v>655</v>
      </c>
      <c r="J20" s="22">
        <v>149948.53</v>
      </c>
      <c r="K20" s="22">
        <v>700885.85</v>
      </c>
      <c r="L20" s="22">
        <v>850834.38</v>
      </c>
      <c r="M20" s="22">
        <v>452954.46</v>
      </c>
      <c r="N20" s="22">
        <v>9661814.4100000001</v>
      </c>
      <c r="O20" s="22">
        <v>10114768.870000001</v>
      </c>
      <c r="P20" s="23">
        <v>0</v>
      </c>
      <c r="Q20" s="23">
        <v>10965603.24</v>
      </c>
      <c r="R20" s="17">
        <f t="shared" si="0"/>
        <v>993.03662251655624</v>
      </c>
      <c r="S20" s="12">
        <f t="shared" si="0"/>
        <v>1421.6751521298174</v>
      </c>
      <c r="T20" s="12">
        <f t="shared" si="0"/>
        <v>1466.9558275862069</v>
      </c>
      <c r="U20" s="12">
        <f t="shared" si="0"/>
        <v>32353.890000000003</v>
      </c>
      <c r="V20" s="12">
        <f t="shared" si="0"/>
        <v>71042.753014705886</v>
      </c>
      <c r="W20" s="12">
        <f t="shared" si="0"/>
        <v>69279.238835616445</v>
      </c>
      <c r="X20" s="12">
        <v>0</v>
      </c>
      <c r="Y20" s="14">
        <f t="shared" si="1"/>
        <v>16741.378992366412</v>
      </c>
      <c r="AA20" s="3"/>
      <c r="AB20" s="3"/>
      <c r="AC20" s="3"/>
      <c r="AD20" s="3"/>
      <c r="AE20" s="3"/>
      <c r="AF20" s="3"/>
      <c r="AG20" s="3"/>
      <c r="AH20" s="3"/>
    </row>
    <row r="21" spans="1:34" x14ac:dyDescent="0.2">
      <c r="A21" s="18" t="s">
        <v>51</v>
      </c>
      <c r="B21" s="19">
        <v>152</v>
      </c>
      <c r="C21" s="19">
        <v>401</v>
      </c>
      <c r="D21" s="19">
        <v>492</v>
      </c>
      <c r="E21" s="19">
        <v>7</v>
      </c>
      <c r="F21" s="19">
        <v>56</v>
      </c>
      <c r="G21" s="19">
        <v>63</v>
      </c>
      <c r="H21" s="20">
        <v>0</v>
      </c>
      <c r="I21" s="21">
        <v>517</v>
      </c>
      <c r="J21" s="22">
        <v>230817.54</v>
      </c>
      <c r="K21" s="22">
        <v>457000.3</v>
      </c>
      <c r="L21" s="22">
        <v>687817.84</v>
      </c>
      <c r="M21" s="22">
        <v>148809.24</v>
      </c>
      <c r="N21" s="22">
        <v>3536571.95</v>
      </c>
      <c r="O21" s="22">
        <v>3685381.1900000004</v>
      </c>
      <c r="P21" s="23">
        <v>0</v>
      </c>
      <c r="Q21" s="23">
        <v>4373199.03</v>
      </c>
      <c r="R21" s="17">
        <f t="shared" si="0"/>
        <v>1518.536447368421</v>
      </c>
      <c r="S21" s="12">
        <f t="shared" si="0"/>
        <v>1139.6516209476308</v>
      </c>
      <c r="T21" s="12">
        <f t="shared" si="0"/>
        <v>1398.0037398373984</v>
      </c>
      <c r="U21" s="12">
        <f t="shared" si="0"/>
        <v>21258.462857142855</v>
      </c>
      <c r="V21" s="12">
        <f t="shared" si="0"/>
        <v>63153.070535714287</v>
      </c>
      <c r="W21" s="12">
        <f t="shared" si="0"/>
        <v>58498.114126984132</v>
      </c>
      <c r="X21" s="12">
        <v>0</v>
      </c>
      <c r="Y21" s="14">
        <f t="shared" si="1"/>
        <v>8458.7988974854943</v>
      </c>
      <c r="AA21" s="3"/>
      <c r="AB21" s="3"/>
      <c r="AC21" s="3"/>
      <c r="AD21" s="3"/>
      <c r="AE21" s="3"/>
      <c r="AF21" s="3"/>
      <c r="AG21" s="3"/>
      <c r="AH21" s="3"/>
    </row>
    <row r="22" spans="1:34" x14ac:dyDescent="0.2">
      <c r="A22" s="18" t="s">
        <v>52</v>
      </c>
      <c r="B22" s="19">
        <v>6075</v>
      </c>
      <c r="C22" s="19">
        <v>6544</v>
      </c>
      <c r="D22" s="19">
        <v>9751</v>
      </c>
      <c r="E22" s="19">
        <v>1871</v>
      </c>
      <c r="F22" s="19">
        <v>1885</v>
      </c>
      <c r="G22" s="19">
        <v>3525</v>
      </c>
      <c r="H22" s="20">
        <v>0</v>
      </c>
      <c r="I22" s="21">
        <v>10861</v>
      </c>
      <c r="J22" s="22">
        <v>13664795.626600001</v>
      </c>
      <c r="K22" s="22">
        <v>16647009.990000002</v>
      </c>
      <c r="L22" s="22">
        <v>30311805.616600003</v>
      </c>
      <c r="M22" s="22">
        <v>94039438.304660007</v>
      </c>
      <c r="N22" s="22">
        <v>164026644.23999998</v>
      </c>
      <c r="O22" s="22">
        <v>258066082.54465997</v>
      </c>
      <c r="P22" s="23">
        <v>0</v>
      </c>
      <c r="Q22" s="23">
        <v>288377888.16125995</v>
      </c>
      <c r="R22" s="17">
        <f t="shared" si="0"/>
        <v>2249.3490743374487</v>
      </c>
      <c r="S22" s="12">
        <f t="shared" si="0"/>
        <v>2543.8584948044013</v>
      </c>
      <c r="T22" s="12">
        <f t="shared" si="0"/>
        <v>3108.584311004</v>
      </c>
      <c r="U22" s="12">
        <f t="shared" si="0"/>
        <v>50261.591825045434</v>
      </c>
      <c r="V22" s="12">
        <f t="shared" si="0"/>
        <v>87016.787395225459</v>
      </c>
      <c r="W22" s="12">
        <f t="shared" si="0"/>
        <v>73210.236182882261</v>
      </c>
      <c r="X22" s="12">
        <v>0</v>
      </c>
      <c r="Y22" s="14">
        <f t="shared" si="1"/>
        <v>26551.688441327682</v>
      </c>
      <c r="AA22" s="3"/>
      <c r="AB22" s="3"/>
      <c r="AC22" s="3"/>
      <c r="AD22" s="3"/>
      <c r="AE22" s="3"/>
      <c r="AF22" s="3"/>
      <c r="AG22" s="3"/>
      <c r="AH22" s="3"/>
    </row>
    <row r="23" spans="1:34" x14ac:dyDescent="0.2">
      <c r="A23" s="18" t="s">
        <v>53</v>
      </c>
      <c r="B23" s="19">
        <v>1548</v>
      </c>
      <c r="C23" s="19">
        <v>3160</v>
      </c>
      <c r="D23" s="19">
        <v>3747</v>
      </c>
      <c r="E23" s="19">
        <v>250</v>
      </c>
      <c r="F23" s="19">
        <v>675</v>
      </c>
      <c r="G23" s="19">
        <v>880</v>
      </c>
      <c r="H23" s="20">
        <v>0</v>
      </c>
      <c r="I23" s="21">
        <v>4049</v>
      </c>
      <c r="J23" s="22">
        <v>2151513.4299999997</v>
      </c>
      <c r="K23" s="22">
        <v>6333857.290000001</v>
      </c>
      <c r="L23" s="22">
        <v>8485370.7200000007</v>
      </c>
      <c r="M23" s="22">
        <v>8303992.9199999999</v>
      </c>
      <c r="N23" s="22">
        <v>57205315.280000001</v>
      </c>
      <c r="O23" s="22">
        <v>65509308.200000003</v>
      </c>
      <c r="P23" s="23">
        <v>0</v>
      </c>
      <c r="Q23" s="23">
        <v>73994678.920000002</v>
      </c>
      <c r="R23" s="17">
        <f t="shared" si="0"/>
        <v>1389.8665568475451</v>
      </c>
      <c r="S23" s="12">
        <f t="shared" si="0"/>
        <v>2004.3852183544307</v>
      </c>
      <c r="T23" s="12">
        <f t="shared" si="0"/>
        <v>2264.5771870829999</v>
      </c>
      <c r="U23" s="12">
        <f t="shared" si="0"/>
        <v>33215.971680000002</v>
      </c>
      <c r="V23" s="12">
        <f t="shared" si="0"/>
        <v>84748.615229629635</v>
      </c>
      <c r="W23" s="12">
        <f t="shared" si="0"/>
        <v>74442.39568181819</v>
      </c>
      <c r="X23" s="12">
        <v>0</v>
      </c>
      <c r="Y23" s="14">
        <f t="shared" si="1"/>
        <v>18274.803388490986</v>
      </c>
      <c r="AA23" s="3"/>
      <c r="AB23" s="3"/>
      <c r="AC23" s="3"/>
      <c r="AD23" s="3"/>
      <c r="AE23" s="3"/>
      <c r="AF23" s="3"/>
      <c r="AG23" s="3"/>
      <c r="AH23" s="3"/>
    </row>
    <row r="24" spans="1:34" x14ac:dyDescent="0.2">
      <c r="A24" s="18" t="s">
        <v>54</v>
      </c>
      <c r="B24" s="19">
        <v>313</v>
      </c>
      <c r="C24" s="19">
        <v>608</v>
      </c>
      <c r="D24" s="19">
        <v>745</v>
      </c>
      <c r="E24" s="19">
        <v>37</v>
      </c>
      <c r="F24" s="19">
        <v>141</v>
      </c>
      <c r="G24" s="19">
        <v>170</v>
      </c>
      <c r="H24" s="20">
        <v>0</v>
      </c>
      <c r="I24" s="21">
        <v>821</v>
      </c>
      <c r="J24" s="22">
        <v>450904.29</v>
      </c>
      <c r="K24" s="22">
        <v>897103.25</v>
      </c>
      <c r="L24" s="22">
        <v>1348007.54</v>
      </c>
      <c r="M24" s="22">
        <v>1697753.28</v>
      </c>
      <c r="N24" s="22">
        <v>10316005.119999999</v>
      </c>
      <c r="O24" s="22">
        <v>12013758.399999999</v>
      </c>
      <c r="P24" s="23">
        <v>0</v>
      </c>
      <c r="Q24" s="23">
        <v>13361765.939999998</v>
      </c>
      <c r="R24" s="17">
        <f t="shared" si="0"/>
        <v>1440.588785942492</v>
      </c>
      <c r="S24" s="12">
        <f t="shared" si="0"/>
        <v>1475.4987664473683</v>
      </c>
      <c r="T24" s="12">
        <f t="shared" si="0"/>
        <v>1809.4060939597316</v>
      </c>
      <c r="U24" s="12">
        <f t="shared" si="0"/>
        <v>45885.223783783782</v>
      </c>
      <c r="V24" s="12">
        <f t="shared" si="0"/>
        <v>73163.156879432616</v>
      </c>
      <c r="W24" s="12">
        <f t="shared" si="0"/>
        <v>70669.167058823514</v>
      </c>
      <c r="X24" s="12">
        <v>0</v>
      </c>
      <c r="Y24" s="14">
        <f t="shared" si="1"/>
        <v>16274.988964677221</v>
      </c>
      <c r="AA24" s="3"/>
      <c r="AB24" s="3"/>
      <c r="AC24" s="3"/>
      <c r="AD24" s="3"/>
      <c r="AE24" s="3"/>
      <c r="AF24" s="3"/>
      <c r="AG24" s="3"/>
      <c r="AH24" s="3"/>
    </row>
    <row r="25" spans="1:34" x14ac:dyDescent="0.2">
      <c r="A25" s="18" t="s">
        <v>55</v>
      </c>
      <c r="B25" s="19">
        <v>749</v>
      </c>
      <c r="C25" s="19">
        <v>1536</v>
      </c>
      <c r="D25" s="19">
        <v>1798</v>
      </c>
      <c r="E25" s="19">
        <v>179</v>
      </c>
      <c r="F25" s="19">
        <v>296</v>
      </c>
      <c r="G25" s="19">
        <v>461</v>
      </c>
      <c r="H25" s="20">
        <v>0</v>
      </c>
      <c r="I25" s="21">
        <v>1957</v>
      </c>
      <c r="J25" s="22">
        <v>1692578.33</v>
      </c>
      <c r="K25" s="22">
        <v>4233659.8499999996</v>
      </c>
      <c r="L25" s="22">
        <v>5926238.1799999997</v>
      </c>
      <c r="M25" s="22">
        <v>6893803.8399999999</v>
      </c>
      <c r="N25" s="22">
        <v>17761728.66</v>
      </c>
      <c r="O25" s="22">
        <v>24655532.5</v>
      </c>
      <c r="P25" s="23">
        <v>0</v>
      </c>
      <c r="Q25" s="23">
        <v>30581770.68</v>
      </c>
      <c r="R25" s="17">
        <f t="shared" si="0"/>
        <v>2259.7841522029375</v>
      </c>
      <c r="S25" s="12">
        <f t="shared" si="0"/>
        <v>2756.2889648437499</v>
      </c>
      <c r="T25" s="12">
        <f t="shared" si="0"/>
        <v>3296.0167853170187</v>
      </c>
      <c r="U25" s="12">
        <f t="shared" si="0"/>
        <v>38512.870614525142</v>
      </c>
      <c r="V25" s="12">
        <f t="shared" si="0"/>
        <v>60005.840067567566</v>
      </c>
      <c r="W25" s="12">
        <f t="shared" si="0"/>
        <v>53482.716919739694</v>
      </c>
      <c r="X25" s="12">
        <v>0</v>
      </c>
      <c r="Y25" s="14">
        <f t="shared" si="1"/>
        <v>15626.862892181911</v>
      </c>
      <c r="AA25" s="3"/>
      <c r="AB25" s="3"/>
      <c r="AC25" s="3"/>
      <c r="AD25" s="3"/>
      <c r="AE25" s="3"/>
      <c r="AF25" s="3"/>
      <c r="AG25" s="3"/>
      <c r="AH25" s="3"/>
    </row>
    <row r="26" spans="1:34" x14ac:dyDescent="0.2">
      <c r="A26" s="18" t="s">
        <v>56</v>
      </c>
      <c r="B26" s="19">
        <v>3497</v>
      </c>
      <c r="C26" s="19">
        <v>5312</v>
      </c>
      <c r="D26" s="19">
        <v>6380</v>
      </c>
      <c r="E26" s="19">
        <v>857</v>
      </c>
      <c r="F26" s="19">
        <v>1190</v>
      </c>
      <c r="G26" s="19">
        <v>1916</v>
      </c>
      <c r="H26" s="20">
        <v>0</v>
      </c>
      <c r="I26" s="21">
        <v>6929</v>
      </c>
      <c r="J26" s="22">
        <v>4821394.2699999996</v>
      </c>
      <c r="K26" s="22">
        <v>13333405.9</v>
      </c>
      <c r="L26" s="22">
        <v>18154800.170000002</v>
      </c>
      <c r="M26" s="22">
        <v>34928367.100000001</v>
      </c>
      <c r="N26" s="22">
        <v>92321487.390000001</v>
      </c>
      <c r="O26" s="22">
        <v>127249854.49000001</v>
      </c>
      <c r="P26" s="23">
        <v>0</v>
      </c>
      <c r="Q26" s="23">
        <v>145404654.66000003</v>
      </c>
      <c r="R26" s="17">
        <f t="shared" si="0"/>
        <v>1378.7229825564768</v>
      </c>
      <c r="S26" s="12">
        <f t="shared" si="0"/>
        <v>2510.0538215361448</v>
      </c>
      <c r="T26" s="12">
        <f t="shared" si="0"/>
        <v>2845.5799639498437</v>
      </c>
      <c r="U26" s="12">
        <f t="shared" si="0"/>
        <v>40756.554375729291</v>
      </c>
      <c r="V26" s="12">
        <f t="shared" si="0"/>
        <v>77581.081840336134</v>
      </c>
      <c r="W26" s="12">
        <f t="shared" si="0"/>
        <v>66414.329065762009</v>
      </c>
      <c r="X26" s="12">
        <v>0</v>
      </c>
      <c r="Y26" s="14">
        <f t="shared" si="1"/>
        <v>20984.940779333239</v>
      </c>
      <c r="AA26" s="3"/>
      <c r="AB26" s="3"/>
      <c r="AC26" s="3"/>
      <c r="AD26" s="3"/>
      <c r="AE26" s="3"/>
      <c r="AF26" s="3"/>
      <c r="AG26" s="3"/>
      <c r="AH26" s="3"/>
    </row>
    <row r="27" spans="1:34" x14ac:dyDescent="0.2">
      <c r="A27" s="18" t="s">
        <v>57</v>
      </c>
      <c r="B27" s="19">
        <v>961</v>
      </c>
      <c r="C27" s="19">
        <v>1905</v>
      </c>
      <c r="D27" s="19">
        <v>2376</v>
      </c>
      <c r="E27" s="19">
        <v>178</v>
      </c>
      <c r="F27" s="19">
        <v>441</v>
      </c>
      <c r="G27" s="19">
        <v>585</v>
      </c>
      <c r="H27" s="20">
        <v>0</v>
      </c>
      <c r="I27" s="21">
        <v>2564</v>
      </c>
      <c r="J27" s="22">
        <v>1760010.48</v>
      </c>
      <c r="K27" s="22">
        <v>3161150.43</v>
      </c>
      <c r="L27" s="22">
        <v>4921160.91</v>
      </c>
      <c r="M27" s="22">
        <v>6528752.54</v>
      </c>
      <c r="N27" s="22">
        <v>30358051.330000002</v>
      </c>
      <c r="O27" s="22">
        <v>36886803.870000005</v>
      </c>
      <c r="P27" s="23">
        <v>0</v>
      </c>
      <c r="Q27" s="23">
        <v>41807964.780000001</v>
      </c>
      <c r="R27" s="17">
        <f t="shared" si="0"/>
        <v>1831.4365036420395</v>
      </c>
      <c r="S27" s="12">
        <f t="shared" si="0"/>
        <v>1659.3965511811025</v>
      </c>
      <c r="T27" s="12">
        <f t="shared" si="0"/>
        <v>2071.1956691919195</v>
      </c>
      <c r="U27" s="12">
        <f t="shared" si="0"/>
        <v>36678.385056179774</v>
      </c>
      <c r="V27" s="12">
        <f t="shared" si="0"/>
        <v>68839.118662131528</v>
      </c>
      <c r="W27" s="12">
        <f t="shared" si="0"/>
        <v>63054.365589743597</v>
      </c>
      <c r="X27" s="12">
        <v>0</v>
      </c>
      <c r="Y27" s="14">
        <f t="shared" si="1"/>
        <v>16305.758494539781</v>
      </c>
      <c r="AA27" s="3"/>
      <c r="AB27" s="3"/>
      <c r="AC27" s="3"/>
      <c r="AD27" s="3"/>
      <c r="AE27" s="3"/>
      <c r="AF27" s="3"/>
      <c r="AG27" s="3"/>
      <c r="AH27" s="3"/>
    </row>
    <row r="28" spans="1:34" x14ac:dyDescent="0.2">
      <c r="A28" s="18" t="s">
        <v>58</v>
      </c>
      <c r="B28" s="19">
        <v>232</v>
      </c>
      <c r="C28" s="19">
        <v>508</v>
      </c>
      <c r="D28" s="19">
        <v>617</v>
      </c>
      <c r="E28" s="19">
        <v>25</v>
      </c>
      <c r="F28" s="19">
        <v>63</v>
      </c>
      <c r="G28" s="19">
        <v>87</v>
      </c>
      <c r="H28" s="20">
        <v>0</v>
      </c>
      <c r="I28" s="21">
        <v>647</v>
      </c>
      <c r="J28" s="22">
        <v>221652.5</v>
      </c>
      <c r="K28" s="22">
        <v>705944.17</v>
      </c>
      <c r="L28" s="22">
        <v>927596.67</v>
      </c>
      <c r="M28" s="22">
        <v>617287.1</v>
      </c>
      <c r="N28" s="22">
        <v>2495567.04</v>
      </c>
      <c r="O28" s="22">
        <v>3112854.14</v>
      </c>
      <c r="P28" s="23">
        <v>0</v>
      </c>
      <c r="Q28" s="23">
        <v>4040450.81</v>
      </c>
      <c r="R28" s="17">
        <f t="shared" si="0"/>
        <v>955.39870689655174</v>
      </c>
      <c r="S28" s="12">
        <f t="shared" si="0"/>
        <v>1389.6538779527559</v>
      </c>
      <c r="T28" s="12">
        <f t="shared" si="0"/>
        <v>1503.3981685575366</v>
      </c>
      <c r="U28" s="12">
        <f t="shared" si="0"/>
        <v>24691.484</v>
      </c>
      <c r="V28" s="12">
        <f t="shared" si="0"/>
        <v>39612.175238095238</v>
      </c>
      <c r="W28" s="12">
        <f t="shared" si="0"/>
        <v>35779.932643678163</v>
      </c>
      <c r="X28" s="12">
        <v>0</v>
      </c>
      <c r="Y28" s="14">
        <f t="shared" si="1"/>
        <v>6244.9007882534779</v>
      </c>
      <c r="AA28" s="3"/>
      <c r="AB28" s="3"/>
      <c r="AC28" s="3"/>
      <c r="AD28" s="3"/>
      <c r="AE28" s="3"/>
      <c r="AF28" s="3"/>
      <c r="AG28" s="3"/>
      <c r="AH28" s="3"/>
    </row>
    <row r="29" spans="1:34" x14ac:dyDescent="0.2">
      <c r="A29" s="18" t="s">
        <v>59</v>
      </c>
      <c r="B29" s="19">
        <v>301</v>
      </c>
      <c r="C29" s="19">
        <v>808</v>
      </c>
      <c r="D29" s="19">
        <v>935</v>
      </c>
      <c r="E29" s="19">
        <v>60</v>
      </c>
      <c r="F29" s="19">
        <v>180</v>
      </c>
      <c r="G29" s="19">
        <v>230</v>
      </c>
      <c r="H29" s="20">
        <v>0</v>
      </c>
      <c r="I29" s="21">
        <v>1016</v>
      </c>
      <c r="J29" s="22">
        <v>598918.19999999995</v>
      </c>
      <c r="K29" s="22">
        <v>1718966.93</v>
      </c>
      <c r="L29" s="22">
        <v>2317885.13</v>
      </c>
      <c r="M29" s="22">
        <v>1878326.32</v>
      </c>
      <c r="N29" s="22">
        <v>9765029.7100000009</v>
      </c>
      <c r="O29" s="22">
        <v>11643356.030000001</v>
      </c>
      <c r="P29" s="23">
        <v>0</v>
      </c>
      <c r="Q29" s="23">
        <v>13961241.16</v>
      </c>
      <c r="R29" s="17">
        <f t="shared" si="0"/>
        <v>1989.7614617940199</v>
      </c>
      <c r="S29" s="12">
        <f t="shared" si="0"/>
        <v>2127.4343193069308</v>
      </c>
      <c r="T29" s="12">
        <f t="shared" si="0"/>
        <v>2479.0215294117647</v>
      </c>
      <c r="U29" s="12">
        <f t="shared" si="0"/>
        <v>31305.438666666669</v>
      </c>
      <c r="V29" s="12">
        <f t="shared" si="0"/>
        <v>54250.165055555561</v>
      </c>
      <c r="W29" s="12">
        <f t="shared" si="0"/>
        <v>50623.28708695653</v>
      </c>
      <c r="X29" s="12">
        <v>0</v>
      </c>
      <c r="Y29" s="14">
        <f t="shared" si="1"/>
        <v>13741.379094488189</v>
      </c>
      <c r="AA29" s="3"/>
      <c r="AB29" s="3"/>
      <c r="AC29" s="3"/>
      <c r="AD29" s="3"/>
      <c r="AE29" s="3"/>
      <c r="AF29" s="3"/>
      <c r="AG29" s="3"/>
      <c r="AH29" s="3"/>
    </row>
    <row r="30" spans="1:34" x14ac:dyDescent="0.2">
      <c r="A30" s="18" t="s">
        <v>60</v>
      </c>
      <c r="B30" s="19">
        <v>601</v>
      </c>
      <c r="C30" s="19">
        <v>1009</v>
      </c>
      <c r="D30" s="19">
        <v>1376</v>
      </c>
      <c r="E30" s="19">
        <v>127</v>
      </c>
      <c r="F30" s="19">
        <v>174</v>
      </c>
      <c r="G30" s="19">
        <v>286</v>
      </c>
      <c r="H30" s="20">
        <v>0</v>
      </c>
      <c r="I30" s="21">
        <v>1463</v>
      </c>
      <c r="J30" s="22">
        <v>1127793.45</v>
      </c>
      <c r="K30" s="22">
        <v>1754236.78</v>
      </c>
      <c r="L30" s="22">
        <v>2882030.23</v>
      </c>
      <c r="M30" s="22">
        <v>4961448.33</v>
      </c>
      <c r="N30" s="22">
        <v>15629113.48</v>
      </c>
      <c r="O30" s="22">
        <v>20590561.810000002</v>
      </c>
      <c r="P30" s="23">
        <v>0</v>
      </c>
      <c r="Q30" s="23">
        <v>23472592.040000003</v>
      </c>
      <c r="R30" s="17">
        <f t="shared" si="0"/>
        <v>1876.5282029950083</v>
      </c>
      <c r="S30" s="12">
        <f t="shared" si="0"/>
        <v>1738.5894747274529</v>
      </c>
      <c r="T30" s="12">
        <f t="shared" si="0"/>
        <v>2094.4987136627906</v>
      </c>
      <c r="U30" s="12">
        <f t="shared" si="0"/>
        <v>39066.522283464568</v>
      </c>
      <c r="V30" s="12">
        <f t="shared" si="0"/>
        <v>89822.491264367825</v>
      </c>
      <c r="W30" s="12">
        <f t="shared" si="0"/>
        <v>71994.971363636374</v>
      </c>
      <c r="X30" s="12">
        <v>0</v>
      </c>
      <c r="Y30" s="14">
        <f t="shared" si="1"/>
        <v>16044.150403280932</v>
      </c>
      <c r="AA30" s="3"/>
      <c r="AB30" s="3"/>
      <c r="AC30" s="3"/>
      <c r="AD30" s="3"/>
      <c r="AE30" s="3"/>
      <c r="AF30" s="3"/>
      <c r="AG30" s="3"/>
      <c r="AH30" s="3"/>
    </row>
    <row r="31" spans="1:34" x14ac:dyDescent="0.2">
      <c r="A31" s="18" t="s">
        <v>61</v>
      </c>
      <c r="B31" s="19">
        <v>833</v>
      </c>
      <c r="C31" s="19">
        <v>1374</v>
      </c>
      <c r="D31" s="19">
        <v>1831</v>
      </c>
      <c r="E31" s="19">
        <v>167</v>
      </c>
      <c r="F31" s="19">
        <v>210</v>
      </c>
      <c r="G31" s="19">
        <v>367</v>
      </c>
      <c r="H31" s="20">
        <v>0</v>
      </c>
      <c r="I31" s="21">
        <v>1936</v>
      </c>
      <c r="J31" s="22">
        <v>1270992.18</v>
      </c>
      <c r="K31" s="22">
        <v>2700915.98</v>
      </c>
      <c r="L31" s="22">
        <v>3971908.16</v>
      </c>
      <c r="M31" s="22">
        <v>5764655.21</v>
      </c>
      <c r="N31" s="22">
        <v>16437962.190000001</v>
      </c>
      <c r="O31" s="22">
        <v>22202617.400000002</v>
      </c>
      <c r="P31" s="23">
        <v>0</v>
      </c>
      <c r="Q31" s="23">
        <v>26174525.560000002</v>
      </c>
      <c r="R31" s="17">
        <f t="shared" si="0"/>
        <v>1525.8009363745498</v>
      </c>
      <c r="S31" s="12">
        <f t="shared" si="0"/>
        <v>1965.7321542940319</v>
      </c>
      <c r="T31" s="12">
        <f t="shared" si="0"/>
        <v>2169.2562315674495</v>
      </c>
      <c r="U31" s="12">
        <f t="shared" si="0"/>
        <v>34518.893473053889</v>
      </c>
      <c r="V31" s="12">
        <f t="shared" si="0"/>
        <v>78276.010428571433</v>
      </c>
      <c r="W31" s="12">
        <f t="shared" si="0"/>
        <v>60497.595095367855</v>
      </c>
      <c r="X31" s="12">
        <v>0</v>
      </c>
      <c r="Y31" s="14">
        <f t="shared" si="1"/>
        <v>13519.899566115704</v>
      </c>
      <c r="AA31" s="3"/>
      <c r="AB31" s="3"/>
      <c r="AC31" s="3"/>
      <c r="AD31" s="3"/>
      <c r="AE31" s="3"/>
      <c r="AF31" s="3"/>
      <c r="AG31" s="3"/>
      <c r="AH31" s="3"/>
    </row>
    <row r="32" spans="1:34" x14ac:dyDescent="0.2">
      <c r="A32" s="18" t="s">
        <v>62</v>
      </c>
      <c r="B32" s="19">
        <v>203</v>
      </c>
      <c r="C32" s="19">
        <v>504</v>
      </c>
      <c r="D32" s="19">
        <v>632</v>
      </c>
      <c r="E32" s="19">
        <v>37</v>
      </c>
      <c r="F32" s="19">
        <v>66</v>
      </c>
      <c r="G32" s="19">
        <v>103</v>
      </c>
      <c r="H32" s="20">
        <v>0</v>
      </c>
      <c r="I32" s="21">
        <v>693</v>
      </c>
      <c r="J32" s="22">
        <v>290107.06</v>
      </c>
      <c r="K32" s="22">
        <v>777367.74</v>
      </c>
      <c r="L32" s="22">
        <v>1067474.8</v>
      </c>
      <c r="M32" s="22">
        <v>833851.54</v>
      </c>
      <c r="N32" s="22">
        <v>5576484.9500000002</v>
      </c>
      <c r="O32" s="22">
        <v>6410336.4900000002</v>
      </c>
      <c r="P32" s="23">
        <v>0</v>
      </c>
      <c r="Q32" s="23">
        <v>7477811.29</v>
      </c>
      <c r="R32" s="17">
        <f t="shared" si="0"/>
        <v>1429.0988177339902</v>
      </c>
      <c r="S32" s="12">
        <f t="shared" si="0"/>
        <v>1542.3963095238096</v>
      </c>
      <c r="T32" s="12">
        <f t="shared" si="0"/>
        <v>1689.0424050632912</v>
      </c>
      <c r="U32" s="12">
        <f t="shared" si="0"/>
        <v>22536.528108108108</v>
      </c>
      <c r="V32" s="12">
        <f t="shared" si="0"/>
        <v>84492.196212121213</v>
      </c>
      <c r="W32" s="12">
        <f t="shared" si="0"/>
        <v>62236.276601941747</v>
      </c>
      <c r="X32" s="12">
        <v>0</v>
      </c>
      <c r="Y32" s="14">
        <f t="shared" si="1"/>
        <v>10790.492481962481</v>
      </c>
      <c r="AA32" s="3"/>
      <c r="AB32" s="3"/>
      <c r="AC32" s="3"/>
      <c r="AD32" s="3"/>
      <c r="AE32" s="3"/>
      <c r="AF32" s="3"/>
      <c r="AG32" s="3"/>
      <c r="AH32" s="3"/>
    </row>
    <row r="33" spans="1:34" x14ac:dyDescent="0.2">
      <c r="A33" s="18" t="s">
        <v>63</v>
      </c>
      <c r="B33" s="19">
        <v>3326</v>
      </c>
      <c r="C33" s="19">
        <v>5887</v>
      </c>
      <c r="D33" s="19">
        <v>7269</v>
      </c>
      <c r="E33" s="19">
        <v>1179</v>
      </c>
      <c r="F33" s="19">
        <v>1685</v>
      </c>
      <c r="G33" s="19">
        <v>2680</v>
      </c>
      <c r="H33" s="20">
        <v>0</v>
      </c>
      <c r="I33" s="21">
        <v>8118</v>
      </c>
      <c r="J33" s="22">
        <v>9183658.3300000001</v>
      </c>
      <c r="K33" s="22">
        <v>14726628.98</v>
      </c>
      <c r="L33" s="22">
        <v>23910287.310000002</v>
      </c>
      <c r="M33" s="22">
        <v>57165941.68</v>
      </c>
      <c r="N33" s="22">
        <v>159198661.12</v>
      </c>
      <c r="O33" s="22">
        <v>216364602.80000001</v>
      </c>
      <c r="P33" s="23">
        <v>0</v>
      </c>
      <c r="Q33" s="23">
        <v>240274890.11000001</v>
      </c>
      <c r="R33" s="17">
        <f t="shared" si="0"/>
        <v>2761.1720775706553</v>
      </c>
      <c r="S33" s="12">
        <f t="shared" si="0"/>
        <v>2501.5507015457788</v>
      </c>
      <c r="T33" s="12">
        <f t="shared" si="0"/>
        <v>3289.3502971522908</v>
      </c>
      <c r="U33" s="12">
        <f t="shared" si="0"/>
        <v>48486.803799830363</v>
      </c>
      <c r="V33" s="12">
        <f t="shared" si="0"/>
        <v>94479.917578635024</v>
      </c>
      <c r="W33" s="12">
        <f t="shared" si="0"/>
        <v>80733.06074626866</v>
      </c>
      <c r="X33" s="12">
        <v>0</v>
      </c>
      <c r="Y33" s="14">
        <f t="shared" si="1"/>
        <v>29597.793805124416</v>
      </c>
      <c r="AA33" s="3"/>
      <c r="AB33" s="3"/>
      <c r="AC33" s="3"/>
      <c r="AD33" s="3"/>
      <c r="AE33" s="3"/>
      <c r="AF33" s="3"/>
      <c r="AG33" s="3"/>
      <c r="AH33" s="3"/>
    </row>
    <row r="34" spans="1:34" x14ac:dyDescent="0.2">
      <c r="A34" s="18" t="s">
        <v>64</v>
      </c>
      <c r="B34" s="19">
        <v>1172</v>
      </c>
      <c r="C34" s="19">
        <v>1733</v>
      </c>
      <c r="D34" s="19">
        <v>2360</v>
      </c>
      <c r="E34" s="19">
        <v>350</v>
      </c>
      <c r="F34" s="19">
        <v>602</v>
      </c>
      <c r="G34" s="19">
        <v>866</v>
      </c>
      <c r="H34" s="20">
        <v>0</v>
      </c>
      <c r="I34" s="21">
        <v>2717</v>
      </c>
      <c r="J34" s="22">
        <v>2258814.17</v>
      </c>
      <c r="K34" s="22">
        <v>4150492.83</v>
      </c>
      <c r="L34" s="22">
        <v>6409307</v>
      </c>
      <c r="M34" s="22">
        <v>16388658.609999999</v>
      </c>
      <c r="N34" s="22">
        <v>56316355.18</v>
      </c>
      <c r="O34" s="22">
        <v>72705013.789999992</v>
      </c>
      <c r="P34" s="23">
        <v>0</v>
      </c>
      <c r="Q34" s="23">
        <v>79114320.789999992</v>
      </c>
      <c r="R34" s="17">
        <f t="shared" si="0"/>
        <v>1927.3158447098976</v>
      </c>
      <c r="S34" s="12">
        <f t="shared" si="0"/>
        <v>2394.9756664743222</v>
      </c>
      <c r="T34" s="12">
        <f t="shared" si="0"/>
        <v>2715.8080508474577</v>
      </c>
      <c r="U34" s="12">
        <f t="shared" si="0"/>
        <v>46824.738885714287</v>
      </c>
      <c r="V34" s="12">
        <f t="shared" si="0"/>
        <v>93548.76275747508</v>
      </c>
      <c r="W34" s="12">
        <f t="shared" si="0"/>
        <v>83954.981281755187</v>
      </c>
      <c r="X34" s="12">
        <v>0</v>
      </c>
      <c r="Y34" s="14">
        <f t="shared" si="1"/>
        <v>29118.263080603603</v>
      </c>
      <c r="AA34" s="3"/>
      <c r="AB34" s="3"/>
      <c r="AC34" s="3"/>
      <c r="AD34" s="3"/>
      <c r="AE34" s="3"/>
      <c r="AF34" s="3"/>
      <c r="AG34" s="3"/>
      <c r="AH34" s="3"/>
    </row>
    <row r="35" spans="1:34" x14ac:dyDescent="0.2">
      <c r="A35" s="18" t="s">
        <v>65</v>
      </c>
      <c r="B35" s="19">
        <v>536</v>
      </c>
      <c r="C35" s="19">
        <v>768</v>
      </c>
      <c r="D35" s="19">
        <v>1028</v>
      </c>
      <c r="E35" s="19">
        <v>108</v>
      </c>
      <c r="F35" s="19">
        <v>147</v>
      </c>
      <c r="G35" s="19">
        <v>244</v>
      </c>
      <c r="H35" s="20">
        <v>0</v>
      </c>
      <c r="I35" s="21">
        <v>1096</v>
      </c>
      <c r="J35" s="22">
        <v>1153208.45</v>
      </c>
      <c r="K35" s="22">
        <v>1460849.89</v>
      </c>
      <c r="L35" s="22">
        <v>2614058.34</v>
      </c>
      <c r="M35" s="22">
        <v>2232223.41</v>
      </c>
      <c r="N35" s="22">
        <v>7482966.8499999996</v>
      </c>
      <c r="O35" s="22">
        <v>9715190.2599999998</v>
      </c>
      <c r="P35" s="23">
        <v>0</v>
      </c>
      <c r="Q35" s="23">
        <v>12329248.6</v>
      </c>
      <c r="R35" s="17">
        <f t="shared" si="0"/>
        <v>2151.5083022388058</v>
      </c>
      <c r="S35" s="12">
        <f t="shared" si="0"/>
        <v>1902.1482942708333</v>
      </c>
      <c r="T35" s="12">
        <f t="shared" si="0"/>
        <v>2542.8583073929958</v>
      </c>
      <c r="U35" s="12">
        <f t="shared" si="0"/>
        <v>20668.735277777778</v>
      </c>
      <c r="V35" s="12">
        <f t="shared" si="0"/>
        <v>50904.536394557821</v>
      </c>
      <c r="W35" s="12">
        <f t="shared" si="0"/>
        <v>39816.353524590166</v>
      </c>
      <c r="X35" s="12">
        <v>0</v>
      </c>
      <c r="Y35" s="14">
        <f t="shared" si="1"/>
        <v>11249.314416058394</v>
      </c>
      <c r="AA35" s="3"/>
      <c r="AB35" s="3"/>
      <c r="AC35" s="3"/>
      <c r="AD35" s="3"/>
      <c r="AE35" s="3"/>
      <c r="AF35" s="3"/>
      <c r="AG35" s="3"/>
      <c r="AH35" s="3"/>
    </row>
    <row r="36" spans="1:34" x14ac:dyDescent="0.2">
      <c r="A36" s="18" t="s">
        <v>66</v>
      </c>
      <c r="B36" s="19">
        <v>1542</v>
      </c>
      <c r="C36" s="19">
        <v>2793</v>
      </c>
      <c r="D36" s="19">
        <v>3497</v>
      </c>
      <c r="E36" s="19">
        <v>365</v>
      </c>
      <c r="F36" s="19">
        <v>696</v>
      </c>
      <c r="G36" s="19">
        <v>995</v>
      </c>
      <c r="H36" s="20">
        <v>0</v>
      </c>
      <c r="I36" s="21">
        <v>3780</v>
      </c>
      <c r="J36" s="22">
        <v>3676098.69</v>
      </c>
      <c r="K36" s="22">
        <v>5438248.9500000002</v>
      </c>
      <c r="L36" s="22">
        <v>9114347.6400000006</v>
      </c>
      <c r="M36" s="22">
        <v>16905823.09</v>
      </c>
      <c r="N36" s="22">
        <v>54550701.75</v>
      </c>
      <c r="O36" s="22">
        <v>71456524.840000004</v>
      </c>
      <c r="P36" s="23">
        <v>0</v>
      </c>
      <c r="Q36" s="23">
        <v>80570872.480000004</v>
      </c>
      <c r="R36" s="17">
        <f t="shared" si="0"/>
        <v>2383.9809922178988</v>
      </c>
      <c r="S36" s="12">
        <f t="shared" si="0"/>
        <v>1947.0995166487648</v>
      </c>
      <c r="T36" s="12">
        <f t="shared" si="0"/>
        <v>2606.3333257077497</v>
      </c>
      <c r="U36" s="12">
        <f t="shared" si="0"/>
        <v>46317.323534246578</v>
      </c>
      <c r="V36" s="12">
        <f t="shared" si="0"/>
        <v>78377.445043103449</v>
      </c>
      <c r="W36" s="12">
        <f t="shared" si="0"/>
        <v>71815.602854271361</v>
      </c>
      <c r="X36" s="12">
        <v>0</v>
      </c>
      <c r="Y36" s="14">
        <f t="shared" si="1"/>
        <v>21315.045629629632</v>
      </c>
      <c r="AA36" s="3"/>
      <c r="AB36" s="3"/>
      <c r="AC36" s="3"/>
      <c r="AD36" s="3"/>
      <c r="AE36" s="3"/>
      <c r="AF36" s="3"/>
      <c r="AG36" s="3"/>
      <c r="AH36" s="3"/>
    </row>
    <row r="37" spans="1:34" x14ac:dyDescent="0.2">
      <c r="A37" s="18" t="s">
        <v>67</v>
      </c>
      <c r="B37" s="19">
        <v>673</v>
      </c>
      <c r="C37" s="19">
        <v>1458</v>
      </c>
      <c r="D37" s="19">
        <v>1815</v>
      </c>
      <c r="E37" s="19">
        <v>167</v>
      </c>
      <c r="F37" s="19">
        <v>301</v>
      </c>
      <c r="G37" s="19">
        <v>438</v>
      </c>
      <c r="H37" s="20">
        <v>0</v>
      </c>
      <c r="I37" s="21">
        <v>1942</v>
      </c>
      <c r="J37" s="22">
        <v>953386.31</v>
      </c>
      <c r="K37" s="22">
        <v>2600479.06</v>
      </c>
      <c r="L37" s="22">
        <v>3553865.37</v>
      </c>
      <c r="M37" s="22">
        <v>7170830.2300000004</v>
      </c>
      <c r="N37" s="22">
        <v>22866790.460000001</v>
      </c>
      <c r="O37" s="22">
        <v>30037620.690000001</v>
      </c>
      <c r="P37" s="23">
        <v>0</v>
      </c>
      <c r="Q37" s="23">
        <v>33591486.060000002</v>
      </c>
      <c r="R37" s="17">
        <f t="shared" si="0"/>
        <v>1416.6215601783063</v>
      </c>
      <c r="S37" s="12">
        <f t="shared" si="0"/>
        <v>1783.5933196159122</v>
      </c>
      <c r="T37" s="12">
        <f t="shared" si="0"/>
        <v>1958.0525454545455</v>
      </c>
      <c r="U37" s="12">
        <f t="shared" si="0"/>
        <v>42939.1031736527</v>
      </c>
      <c r="V37" s="12">
        <f t="shared" si="0"/>
        <v>75969.403521594693</v>
      </c>
      <c r="W37" s="12">
        <f t="shared" si="0"/>
        <v>68579.042671232877</v>
      </c>
      <c r="X37" s="12">
        <v>0</v>
      </c>
      <c r="Y37" s="14">
        <f t="shared" si="1"/>
        <v>17297.366663233781</v>
      </c>
      <c r="AA37" s="3"/>
      <c r="AB37" s="3"/>
      <c r="AC37" s="3"/>
      <c r="AD37" s="3"/>
      <c r="AE37" s="3"/>
      <c r="AF37" s="3"/>
      <c r="AG37" s="3"/>
      <c r="AH37" s="3"/>
    </row>
    <row r="38" spans="1:34" x14ac:dyDescent="0.2">
      <c r="A38" s="18" t="s">
        <v>68</v>
      </c>
      <c r="B38" s="19">
        <v>387</v>
      </c>
      <c r="C38" s="19">
        <v>1035</v>
      </c>
      <c r="D38" s="19">
        <v>1159</v>
      </c>
      <c r="E38" s="19">
        <v>37</v>
      </c>
      <c r="F38" s="19">
        <v>186</v>
      </c>
      <c r="G38" s="19">
        <v>214</v>
      </c>
      <c r="H38" s="20">
        <v>0</v>
      </c>
      <c r="I38" s="21">
        <v>1243</v>
      </c>
      <c r="J38" s="22">
        <v>383605.85</v>
      </c>
      <c r="K38" s="22">
        <v>1667151.75</v>
      </c>
      <c r="L38" s="22">
        <v>2050757.6</v>
      </c>
      <c r="M38" s="22">
        <v>2088782.43</v>
      </c>
      <c r="N38" s="22">
        <v>10702097.73</v>
      </c>
      <c r="O38" s="22">
        <v>12790880.16</v>
      </c>
      <c r="P38" s="23">
        <v>0</v>
      </c>
      <c r="Q38" s="23">
        <v>14841637.76</v>
      </c>
      <c r="R38" s="17">
        <f t="shared" si="0"/>
        <v>991.22958656330741</v>
      </c>
      <c r="S38" s="12">
        <f t="shared" si="0"/>
        <v>1610.7746376811594</v>
      </c>
      <c r="T38" s="12">
        <f t="shared" si="0"/>
        <v>1769.4198446937016</v>
      </c>
      <c r="U38" s="12">
        <f t="shared" si="0"/>
        <v>56453.579189189186</v>
      </c>
      <c r="V38" s="12">
        <f t="shared" si="0"/>
        <v>57538.159838709682</v>
      </c>
      <c r="W38" s="12">
        <f t="shared" si="0"/>
        <v>59770.46803738318</v>
      </c>
      <c r="X38" s="12">
        <v>0</v>
      </c>
      <c r="Y38" s="14">
        <f t="shared" si="1"/>
        <v>11940.175189058729</v>
      </c>
      <c r="AA38" s="3"/>
      <c r="AB38" s="3"/>
      <c r="AC38" s="3"/>
      <c r="AD38" s="3"/>
      <c r="AE38" s="3"/>
      <c r="AF38" s="3"/>
      <c r="AG38" s="3"/>
      <c r="AH38" s="3"/>
    </row>
    <row r="39" spans="1:34" x14ac:dyDescent="0.2">
      <c r="A39" s="18" t="s">
        <v>69</v>
      </c>
      <c r="B39" s="19">
        <v>1289</v>
      </c>
      <c r="C39" s="19">
        <v>3027</v>
      </c>
      <c r="D39" s="19">
        <v>3620</v>
      </c>
      <c r="E39" s="19">
        <v>526</v>
      </c>
      <c r="F39" s="19">
        <v>809</v>
      </c>
      <c r="G39" s="19">
        <v>1246</v>
      </c>
      <c r="H39" s="20">
        <v>0</v>
      </c>
      <c r="I39" s="21">
        <v>4014</v>
      </c>
      <c r="J39" s="22">
        <v>3131207.58</v>
      </c>
      <c r="K39" s="22">
        <v>7171817.5999999996</v>
      </c>
      <c r="L39" s="22">
        <v>10303025.18</v>
      </c>
      <c r="M39" s="22">
        <v>25061492.59</v>
      </c>
      <c r="N39" s="22">
        <v>56128589.25</v>
      </c>
      <c r="O39" s="22">
        <v>81190081.840000004</v>
      </c>
      <c r="P39" s="23">
        <v>0</v>
      </c>
      <c r="Q39" s="23">
        <v>91493107.020000011</v>
      </c>
      <c r="R39" s="17">
        <f t="shared" si="0"/>
        <v>2429.1757796741663</v>
      </c>
      <c r="S39" s="12">
        <f t="shared" si="0"/>
        <v>2369.282325735051</v>
      </c>
      <c r="T39" s="12">
        <f t="shared" si="0"/>
        <v>2846.1395524861878</v>
      </c>
      <c r="U39" s="12">
        <f t="shared" si="0"/>
        <v>47645.423174904943</v>
      </c>
      <c r="V39" s="12">
        <f t="shared" si="0"/>
        <v>69380.209208899876</v>
      </c>
      <c r="W39" s="12">
        <f t="shared" si="0"/>
        <v>65160.5793258427</v>
      </c>
      <c r="X39" s="12">
        <v>0</v>
      </c>
      <c r="Y39" s="14">
        <f t="shared" si="1"/>
        <v>22793.499506726461</v>
      </c>
      <c r="AA39" s="3"/>
      <c r="AB39" s="3"/>
      <c r="AC39" s="3"/>
      <c r="AD39" s="3"/>
      <c r="AE39" s="3"/>
      <c r="AF39" s="3"/>
      <c r="AG39" s="3"/>
      <c r="AH39" s="3"/>
    </row>
    <row r="40" spans="1:34" x14ac:dyDescent="0.2">
      <c r="A40" s="18" t="s">
        <v>70</v>
      </c>
      <c r="B40" s="19">
        <v>645</v>
      </c>
      <c r="C40" s="19">
        <v>1279</v>
      </c>
      <c r="D40" s="19">
        <v>1572</v>
      </c>
      <c r="E40" s="19">
        <v>140</v>
      </c>
      <c r="F40" s="19">
        <v>240</v>
      </c>
      <c r="G40" s="19">
        <v>371</v>
      </c>
      <c r="H40" s="20">
        <v>0</v>
      </c>
      <c r="I40" s="21">
        <v>1666</v>
      </c>
      <c r="J40" s="22">
        <v>1181195.52</v>
      </c>
      <c r="K40" s="22">
        <v>2338861.2599999998</v>
      </c>
      <c r="L40" s="22">
        <v>3520056.78</v>
      </c>
      <c r="M40" s="22">
        <v>5689913.2699999996</v>
      </c>
      <c r="N40" s="22">
        <v>16980333.559999999</v>
      </c>
      <c r="O40" s="22">
        <v>22670246.829999998</v>
      </c>
      <c r="P40" s="23">
        <v>0</v>
      </c>
      <c r="Q40" s="23">
        <v>26190303.609999999</v>
      </c>
      <c r="R40" s="17">
        <f t="shared" si="0"/>
        <v>1831.3108837209302</v>
      </c>
      <c r="S40" s="12">
        <f t="shared" si="0"/>
        <v>1828.664003127443</v>
      </c>
      <c r="T40" s="12">
        <f t="shared" si="0"/>
        <v>2239.2218702290074</v>
      </c>
      <c r="U40" s="12">
        <f t="shared" si="0"/>
        <v>40642.237642857137</v>
      </c>
      <c r="V40" s="12">
        <f t="shared" si="0"/>
        <v>70751.389833333335</v>
      </c>
      <c r="W40" s="12">
        <f t="shared" si="0"/>
        <v>61105.78660377358</v>
      </c>
      <c r="X40" s="12">
        <v>0</v>
      </c>
      <c r="Y40" s="14">
        <f t="shared" si="1"/>
        <v>15720.470354141657</v>
      </c>
      <c r="AA40" s="3"/>
      <c r="AB40" s="3"/>
      <c r="AC40" s="3"/>
      <c r="AD40" s="3"/>
      <c r="AE40" s="3"/>
      <c r="AF40" s="3"/>
      <c r="AG40" s="3"/>
      <c r="AH40" s="3"/>
    </row>
    <row r="41" spans="1:34" x14ac:dyDescent="0.2">
      <c r="A41" s="18" t="s">
        <v>71</v>
      </c>
      <c r="B41" s="19">
        <v>331</v>
      </c>
      <c r="C41" s="19">
        <v>714</v>
      </c>
      <c r="D41" s="19">
        <v>869</v>
      </c>
      <c r="E41" s="19">
        <v>92</v>
      </c>
      <c r="F41" s="19">
        <v>152</v>
      </c>
      <c r="G41" s="19">
        <v>235</v>
      </c>
      <c r="H41" s="20">
        <v>0</v>
      </c>
      <c r="I41" s="21">
        <v>971</v>
      </c>
      <c r="J41" s="22">
        <v>486320.65</v>
      </c>
      <c r="K41" s="22">
        <v>1111032.5</v>
      </c>
      <c r="L41" s="22">
        <v>1597353.15</v>
      </c>
      <c r="M41" s="22">
        <v>2446677.33</v>
      </c>
      <c r="N41" s="22">
        <v>11368999.24</v>
      </c>
      <c r="O41" s="22">
        <v>13815676.57</v>
      </c>
      <c r="P41" s="23">
        <v>0</v>
      </c>
      <c r="Q41" s="23">
        <v>15413029.720000001</v>
      </c>
      <c r="R41" s="17">
        <f t="shared" si="0"/>
        <v>1469.2466767371602</v>
      </c>
      <c r="S41" s="12">
        <f t="shared" si="0"/>
        <v>1556.0679271708684</v>
      </c>
      <c r="T41" s="12">
        <f t="shared" si="0"/>
        <v>1838.1509205983889</v>
      </c>
      <c r="U41" s="12">
        <f t="shared" si="0"/>
        <v>26594.318804347826</v>
      </c>
      <c r="V41" s="12">
        <f t="shared" si="0"/>
        <v>74796.047631578942</v>
      </c>
      <c r="W41" s="12">
        <f t="shared" si="0"/>
        <v>58790.113063829791</v>
      </c>
      <c r="X41" s="12">
        <v>0</v>
      </c>
      <c r="Y41" s="14">
        <f t="shared" si="1"/>
        <v>15873.357075180227</v>
      </c>
      <c r="AA41" s="3"/>
      <c r="AB41" s="3"/>
      <c r="AC41" s="3"/>
      <c r="AD41" s="3"/>
      <c r="AE41" s="3"/>
      <c r="AF41" s="3"/>
      <c r="AG41" s="3"/>
      <c r="AH41" s="3"/>
    </row>
    <row r="42" spans="1:34" x14ac:dyDescent="0.2">
      <c r="A42" s="18" t="s">
        <v>72</v>
      </c>
      <c r="B42" s="19">
        <v>878</v>
      </c>
      <c r="C42" s="19">
        <v>1562</v>
      </c>
      <c r="D42" s="19">
        <v>2053</v>
      </c>
      <c r="E42" s="19">
        <v>254</v>
      </c>
      <c r="F42" s="19">
        <v>396</v>
      </c>
      <c r="G42" s="19">
        <v>605</v>
      </c>
      <c r="H42" s="20">
        <v>0</v>
      </c>
      <c r="I42" s="21">
        <v>2276</v>
      </c>
      <c r="J42" s="22">
        <v>1761491.81</v>
      </c>
      <c r="K42" s="22">
        <v>2802149.06</v>
      </c>
      <c r="L42" s="22">
        <v>4563640.87</v>
      </c>
      <c r="M42" s="22">
        <v>7215980.75</v>
      </c>
      <c r="N42" s="22">
        <v>27986741.379999999</v>
      </c>
      <c r="O42" s="22">
        <v>35202722.129999995</v>
      </c>
      <c r="P42" s="23">
        <v>0</v>
      </c>
      <c r="Q42" s="23">
        <v>39766362.999999993</v>
      </c>
      <c r="R42" s="17">
        <f t="shared" si="0"/>
        <v>2006.2549088838271</v>
      </c>
      <c r="S42" s="12">
        <f t="shared" si="0"/>
        <v>1793.949462227913</v>
      </c>
      <c r="T42" s="12">
        <f t="shared" si="0"/>
        <v>2222.9132342912812</v>
      </c>
      <c r="U42" s="12">
        <f t="shared" si="0"/>
        <v>28409.373031496063</v>
      </c>
      <c r="V42" s="12">
        <f t="shared" si="0"/>
        <v>70673.589343434345</v>
      </c>
      <c r="W42" s="12">
        <f t="shared" si="0"/>
        <v>58186.317570247928</v>
      </c>
      <c r="X42" s="12">
        <v>0</v>
      </c>
      <c r="Y42" s="14">
        <f t="shared" si="1"/>
        <v>17472.039982425304</v>
      </c>
      <c r="AA42" s="3"/>
      <c r="AB42" s="3"/>
      <c r="AC42" s="3"/>
      <c r="AD42" s="3"/>
      <c r="AE42" s="3"/>
      <c r="AF42" s="3"/>
      <c r="AG42" s="3"/>
      <c r="AH42" s="3"/>
    </row>
    <row r="43" spans="1:34" x14ac:dyDescent="0.2">
      <c r="A43" s="18" t="s">
        <v>73</v>
      </c>
      <c r="B43" s="19">
        <v>934</v>
      </c>
      <c r="C43" s="19">
        <v>1836</v>
      </c>
      <c r="D43" s="19">
        <v>2365</v>
      </c>
      <c r="E43" s="19">
        <v>193</v>
      </c>
      <c r="F43" s="19">
        <v>472</v>
      </c>
      <c r="G43" s="19">
        <v>648</v>
      </c>
      <c r="H43" s="20">
        <v>0</v>
      </c>
      <c r="I43" s="21">
        <v>2566</v>
      </c>
      <c r="J43" s="22">
        <v>1338501.21</v>
      </c>
      <c r="K43" s="22">
        <v>3534751.56</v>
      </c>
      <c r="L43" s="22">
        <v>4873252.7699999996</v>
      </c>
      <c r="M43" s="22">
        <v>7968306.6600000001</v>
      </c>
      <c r="N43" s="22">
        <v>34220745.030000001</v>
      </c>
      <c r="O43" s="22">
        <v>42189051.689999998</v>
      </c>
      <c r="P43" s="23">
        <v>0</v>
      </c>
      <c r="Q43" s="23">
        <v>47062304.459999993</v>
      </c>
      <c r="R43" s="17">
        <f t="shared" si="0"/>
        <v>1433.0848072805138</v>
      </c>
      <c r="S43" s="12">
        <f t="shared" si="0"/>
        <v>1925.2459477124182</v>
      </c>
      <c r="T43" s="12">
        <f t="shared" si="0"/>
        <v>2060.5719957716701</v>
      </c>
      <c r="U43" s="12">
        <f t="shared" si="0"/>
        <v>41286.56300518135</v>
      </c>
      <c r="V43" s="12">
        <f t="shared" si="0"/>
        <v>72501.578453389826</v>
      </c>
      <c r="W43" s="12">
        <f t="shared" si="0"/>
        <v>65106.561249999999</v>
      </c>
      <c r="X43" s="12">
        <v>0</v>
      </c>
      <c r="Y43" s="14">
        <f t="shared" si="1"/>
        <v>18340.72660171473</v>
      </c>
      <c r="AA43" s="3"/>
      <c r="AB43" s="3"/>
      <c r="AC43" s="3"/>
      <c r="AD43" s="3"/>
      <c r="AE43" s="3"/>
      <c r="AF43" s="3"/>
      <c r="AG43" s="3"/>
      <c r="AH43" s="3"/>
    </row>
    <row r="44" spans="1:34" x14ac:dyDescent="0.2">
      <c r="A44" s="18" t="s">
        <v>74</v>
      </c>
      <c r="B44" s="19">
        <v>356</v>
      </c>
      <c r="C44" s="19">
        <v>574</v>
      </c>
      <c r="D44" s="19">
        <v>829</v>
      </c>
      <c r="E44" s="19">
        <v>53</v>
      </c>
      <c r="F44" s="19">
        <v>69</v>
      </c>
      <c r="G44" s="19">
        <v>121</v>
      </c>
      <c r="H44" s="20">
        <v>0</v>
      </c>
      <c r="I44" s="21">
        <v>876</v>
      </c>
      <c r="J44" s="22">
        <v>377770.94</v>
      </c>
      <c r="K44" s="22">
        <v>534220.72</v>
      </c>
      <c r="L44" s="22">
        <v>911991.65999999992</v>
      </c>
      <c r="M44" s="22">
        <v>1189652.1599999999</v>
      </c>
      <c r="N44" s="22">
        <v>4073230.11</v>
      </c>
      <c r="O44" s="22">
        <v>5262882.2699999996</v>
      </c>
      <c r="P44" s="23">
        <v>0</v>
      </c>
      <c r="Q44" s="23">
        <v>6174873.9299999997</v>
      </c>
      <c r="R44" s="17">
        <f t="shared" si="0"/>
        <v>1061.1543258426966</v>
      </c>
      <c r="S44" s="12">
        <f t="shared" si="0"/>
        <v>930.6981184668989</v>
      </c>
      <c r="T44" s="12">
        <f t="shared" si="0"/>
        <v>1100.1105669481301</v>
      </c>
      <c r="U44" s="12">
        <f t="shared" si="0"/>
        <v>22446.267169811319</v>
      </c>
      <c r="V44" s="12">
        <f t="shared" si="0"/>
        <v>59032.32043478261</v>
      </c>
      <c r="W44" s="12">
        <f t="shared" si="0"/>
        <v>43494.894793388426</v>
      </c>
      <c r="X44" s="12">
        <v>0</v>
      </c>
      <c r="Y44" s="14">
        <f t="shared" si="1"/>
        <v>7048.9428424657535</v>
      </c>
      <c r="AA44" s="3"/>
      <c r="AB44" s="3"/>
      <c r="AC44" s="3"/>
      <c r="AD44" s="3"/>
      <c r="AE44" s="3"/>
      <c r="AF44" s="3"/>
      <c r="AG44" s="3"/>
      <c r="AH44" s="3"/>
    </row>
    <row r="45" spans="1:34" x14ac:dyDescent="0.2">
      <c r="A45" s="18" t="s">
        <v>75</v>
      </c>
      <c r="B45" s="19">
        <v>3121</v>
      </c>
      <c r="C45" s="19">
        <v>4736</v>
      </c>
      <c r="D45" s="19">
        <v>6141</v>
      </c>
      <c r="E45" s="19">
        <v>1027</v>
      </c>
      <c r="F45" s="19">
        <v>1334</v>
      </c>
      <c r="G45" s="19">
        <v>2143</v>
      </c>
      <c r="H45" s="20">
        <v>0</v>
      </c>
      <c r="I45" s="21">
        <v>6770</v>
      </c>
      <c r="J45" s="22">
        <v>7461027.1299999999</v>
      </c>
      <c r="K45" s="22">
        <v>11713936.710000001</v>
      </c>
      <c r="L45" s="22">
        <v>19174963.84</v>
      </c>
      <c r="M45" s="22">
        <v>49535562.560000002</v>
      </c>
      <c r="N45" s="22">
        <v>114841525.08</v>
      </c>
      <c r="O45" s="22">
        <v>164377087.63999999</v>
      </c>
      <c r="P45" s="23">
        <v>0</v>
      </c>
      <c r="Q45" s="23">
        <v>183552051.47999999</v>
      </c>
      <c r="R45" s="17">
        <f t="shared" si="0"/>
        <v>2390.5886350528676</v>
      </c>
      <c r="S45" s="12">
        <f t="shared" si="0"/>
        <v>2473.3819066722976</v>
      </c>
      <c r="T45" s="12">
        <f t="shared" si="0"/>
        <v>3122.4497378277151</v>
      </c>
      <c r="U45" s="12">
        <f t="shared" si="0"/>
        <v>48233.264420642648</v>
      </c>
      <c r="V45" s="12">
        <f t="shared" si="0"/>
        <v>86088.099760119934</v>
      </c>
      <c r="W45" s="12">
        <f t="shared" si="0"/>
        <v>76704.193952403162</v>
      </c>
      <c r="X45" s="12">
        <v>0</v>
      </c>
      <c r="Y45" s="14">
        <f t="shared" si="1"/>
        <v>27112.562995568685</v>
      </c>
      <c r="AA45" s="3"/>
      <c r="AB45" s="3"/>
      <c r="AC45" s="3"/>
      <c r="AD45" s="3"/>
      <c r="AE45" s="3"/>
      <c r="AF45" s="3"/>
      <c r="AG45" s="3"/>
      <c r="AH45" s="3"/>
    </row>
    <row r="46" spans="1:34" x14ac:dyDescent="0.2">
      <c r="A46" s="18" t="s">
        <v>76</v>
      </c>
      <c r="B46" s="19">
        <v>310</v>
      </c>
      <c r="C46" s="19">
        <v>327</v>
      </c>
      <c r="D46" s="19">
        <v>563</v>
      </c>
      <c r="E46" s="19">
        <v>53</v>
      </c>
      <c r="F46" s="19">
        <v>57</v>
      </c>
      <c r="G46" s="19">
        <v>110</v>
      </c>
      <c r="H46" s="20">
        <v>0</v>
      </c>
      <c r="I46" s="21">
        <v>597</v>
      </c>
      <c r="J46" s="22">
        <v>717012.68</v>
      </c>
      <c r="K46" s="22">
        <v>360948.79</v>
      </c>
      <c r="L46" s="22">
        <v>1077961.47</v>
      </c>
      <c r="M46" s="22">
        <v>2677372.92</v>
      </c>
      <c r="N46" s="22">
        <v>2617633.5</v>
      </c>
      <c r="O46" s="22">
        <v>5295006.42</v>
      </c>
      <c r="P46" s="23">
        <v>0</v>
      </c>
      <c r="Q46" s="23">
        <v>6372967.8899999997</v>
      </c>
      <c r="R46" s="17">
        <f t="shared" si="0"/>
        <v>2312.9441290322584</v>
      </c>
      <c r="S46" s="12">
        <f t="shared" si="0"/>
        <v>1103.8189296636085</v>
      </c>
      <c r="T46" s="12">
        <f t="shared" si="0"/>
        <v>1914.6740142095914</v>
      </c>
      <c r="U46" s="12">
        <f t="shared" si="0"/>
        <v>50516.470188679246</v>
      </c>
      <c r="V46" s="12">
        <f t="shared" si="0"/>
        <v>45923.394736842107</v>
      </c>
      <c r="W46" s="12">
        <f t="shared" si="0"/>
        <v>48136.421999999999</v>
      </c>
      <c r="X46" s="12">
        <v>0</v>
      </c>
      <c r="Y46" s="14">
        <f t="shared" si="1"/>
        <v>10674.988090452262</v>
      </c>
      <c r="AA46" s="3"/>
      <c r="AB46" s="3"/>
      <c r="AC46" s="3"/>
      <c r="AD46" s="3"/>
      <c r="AE46" s="3"/>
      <c r="AF46" s="3"/>
      <c r="AG46" s="3"/>
      <c r="AH46" s="3"/>
    </row>
    <row r="47" spans="1:34" x14ac:dyDescent="0.2">
      <c r="A47" s="18" t="s">
        <v>77</v>
      </c>
      <c r="B47" s="19">
        <v>296</v>
      </c>
      <c r="C47" s="19">
        <v>678</v>
      </c>
      <c r="D47" s="19">
        <v>837</v>
      </c>
      <c r="E47" s="19">
        <v>51</v>
      </c>
      <c r="F47" s="19">
        <v>125</v>
      </c>
      <c r="G47" s="19">
        <v>172</v>
      </c>
      <c r="H47" s="20">
        <v>0</v>
      </c>
      <c r="I47" s="21">
        <v>890</v>
      </c>
      <c r="J47" s="22">
        <v>442528.45999999996</v>
      </c>
      <c r="K47" s="22">
        <v>1005198.54</v>
      </c>
      <c r="L47" s="22">
        <v>1447727</v>
      </c>
      <c r="M47" s="22">
        <v>1787441.273</v>
      </c>
      <c r="N47" s="22">
        <v>6786664.5700000003</v>
      </c>
      <c r="O47" s="22">
        <v>8574105.8430000003</v>
      </c>
      <c r="P47" s="23">
        <v>0</v>
      </c>
      <c r="Q47" s="23">
        <v>10021832.843</v>
      </c>
      <c r="R47" s="17">
        <f t="shared" si="0"/>
        <v>1495.028581081081</v>
      </c>
      <c r="S47" s="12">
        <f t="shared" si="0"/>
        <v>1482.5937168141593</v>
      </c>
      <c r="T47" s="12">
        <f t="shared" si="0"/>
        <v>1729.6618876941457</v>
      </c>
      <c r="U47" s="12">
        <f t="shared" si="0"/>
        <v>35047.868098039216</v>
      </c>
      <c r="V47" s="12">
        <f t="shared" si="0"/>
        <v>54293.316559999999</v>
      </c>
      <c r="W47" s="12">
        <f t="shared" si="0"/>
        <v>49849.452575581396</v>
      </c>
      <c r="X47" s="12">
        <v>0</v>
      </c>
      <c r="Y47" s="14">
        <f t="shared" si="1"/>
        <v>11260.486340449439</v>
      </c>
      <c r="AA47" s="3"/>
      <c r="AB47" s="3"/>
      <c r="AC47" s="3"/>
      <c r="AD47" s="3"/>
      <c r="AE47" s="3"/>
      <c r="AF47" s="3"/>
      <c r="AG47" s="3"/>
      <c r="AH47" s="3"/>
    </row>
    <row r="48" spans="1:34" x14ac:dyDescent="0.2">
      <c r="A48" s="18" t="s">
        <v>78</v>
      </c>
      <c r="B48" s="19">
        <v>440</v>
      </c>
      <c r="C48" s="19">
        <v>1327</v>
      </c>
      <c r="D48" s="19">
        <v>1553</v>
      </c>
      <c r="E48" s="19">
        <v>98</v>
      </c>
      <c r="F48" s="19">
        <v>212</v>
      </c>
      <c r="G48" s="19">
        <v>303</v>
      </c>
      <c r="H48" s="20">
        <v>0</v>
      </c>
      <c r="I48" s="21">
        <v>1666</v>
      </c>
      <c r="J48" s="22">
        <v>686974.21</v>
      </c>
      <c r="K48" s="22">
        <v>2475628.5499999998</v>
      </c>
      <c r="L48" s="22">
        <v>3162602.76</v>
      </c>
      <c r="M48" s="22">
        <v>4028043.2</v>
      </c>
      <c r="N48" s="22">
        <v>16164203.58</v>
      </c>
      <c r="O48" s="22">
        <v>20192246.780000001</v>
      </c>
      <c r="P48" s="23">
        <v>0</v>
      </c>
      <c r="Q48" s="23">
        <v>23354849.539999999</v>
      </c>
      <c r="R48" s="17">
        <f t="shared" si="0"/>
        <v>1561.3050227272727</v>
      </c>
      <c r="S48" s="12">
        <f t="shared" si="0"/>
        <v>1865.5829314242651</v>
      </c>
      <c r="T48" s="12">
        <f t="shared" si="0"/>
        <v>2036.4473663876367</v>
      </c>
      <c r="U48" s="12">
        <f t="shared" si="0"/>
        <v>41102.481632653064</v>
      </c>
      <c r="V48" s="12">
        <f t="shared" si="0"/>
        <v>76246.243301886789</v>
      </c>
      <c r="W48" s="12">
        <f t="shared" si="0"/>
        <v>66641.078481848192</v>
      </c>
      <c r="X48" s="12">
        <v>0</v>
      </c>
      <c r="Y48" s="14">
        <f t="shared" si="1"/>
        <v>14018.51713085234</v>
      </c>
      <c r="AA48" s="3"/>
      <c r="AB48" s="3"/>
      <c r="AC48" s="3"/>
      <c r="AD48" s="3"/>
      <c r="AE48" s="3"/>
      <c r="AF48" s="3"/>
      <c r="AG48" s="3"/>
      <c r="AH48" s="3"/>
    </row>
    <row r="49" spans="1:34" x14ac:dyDescent="0.2">
      <c r="A49" s="25" t="s">
        <v>79</v>
      </c>
      <c r="B49" s="19">
        <v>494</v>
      </c>
      <c r="C49" s="19">
        <v>1000</v>
      </c>
      <c r="D49" s="19">
        <v>1261</v>
      </c>
      <c r="E49" s="19">
        <v>63</v>
      </c>
      <c r="F49" s="19">
        <v>159</v>
      </c>
      <c r="G49" s="19">
        <v>217</v>
      </c>
      <c r="H49" s="20">
        <v>0</v>
      </c>
      <c r="I49" s="21">
        <v>1336</v>
      </c>
      <c r="J49" s="22">
        <v>671819.72</v>
      </c>
      <c r="K49" s="22">
        <v>1512998.62</v>
      </c>
      <c r="L49" s="22">
        <v>2184818.34</v>
      </c>
      <c r="M49" s="22">
        <v>2919060.73</v>
      </c>
      <c r="N49" s="22">
        <v>10954104.939999999</v>
      </c>
      <c r="O49" s="22">
        <v>13873165.67</v>
      </c>
      <c r="P49" s="23">
        <v>0</v>
      </c>
      <c r="Q49" s="23">
        <v>16057984.01</v>
      </c>
      <c r="R49" s="17">
        <f t="shared" si="0"/>
        <v>1359.9589473684209</v>
      </c>
      <c r="S49" s="12">
        <f t="shared" si="0"/>
        <v>1512.9986200000001</v>
      </c>
      <c r="T49" s="12">
        <f t="shared" si="0"/>
        <v>1732.6077240285485</v>
      </c>
      <c r="U49" s="12">
        <f t="shared" si="0"/>
        <v>46334.297301587299</v>
      </c>
      <c r="V49" s="12">
        <f t="shared" si="0"/>
        <v>68893.741761006284</v>
      </c>
      <c r="W49" s="12">
        <f t="shared" si="0"/>
        <v>63931.639032258063</v>
      </c>
      <c r="X49" s="12">
        <v>0</v>
      </c>
      <c r="Y49" s="14">
        <f t="shared" si="1"/>
        <v>12019.449109281437</v>
      </c>
      <c r="AA49" s="3"/>
      <c r="AB49" s="3"/>
      <c r="AC49" s="3"/>
      <c r="AD49" s="3"/>
      <c r="AE49" s="3"/>
      <c r="AF49" s="3"/>
      <c r="AG49" s="3"/>
      <c r="AH49" s="3"/>
    </row>
    <row r="50" spans="1:34" x14ac:dyDescent="0.2">
      <c r="A50" s="18" t="s">
        <v>80</v>
      </c>
      <c r="B50" s="19">
        <v>12719</v>
      </c>
      <c r="C50" s="19">
        <v>18013</v>
      </c>
      <c r="D50" s="19">
        <v>24981</v>
      </c>
      <c r="E50" s="19">
        <v>3827</v>
      </c>
      <c r="F50" s="19">
        <v>4683</v>
      </c>
      <c r="G50" s="19">
        <v>7859</v>
      </c>
      <c r="H50" s="20">
        <v>9</v>
      </c>
      <c r="I50" s="21">
        <v>27350</v>
      </c>
      <c r="J50" s="22">
        <v>27730726.190000001</v>
      </c>
      <c r="K50" s="22">
        <v>37566235.039999999</v>
      </c>
      <c r="L50" s="22">
        <v>65296961.230000004</v>
      </c>
      <c r="M50" s="22">
        <v>187908017.03999999</v>
      </c>
      <c r="N50" s="22">
        <v>361931048.38999999</v>
      </c>
      <c r="O50" s="22">
        <v>549839065.42999995</v>
      </c>
      <c r="P50" s="23">
        <v>13399716.598200003</v>
      </c>
      <c r="Q50" s="23">
        <v>628535743.25819993</v>
      </c>
      <c r="R50" s="17">
        <f t="shared" si="0"/>
        <v>2180.2599410331004</v>
      </c>
      <c r="S50" s="12">
        <f t="shared" si="0"/>
        <v>2085.5068583800589</v>
      </c>
      <c r="T50" s="12">
        <f t="shared" si="0"/>
        <v>2613.8649865898083</v>
      </c>
      <c r="U50" s="12">
        <f t="shared" si="0"/>
        <v>49100.605445518682</v>
      </c>
      <c r="V50" s="12">
        <f t="shared" si="0"/>
        <v>77286.151695494336</v>
      </c>
      <c r="W50" s="12">
        <f t="shared" si="0"/>
        <v>69962.980713831275</v>
      </c>
      <c r="X50" s="12">
        <f>P50/H50</f>
        <v>1488857.3998000002</v>
      </c>
      <c r="Y50" s="14">
        <f t="shared" si="1"/>
        <v>22981.197194084092</v>
      </c>
      <c r="AA50" s="3"/>
      <c r="AB50" s="3"/>
      <c r="AC50" s="3"/>
      <c r="AD50" s="3"/>
      <c r="AE50" s="3"/>
      <c r="AF50" s="3"/>
      <c r="AG50" s="3"/>
      <c r="AH50" s="3"/>
    </row>
    <row r="51" spans="1:34" x14ac:dyDescent="0.2">
      <c r="A51" s="18" t="s">
        <v>81</v>
      </c>
      <c r="B51" s="19">
        <v>1074</v>
      </c>
      <c r="C51" s="19">
        <v>605</v>
      </c>
      <c r="D51" s="19">
        <v>1542</v>
      </c>
      <c r="E51" s="19">
        <v>229</v>
      </c>
      <c r="F51" s="19">
        <v>88</v>
      </c>
      <c r="G51" s="19">
        <v>316</v>
      </c>
      <c r="H51" s="20">
        <v>0</v>
      </c>
      <c r="I51" s="21">
        <v>1631</v>
      </c>
      <c r="J51" s="22">
        <v>1855027.38</v>
      </c>
      <c r="K51" s="22">
        <v>664777.30000000005</v>
      </c>
      <c r="L51" s="22">
        <v>2519804.6799999997</v>
      </c>
      <c r="M51" s="22">
        <v>10341732.310000001</v>
      </c>
      <c r="N51" s="22">
        <v>4433419.2300000004</v>
      </c>
      <c r="O51" s="22">
        <v>14775151.539999999</v>
      </c>
      <c r="P51" s="23">
        <v>0</v>
      </c>
      <c r="Q51" s="23">
        <v>17294956.219999999</v>
      </c>
      <c r="R51" s="17">
        <f t="shared" si="0"/>
        <v>1727.2135754189942</v>
      </c>
      <c r="S51" s="12">
        <f t="shared" si="0"/>
        <v>1098.8054545454547</v>
      </c>
      <c r="T51" s="12">
        <f t="shared" si="0"/>
        <v>1634.11457846952</v>
      </c>
      <c r="U51" s="12">
        <f t="shared" si="0"/>
        <v>45160.403100436684</v>
      </c>
      <c r="V51" s="12">
        <f t="shared" si="0"/>
        <v>50379.763977272734</v>
      </c>
      <c r="W51" s="12">
        <f t="shared" si="0"/>
        <v>46756.808670886072</v>
      </c>
      <c r="X51" s="12">
        <v>0</v>
      </c>
      <c r="Y51" s="14">
        <f t="shared" si="1"/>
        <v>10603.897130594727</v>
      </c>
      <c r="AA51" s="3"/>
      <c r="AB51" s="3"/>
      <c r="AC51" s="3"/>
      <c r="AD51" s="3"/>
      <c r="AE51" s="3"/>
      <c r="AF51" s="3"/>
      <c r="AG51" s="3"/>
      <c r="AH51" s="3"/>
    </row>
    <row r="52" spans="1:34" ht="10.8" thickBot="1" x14ac:dyDescent="0.25">
      <c r="A52" s="25" t="s">
        <v>82</v>
      </c>
      <c r="B52" s="80">
        <v>1097</v>
      </c>
      <c r="C52" s="80">
        <v>21593</v>
      </c>
      <c r="D52" s="80">
        <v>22237</v>
      </c>
      <c r="E52" s="80">
        <v>310</v>
      </c>
      <c r="F52" s="80">
        <v>5905</v>
      </c>
      <c r="G52" s="80">
        <v>6177</v>
      </c>
      <c r="H52" s="81">
        <v>0</v>
      </c>
      <c r="I52" s="82">
        <v>25675</v>
      </c>
      <c r="J52" s="83">
        <v>1918783.38</v>
      </c>
      <c r="K52" s="83">
        <v>37657722.980000004</v>
      </c>
      <c r="L52" s="83">
        <v>39576506.360000007</v>
      </c>
      <c r="M52" s="83">
        <v>9431981.4499999993</v>
      </c>
      <c r="N52" s="83">
        <v>410010757.08000004</v>
      </c>
      <c r="O52" s="83">
        <v>419442738.53000003</v>
      </c>
      <c r="P52" s="84">
        <v>0</v>
      </c>
      <c r="Q52" s="84">
        <v>459019244.89000005</v>
      </c>
      <c r="R52" s="75">
        <f t="shared" si="0"/>
        <v>1749.1188514129442</v>
      </c>
      <c r="S52" s="76">
        <f t="shared" si="0"/>
        <v>1743.9782790719216</v>
      </c>
      <c r="T52" s="76">
        <f t="shared" si="0"/>
        <v>1779.7592463012099</v>
      </c>
      <c r="U52" s="76">
        <f t="shared" ref="U52:W53" si="2">M52/E52</f>
        <v>30425.746612903222</v>
      </c>
      <c r="V52" s="76">
        <f t="shared" si="2"/>
        <v>69434.505856054195</v>
      </c>
      <c r="W52" s="76">
        <f t="shared" si="2"/>
        <v>67903.956375263078</v>
      </c>
      <c r="X52" s="76">
        <v>0</v>
      </c>
      <c r="Y52" s="77">
        <f t="shared" si="1"/>
        <v>17878.062118403119</v>
      </c>
      <c r="AA52" s="3"/>
      <c r="AB52" s="3"/>
      <c r="AC52" s="3"/>
      <c r="AD52" s="3"/>
      <c r="AE52" s="3"/>
      <c r="AF52" s="3"/>
      <c r="AG52" s="3"/>
      <c r="AH52" s="3"/>
    </row>
    <row r="53" spans="1:34" s="26" customFormat="1" ht="10.8" thickBot="1" x14ac:dyDescent="0.25">
      <c r="A53" s="85" t="s">
        <v>83</v>
      </c>
      <c r="B53" s="86">
        <f>SUM(B10:B52)</f>
        <v>56071</v>
      </c>
      <c r="C53" s="86">
        <f t="shared" ref="C53:I53" si="3">SUM(C10:C52)</f>
        <v>111576</v>
      </c>
      <c r="D53" s="86">
        <f t="shared" si="3"/>
        <v>139387</v>
      </c>
      <c r="E53" s="86">
        <f t="shared" si="3"/>
        <v>15127</v>
      </c>
      <c r="F53" s="86">
        <f t="shared" si="3"/>
        <v>27371</v>
      </c>
      <c r="G53" s="86">
        <f t="shared" si="3"/>
        <v>40221</v>
      </c>
      <c r="H53" s="86">
        <f t="shared" si="3"/>
        <v>9</v>
      </c>
      <c r="I53" s="86">
        <f t="shared" si="3"/>
        <v>153622</v>
      </c>
      <c r="J53" s="87">
        <f>SUM(J10:J52)</f>
        <v>113911412.13659999</v>
      </c>
      <c r="K53" s="87">
        <f t="shared" ref="K53:Q53" si="4">SUM(K10:K52)</f>
        <v>225609001.56000006</v>
      </c>
      <c r="L53" s="87">
        <f t="shared" si="4"/>
        <v>339520413.69660008</v>
      </c>
      <c r="M53" s="87">
        <f t="shared" si="4"/>
        <v>684618331.06765997</v>
      </c>
      <c r="N53" s="87">
        <f t="shared" si="4"/>
        <v>2102314958.04</v>
      </c>
      <c r="O53" s="87">
        <f t="shared" si="4"/>
        <v>2786933289.1076598</v>
      </c>
      <c r="P53" s="87">
        <f t="shared" si="4"/>
        <v>13399716.598200003</v>
      </c>
      <c r="Q53" s="88">
        <f t="shared" si="4"/>
        <v>3139853419.3924589</v>
      </c>
      <c r="R53" s="78">
        <f t="shared" ref="R53:T53" si="5">J53/B53</f>
        <v>2031.5566359900838</v>
      </c>
      <c r="S53" s="79">
        <f t="shared" si="5"/>
        <v>2022.0208786835885</v>
      </c>
      <c r="T53" s="79">
        <f t="shared" si="5"/>
        <v>2435.8111853802729</v>
      </c>
      <c r="U53" s="79">
        <f t="shared" si="2"/>
        <v>45258.037354905799</v>
      </c>
      <c r="V53" s="79">
        <f t="shared" si="2"/>
        <v>76808.116548171427</v>
      </c>
      <c r="W53" s="79">
        <f t="shared" si="2"/>
        <v>69290.502203019816</v>
      </c>
      <c r="X53" s="79">
        <v>0</v>
      </c>
      <c r="Y53" s="30">
        <f t="shared" si="1"/>
        <v>20438.826596401941</v>
      </c>
      <c r="AA53" s="3"/>
      <c r="AB53" s="3"/>
      <c r="AC53" s="3"/>
      <c r="AD53" s="3"/>
      <c r="AE53" s="3"/>
      <c r="AF53" s="3"/>
      <c r="AG53" s="3"/>
      <c r="AH53" s="3"/>
    </row>
    <row r="54" spans="1:34" ht="21" thickBot="1" x14ac:dyDescent="0.25">
      <c r="A54" s="27" t="s">
        <v>84</v>
      </c>
      <c r="B54" s="28">
        <v>55031</v>
      </c>
      <c r="C54" s="28">
        <v>108659</v>
      </c>
      <c r="D54" s="28">
        <v>134448</v>
      </c>
      <c r="E54" s="28">
        <v>14957</v>
      </c>
      <c r="F54" s="28">
        <v>26483</v>
      </c>
      <c r="G54" s="28">
        <v>39007</v>
      </c>
      <c r="H54" s="29">
        <v>9</v>
      </c>
      <c r="I54" s="30">
        <v>147564</v>
      </c>
      <c r="J54" s="31"/>
      <c r="K54" s="31"/>
      <c r="L54" s="31"/>
      <c r="M54" s="31"/>
      <c r="N54" s="31"/>
      <c r="O54" s="31"/>
      <c r="P54" s="31"/>
      <c r="Q54" s="31"/>
      <c r="R54" s="32">
        <f>J53/B54</f>
        <v>2069.9498852755719</v>
      </c>
      <c r="S54" s="33">
        <f t="shared" ref="S54:Y54" si="6">K53/C54</f>
        <v>2076.302943704618</v>
      </c>
      <c r="T54" s="33">
        <f t="shared" si="6"/>
        <v>2525.2916644100328</v>
      </c>
      <c r="U54" s="33">
        <f t="shared" si="6"/>
        <v>45772.436388825299</v>
      </c>
      <c r="V54" s="33">
        <f t="shared" si="6"/>
        <v>79383.565232035646</v>
      </c>
      <c r="W54" s="33">
        <f t="shared" si="6"/>
        <v>71447.00410458789</v>
      </c>
      <c r="X54" s="33">
        <f t="shared" si="6"/>
        <v>1488857.3998000002</v>
      </c>
      <c r="Y54" s="34">
        <f t="shared" si="6"/>
        <v>21277.909377574877</v>
      </c>
      <c r="AA54" s="3"/>
      <c r="AB54" s="3"/>
      <c r="AC54" s="3"/>
      <c r="AD54" s="3"/>
      <c r="AE54" s="3"/>
      <c r="AF54" s="3"/>
      <c r="AG54" s="3"/>
      <c r="AH54" s="3"/>
    </row>
    <row r="55" spans="1:34" ht="10.95" customHeight="1" thickBot="1" x14ac:dyDescent="0.25">
      <c r="A55" s="59" t="s">
        <v>85</v>
      </c>
      <c r="B55" s="60"/>
      <c r="C55" s="60"/>
      <c r="D55" s="60"/>
      <c r="E55" s="60"/>
      <c r="F55" s="60"/>
      <c r="G55" s="60"/>
      <c r="H55" s="61"/>
      <c r="I55" s="34">
        <f>I53-I54</f>
        <v>6058</v>
      </c>
    </row>
    <row r="56" spans="1:34" x14ac:dyDescent="0.2">
      <c r="A56" s="35"/>
      <c r="B56" s="36"/>
      <c r="C56" s="36"/>
      <c r="D56" s="36"/>
      <c r="E56" s="36"/>
    </row>
    <row r="58" spans="1:34" x14ac:dyDescent="0.2">
      <c r="D58" s="37"/>
      <c r="E58" s="37"/>
      <c r="F58" s="38"/>
      <c r="G58" s="38"/>
      <c r="H58" s="38"/>
    </row>
    <row r="59" spans="1:34" x14ac:dyDescent="0.2">
      <c r="D59" s="37"/>
      <c r="G59" s="37"/>
      <c r="H59" s="37"/>
    </row>
  </sheetData>
  <mergeCells count="20">
    <mergeCell ref="A55:H55"/>
    <mergeCell ref="R6:W6"/>
    <mergeCell ref="X6:X8"/>
    <mergeCell ref="Y6:Y8"/>
    <mergeCell ref="B7:D7"/>
    <mergeCell ref="E7:G7"/>
    <mergeCell ref="J7:L7"/>
    <mergeCell ref="M7:O7"/>
    <mergeCell ref="R7:T7"/>
    <mergeCell ref="U7:W7"/>
    <mergeCell ref="B2:Z2"/>
    <mergeCell ref="B3:Z3"/>
    <mergeCell ref="B4:Z4"/>
    <mergeCell ref="A6:A8"/>
    <mergeCell ref="B6:G6"/>
    <mergeCell ref="H6:H8"/>
    <mergeCell ref="I6:I8"/>
    <mergeCell ref="J6:O6"/>
    <mergeCell ref="P6:P8"/>
    <mergeCell ref="Q6:Q8"/>
  </mergeCells>
  <printOptions horizontalCentered="1" verticalCentered="1"/>
  <pageMargins left="0.43307086614173229" right="0.39370078740157483" top="0.78740157480314965" bottom="0.98425196850393704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oncologie medicamente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2022-09-09T08:55:48Z</dcterms:created>
  <dcterms:modified xsi:type="dcterms:W3CDTF">2023-12-05T07:11:55Z</dcterms:modified>
</cp:coreProperties>
</file>