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filterPrivacy="1"/>
  <xr:revisionPtr revIDLastSave="0" documentId="13_ncr:1_{1A51E448-00A7-4575-9F49-646DE27B0194}" xr6:coauthVersionLast="36" xr6:coauthVersionMax="36" xr10:uidLastSave="{00000000-0000-0000-0000-000000000000}"/>
  <bookViews>
    <workbookView xWindow="0" yWindow="0" windowWidth="21570" windowHeight="9780" firstSheet="4" activeTab="7" xr2:uid="{00000000-000D-0000-FFFF-FFFF00000000}"/>
  </bookViews>
  <sheets>
    <sheet name="TITLUL I aprilie 2021" sheetId="1" r:id="rId1"/>
    <sheet name="TITLUL II aprilie 2021" sheetId="3" r:id="rId2"/>
    <sheet name="59.40 aprilie 2021" sheetId="4" r:id="rId3"/>
    <sheet name="TRANSFERURI APRILIE 2021" sheetId="5" r:id="rId4"/>
    <sheet name="venituri proprii-titlul 20" sheetId="6" r:id="rId5"/>
    <sheet name="PROIECTE TITLUL 58 SURSA D MFN" sheetId="7" r:id="rId6"/>
    <sheet name="PROIECTE TITLUL 58 SURSA A" sheetId="2" r:id="rId7"/>
    <sheet name="DIPFIE" sheetId="8" r:id="rId8"/>
  </sheets>
  <definedNames>
    <definedName name="_xlnm._FilterDatabase" localSheetId="1" hidden="1">'TITLUL II aprilie 2021'!$A$6:$H$37</definedName>
    <definedName name="_xlnm.Print_Area" localSheetId="1">'TITLUL II aprilie 2021'!$A$1:$F$6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8" l="1"/>
  <c r="F24" i="8"/>
  <c r="F18" i="8"/>
  <c r="F26" i="8" s="1"/>
  <c r="F18" i="5" l="1"/>
  <c r="E81" i="2"/>
  <c r="E44" i="7" l="1"/>
  <c r="F11" i="6" l="1"/>
  <c r="F8" i="4" l="1"/>
  <c r="F108" i="3"/>
  <c r="E41" i="2" l="1"/>
  <c r="D199" i="1" l="1"/>
  <c r="D189" i="1"/>
  <c r="D100" i="1" l="1"/>
  <c r="D95" i="1"/>
  <c r="D235" i="1" l="1"/>
  <c r="D196" i="1"/>
  <c r="D80" i="1"/>
  <c r="D249" i="1" l="1"/>
  <c r="D244" i="1"/>
  <c r="D181" i="1" l="1"/>
  <c r="D75" i="1" l="1"/>
  <c r="D37" i="1"/>
  <c r="D182" i="1" l="1"/>
  <c r="D246" i="1"/>
  <c r="D242" i="1"/>
  <c r="D240" i="1"/>
  <c r="D238" i="1"/>
  <c r="D166" i="1"/>
  <c r="D148" i="1"/>
  <c r="D103" i="1"/>
  <c r="D57" i="1"/>
  <c r="D250" i="1" l="1"/>
  <c r="D236" i="1"/>
  <c r="D251" i="1" l="1"/>
  <c r="G38" i="5"/>
</calcChain>
</file>

<file path=xl/sharedStrings.xml><?xml version="1.0" encoding="utf-8"?>
<sst xmlns="http://schemas.openxmlformats.org/spreadsheetml/2006/main" count="1038" uniqueCount="429">
  <si>
    <t xml:space="preserve">MINISTERUL JUSTITIEI - Aparat propriu </t>
  </si>
  <si>
    <t>Capitolul 61.01- Ordine publica si siguranta nationala</t>
  </si>
  <si>
    <t>TITLUL 10 CHELTUIELI DE PERSONAL</t>
  </si>
  <si>
    <t>Clasificatie bugetara</t>
  </si>
  <si>
    <t>Nr. act</t>
  </si>
  <si>
    <t>Data document</t>
  </si>
  <si>
    <t>Suma</t>
  </si>
  <si>
    <t>Detaliere</t>
  </si>
  <si>
    <t>10.01.01</t>
  </si>
  <si>
    <t>PLATA SALARII</t>
  </si>
  <si>
    <t>VIRAT RETINERI  DIN SALARII - LA BUG ASIG SOCIALE SI BUG.DE STAT</t>
  </si>
  <si>
    <t>VIRAT RETINERI  DIN SALARII - POPRIRI, PENSII FACULTATIVE, COTIZATII</t>
  </si>
  <si>
    <t>SUBTOTAL 10.01.01</t>
  </si>
  <si>
    <t>10.01.05</t>
  </si>
  <si>
    <t>SUBTOTAL 10.01.05</t>
  </si>
  <si>
    <t>10.01.06</t>
  </si>
  <si>
    <t>SUBTOTAL 10.01.06</t>
  </si>
  <si>
    <t>PLATA SALARII, VIRAT RETINERI  SALARIATI LA BUG ASIG SOCIALE SI BUG.DE STAT</t>
  </si>
  <si>
    <t>SUBTOTAL 10.01.07</t>
  </si>
  <si>
    <t>10.01.13</t>
  </si>
  <si>
    <t>SUBTOTAL 10.01.13</t>
  </si>
  <si>
    <t>10.01.14</t>
  </si>
  <si>
    <t xml:space="preserve">PLATA INDEMNIZATIE DETASARE </t>
  </si>
  <si>
    <t>SUBTOTAL 10.01.14</t>
  </si>
  <si>
    <t>10.01.15</t>
  </si>
  <si>
    <t xml:space="preserve"> PLATA DECONT TRANSPORT </t>
  </si>
  <si>
    <t>SUBTOTAL 10.01.15</t>
  </si>
  <si>
    <t>10.01.16.</t>
  </si>
  <si>
    <t>PLATA DECONTURI CHIRII</t>
  </si>
  <si>
    <t>SUBTOTAL 10.01.16</t>
  </si>
  <si>
    <t>10.01.17.</t>
  </si>
  <si>
    <t xml:space="preserve">PLATA INDEMNIZATIE DE HRANA </t>
  </si>
  <si>
    <t>SUBTOTAL 10.01.17</t>
  </si>
  <si>
    <t>10.01.30.</t>
  </si>
  <si>
    <t>PLATA SALARII- STAT COMISIE DISCIPLINA</t>
  </si>
  <si>
    <t xml:space="preserve">ALIMENTARE CONT VALUTA INDEMNIZATIE  PT. COPIL  MAGISTRAT  DETASAT EUROJUST </t>
  </si>
  <si>
    <t>SUBTOTAL 10.01.30</t>
  </si>
  <si>
    <t>TOTAL ART. 10.01</t>
  </si>
  <si>
    <t>10.02.02</t>
  </si>
  <si>
    <t xml:space="preserve">PLATA NORMA HRANA </t>
  </si>
  <si>
    <t>SUBTOTAL 10.02.02</t>
  </si>
  <si>
    <t>10.02.03</t>
  </si>
  <si>
    <t>PLATA  ECHIPAMENT F.P.S.S.</t>
  </si>
  <si>
    <t>SUBTOTAL 10.02.03</t>
  </si>
  <si>
    <t>10.02.06.</t>
  </si>
  <si>
    <t xml:space="preserve">PLATA  DECONTURI SERVICII TURISTICE </t>
  </si>
  <si>
    <t>SUBTOTAL 10.02.06</t>
  </si>
  <si>
    <t>10.02.30</t>
  </si>
  <si>
    <t>PLATA DECONTURI TRANSPORT</t>
  </si>
  <si>
    <t xml:space="preserve">PLATA DECONTURI MEDICAMENTE </t>
  </si>
  <si>
    <t>SUBTOTAL 10.02.30</t>
  </si>
  <si>
    <t>TOTAL ART. 10.02</t>
  </si>
  <si>
    <t>SUBTOTAL 10.03.01</t>
  </si>
  <si>
    <t>SUBTOTAL 10.03.02</t>
  </si>
  <si>
    <t>SUBTOTAL 10.03.03</t>
  </si>
  <si>
    <t>SUBTOTAL 10.03.04</t>
  </si>
  <si>
    <t>SUBTOTAL 10.03.06</t>
  </si>
  <si>
    <t>10.03.07.</t>
  </si>
  <si>
    <t>PLATA CONTRIBUTII  ANGAJATOR  LA FONDUL DE GARANTARE  A CREANTELOR SALARIALE PT. PLATA SALARII</t>
  </si>
  <si>
    <t xml:space="preserve">PLATA CONTRIBUTII  ANGAJATOR  LA FONDUL DE GARANTARE  A CREANTELOR SALARIALE PT. PLATA STAT COMISIE DISCIPLINA </t>
  </si>
  <si>
    <t>SUBTOTAL 10.03.07</t>
  </si>
  <si>
    <t>TOTAL  ART. 10.03</t>
  </si>
  <si>
    <t>TOTAL TITLUL 10</t>
  </si>
  <si>
    <t>MINISTERUL JUSTITIEI</t>
  </si>
  <si>
    <t>CAPITOLUL 61.01  "ORDINE PUBLICA SI SIGURANTA NATIONALA"</t>
  </si>
  <si>
    <t>TITLUL 58  "PROIECTE CU FINANTARE DIN FONDURI EXTERNE NERAMBURSABILE (FEN)"  SIPOCA 764</t>
  </si>
  <si>
    <t>SURSA A</t>
  </si>
  <si>
    <t>Document</t>
  </si>
  <si>
    <t>Data</t>
  </si>
  <si>
    <t>Explicatii</t>
  </si>
  <si>
    <t>Suma (lei)</t>
  </si>
  <si>
    <t>REPREZENTANT MJ</t>
  </si>
  <si>
    <t>BUGET ASIG.SOCIALE DE STAT SI FD.SPEC.</t>
  </si>
  <si>
    <t>TOTAL</t>
  </si>
  <si>
    <t>VIRAT RETINERI  DIN SALARII - LA  BUG.DE STAT</t>
  </si>
  <si>
    <t>VIRAT RETINERI  DIN SALARII - LA BUG.DE STAT</t>
  </si>
  <si>
    <t xml:space="preserve"> VIRAT RETINERI SALARIATI LA BUG ASIG SOCIALE SI BUG.DE STAT</t>
  </si>
  <si>
    <t>VIRAT ALTE DREPTURI SALARIALE</t>
  </si>
  <si>
    <t>BUGET  DE STAT</t>
  </si>
  <si>
    <t>PERIOADA 01-30.04.2021</t>
  </si>
  <si>
    <t>perioada: 01-30.04.2021</t>
  </si>
  <si>
    <t xml:space="preserve">PLATA  DIURNA  DEPLASARE INTERNA </t>
  </si>
  <si>
    <t xml:space="preserve">PLATA DIURNA  DEPLASARE INTERNA </t>
  </si>
  <si>
    <t>INCASARE DIFERENTA DIURNA NEUTILIZATA</t>
  </si>
  <si>
    <t>ALIMENTARE CONT VALUTA BCR- CHIRIE</t>
  </si>
  <si>
    <t>ALIMENTARE CONT VALUTA BCR -DIF CURS</t>
  </si>
  <si>
    <t>PLATA DECONT COMPESARE LUNARA A RATEI CREDIT IPOTECAR</t>
  </si>
  <si>
    <t xml:space="preserve"> VIRAT RETINERI SALARIATI LA BUG.DE STAT</t>
  </si>
  <si>
    <t>PLATA CONCEDII MEDICALE DIN FS</t>
  </si>
  <si>
    <t>ALIMENTARE CONT DIFERENTE DE CURS INDEMNIZ. COPIL</t>
  </si>
  <si>
    <t xml:space="preserve">PLATA  CONCEDII MEDICALE SUPORTATE DIN FNUASS </t>
  </si>
  <si>
    <t>INCASARE DE LA CASMB REPREZ. FNUASS AFERENT ANULUI 2020</t>
  </si>
  <si>
    <t>VIRAT RETINERI  DIN SALARII - LA BUGETUL DE STAT</t>
  </si>
  <si>
    <t>1143</t>
  </si>
  <si>
    <t>1144</t>
  </si>
  <si>
    <t>1145</t>
  </si>
  <si>
    <t>ACHIZITIE MATERIALE PROMOTIONALE , PROIECT CONSOLIDAREA CAPACITATII ADM A SECRETARIATULUI TEHNIC AL STRATEGIEI NATIONALE ANTICORUPTIE 2016-2020 DE A SPRIJINI IMPLEMENTAREA MASURILOR ANTICORUPTIE (SIPOCA 62)-16,0161372% FN</t>
  </si>
  <si>
    <t>ACHIZITIE MATERIALE PROMOTIONALE, PROIECT CONSOLIDAREA CAPACITATII ADM A SECRETARIATULUI TEHNIC AL STRATEGIEI NATIONALE ANTICORUPTIE 2016-2020 DE A SPRIJINI IMPLEMENTAREA MASURILOR ANTICORUPTIE (SIPOCA 62)-83,9838628 % FEN</t>
  </si>
  <si>
    <t>1142</t>
  </si>
  <si>
    <t>VIRARE LA BUGETUL STATULUI PEN. CONTRACTUALE  proiect  ,,Consolidarea capacitatii administrative a secretariatului tehnic al SNA 2016-2020 de a sprijini implementarea masurilor anticoruptie"-  cod SIPOCA 62 , sursa de finantare A, alin bug 58,02,03</t>
  </si>
  <si>
    <t>BUGETUL DE STAT</t>
  </si>
  <si>
    <t>SC UNIQUE SOLUTIONS SRL</t>
  </si>
  <si>
    <t xml:space="preserve">Furnizor/Beneficiar </t>
  </si>
  <si>
    <t xml:space="preserve"> PLATA C-VAL FF IS-03/1585/19.03.2021, SERVICII CONSULTANTA SI EXPERTIZA, proiect  "Consolidarea capacitatii administrative a secretariatului tehnic 2016-2020 de a sprijini implementarea masurilor anticoruptie"-cota de finantare A, cota de finantare 16,0161372% FN</t>
  </si>
  <si>
    <t xml:space="preserve"> PLATA CAS ANGAJAT PENTRU ORELE LUCRATE IN MARTIE 2021, proiect ,,Consolidarea capacitatii administrative a secretariatului tehnic al SNA 2016-2020 de a sprijini implementarea masurilor anticoruptie"-  cod SIPOCA 62 , sursa de finantare A, cota de finantare este  finantare  nat 16,0161372%</t>
  </si>
  <si>
    <t xml:space="preserve"> PLATA CASS ANGAJAT PENTRU ORELE LUCRATE IN MARTIE 2021, proiect ,,Consolidarea capacitatii administrative a secretariatului tehnic al SNA 2016-2020 de a sprijini implementarea masurilor anticoruptie"-  cod SIPOCA 62 , sursa de finantare A, cota de finantare este  finantare  nat 16,0161372%</t>
  </si>
  <si>
    <t xml:space="preserve"> PLATA CASS ANGAJAT PENTRU ORELE LUCRATE IN MARTIE 2021, proiect ,,Consolidarea capacitatii administrative a secretariatului tehnic al SNA 2016-2020 de a sprijini implementarea masurilor anticoruptie"-  cod SIPOCA 62 ,  sursa de finantare A, cota de finantare este  finantare ext neramb 83,9838628%</t>
  </si>
  <si>
    <t xml:space="preserve"> PLATA IMPOZIT ANGAJAT PENTRU ORELE LUCRATE MARTIE 2021, proiect ,,Consolidarea capacitatii administrative a secretariatului tehnic al SNA 2016-2020 de a sprijini implementarea masurilor anticoruptie"-  cod SIPOCA 62 , sursa de finantare A, cota de finantare este  finantare  nat 16,0161372%</t>
  </si>
  <si>
    <t xml:space="preserve"> PLATA IMPOZIT ANGAJAT PENTRU ORELE LUCRATE MARTIE 2021, proiect ,,Consolidarea capacitatii administrative a secretariatului tehnic al SNA 2016-2020 de a sprijini implementarea masurilor anticoruptie"-  cod SIPOCA 62 , sursa de finantare A, cota de finantare este  finantare ext neramb 83,9838628%</t>
  </si>
  <si>
    <t>PLATA contributie asiguratorie pentru munca ptr orele lucrate in luna MARTIE 2021, proiect  ,,Consolidarea capacitatii administrative a secretariatului tehnic al SNA 2016-2020 de a sprijini implementarea masurilor anticoruptie"-  cod SIPOCA 62 , sursa de finantare A, cota de finantare este  finantare  nat 16,0161372%,</t>
  </si>
  <si>
    <t>PLATA contributie asiguratorie pentru munca ptr orele lucrate luna MARTIE 2021 proiect  "Consolidarea capacitatii administrative a secretariatului tehnic 2016-2020 de a sprijini implementarea masurilor anticoruptie"-  cod SIPOCA 62 , cota de finantare A, cota de finantare  ext neramb 83,9838628%</t>
  </si>
  <si>
    <t xml:space="preserve"> PLATA CAS ANGAJAT PENTRU ORELE LUCRATE IN MARTIE 2021, proiect ,,Consolidarea capacitatii administrative a secretariatului tehnic al SNA 2016-2020 de a sprijini implementarea masurilor anticoruptie"-  cod SIPOCA 62 , sursa de finantare A, cota de finantare este  finantare ext neramb 83,9838628%</t>
  </si>
  <si>
    <t>PLATA FF.221/29.03.2021, SERVICII TIPARIRE , PROIECT CONSOLIDAREA CAPACITATII ADM A SECRETARIATULUI TEHNIC AL STRATEGIEI NATIONALE ANTICORUPTIE 2016-2020 DE A SPRIJINI IMPLEMENTAREA MASURILOR ANTICORUPTIE (SIPOCA 62)-16,0161372% FN</t>
  </si>
  <si>
    <t>PLATA FF.221/29.03.2021, SERVICII TIPARIRE, PROIECT CONSOLIDAREA CAPACITATII ADM A SECRETARIATULUI TEHNIC AL STRATEGIEI NATIONALE ANTICORUPTIE 2016-2020 DE A SPRIJINI IMPLEMENTAREA MASURILOR ANTICORUPTIE (SIPOCA 62)-83,9838628 % FEN</t>
  </si>
  <si>
    <t>SC REBEL ADVERTISING SRL</t>
  </si>
  <si>
    <t>SC LEMINGS SRL</t>
  </si>
  <si>
    <t>200433</t>
  </si>
  <si>
    <t>RECUPERARE DREPTURI SALARIALE NEDATORATE, PROIECT ,,Consolidarea capacitatii administrative a secretariatului tehnic al SNA 2016-2020 de a sprijini implementarea masurilor anticoruptie"-  cod SIPOCA 62 , sursa de finantare A, cota de finantare: finantare  nat  si fd externe nerambursabile</t>
  </si>
  <si>
    <t xml:space="preserve"> PLATA MAJORARI SALARIALE NETE AFERENTE LUNII MARTIE 2021 PROIECT "Consolidarea capacitatii administrative a secretariatului tehnic al SNA 2016-2020 de a sprijini implementarea masurilor anticoruptie"-  cod SIPOCA 62 , sursa de finantare A, cota de finantare este  finantare  nat 16,0161372%, </t>
  </si>
  <si>
    <t xml:space="preserve"> PLATA MAJORARI SALARIALE NETE AFERENTE LUNII MARTIE 2021 PROIECT "Consolidarea capacitatii administrative a secretariatului tehnic al SNA 2016-2020 de a sprijini implementarea masurilor anticoruptie"-  cod SIPOCA 62 , sursa de finantare A, cota de finantare este  finantare ext neramb 83,9838628%</t>
  </si>
  <si>
    <t xml:space="preserve"> PLATA MAJORARI SALARIALE NETE AFERENTE LUNII MARTIE 2021 PROIECT "Consolidarea capacitatii administrative a secretariatului tehnic al SNA 2016-2020 de a sprijini implementarea masurilor anticoruptie"-  cod SIPOCA 62 ,  sursa de finantare A, cota de finantare este  finantare ext neramb 83,9838628%</t>
  </si>
  <si>
    <t xml:space="preserve"> PLATA MAJORARI SALARIALE NETE AFERENTE LUNII MARTIE 2021 PROIECT "Consolidarea capacitatii administrative a secretariatului tehnic al SNA 2016-2020 de a sprijini implementarea masurilor anticoruptie"-  cod SIPOCA 62 , sursa de finantare A, cota de finantare este  finantare  nat 16,0161372%</t>
  </si>
  <si>
    <t>PLATA C-VAL FF IS-03/1585/19.03.2021, SERVICII CONSULTANTA SI EXPERTIZA , PROIECT CONSOLIDAREA CAPACITATII ADM A SECRETARIATULUI TEHNIC AL STRATEGIEI NATIONALE ANTICORUPTIE 2016-2020 DE A SPRIJINI IMPLEMENTAREA MASURILOR ANTICORUPTIE (SIPOCA 62)-83,9838628 % FEN</t>
  </si>
  <si>
    <t xml:space="preserve">MINISTERUL JUSTITEI - Aparat propriu </t>
  </si>
  <si>
    <t>CAPITOLUL 61.01- Ordine publica si siguranta nationala</t>
  </si>
  <si>
    <t>TITLUL 20 BUNURI SI SERVICII</t>
  </si>
  <si>
    <t>Perioada 01-30.04.2021</t>
  </si>
  <si>
    <t xml:space="preserve">Nr Crt. </t>
  </si>
  <si>
    <t>Data act</t>
  </si>
  <si>
    <t xml:space="preserve">ORDIN DE PLATA /CEC /FOAIE DE VARSAMÂNT </t>
  </si>
  <si>
    <t>FURNIZOR/BENEFICIAR</t>
  </si>
  <si>
    <t xml:space="preserve">FACTURA  </t>
  </si>
  <si>
    <t xml:space="preserve">Suma </t>
  </si>
  <si>
    <t>PETENT</t>
  </si>
  <si>
    <t>PLATA CHELTUIELI JUDICIARE IN SARCINA MJ, ÎN DOSARUL  11293/302/2019/, CONF DECIZIEI CIVILE  2674 A/06.11.2020</t>
  </si>
  <si>
    <t xml:space="preserve">PLATA DECONT CAZARE/ TRANSPORT DEPLASARE INTERNA PENITENCIARUL CONSTANTA -PORTA -ALBA, PERIOADA 05.04.-09.04.2021 </t>
  </si>
  <si>
    <t>PLATA DECONT CAZARE/ TRANSPORT DEPLASARE INTERNA PENITENCIARUL CONSTANTA -PORTA -ALBA, PERIOADA 05.04.-09.04.2022</t>
  </si>
  <si>
    <t>LIDL ROMÂNIA</t>
  </si>
  <si>
    <t>PLATA DECONT PROTOCOL LUNA APRILIE 2021</t>
  </si>
  <si>
    <t xml:space="preserve">PLATA AVANS PROTOCOL  LUNA APRILIE  2021 </t>
  </si>
  <si>
    <t xml:space="preserve">REGLARE CU CAB  INCASARE ERONATA IN CONTUL DE MATERIALE, GARANTIE DE BUNA EXECUTIE </t>
  </si>
  <si>
    <t>INCASAT DE LA MINISTERUL ECONOMIEI, ENERGIEI SI MEDIULUI DE AFACERI - COTE PARTI  INTRETINERE ASCENSOARE LUNA IANUARIE 2021</t>
  </si>
  <si>
    <t xml:space="preserve">INCASAT DE LA MINISTERUL ECONOMIEI, ENERGIEI SI MEDIUL DE AFACERI- COTE PARTI SALUBRITATE IANUARIE  2021 </t>
  </si>
  <si>
    <t>AMT POINT GARAGE</t>
  </si>
  <si>
    <t>PLATA SERVICII REPARATIE PENTRU 1 AUTOTURISM LUNA MARTIE 2021</t>
  </si>
  <si>
    <t xml:space="preserve">SERVICE CICLOP </t>
  </si>
  <si>
    <t>PLATA SERVICII INSPECTIE TEHNICA PERIOADICA PENTRU 2 AUTOTURISME LUNA MARTIE 2021</t>
  </si>
  <si>
    <t>AVANTAGE CAR SERVICE</t>
  </si>
  <si>
    <t>PLATA SERVICII REPARATII PENTRU 1 AUTOTURISM MARTIE 2021</t>
  </si>
  <si>
    <t>LEMINGS</t>
  </si>
  <si>
    <t>PLATA ACHIZITIONAT 2 BUC  PLACUTE GRAVATE</t>
  </si>
  <si>
    <t>ANIVERSARII IMOB CONSULT</t>
  </si>
  <si>
    <t>PLATA SERVICII DEZINFECTIE LA SEDIUL MINISTERULUI JUSTITIEI ÎN DATA DE 27.03.2021</t>
  </si>
  <si>
    <t>VOLUM COMIMPEX SRL-TRADUCATOR-RADU IOANA CECILIA</t>
  </si>
  <si>
    <t>PLATA TRADUCERI AUTORIZATE DIN/IN LIMBA/TURCA,  IN/DIN LIMBA  ROMANA</t>
  </si>
  <si>
    <t xml:space="preserve">DHL INTERNATIONAL ROMANIA </t>
  </si>
  <si>
    <t>PLATA SERVICII CURIER RAPID IN DATA DE 22.03.2021</t>
  </si>
  <si>
    <t>RCS &amp; RDS   S. A</t>
  </si>
  <si>
    <t>PLATA ABONAMENT PENTRU PACHET COMPLET DE PROGRAME TV, PERIOADA DE FACTURARE MARTIE 2021</t>
  </si>
  <si>
    <t>CARREFOUR</t>
  </si>
  <si>
    <t xml:space="preserve">PLATA DECONT  PROTOCOL LUNA APRILIE  2021 </t>
  </si>
  <si>
    <t>BEJ SILVIA SCAIESTEANU</t>
  </si>
  <si>
    <t>PLATA CHELTUIELI DE EXECUTARE IN DOSARUL 59/2017</t>
  </si>
  <si>
    <t>INCASAT DE LA MINISTERUL LUCRARILOR PUBLICE, DEZVOLTARII SI ADMINISTRATIEI - COTE PARTI SERVICII RSTVI LUNA FEBRUARIE 2021</t>
  </si>
  <si>
    <t>INCASAT DE LA MINISTERUL LUCRARILOR PUBLICE, DEZVOLTARII SI ADMINISTRATIEI- COTE PARTI COLECTARE DESEURI LUNA  FEBRUARIE 2021</t>
  </si>
  <si>
    <t xml:space="preserve">DIRECTIA IMPOZITE SI TAXE LOCALE - SECTOR 5 </t>
  </si>
  <si>
    <t>PLATA TAXA JUDICIARA DE TIMBRU -LEGALIZARE SENT CIV 4132/18.11.2020, ÎN DOSARUL 8587/236/2020</t>
  </si>
  <si>
    <t xml:space="preserve">BAROUL BUCURESTI </t>
  </si>
  <si>
    <t>PLATA ONORARIU CURATOR IN DOSARUL 29498/4/2018</t>
  </si>
  <si>
    <t xml:space="preserve">PLATA TAXA JUDICIARA DE TIMBRU -LEGALIZARE SENT CIV 1604/26.06.2020,  DOSARUL15388/236/2019 </t>
  </si>
  <si>
    <t>PLATA TAXA JUDICIARA DE TIMBRU - ÎN  DOSARUL NR.15388/236/2019</t>
  </si>
  <si>
    <t>DIRECTIA IMPOZITE SI TAXE LOCALE - SECTOR 6</t>
  </si>
  <si>
    <t xml:space="preserve">PLATA TAXA JUDICIARA DE TIMBRU -ÎN  DOSARUL NR. 8587/236/2020-INCUVIINTARE EXECUTARE SILITA  </t>
  </si>
  <si>
    <t xml:space="preserve">AUTO STOP HAPPY </t>
  </si>
  <si>
    <t>PLATA  SERVICII SPALAT AUTO (INTERIOR-EXTERIOR), PERIOADA MARTIE 2021</t>
  </si>
  <si>
    <t>DRAFTA ELENA - TRADUCATOR AUTORIZAT</t>
  </si>
  <si>
    <t xml:space="preserve">PLATA TRADUCERI AUTORIZATE DIN /IN LIMBA/SPANIOLA,  IN/DIN LIMBA  ROMANA, REGIM NORMAL  </t>
  </si>
  <si>
    <t xml:space="preserve">INCOLOR ART </t>
  </si>
  <si>
    <t>PLATA TRADUCERI AUTORIZATE DIN/IN LIMBA ENGLEZA, IN/DIN ROMANA,  REGIM NORMAL</t>
  </si>
  <si>
    <t xml:space="preserve">CONTERA MEDIA </t>
  </si>
  <si>
    <t xml:space="preserve">PLATA TRADUCERI AUTORIZATE DIN/IN LIMBA ENGLEZA,  REGIM NORMAL </t>
  </si>
  <si>
    <t>MINISTERUL FINANTELOR PUBLICE</t>
  </si>
  <si>
    <t>PLATA COTE PARTI CONSUM APA RECE, PERIOADA 06.02-05.03.2021</t>
  </si>
  <si>
    <t>ECOGREEAN</t>
  </si>
  <si>
    <t>PLATA SERVICII DE COLECTARE DESEURI LUNA MARTIE 2021</t>
  </si>
  <si>
    <t>VODAFONE</t>
  </si>
  <si>
    <t>PLATA SERVICII TELEFONIE MOBILA, PERIOADA 27.02-26.03.2021</t>
  </si>
  <si>
    <t>PLATA  SERVICII CURIER RAPID, PERIOADA 25-26.03.2021</t>
  </si>
  <si>
    <t>PLATA SERVICII TELEFONIE FIXA LUNA  MARTIE 2021</t>
  </si>
  <si>
    <t>ASCENSORUL SA</t>
  </si>
  <si>
    <t>PLATA INTRETINERE ASCENSOARE LUNA  MARTIE 2021</t>
  </si>
  <si>
    <t>PLATA SUPRAVEGHERE A 5 INSTALATII DE RIDICAT IN DOMENIUL ISCIR, PERIOADA MARTIE 2021</t>
  </si>
  <si>
    <t>IDEAL INVEST SERV</t>
  </si>
  <si>
    <t>PLATA SERVICII ZUGRAVIT 3 CAMERE</t>
  </si>
  <si>
    <t>CONNEXIAL RO</t>
  </si>
  <si>
    <t>PLATA SERVICII INTRETINERE/MENTENANATA RETEA TELEFONICA DE INTERIOR /APARATE TELEFONICE SI FAXURI , PERIODA MARTIE 2021</t>
  </si>
  <si>
    <t>AMMA MANTA</t>
  </si>
  <si>
    <t>PLATA SERVICII RECAPITONARE USI BIROU LUNA PERIOADA MARTIE 2021</t>
  </si>
  <si>
    <t>PLATA COTE PARTI TAXA MUNICIPALA ,PERIOADA 06.02-05.03.2021</t>
  </si>
  <si>
    <t xml:space="preserve">PLATA DECONT CAZARE DEPLASARE  PENITENCIARUL MIOVENI MISIUNE CONTROL,  PERIOADA  19.04-23.04.2021 </t>
  </si>
  <si>
    <t>PLATA DECONT CAZARE DEPLASARE  PENITENCIARUL MIOVENI MISIUNE CONTROL,  PERIOADA  19.04-23.04.2021</t>
  </si>
  <si>
    <t>INTERAUTO TECH</t>
  </si>
  <si>
    <t>PLATA COTE PARTI CONSUM ENERGIE TERMICA  LUNA FEBRUARIE  2021</t>
  </si>
  <si>
    <t>MINISTERL JUSTITIEI</t>
  </si>
  <si>
    <t>ALIMENTARE CONT  VALUTA  DECONT CHELTUIELI INTRETINERE LOCUINTA HAGA -MEMBRU EUROJUST,  PERIOADA IANUARIE-MARTIE 2021, HG 518/1995, LEGE 495/2004</t>
  </si>
  <si>
    <t>ALIMENTARE CONT  VALUTA  DECONT CHELTUIELI ENERGIE ELECTRICA LOCUINTA HAGA- MEMBRU EUROJUST PERIOADA IANUARIE-MARTIE 2021, HG 837/1995, LEGE 495/2004</t>
  </si>
  <si>
    <t>ALIMENTARE CONT  VALUTA  DECONT CHELTUIELI CONSUM APA LOCUINTA HAGA - MEMBRU EUROJUST,  PERIOADA 01.02/2020-30.04.2021, HG 518/1995/LEGEA 495/2004</t>
  </si>
  <si>
    <t>ALIMENTARE CONT  VALUTA  DECONT CHELTUIELI  UTILITATI LOCUINTA BRUXELLES-STOIA ANAMARIA,  PERIOADA 15/03-15/04.2021, HG 518/1995, OUG 27/2006</t>
  </si>
  <si>
    <t xml:space="preserve">ROMPETROL DOWNSTREAM SA </t>
  </si>
  <si>
    <t>PLATA ALIMENTARE CARBURANT, PE BAZA DE CARDURI , PERIOADA MARTIE 2021</t>
  </si>
  <si>
    <t>AGRESSIONE GROUP SA</t>
  </si>
  <si>
    <t xml:space="preserve">PLATA 1000 TOPURI DE HARTIE A4 SI 25 TOPURI HARTIE A3 </t>
  </si>
  <si>
    <t xml:space="preserve">MIKRO ATLAS </t>
  </si>
  <si>
    <t>PLATA 100 CAMERE VIDEO+ 50 CASTI</t>
  </si>
  <si>
    <t xml:space="preserve">FABRICA DE STEAGURI </t>
  </si>
  <si>
    <t xml:space="preserve">PLATA  DRAPELE INTERIOR </t>
  </si>
  <si>
    <t xml:space="preserve">COMPANIA NATIONALA POSTA ROMANA </t>
  </si>
  <si>
    <t>PLATA SERVICII FRANCARE TRIMITERI CORESPONDENTA LUNA MARTIE 2021</t>
  </si>
  <si>
    <t>CENTRUL TERITORIAL DE CALCUL ELECTRONIC</t>
  </si>
  <si>
    <t>PLATA ACTUALIZARE BAZA DE DATE PORTAL LEGISLATIV, PERIOADA MARTIE 2021</t>
  </si>
  <si>
    <t xml:space="preserve">MONITORUL OFICIAL </t>
  </si>
  <si>
    <t xml:space="preserve">PLATA SERVICII FURNIZ ON LINE PRODUS INFORMATIC AUTENTIC -MONITOR PARTEA I, III, IV, V MARTIE  2021 </t>
  </si>
  <si>
    <t xml:space="preserve">INDACO  SYSTEMS </t>
  </si>
  <si>
    <t>PLATA ACTUALIZARE PROGRAM INFORMATIC DE LEGISLATIE ,, LEGE 5" , PERIOADA MARTIE 2021</t>
  </si>
  <si>
    <t xml:space="preserve">PLATA AVANS  PROTOCOL LUNA  APRILIE  2021  </t>
  </si>
  <si>
    <t>PLATA SERVICII PUBLICARE ORDIN 2016/C/2021, MOF 324/31.03.2021</t>
  </si>
  <si>
    <t>PLATA SERVICII PUBLICARE ORDIN 1848/C/2021, MOF 345/05.04.2021</t>
  </si>
  <si>
    <t>PLATA SERVICIU INLOCUIRE UNITATE ALIMENTARE UPS</t>
  </si>
  <si>
    <t>RCS &amp; RDS</t>
  </si>
  <si>
    <t>PLATA ABONAMENT PENTRU PACHET COMPLET DE PROGRAME TV,PERIOADA DE FACTURARE APRILIE 2021</t>
  </si>
  <si>
    <t>PLATA  C/VAL SERVICII CURIER RAPID, PERIOADA 31.03.2021</t>
  </si>
  <si>
    <t xml:space="preserve">DDD CONSTANCE PERFECT CLEAN </t>
  </si>
  <si>
    <t>PLATA SERVICII DEZINFECTIE LA SEDIUL MJ IN DATA DE 10.04.2021</t>
  </si>
  <si>
    <t>PLATA  SERVICII PUBLICARE MODIFICARI TABEL EXPERTI CRIMINALISTI, PARTEA A IV A</t>
  </si>
  <si>
    <t xml:space="preserve">AGENTIA NATIONALA DE PRESA "AGERPRES" </t>
  </si>
  <si>
    <t>PLATA SERVICII DE MONITORIZARE PRESA SI FLUX DOCUMENTAR, LUNA MARTIE 2021</t>
  </si>
  <si>
    <t xml:space="preserve">ADMINISTRATIA PATRIMONIULUI PROTOCOLULUI DE STAT </t>
  </si>
  <si>
    <t xml:space="preserve">PLATA INTRETINERE PERIOADA 01-25.02.2021, PENTRU LOCUINTA PERSONAL CU FUNCTIE DE DEMNITATE PUBLICA  DIN  STRADA EMINESCU NR.124, SCARA A, AP.11, SECTOR 2 </t>
  </si>
  <si>
    <t>PLATA CHIRIE /AMORTIZARI DOTARI, PENTRU LOCUINTA PERSONAL CU FUNCTIE DE DEMNITATE PUBLICA DIN STRADA DACIA NR.55, SECTOR 1</t>
  </si>
  <si>
    <t xml:space="preserve">MINISTERUL FINANTELOR PUBLICE </t>
  </si>
  <si>
    <t>PLATA COTE PARTI CONSUM ENERGIE ELECTRICA LUNA FEBRUARIE 2021</t>
  </si>
  <si>
    <t>PLATA ONORARIU CURATOR IN DOSARUL 22671/4/2018</t>
  </si>
  <si>
    <t>INCASAT DE LA DIRECTIA NATIONALA DE PROBATIUNE, CONSUM COTE PARTI CHELTUIELI COMUNE ENERGIE TERMICA  SI TERMICA, PERIOADA IANUARIE 2021</t>
  </si>
  <si>
    <t>INCASAT DE LA DIRECTIA NATIONALA DE PROBATIUNE, CONSUM COTE PARTI LUNA IANUARIE 2021, INTRETINERE LIFTURI, SALARII PUNCT TERMIC, SERVICII RSVTI , PERIOADA IANUARIE 2021</t>
  </si>
  <si>
    <t>INCASAT DE LA DIRECTIA NATIONALA DE PROBATIUNE,  CONSUM COTE PARTI, TAXA MUNICIPALA APA UZATA  IANUARIE 2021</t>
  </si>
  <si>
    <t>RIELLO UPS ROMANIA</t>
  </si>
  <si>
    <t>PLATA SERVICII REVIZIE SI DIAGNOSTICARE ECHIPAMENT UPS RIELLO</t>
  </si>
  <si>
    <t xml:space="preserve">APA NOVA BUCURESTI </t>
  </si>
  <si>
    <t>PLATA COTE PARTI CONSUM APA RECE, PERIOADA 04.03-31.03.2021</t>
  </si>
  <si>
    <t xml:space="preserve">SERVICIUL DE TELECOMUNICATII   SPECIALE </t>
  </si>
  <si>
    <t>PLATA SERVICII COMUNICATII BUCLA LOCALA MARTIE 2021</t>
  </si>
  <si>
    <t>PLATA TAXA  JUDICIARA DE TIMBRU - LEGALIZARE  DECIZA CIVILA NR.41426/ A/03.11.2020</t>
  </si>
  <si>
    <t>PLATA TAXA  JUDICIARA DE TIMBRU -IN DOSARUL 1976/333/20180</t>
  </si>
  <si>
    <t>PLATA DECONT PROTOCOL  LUNA  APRILIE  2021</t>
  </si>
  <si>
    <t>COMPANIA NATIONALA POSTA ROMÂNA</t>
  </si>
  <si>
    <t xml:space="preserve">PLATA DECONT TAXA PASAPORT DIPLOMATIC PENTRU  MAGISTRAT DE LEGATURA REPREZENTANT IN ITALIANA </t>
  </si>
  <si>
    <t>INCASAT DE LA DIRECTIA NATIONALA DE PROBATIUNE COTE PARTI CONSUM  DISTRIBUTIE APA +COLECTARE DESEURI PERIOADA IANUARIE 2021</t>
  </si>
  <si>
    <t xml:space="preserve">BIROUL LOCAL DE EXPERTIZE JUDICIARE-TRIB.BUCURESTI </t>
  </si>
  <si>
    <t>PLATA ONORARIU EXPERT IN DOSARUL 8606/55/2020</t>
  </si>
  <si>
    <t>PLATA ONORARIU EXPERT IN DOSARUL 12000/302/2020</t>
  </si>
  <si>
    <t xml:space="preserve">INCASAT DE LA MINISTERUL LUCRARILOR PUBLICE, DEZVOLTARII SI ADMINISTRATIEI  COTE PARTI INTRETINERE LIFTURI SI SERVICII RSTVI LUNA MARTIE 2021 </t>
  </si>
  <si>
    <t>INCASAT DE LA  MINISTERUL LUCRARILOR PUBLICE, DEZVOLTARII SI ADMINISTRATIEI COTE PARTI COLECTARE DESEURI LUNA  MARTIE 2021</t>
  </si>
  <si>
    <t>INCASAT DE LA  DIRECTIA NATIONALA DE PROBATIUNE COTE PARTI CHELTUIELI COMUNE CONSUM ENERGIE TERMICA  SI TERMICA ,PERIOADA FEBRUARIE 2021</t>
  </si>
  <si>
    <t>INCASAT DE LA DIRECTIA NATIONALA DE PROBATIUNE  COTE PARTI  DISTRIBUTIE APA + COLECTARE DESEURI PERIOADA FEBRUARIE 2021</t>
  </si>
  <si>
    <t xml:space="preserve">INCASAT DE LA DIRECTIA NATIONALA DE PROBATIUNE COTE PARTI TAXA MUNICIPALA APA UZATA  LUNA FEBRUARIE 2021  </t>
  </si>
  <si>
    <t>INCASAT DE LA  DIRECTIA NATIONALA DE PROBATIUNE COTE PARTI  INTRETINERE LIFTURI, SALARII PUNCT TERMIC,LUNA FEBRUARIE 2021</t>
  </si>
  <si>
    <t>TOP ACTIV OFFICE IMPEX</t>
  </si>
  <si>
    <t>PLATA  MATERIALE ELECTRICE</t>
  </si>
  <si>
    <t xml:space="preserve">AD AUTO TOTAL </t>
  </si>
  <si>
    <t>PLATA  4 BUC ANVELOPE MICHELIN</t>
  </si>
  <si>
    <t>VIVA METAL</t>
  </si>
  <si>
    <t>PLATA 30 BUC PRELUNGITOARE</t>
  </si>
  <si>
    <t>OFFICE&amp;MORE</t>
  </si>
  <si>
    <t>PLATA MATERIALE CURATENIE</t>
  </si>
  <si>
    <t>ADIMEX CLEANING</t>
  </si>
  <si>
    <t>PLATA COADA TELESCOPICA</t>
  </si>
  <si>
    <t xml:space="preserve">PLATA COTE PARTI CONSUM SALARII PARTI COMUNE -PUNCT TERNIC LUNA MARTIE 2021 </t>
  </si>
  <si>
    <t xml:space="preserve">WECO-TRAVEL </t>
  </si>
  <si>
    <t>PLATA BILETE DE AVION DEPLASARE TIMISOARA, PERIOADA 22-23.04.2021</t>
  </si>
  <si>
    <t>RECYCLE INTERNATIONAL</t>
  </si>
  <si>
    <t xml:space="preserve">INCASARE CONTRAVALOARE DESEURI CARTON </t>
  </si>
  <si>
    <t xml:space="preserve">TRIBUNALUL IASI  BLET </t>
  </si>
  <si>
    <t xml:space="preserve">PLATA ONORARIU EXPERT IN DOSARUL 22800/245/2020
</t>
  </si>
  <si>
    <t>DHL INTERNATIONAL ROMANIA</t>
  </si>
  <si>
    <t>PLATA SERVICII CURIER RAPID, PERIOADA 6/8/13.04.2021</t>
  </si>
  <si>
    <t xml:space="preserve">INCASAT DE LA INSTITUTUL NATIONAL DE CERCETARE-DEZVOLTARE IN CONSTRUCTII COTE PARTI INTRETINERE LIFTURI SI SERVICII RSTVI  PERIOADA DECEMBRIE 2020 -MARTIE 2021 </t>
  </si>
  <si>
    <t>INCASAT DE LA  INSTITUTUL NATIONAL DE CERCETARE-DEZVOLTARE IN CONSTRUCTII COTE PARTI COLECTARE DESEURI PERIOADA DECEMBRIE-MARTIE 2021</t>
  </si>
  <si>
    <t xml:space="preserve">COMPANIA NATIONALA POSTA ROMANA SA </t>
  </si>
  <si>
    <t>PLATA ACHIZITIONARE ROVIGNETE PENTRU 10 AUTOTURISME</t>
  </si>
  <si>
    <t>Total  Aprilie 2021</t>
  </si>
  <si>
    <t xml:space="preserve">BUGETUL DE STAT </t>
  </si>
  <si>
    <t>PLATA 4% CONTRIBUTIE PENTRU PERSOANE  CU HANDICAP, MARTIE 2021, CONF LEGII 448/2006</t>
  </si>
  <si>
    <t>Total APRILIE 2021</t>
  </si>
  <si>
    <t>SITUAŢIA PLATILOR  IN LUNA  APRILIE  2021</t>
  </si>
  <si>
    <t>Nr. crt.</t>
  </si>
  <si>
    <t>Capitol</t>
  </si>
  <si>
    <t>Alineat</t>
  </si>
  <si>
    <t>61.01.06</t>
  </si>
  <si>
    <t>51.01.01</t>
  </si>
  <si>
    <t>Plata virament TRANSFERURI   INEC (ORDONANTAREA NR. 228/ 02.04.2021- CVAL TRANSFERURI INEC, TITLUL I- TRANSFERURI INTRE UNITATI ALE ADMINISTRATIEI PUBLICE-   cheltuieli   de personal  pentru MARTIE   cu plata  in  APRILIE  2021.</t>
  </si>
  <si>
    <t>61.01.07</t>
  </si>
  <si>
    <t>Plata virament TRANSFERURI   ANP (ORD .227/02.04.2021 CVAL TRANSFERURI ANP, TITLUL VI-  PTR TITLUL  I  CHELT.DE PERSONAL , ACTIUNI DE SANATATE SI  CONTRIBUTII AFERENTE PENTRU LUNA    MARTIE  2020 ,   ART.51.01.01)</t>
  </si>
  <si>
    <t>Plata virament TRANSFERURI   ANP (ORD .204/17.03.2021 CVAL TRANSFERURI ANP, TITLUL VI-  PTR TITLUL  II  CHELT.DE  BUNURI SI SERVICII PTR.  PTR.  APRILIE 2021 - BUNA DESFASURARE A ACTIVITATII SI ACTIUNI DE  SANATATE  ART.51.01.01)</t>
  </si>
  <si>
    <t>61.01.50</t>
  </si>
  <si>
    <t>51.01.03</t>
  </si>
  <si>
    <t>Plata virament SPITALUL PROF.DR.CONSTANTIN ANGELESCU (ORD.598/15.04.2021 - CVAL TRANSFERURI SPITAL PROF CTIN ANGELESCU -TITLUL VI-   PENTRU TITLUL II  BUNURI SI SERVICII   APRILIE  2021 TRANSFERURI INTRE UNITATI ALE ADMINISTRATIEI PUBLICE , ART. 51.01.03</t>
  </si>
  <si>
    <t>68.01.06</t>
  </si>
  <si>
    <t>Plata virament TRANSFERURI   ANP (ORD.229/02.04.2021,   TITLUL  IX. TRANSFERURI INTRE UNITATI ALE ADMIN.PUBLICE- ASISTENTA SOCIALA, STIMULENTE SI INDEMNIZ CRESTERE COPIL, AFERENT LUNII MARTIE  2021, ART.51.01.01</t>
  </si>
  <si>
    <t>Plata virament TRANSFERURI   ANP (ORD.67/01.02.2021,   TITLUL  IX. TRANSFERURI INTRE UNITATI ALE ADMIN.PUBLICE- ASISTENTA SOCIALA,  AFERENT LUNII  aprilie  2021, ART.51.01.01</t>
  </si>
  <si>
    <t>57.02.01</t>
  </si>
  <si>
    <t>Plata virament DECONTARI CU PERSONALUL-CREDITE BUGETARE ( ORD. 252/06.04.2021  PLATA  STIMULENT DE INSERTIE FPSS PÂNÃ LA ÎMPLINIREA VÂRSTEI DE PANA LA  2 ANI AI COPILULUI, LUNA  MARTIE  2021  ( POPA GETA), ART 57.02.01</t>
  </si>
  <si>
    <t>68.01.08</t>
  </si>
  <si>
    <t>Plata virament TRANSFERURI   ANP (ORD NR. 230/02.04.2020- CVAL TRANSFERURI ANP, TITLUL VI-  TRANSFERURI INTRE UNITATI ALE ADMINISTRATIEI PUBLICE - PT PLATA AJUTOARE DE DECES PENTRU PENIT.BRAILA-TICHILESTI, SNPAP TG.OCNA,  CF PREVEDERILOR ART. 41 ALIN 2 DIN OUG 114/2018</t>
  </si>
  <si>
    <t>Plata virament TRANSFERURI   ANP (ORD NR. 230/02.04.2020- CVAL TRANSFERURI ANP, TITLUL VI-  TRANSFERURI INTRE UNITATI ALE ADMINISTRATIEI PUBLICE - PT PLATA AJUTOARE DE DECES PENTRU PENIT.GHERLA,  CF PREVEDERILOR ART. 41 ALIN 2 DIN OUG 114/2018</t>
  </si>
  <si>
    <t>68.01.50</t>
  </si>
  <si>
    <t xml:space="preserve"> TRANSFERURI   ANP  ORD.631/20.04.2021 - TITLUL VI.pentru  TITLUL IX. TRANSFERURI INTRE UNITATI ALE ADMINISTRATIEI PUBLICE .- ASISTENTA  SICIALA, AJUTOARE SICIALE IN NATURA, ACHIZ.MATERIALE DIDACTICE SCOLARIZARE DETINUTI  AFER.  APRILIE 2021,   REINTEGRARE  SOCIALA , RECUP.FPSS, </t>
  </si>
  <si>
    <t>MINISTERUL JUSTITIEI - Aparat propriu</t>
  </si>
  <si>
    <t>Titlul 20 Venituri proprii</t>
  </si>
  <si>
    <t>perioada: 01.04-30.04.2021</t>
  </si>
  <si>
    <t>Nr.crt.</t>
  </si>
  <si>
    <t>DATA</t>
  </si>
  <si>
    <t>ORDIN DE PLATA/CEC/FOAIE DE VARSAMANT</t>
  </si>
  <si>
    <t>FACTURA</t>
  </si>
  <si>
    <t>SUMA</t>
  </si>
  <si>
    <t>16.04.2021</t>
  </si>
  <si>
    <t xml:space="preserve">THEOTOP SRL                       </t>
  </si>
  <si>
    <t>ORDONANTAREA DE PLATA NR.265/08.04.2021 ACHIZITIE SERVICII CADASTRU SI INTABULARE APARTAMENTE BLOC V53, CALEA 13 SEPTEMBRIE, NR. 224, CF. FACT.2231/05.04.2021, CTR. 79811/30.10.2017+ACT ADITIONAL NR.1/30.03.2021-VENITURI PROPRII CHIRII LOCUINTE DE SERVICIU</t>
  </si>
  <si>
    <t>27.04.2021</t>
  </si>
  <si>
    <t xml:space="preserve">2S DESIGN  S.R.L.                  </t>
  </si>
  <si>
    <t>ORDONANTAREA DE PLATA NR.655/22.04.2021 PLATA F.C 11591/16.04.2021 FELICITARI PASTE - VENITURI PROPRII COTA DE 10%</t>
  </si>
  <si>
    <t>CAPITOLUL 61.01 ,,ORDINE PUBLICA SI SIGURANTA NATIONALA"</t>
  </si>
  <si>
    <t>TITLUL 58 ,,PROIECTE CU FINANTARE DIN FONDURI EXTERNE NERAMBURSABILE (FEN)"</t>
  </si>
  <si>
    <t>SURSA D</t>
  </si>
  <si>
    <t>01-30.04.2021</t>
  </si>
  <si>
    <t>Furnizor/Beneficiar suma</t>
  </si>
  <si>
    <t>cval majorare salariala in cadrul programului Justitie, per. 01.03-31.03.2021, MFN 2014-2021,CENTRALIZATOR NR.  86272/2020/16.04.2021-85% FEN</t>
  </si>
  <si>
    <t>REPREZENTANTI MJ</t>
  </si>
  <si>
    <t>cval majorare salariala in cadrul programului Justitie, per. 01.03-31.03.2021, MFN 2014-2021,CENTRALIZATOR NR.  86272/2020/16.04.2021-15% FN</t>
  </si>
  <si>
    <t>cval majorare salariala in cadrul programului Justitie, per. 01.03-31.03.2021, MFN 2014-2021,CENTRALIZATOR NR.   86272/2020/16.04.2021-15% FN</t>
  </si>
  <si>
    <t>cval 25% CAS functionari  publici pt majorare salariala in cadrul programului Justitie, per. 01.03-31.03.2021, MFN 2014-2021,CENTRALIZATOR NR.  86272/2020/16.04.2021-85% FEN</t>
  </si>
  <si>
    <t>cval 25% CAS functionari  publici cu statut special pt majorare salariala in cadrul programului Justitie, per. 01.03-31.03.2021, MFN 2014-2021,CENTRALIZATOR NR.  86272/2020/16.04.2021-85% FEN</t>
  </si>
  <si>
    <t>cval 10% CASS pt majorare salariala in cadrul programului Justitie, per. 01.03-31.03.2021, MFN 2014-2021,CENTRALIZATOR NR.  86272/2020/16.04.2021-85% FEN</t>
  </si>
  <si>
    <t>cval 10%  impozit pt majorare salariala in cadrul programului Justitie, per. 01.03-31.03.2021, MFN 2014-2021,CENTRALIZATOR NR.  86272/2020/16.04.2021-85% FEN</t>
  </si>
  <si>
    <t>cval 2,25%  contributie asiguratorie pentru munca pt majorare salariala in cadrul programului Justitie, per. 01.03-31.03.2021, MFN 2014-2021,CENTRALIZATOR NR.  86272/2020/16.04.2021-85% FEN</t>
  </si>
  <si>
    <t>cval 25% CAS functionari  publici pt majorare salariala in cadrul programului Justitie, per. 01.03-31.03.2021, MFN 2014-2021,CENTRALIZATOR NR.  86272/2020/16.04.2021-15% FN</t>
  </si>
  <si>
    <t>cval 25% CAS functionari  publici cu statut special pt majorare salariala in cadrul programului Justitie, per. 01.03-31.03.2021, MFN 2014-2021,CENTRALIZATOR NR.  86272/2020/16.04.2021-15% FN</t>
  </si>
  <si>
    <t>cval 10% CASS pt majorare salariala in cadrul programului Justitie, per. 01.03-31.03.2021, MFN 2014-2021,CENTRALIZATOR NR.  86272/2020/16.04.2021-15% FN)</t>
  </si>
  <si>
    <t>cval 10%  impozit pt majorare salariala in cadrul programului Justitie, per. 01.03-31.03.2021, MFN 2014-2021,CENTRALIZATOR NR.  86272/2020/16.04.2021-15% FN</t>
  </si>
  <si>
    <t>cval 2,25%  contributie asiguratorie pentru munca pt majorare salariala in cadrul programului Justitie, per. 01.03-31.03.2021, MFN 2014-2021,CENTRALIZATOR NR.  86272/2020/16.04.2021-15% FN</t>
  </si>
  <si>
    <t>Plata virament CENTRALIZATOR (ORD. nr. 642,643,644,  645/21.04.2021-cval  majorare salariala pentru membrii echipei de control in cadrul programului Justitie, per. 01.03-31.03.2021, MFN 2014-2021, CENTRALIZATOR NR.   61932/2018/20.04.2021-85% FEN-ONO</t>
  </si>
  <si>
    <t>cval majorare salariala pentru membrii echipei de control in cadrul programului Justitie, per. 01.03-31.03.2021, MFN 2014-2021, CENTRALIZATOR NR.   61932/2018/20.04.2021-15% FN</t>
  </si>
  <si>
    <t>cval  majorare salariala pentru membrii echipei de control in cadrul programului Justitie, per. 01.03-31.03.2021, MFN 2014-2021, CENTRALIZATOR NR.   61932/2018/20.04.2021-85% FEN</t>
  </si>
  <si>
    <t>cval  25% cas pentru functionari publici cu tatut special ptr majorare salariala pentru membrii echipei de control in cadrul programului Justitie, per. 01.03-31.03.2021, MFN 2014-2021, CENTRALIZATOR NR.   61932/2018/20.04.2021-85% FEN</t>
  </si>
  <si>
    <t>cval  10% cass ptr majorare salariala pentru membrii echipei de control in cadrul programului Justitie, per. 01.03-31.03.2021, MFN 2014-2021, CENTRALIZATOR NR.   61932/2018/20.04.2021-85% FEN</t>
  </si>
  <si>
    <t>cval  10% impozit ptr majorare salariala pentru membrii echipei de control in cadrul programului Justitie, per. 01.03-31.03.2021, MFN 2014-2021, CENTRALIZATOR NR.   61932/2018/20.04.2021-85% FEN</t>
  </si>
  <si>
    <t>cval  2,25% cas contributie asiguratorie pentru munca ptr majorare salariala pentru membrii echipei de control in cadrul programului Justitie, per. 01.03-31.03.2021, MFN 2014-2021, CENTRALIZATOR NR.   61932/2018/20.04.2021-85% FEN</t>
  </si>
  <si>
    <t>cval  25% cas functionari publici ptr majorare salariala pentru membrii echipei de control in cadrul programului Justitie, per. 01.03-31.03.2021, MFN 2014-2021, CENTRALIZATOR NR.   61932/2018/20.04.2021-15% FN</t>
  </si>
  <si>
    <t>cval  10 % cass ptr majorare salariala pentru membrii echipei de control in cadrul programului Justitie, per. 01.03-31.03.2021, MFN 2014-2021, CENTRALIZATOR NR.   61932/2018/20.04.2021-15% FN</t>
  </si>
  <si>
    <t>cval  10% impozit ptr majorare salariala pentru membrii echipei de control in cadrul programului Justitie, per. 01.03-31.03.2021, MFN 2014-2021, CENTRALIZATOR NR.   61932/2018/20.04.2021-15% FN</t>
  </si>
  <si>
    <t>cval  2,25% contributie asiguratorie penru munca ptr majorare salariala pentru membrii echipei de control in cadrul programului Justitie, per. 01.03-31.03.2021, MFN 2014-2021, CENTRALIZATOR NR.   61932/2018/20.04.2021-15% FN</t>
  </si>
  <si>
    <t>cval  plata cota de 15% FN aferenta cheltuielilor cu amortizarea  aferenta per. martie 2021, program Justitie, MFN 2014-2021</t>
  </si>
  <si>
    <t>MINISTERUL JUSTIŢIEI</t>
  </si>
  <si>
    <t>cval  plata cota de 85% FEN aferenta cheltuielilor cu amortizarea  aferenta per. martie 2021, program Justitie, MFN 2014-2021</t>
  </si>
  <si>
    <t>Plata  C/V MAJORARI SALARIALE NETE AFERENTE PERIOADEI  OCTOMBRIE &amp; NOIEMBRIE 2020, PROIECT SIPOCA 756 ANALIZA FUNCTIONALA SI STRATEGIA DE DEZVOLTARE A SISTEMULUI JUDICIAR POST 2020 , CODUL SMI</t>
  </si>
  <si>
    <t>Plata C/V MAJORARI SALARIALE NETE AFERENTE PERIOADEI  NOIEMBRIE &amp; DECEMBRIE 2020, PROIECT SIPOCA 756 ANALIZA FUNCTIONALA SI STRATEGIA DE DEZVOLTARE A SISTEMULUI JUDICIAR POST 2020 , CODUL SIPOCA 756, sursa de finantare A, cota de finantare este  finantare  nat 16,0161372%</t>
  </si>
  <si>
    <t>Plata C/V MAJORARI SALARIALE NETE AFERENTE PERIOADEI DECEMBRIE 2020-FEBRUARIE 2021, PROIECT SIPOCA 756 ANALIZA FUNCTIONALA SI STRATEGIA DE DEZVOLTARE A SISTEMULUI JUDICIAR POST 2020 , COD SIPOCA 756, sursa de finantare A, cota de finantare este  finantare  nat 16,0161372%</t>
  </si>
  <si>
    <t>Plata C/V MAJORARI SALARIALE NETE AFERENTE PERIOADEI NOIEMBRIE 2020-FEBRUARIE 2021, PROIECT SIPOCA 756 ANALIZA FUNCTIONALA SI STRATEGIA DE DEZVOLTARE A SISTEMULUI JUDICIAR POST 2020 , CODUL SIPOCA 756 , sursa de finantare A, cota de finantare este  finantare  nat 16,0161372%</t>
  </si>
  <si>
    <t xml:space="preserve">Plata C/V MAJORARI SALARIALE NETE AFERENTE PERIOADEI NOIEMBRIE 2020-FEBRUARIE 2021, PROIECT SIPOCA 756 ANALIZA FUNCTIONALA SI STRATEGIA DE DEZVOLTARE A SISTEMULUI JUDICIAR POST 2020 , CODUL SIPOCA 756 , sursa de finantare A, cota de finantare este  finantare </t>
  </si>
  <si>
    <t>BUGET ASIG.SOC.DE STAT SI FD.SPEC</t>
  </si>
  <si>
    <t xml:space="preserve"> BUGETUL DE STAT</t>
  </si>
  <si>
    <t>BUGET ASIG SOC DE STAT SI FD. SPEC</t>
  </si>
  <si>
    <t xml:space="preserve">BUGET ASIG.SOC.DE STAT SI FD.SPEC. </t>
  </si>
  <si>
    <t>Plata C/V 10% IMPOZIT ANGAJAT AFERENT  MAJORARILOR SALARIALE ALE PERIOADEI OCTOMBRIE 2020-FEBRUARIE 2021, PROIECT SIPOCA 756</t>
  </si>
  <si>
    <t>c/val majorare salarialã aferentă lunii martie 2021 - Proiect "Ghidul specializãrilor expertizei tehnice - cota de FN 16,01613767%</t>
  </si>
  <si>
    <t xml:space="preserve"> c/val majorare salarialã aferentã lunii martie 2021 - Proiect "Ghidul specializãrilor expertizei tehnice - cota de FN 83,98386233% </t>
  </si>
  <si>
    <t xml:space="preserve">c/val majorare salarială aferntă lunii martie 2021 - Proiect "Ghidul specializărilor expertizei tehnice - cota de FEN 83,98386233% </t>
  </si>
  <si>
    <t xml:space="preserve"> c/val majorare salarialã aferentă lunii martie 2021 - Proiect "Ghidul specializãrilor expertizei tehnice - cota de FN 16,01613767% </t>
  </si>
  <si>
    <t xml:space="preserve">c/val majorare salarialã aferentă lunii martie 2021 - Proiect "Ghidul specializãrilor expertizei tehnice - cota de FN 16,01613767% </t>
  </si>
  <si>
    <t xml:space="preserve">c/val majorare salarialã pentru perioada martie 2021 - Proiect "Ghidul specializãrilor expertizei tehnice - cota de FN 16,01613767% </t>
  </si>
  <si>
    <t xml:space="preserve">c/val majorare salarialã aferentã lunii martie 2021 - Proiect "Ghidul specializãrilor expertizei tehnice - cota de FN 83,98386233% </t>
  </si>
  <si>
    <t>c/val 25% CAS pentru majorarea salarialã aferentã lunii martie 2021 - Proiect "Ghidul specializãrilor expertizei tehnice - cota de FN 16,01613767%  personal civil</t>
  </si>
  <si>
    <t>c/val  25% CAS FPSS pentru majorare salarialã aferentã lunii martie 2021 - Proiect "Ghidul specializãrilor expertizei tehnice - cota de FN 16,01613767% - FPSS</t>
  </si>
  <si>
    <t xml:space="preserve">c/val  10% CASS pentru majorare salarialã aferentã lunii martie 2021 - Proiect "Ghidul specializãrilor expertizei tehnice - cota de FN 16,01613767% </t>
  </si>
  <si>
    <t xml:space="preserve"> c/val  10% impozit pentru majorare salarialã aferentã lunii martie 2021 - Proiect "Ghidul specializãrilor expertizei tehnice - cota de FN 16,01613767% </t>
  </si>
  <si>
    <t xml:space="preserve"> c/val 2,25% contributie asiguratorie pentru muncã reprezentând majorare salarialã aferentã lunii martie 2021 - Proiect "Ghidul specializãrilor expertizei tehnice - cota de FN 16,01613767% </t>
  </si>
  <si>
    <t>c/val  25% CAS pentru majorarea salarialã aferentã lunii martie 2021 - Proiect "Ghidul specializãrilor expertizei tehnice - cota de FN 83,98386233% -  personal civil</t>
  </si>
  <si>
    <t>c/val 25% CAS FPSS majorare salarialã aferentã lunii martie 2021 - Proiect "Ghidul specializãrilor expertizei tehnice - cota de FN 83,98386233% - fpss</t>
  </si>
  <si>
    <t xml:space="preserve">c/val 10% CASS pentru majorarea salarialã aferentã lunii martie 2021 - Proiect "Ghidul specializãrilor expertizei tehnice - cota de FN 83,98386233% </t>
  </si>
  <si>
    <t>c/val 10% impozit pe venit pentru majorarea salarialã aferentã lunii martie 2021 - Proiect "Ghidul specializãrilor expertizei tehnice - cota de FN 83,98386233%</t>
  </si>
  <si>
    <t xml:space="preserve">c/val 2,25% contributie asiguratorie pentru muncã aferentã majorarii salariale pentru  luna martie 2021 - Proiect "Ghidul specializãrilor expertizei tehnice - cota de FN 83,98386233% </t>
  </si>
  <si>
    <t>1248</t>
  </si>
  <si>
    <t>REINTREGIRE surse de finantare, proiect  ,,Consolidarea capacitatii administrative a secretariatului tehnic al SNA 2016-2020 de a sprijini implementarea masurilor anticoruptie"-  cod SIPOCA 62 , sursa de finantare A, cota de finantare este  finantare  nat  si fd externe nerambursabile</t>
  </si>
  <si>
    <t>Plata BUGET ASIG.SOC.DE STAT SI FD.SPEC. (BUGET ASIG SOC DE STAT SI FD. SPEC   ORD.  235/05.04.2021 :  C/V 25 % CAS ANGAJAT PERSONAL CIVIL  AFERENTA MAJORARILOR SALARIALE ALE PERIOADEI OCTOMBRIE 2020-FEBRUARIE 2021,PROIECT SIPOCA 756 ANALIZA FUNCTIONALA SI STRATEGIA DE DEZVOLTARE A SISTEMULUI JUDICIAR POST 2020 , CODUL SMIS 133609;  16.01613706%</t>
  </si>
  <si>
    <t>Plata BUGETUL DE STAT (BUGET ASIG SOC DE STAT SI FD. SPEC   ORD.  236/05.04.2021 :  C/V 25 % CAS ANGAJAT PERSONAL FPSS AFERENT MAJORARILOR SALARIALE ALE PERIOADEI NOIEMBRIE &amp; DECEMBRIE 2020, PROIECT SIPOCA 756 ANALIZA FUNCTIONALA SI STRATEGIA DE DEZVOLTARE A SISTEMULUI JUDICIAR POST 2020 , CODUL SMIS 133609;  16.01613706%</t>
  </si>
  <si>
    <t>Plata BUGET ASIG.SOC.DE STAT SI FD.SPEC. (BUGET ASIG SOC DE STAT SI FD. SPEC   ORD. 235/05.04.2021 :  C/V 10 % CASS ANGAJAT AFERENT MAJORARILOR SALARIALE ALE PERIOADEI OCTOMBRIE 2020-FEBRUARIE 2021, PROIECT SIPOCA 756 ANALIZA FUNCTIONALA SI STRATEGIA DE DEZVOLTARE A SISTEMULUI JUDICIAR POST 2020 , CODUL SMIS 133609;  16.01613706%</t>
  </si>
  <si>
    <t>Plata BUGETUL DE STAT (BUGETUL DE STAT  ORD. 237/05.04.2021 :  C/V 10% IMPOZIT ANGAJAT AFERENT  MAJORARILOR SALARIALE ALE PERIOADEI OCTOMBRIE 2020-FEBRUARIE 2021, PROIECT SIPOCA 756 ANALIZA FUNCTIONALA SI STRATEGIA DE DEZVOLTARE A SISTEMULUI JUDICIAR POST 2020 , CODUL SMIS 133609;  16.01613706%</t>
  </si>
  <si>
    <t>Plata BUGET ASIG SOC DE STAT SI FD. SPEC. (BUGET ASIG SOC DE STAT SI FD. SPEC   ORD. 234/05.04.2021 :  C/V 2,25% CONTRIB.ASIGURATORIE PT MUNCA  AFERENTE MAJORARILOR SALARIALE ALE PERIOADEI OCTOMBRIE 2020-FEBRUARIE 2021, PROIECT SIPOCA 756 ANALIZA FUNCTIONALA SI STRATEGIA DE DEZVOLTARE A SISTEMULUI JUDICIAR POST 2020 , CODUL SMIS 133609;  16.01613706%</t>
  </si>
  <si>
    <t>Plata C/V MAJORARI SALARIALE NETE AFERENTE PERIOADEI NOIEMBRIE &amp; DECEMBRIE 2020, PROIECT SIPOCA 756 ANALIZA FUNCTIONALA SI STRATEGIA DE DEZVOLTARE A SISTEMULUI JUDICIAR POST 2020 , CODUL SMIS 133609;   83.98386294%</t>
  </si>
  <si>
    <t>Plata C/V MAJORARI SALARIALE NETE AFERENTE PERIOADEI DECEMBRIE 2020-FEBRUARIE 2021, PROIECT SIPOCA 756 ANALIZA FUNCTIONALA SI STRATEGIA DE DEZVOLTARE A SISTEMULUI JUDICIAR POST 2020 , CODUL SMIS 133609;   83.98386294%</t>
  </si>
  <si>
    <t>Plata C/V MAJORARI SALARIALE NETE AFERENTE PERIOADEI NOIEMBRIE 2020-FEBRUARIE 2021, PROIECT SIPOCA 756 ANALIZA FUNCTIONALA SI STRATEGIA DE DEZVOLTARE A SISTEMULUI JUDICIAR POST 2020 , CODUL SMIS 133609;   83.98386294%</t>
  </si>
  <si>
    <t>Plata C/V MAJORARI SALARIALE NETE AFERENTE PERIOADEI OCTOMBRIE &amp; NOIEMBRIE 2020, PROIECT SIPOCA 756 ANALIZA FUNCTIONALA SI STRATEGIA DE DEZVOLTARE A SISTEMULUI JUDICIAR POST 2020 , CODUL SMIS 133609;   83.98386294%</t>
  </si>
  <si>
    <t>Plata C/V 25 % CAS ANGAJAT PERSONAL CIVIL  AFERENTA MAJORARILOR SALARIALE ALE PERIOADEI OCTOMBRIE 2020-FEBRUARIE 2021, PROIECT SIPOCA 756 ANALIZA FUNCTIONALA SI STRATEGIA DE DEZVOLTARE A SISTEMULUI JUDICIAR POST 2020 , CODUL SMIS 133609;   83.98386294%</t>
  </si>
  <si>
    <t>Plata C/V 25 % CAS ANGAJAT PERSONAL FPSS AFERENT MAJORARILOR SALARIALE ALE PERIOADEI  NOIEMBRIE-DECEMBRIE 2020,PROIECT SIPOCA 756 ANALIZA FUNCTIONALA SI STRATEGIA DE DEZVOLTARE A SISTEMULUI JUDICIAR POST 2020 , CODUL SMIS 133609;   83.98386294%</t>
  </si>
  <si>
    <t>Plata  C/V 10 % CASS ANGAJAT AFERENT MAJORARILOR SALARIALE ALE PERIOADEI OCTOMBRIE 2020-FEBRUARIE 2021,PROIECT SIPOCA 756 ANALIZA FUNCTIONALA SI STRATEGIA DE DEZVOLTARE A SISTEMULUI JUDICIAR POST 2020 , CODUL SMIS 133609;   83.98386294%</t>
  </si>
  <si>
    <t>Plata C/V 2,25% CONTRIB.ASIGURATORIE PT MUNCA  AFERENTE MAJORARILOR SALARIALE ALE PERIOADEI OCTOMBRIE 2020-FEBRUARIE 2021, PROIECT SIPOCA 756 ANALIZA FUNCTIONALA SI STRATEGIA DE DEZVOLTARE A SISTEMULUI JUDICIAR POST 2020 , CODUL SMIS 133609;   83.98386294%</t>
  </si>
  <si>
    <t>DIRECŢIA DE IMPLEMENTARE A PROIECTELOR FINANŢATE DIN ÎMPRUMUTURI EXTERNE</t>
  </si>
  <si>
    <t>SITUAŢIE PRIVIND CHELTUIELILE EFECTUATE DIN FONDURI PUBLICE
IN PERIOADA 01.04.2020 - 30.04.2020</t>
  </si>
  <si>
    <t xml:space="preserve">CAPITOLUL 61.01 – ORDINE PUBLICĂ ŞI SIGURANŢĂ NAŢIONALĂ </t>
  </si>
  <si>
    <t>Titlul 65 - Cheltuieli aferente programelor cu finantare rambursabila</t>
  </si>
  <si>
    <t>Numar act
OP / FV</t>
  </si>
  <si>
    <t>Titlu</t>
  </si>
  <si>
    <t>Descriere</t>
  </si>
  <si>
    <t>61.01</t>
  </si>
  <si>
    <t>Decont chirie luna martie 2021</t>
  </si>
  <si>
    <t>85-96</t>
  </si>
  <si>
    <t>Salarii nete aferente lunii martie 2021 DIPFIE</t>
  </si>
  <si>
    <t>Contributii angajati luna martie 2021 BUGETUL DE STAT  BUGETELE ASIG.SOC. SI FD.SPEC.  in curs de distribuire</t>
  </si>
  <si>
    <t>Sume din contributia asiguratorie pentru munca in curs de distribuire la luna martie 2021</t>
  </si>
  <si>
    <t>decont achizitie obiecte de inventar</t>
  </si>
  <si>
    <t>Achizitie combustibil pentru autoturismele DIPFIE martie 2021</t>
  </si>
  <si>
    <t>Serv consultanta IT pentru DIPFIE - lunile ian, febr, mar 2021</t>
  </si>
  <si>
    <t>Servicii arhivare</t>
  </si>
  <si>
    <t>Livrare echipament IT HW&amp;SW ONRC</t>
  </si>
  <si>
    <t>Servicii dirigentie santier supervizare lucrari Palatul de Justitie Prahova - luna martie 2021</t>
  </si>
  <si>
    <t>Serv consultanta tehnica pentru DIPFIE - luna martie 2021</t>
  </si>
  <si>
    <t>Asigurare RCA Renault Megane</t>
  </si>
  <si>
    <t>Titlul 20 - Bunuri si servicii</t>
  </si>
  <si>
    <t>Energie electrica martie RMS,Penitenciarul Rahova</t>
  </si>
  <si>
    <t>Energie electrica martie RMS,Penitenciarul Gherla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</si>
</sst>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37" x14ac:knownFonts="1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name val="Arial"/>
      <family val="2"/>
    </font>
    <font>
      <sz val="11"/>
      <name val="Trebuchet MS"/>
      <family val="2"/>
      <charset val="238"/>
    </font>
    <font>
      <sz val="11"/>
      <name val="Calibri"/>
      <family val="2"/>
      <scheme val="minor"/>
    </font>
    <font>
      <sz val="10"/>
      <name val="Trebuchet MS"/>
      <family val="2"/>
    </font>
    <font>
      <sz val="10"/>
      <name val="Calibri"/>
      <family val="2"/>
      <scheme val="minor"/>
    </font>
    <font>
      <sz val="10"/>
      <color theme="1"/>
      <name val="Trebuchet MS"/>
      <family val="2"/>
    </font>
    <font>
      <sz val="10"/>
      <name val="Arial"/>
      <family val="2"/>
      <charset val="238"/>
    </font>
    <font>
      <sz val="10"/>
      <name val="Trebuchet MS"/>
      <family val="2"/>
      <charset val="238"/>
    </font>
    <font>
      <sz val="11"/>
      <color theme="1"/>
      <name val="Trebuchet MS"/>
      <family val="2"/>
      <charset val="238"/>
    </font>
    <font>
      <sz val="11"/>
      <color theme="1"/>
      <name val="Trebuchet MS"/>
      <family val="2"/>
    </font>
    <font>
      <b/>
      <sz val="11"/>
      <color theme="1"/>
      <name val="Trebuchet MS"/>
      <family val="2"/>
      <charset val="238"/>
    </font>
    <font>
      <sz val="11"/>
      <color indexed="10"/>
      <name val="Trebuchet MS"/>
      <family val="2"/>
    </font>
    <font>
      <sz val="11"/>
      <color rgb="FFFF0000"/>
      <name val="Trebuchet MS"/>
      <family val="2"/>
      <charset val="238"/>
    </font>
    <font>
      <sz val="11"/>
      <color rgb="FFFF0000"/>
      <name val="Trebuchet MS"/>
      <family val="2"/>
    </font>
    <font>
      <b/>
      <sz val="11"/>
      <color theme="1"/>
      <name val="Trebuchet MS"/>
      <family val="2"/>
    </font>
    <font>
      <b/>
      <sz val="11"/>
      <color indexed="10"/>
      <name val="Trebuchet MS"/>
      <family val="2"/>
    </font>
    <font>
      <b/>
      <sz val="11"/>
      <color indexed="8"/>
      <name val="Trebuchet MS"/>
      <family val="2"/>
    </font>
    <font>
      <sz val="11"/>
      <color rgb="FFFF0000"/>
      <name val="Calibri"/>
      <family val="2"/>
      <scheme val="minor"/>
    </font>
    <font>
      <sz val="12"/>
      <name val="Trebuchet MS"/>
      <family val="2"/>
    </font>
    <font>
      <sz val="12"/>
      <name val="Calibri"/>
      <family val="2"/>
      <scheme val="minor"/>
    </font>
    <font>
      <sz val="12"/>
      <color rgb="FFFF0000"/>
      <name val="Trebuchet MS"/>
      <family val="2"/>
    </font>
    <font>
      <sz val="12"/>
      <color rgb="FFFF0000"/>
      <name val="Calibri"/>
      <family val="2"/>
      <scheme val="minor"/>
    </font>
    <font>
      <sz val="12"/>
      <color theme="1"/>
      <name val="Trebuchet MS"/>
      <family val="2"/>
    </font>
    <font>
      <sz val="11"/>
      <name val="Arial"/>
      <family val="2"/>
    </font>
    <font>
      <b/>
      <sz val="12"/>
      <name val="Trebuchet MS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color indexed="12"/>
      <name val="Trebuchet MS"/>
      <family val="2"/>
    </font>
    <font>
      <b/>
      <sz val="10"/>
      <name val="Trebuchet MS"/>
      <family val="2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0" fillId="0" borderId="0" applyFont="0" applyFill="0" applyBorder="0" applyAlignment="0" applyProtection="0"/>
  </cellStyleXfs>
  <cellXfs count="274">
    <xf numFmtId="0" fontId="0" fillId="0" borderId="0" xfId="0"/>
    <xf numFmtId="0" fontId="1" fillId="0" borderId="0" xfId="0" applyFont="1" applyBorder="1"/>
    <xf numFmtId="4" fontId="1" fillId="0" borderId="0" xfId="0" applyNumberFormat="1" applyFont="1" applyFill="1" applyBorder="1"/>
    <xf numFmtId="0" fontId="1" fillId="0" borderId="0" xfId="0" applyFont="1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left"/>
    </xf>
    <xf numFmtId="4" fontId="1" fillId="0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4" fontId="1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0" fontId="2" fillId="0" borderId="1" xfId="0" applyFont="1" applyFill="1" applyBorder="1" applyAlignment="1">
      <alignment vertical="top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Continuous"/>
    </xf>
    <xf numFmtId="4" fontId="1" fillId="0" borderId="1" xfId="0" applyNumberFormat="1" applyFont="1" applyFill="1" applyBorder="1"/>
    <xf numFmtId="0" fontId="2" fillId="0" borderId="1" xfId="0" applyFont="1" applyBorder="1"/>
    <xf numFmtId="14" fontId="2" fillId="0" borderId="1" xfId="0" applyNumberFormat="1" applyFont="1" applyBorder="1"/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4" fontId="2" fillId="0" borderId="1" xfId="0" applyNumberFormat="1" applyFont="1" applyFill="1" applyBorder="1"/>
    <xf numFmtId="0" fontId="5" fillId="0" borderId="0" xfId="0" applyFont="1"/>
    <xf numFmtId="0" fontId="2" fillId="0" borderId="1" xfId="0" applyFont="1" applyBorder="1" applyAlignment="1">
      <alignment wrapText="1"/>
    </xf>
    <xf numFmtId="14" fontId="2" fillId="0" borderId="0" xfId="0" applyNumberFormat="1" applyFont="1"/>
    <xf numFmtId="4" fontId="2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0" fontId="6" fillId="0" borderId="1" xfId="0" applyFont="1" applyBorder="1"/>
    <xf numFmtId="14" fontId="6" fillId="0" borderId="1" xfId="0" applyNumberFormat="1" applyFont="1" applyBorder="1"/>
    <xf numFmtId="4" fontId="6" fillId="0" borderId="1" xfId="0" applyNumberFormat="1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vertical="top" wrapText="1"/>
    </xf>
    <xf numFmtId="14" fontId="6" fillId="0" borderId="1" xfId="0" applyNumberFormat="1" applyFont="1" applyFill="1" applyBorder="1"/>
    <xf numFmtId="0" fontId="7" fillId="0" borderId="1" xfId="0" applyFont="1" applyBorder="1"/>
    <xf numFmtId="14" fontId="7" fillId="0" borderId="1" xfId="0" applyNumberFormat="1" applyFont="1" applyBorder="1"/>
    <xf numFmtId="4" fontId="7" fillId="0" borderId="1" xfId="0" applyNumberFormat="1" applyFont="1" applyBorder="1"/>
    <xf numFmtId="4" fontId="6" fillId="0" borderId="1" xfId="0" applyNumberFormat="1" applyFont="1" applyFill="1" applyBorder="1"/>
    <xf numFmtId="3" fontId="6" fillId="0" borderId="1" xfId="0" applyNumberFormat="1" applyFont="1" applyBorder="1"/>
    <xf numFmtId="164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8" fillId="0" borderId="1" xfId="0" applyFont="1" applyBorder="1"/>
    <xf numFmtId="14" fontId="8" fillId="0" borderId="1" xfId="0" applyNumberFormat="1" applyFont="1" applyBorder="1"/>
    <xf numFmtId="4" fontId="8" fillId="0" borderId="1" xfId="0" applyNumberFormat="1" applyFont="1" applyBorder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right"/>
    </xf>
    <xf numFmtId="1" fontId="6" fillId="0" borderId="1" xfId="0" applyNumberFormat="1" applyFont="1" applyBorder="1"/>
    <xf numFmtId="0" fontId="9" fillId="0" borderId="1" xfId="0" applyFont="1" applyBorder="1"/>
    <xf numFmtId="14" fontId="9" fillId="0" borderId="1" xfId="0" applyNumberFormat="1" applyFont="1" applyBorder="1"/>
    <xf numFmtId="4" fontId="9" fillId="0" borderId="1" xfId="0" applyNumberFormat="1" applyFont="1" applyBorder="1"/>
    <xf numFmtId="14" fontId="10" fillId="0" borderId="1" xfId="0" applyNumberFormat="1" applyFont="1" applyFill="1" applyBorder="1"/>
    <xf numFmtId="0" fontId="10" fillId="0" borderId="1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49" fontId="6" fillId="0" borderId="1" xfId="0" applyNumberFormat="1" applyFont="1" applyFill="1" applyBorder="1"/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wrapText="1"/>
    </xf>
    <xf numFmtId="4" fontId="6" fillId="2" borderId="1" xfId="0" applyNumberFormat="1" applyFont="1" applyFill="1" applyBorder="1"/>
    <xf numFmtId="0" fontId="11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2" xfId="0" applyFont="1" applyBorder="1"/>
    <xf numFmtId="0" fontId="13" fillId="0" borderId="3" xfId="0" applyFont="1" applyBorder="1"/>
    <xf numFmtId="0" fontId="13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wrapText="1"/>
    </xf>
    <xf numFmtId="0" fontId="13" fillId="0" borderId="4" xfId="0" applyFont="1" applyBorder="1" applyAlignment="1">
      <alignment horizontal="left" wrapText="1"/>
    </xf>
    <xf numFmtId="4" fontId="13" fillId="0" borderId="5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16" fillId="0" borderId="0" xfId="0" applyFont="1" applyBorder="1"/>
    <xf numFmtId="0" fontId="12" fillId="0" borderId="0" xfId="0" applyFont="1" applyBorder="1" applyAlignment="1">
      <alignment wrapText="1"/>
    </xf>
    <xf numFmtId="0" fontId="16" fillId="0" borderId="0" xfId="0" applyFont="1" applyBorder="1" applyAlignment="1"/>
    <xf numFmtId="0" fontId="15" fillId="0" borderId="6" xfId="0" applyFont="1" applyBorder="1" applyAlignment="1"/>
    <xf numFmtId="0" fontId="15" fillId="0" borderId="0" xfId="0" applyFont="1" applyBorder="1" applyAlignment="1"/>
    <xf numFmtId="0" fontId="11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wrapText="1"/>
    </xf>
    <xf numFmtId="0" fontId="16" fillId="0" borderId="0" xfId="0" applyFont="1"/>
    <xf numFmtId="0" fontId="11" fillId="0" borderId="0" xfId="0" applyFont="1" applyBorder="1" applyAlignment="1"/>
    <xf numFmtId="0" fontId="14" fillId="0" borderId="0" xfId="0" applyFont="1" applyBorder="1" applyAlignment="1"/>
    <xf numFmtId="0" fontId="12" fillId="0" borderId="0" xfId="0" applyFont="1" applyBorder="1"/>
    <xf numFmtId="0" fontId="11" fillId="0" borderId="6" xfId="0" applyFont="1" applyBorder="1" applyAlignment="1"/>
    <xf numFmtId="0" fontId="12" fillId="0" borderId="7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16" fillId="0" borderId="0" xfId="0" applyFont="1" applyBorder="1" applyAlignment="1">
      <alignment horizontal="left" wrapText="1"/>
    </xf>
    <xf numFmtId="4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14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4" fontId="12" fillId="0" borderId="7" xfId="0" applyNumberFormat="1" applyFont="1" applyBorder="1" applyAlignment="1">
      <alignment horizontal="center" vertical="center" wrapText="1"/>
    </xf>
    <xf numFmtId="0" fontId="12" fillId="0" borderId="8" xfId="0" applyFont="1" applyBorder="1"/>
    <xf numFmtId="0" fontId="12" fillId="0" borderId="9" xfId="0" applyFont="1" applyBorder="1"/>
    <xf numFmtId="0" fontId="17" fillId="0" borderId="9" xfId="0" applyFont="1" applyBorder="1"/>
    <xf numFmtId="0" fontId="12" fillId="0" borderId="9" xfId="0" applyFont="1" applyBorder="1" applyAlignment="1">
      <alignment horizontal="center" wrapText="1"/>
    </xf>
    <xf numFmtId="4" fontId="12" fillId="0" borderId="5" xfId="0" applyNumberFormat="1" applyFont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right"/>
    </xf>
    <xf numFmtId="0" fontId="1" fillId="0" borderId="0" xfId="0" applyFont="1"/>
    <xf numFmtId="0" fontId="18" fillId="0" borderId="0" xfId="0" applyFont="1"/>
    <xf numFmtId="0" fontId="14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 wrapText="1"/>
    </xf>
    <xf numFmtId="4" fontId="19" fillId="0" borderId="10" xfId="0" applyNumberFormat="1" applyFont="1" applyBorder="1" applyAlignment="1">
      <alignment horizontal="right"/>
    </xf>
    <xf numFmtId="1" fontId="2" fillId="0" borderId="8" xfId="0" applyNumberFormat="1" applyFont="1" applyBorder="1"/>
    <xf numFmtId="14" fontId="2" fillId="0" borderId="3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left" wrapText="1"/>
    </xf>
    <xf numFmtId="4" fontId="12" fillId="0" borderId="10" xfId="0" applyNumberFormat="1" applyFont="1" applyBorder="1" applyAlignment="1">
      <alignment horizontal="center" wrapText="1"/>
    </xf>
    <xf numFmtId="1" fontId="1" fillId="0" borderId="8" xfId="0" applyNumberFormat="1" applyFont="1" applyBorder="1"/>
    <xf numFmtId="14" fontId="1" fillId="0" borderId="3" xfId="0" applyNumberFormat="1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horizontal="left" wrapText="1"/>
    </xf>
    <xf numFmtId="4" fontId="17" fillId="0" borderId="10" xfId="0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0" fillId="0" borderId="0" xfId="0" applyFont="1"/>
    <xf numFmtId="0" fontId="16" fillId="2" borderId="0" xfId="0" applyFont="1" applyFill="1"/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4" fillId="0" borderId="0" xfId="0" applyFont="1"/>
    <xf numFmtId="0" fontId="23" fillId="2" borderId="0" xfId="0" applyFont="1" applyFill="1"/>
    <xf numFmtId="0" fontId="21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4" fontId="12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14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0" fontId="12" fillId="0" borderId="0" xfId="0" applyFont="1" applyAlignment="1">
      <alignment wrapText="1"/>
    </xf>
    <xf numFmtId="0" fontId="27" fillId="2" borderId="0" xfId="0" applyFont="1" applyFill="1" applyAlignment="1">
      <alignment vertical="center"/>
    </xf>
    <xf numFmtId="14" fontId="21" fillId="2" borderId="0" xfId="0" applyNumberFormat="1" applyFont="1" applyFill="1" applyAlignment="1">
      <alignment horizontal="right" vertical="center"/>
    </xf>
    <xf numFmtId="0" fontId="2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vertical="center"/>
    </xf>
    <xf numFmtId="14" fontId="27" fillId="2" borderId="0" xfId="0" applyNumberFormat="1" applyFont="1" applyFill="1" applyAlignment="1">
      <alignment horizontal="right" vertical="center"/>
    </xf>
    <xf numFmtId="0" fontId="27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4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14" fontId="17" fillId="2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 wrapText="1"/>
    </xf>
    <xf numFmtId="4" fontId="17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28" fillId="0" borderId="1" xfId="0" applyFont="1" applyBorder="1"/>
    <xf numFmtId="14" fontId="28" fillId="0" borderId="1" xfId="0" applyNumberFormat="1" applyFont="1" applyBorder="1"/>
    <xf numFmtId="0" fontId="28" fillId="0" borderId="1" xfId="0" applyFont="1" applyBorder="1" applyAlignment="1">
      <alignment wrapText="1"/>
    </xf>
    <xf numFmtId="4" fontId="28" fillId="0" borderId="1" xfId="0" applyNumberFormat="1" applyFont="1" applyBorder="1"/>
    <xf numFmtId="0" fontId="28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0" fillId="0" borderId="12" xfId="0" applyFont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4" fontId="0" fillId="0" borderId="13" xfId="0" applyNumberFormat="1" applyFont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31" fillId="0" borderId="0" xfId="0" applyFont="1" applyAlignment="1">
      <alignment horizontal="left" vertical="center"/>
    </xf>
    <xf numFmtId="49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43" fontId="32" fillId="0" borderId="0" xfId="1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14" fontId="9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4" fontId="3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vertical="center"/>
    </xf>
    <xf numFmtId="43" fontId="34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4" fontId="36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5"/>
  <sheetViews>
    <sheetView topLeftCell="A224" workbookViewId="0">
      <selection activeCell="F233" sqref="F233"/>
    </sheetView>
  </sheetViews>
  <sheetFormatPr defaultRowHeight="16.5" x14ac:dyDescent="0.3"/>
  <cols>
    <col min="1" max="1" width="10.28515625" style="4" customWidth="1"/>
    <col min="2" max="2" width="8.5703125" style="4" customWidth="1"/>
    <col min="3" max="3" width="11.85546875" style="4" bestFit="1" customWidth="1"/>
    <col min="4" max="4" width="15.5703125" style="27" bestFit="1" customWidth="1"/>
    <col min="5" max="5" width="49.5703125" style="4" bestFit="1" customWidth="1"/>
    <col min="6" max="7" width="9.140625" style="4"/>
    <col min="8" max="8" width="8.28515625" style="4" customWidth="1"/>
    <col min="9" max="9" width="7.28515625" style="4" customWidth="1"/>
    <col min="10" max="16384" width="9.140625" style="4"/>
  </cols>
  <sheetData>
    <row r="1" spans="1:5" x14ac:dyDescent="0.3">
      <c r="A1" s="1" t="s">
        <v>0</v>
      </c>
      <c r="B1" s="1"/>
      <c r="C1" s="1"/>
      <c r="D1" s="2"/>
      <c r="E1" s="3"/>
    </row>
    <row r="2" spans="1:5" x14ac:dyDescent="0.3">
      <c r="A2" s="5" t="s">
        <v>1</v>
      </c>
      <c r="B2" s="5"/>
      <c r="C2" s="5"/>
      <c r="D2" s="6"/>
      <c r="E2" s="7"/>
    </row>
    <row r="3" spans="1:5" x14ac:dyDescent="0.3">
      <c r="A3" s="5" t="s">
        <v>2</v>
      </c>
      <c r="B3" s="5"/>
      <c r="C3" s="5"/>
      <c r="D3" s="6"/>
      <c r="E3" s="7"/>
    </row>
    <row r="4" spans="1:5" x14ac:dyDescent="0.3">
      <c r="A4" s="234" t="s">
        <v>80</v>
      </c>
      <c r="B4" s="234"/>
      <c r="C4" s="234"/>
      <c r="D4" s="234"/>
      <c r="E4" s="234"/>
    </row>
    <row r="5" spans="1:5" x14ac:dyDescent="0.3">
      <c r="A5" s="1"/>
      <c r="B5" s="1"/>
      <c r="C5" s="1"/>
      <c r="D5" s="2"/>
      <c r="E5" s="8"/>
    </row>
    <row r="6" spans="1:5" ht="49.5" x14ac:dyDescent="0.3">
      <c r="A6" s="9" t="s">
        <v>3</v>
      </c>
      <c r="B6" s="9" t="s">
        <v>4</v>
      </c>
      <c r="C6" s="9" t="s">
        <v>5</v>
      </c>
      <c r="D6" s="10" t="s">
        <v>6</v>
      </c>
      <c r="E6" s="9" t="s">
        <v>7</v>
      </c>
    </row>
    <row r="7" spans="1:5" x14ac:dyDescent="0.3">
      <c r="A7" s="45" t="s">
        <v>8</v>
      </c>
      <c r="B7" s="42">
        <v>1148</v>
      </c>
      <c r="C7" s="43">
        <v>44294</v>
      </c>
      <c r="D7" s="44">
        <v>2298</v>
      </c>
      <c r="E7" s="46" t="s">
        <v>9</v>
      </c>
    </row>
    <row r="8" spans="1:5" x14ac:dyDescent="0.3">
      <c r="A8" s="45" t="s">
        <v>8</v>
      </c>
      <c r="B8" s="42">
        <v>1149</v>
      </c>
      <c r="C8" s="43">
        <v>44294</v>
      </c>
      <c r="D8" s="44">
        <v>5707</v>
      </c>
      <c r="E8" s="46" t="s">
        <v>9</v>
      </c>
    </row>
    <row r="9" spans="1:5" x14ac:dyDescent="0.3">
      <c r="A9" s="45" t="s">
        <v>8</v>
      </c>
      <c r="B9" s="42">
        <v>1150</v>
      </c>
      <c r="C9" s="43">
        <v>44294</v>
      </c>
      <c r="D9" s="44">
        <v>5225</v>
      </c>
      <c r="E9" s="46" t="s">
        <v>9</v>
      </c>
    </row>
    <row r="10" spans="1:5" x14ac:dyDescent="0.3">
      <c r="A10" s="45" t="s">
        <v>8</v>
      </c>
      <c r="B10" s="42">
        <v>1151</v>
      </c>
      <c r="C10" s="43">
        <v>44294</v>
      </c>
      <c r="D10" s="44">
        <v>5396</v>
      </c>
      <c r="E10" s="46" t="s">
        <v>9</v>
      </c>
    </row>
    <row r="11" spans="1:5" ht="30" x14ac:dyDescent="0.3">
      <c r="A11" s="45" t="s">
        <v>8</v>
      </c>
      <c r="B11" s="42">
        <v>1152</v>
      </c>
      <c r="C11" s="43">
        <v>44294</v>
      </c>
      <c r="D11" s="44">
        <v>1000</v>
      </c>
      <c r="E11" s="46" t="s">
        <v>11</v>
      </c>
    </row>
    <row r="12" spans="1:5" ht="30" x14ac:dyDescent="0.3">
      <c r="A12" s="45" t="s">
        <v>8</v>
      </c>
      <c r="B12" s="42">
        <v>1153</v>
      </c>
      <c r="C12" s="43">
        <v>44294</v>
      </c>
      <c r="D12" s="44">
        <v>390</v>
      </c>
      <c r="E12" s="46" t="s">
        <v>11</v>
      </c>
    </row>
    <row r="13" spans="1:5" ht="30" x14ac:dyDescent="0.3">
      <c r="A13" s="45" t="s">
        <v>8</v>
      </c>
      <c r="B13" s="42">
        <v>1154</v>
      </c>
      <c r="C13" s="43">
        <v>44294</v>
      </c>
      <c r="D13" s="44">
        <v>390</v>
      </c>
      <c r="E13" s="46" t="s">
        <v>11</v>
      </c>
    </row>
    <row r="14" spans="1:5" ht="30" x14ac:dyDescent="0.3">
      <c r="A14" s="45" t="s">
        <v>8</v>
      </c>
      <c r="B14" s="42">
        <v>1155</v>
      </c>
      <c r="C14" s="43">
        <v>44294</v>
      </c>
      <c r="D14" s="44">
        <v>112</v>
      </c>
      <c r="E14" s="46" t="s">
        <v>11</v>
      </c>
    </row>
    <row r="15" spans="1:5" ht="30" x14ac:dyDescent="0.3">
      <c r="A15" s="45" t="s">
        <v>8</v>
      </c>
      <c r="B15" s="42">
        <v>1156</v>
      </c>
      <c r="C15" s="43">
        <v>44294</v>
      </c>
      <c r="D15" s="44">
        <v>161</v>
      </c>
      <c r="E15" s="46" t="s">
        <v>11</v>
      </c>
    </row>
    <row r="16" spans="1:5" ht="30" x14ac:dyDescent="0.3">
      <c r="A16" s="45" t="s">
        <v>8</v>
      </c>
      <c r="B16" s="42">
        <v>1157</v>
      </c>
      <c r="C16" s="43">
        <v>44294</v>
      </c>
      <c r="D16" s="44">
        <v>25</v>
      </c>
      <c r="E16" s="46" t="s">
        <v>11</v>
      </c>
    </row>
    <row r="17" spans="1:5" ht="30" x14ac:dyDescent="0.3">
      <c r="A17" s="45" t="s">
        <v>8</v>
      </c>
      <c r="B17" s="42">
        <v>1158</v>
      </c>
      <c r="C17" s="43">
        <v>44294</v>
      </c>
      <c r="D17" s="44">
        <v>2445</v>
      </c>
      <c r="E17" s="46" t="s">
        <v>11</v>
      </c>
    </row>
    <row r="18" spans="1:5" ht="30" x14ac:dyDescent="0.3">
      <c r="A18" s="45" t="s">
        <v>8</v>
      </c>
      <c r="B18" s="42">
        <v>1159</v>
      </c>
      <c r="C18" s="43">
        <v>44294</v>
      </c>
      <c r="D18" s="44">
        <v>1425</v>
      </c>
      <c r="E18" s="46" t="s">
        <v>11</v>
      </c>
    </row>
    <row r="19" spans="1:5" ht="30" x14ac:dyDescent="0.3">
      <c r="A19" s="45" t="s">
        <v>8</v>
      </c>
      <c r="B19" s="42">
        <v>1161</v>
      </c>
      <c r="C19" s="43">
        <v>44294</v>
      </c>
      <c r="D19" s="44">
        <v>2108</v>
      </c>
      <c r="E19" s="46" t="s">
        <v>11</v>
      </c>
    </row>
    <row r="20" spans="1:5" x14ac:dyDescent="0.3">
      <c r="A20" s="45" t="s">
        <v>8</v>
      </c>
      <c r="B20" s="42">
        <v>1162</v>
      </c>
      <c r="C20" s="43">
        <v>44294</v>
      </c>
      <c r="D20" s="44">
        <v>1791409</v>
      </c>
      <c r="E20" s="46" t="s">
        <v>9</v>
      </c>
    </row>
    <row r="21" spans="1:5" x14ac:dyDescent="0.3">
      <c r="A21" s="45" t="s">
        <v>8</v>
      </c>
      <c r="B21" s="42">
        <v>1163</v>
      </c>
      <c r="C21" s="43">
        <v>44294</v>
      </c>
      <c r="D21" s="44">
        <v>113675</v>
      </c>
      <c r="E21" s="46" t="s">
        <v>9</v>
      </c>
    </row>
    <row r="22" spans="1:5" x14ac:dyDescent="0.3">
      <c r="A22" s="45" t="s">
        <v>8</v>
      </c>
      <c r="B22" s="42">
        <v>1164</v>
      </c>
      <c r="C22" s="43">
        <v>44294</v>
      </c>
      <c r="D22" s="44">
        <v>167610</v>
      </c>
      <c r="E22" s="46" t="s">
        <v>9</v>
      </c>
    </row>
    <row r="23" spans="1:5" x14ac:dyDescent="0.3">
      <c r="A23" s="47" t="s">
        <v>8</v>
      </c>
      <c r="B23" s="42">
        <v>1165</v>
      </c>
      <c r="C23" s="43">
        <v>44294</v>
      </c>
      <c r="D23" s="44">
        <v>156415</v>
      </c>
      <c r="E23" s="46" t="s">
        <v>9</v>
      </c>
    </row>
    <row r="24" spans="1:5" ht="30" x14ac:dyDescent="0.3">
      <c r="A24" s="45" t="s">
        <v>8</v>
      </c>
      <c r="B24" s="42">
        <v>1166</v>
      </c>
      <c r="C24" s="43">
        <v>44294</v>
      </c>
      <c r="D24" s="44">
        <v>293176</v>
      </c>
      <c r="E24" s="46" t="s">
        <v>10</v>
      </c>
    </row>
    <row r="25" spans="1:5" ht="30" x14ac:dyDescent="0.3">
      <c r="A25" s="45" t="s">
        <v>8</v>
      </c>
      <c r="B25" s="42">
        <v>1167</v>
      </c>
      <c r="C25" s="43">
        <v>44294</v>
      </c>
      <c r="D25" s="44">
        <v>455861</v>
      </c>
      <c r="E25" s="46" t="s">
        <v>10</v>
      </c>
    </row>
    <row r="26" spans="1:5" ht="30" x14ac:dyDescent="0.3">
      <c r="A26" s="45" t="s">
        <v>8</v>
      </c>
      <c r="B26" s="42">
        <v>1168</v>
      </c>
      <c r="C26" s="43">
        <v>44294</v>
      </c>
      <c r="D26" s="44">
        <v>1033007</v>
      </c>
      <c r="E26" s="46" t="s">
        <v>10</v>
      </c>
    </row>
    <row r="27" spans="1:5" ht="30" x14ac:dyDescent="0.3">
      <c r="A27" s="45" t="s">
        <v>8</v>
      </c>
      <c r="B27" s="42">
        <v>1169</v>
      </c>
      <c r="C27" s="43">
        <v>44294</v>
      </c>
      <c r="D27" s="44">
        <v>102599</v>
      </c>
      <c r="E27" s="46" t="s">
        <v>10</v>
      </c>
    </row>
    <row r="28" spans="1:5" x14ac:dyDescent="0.3">
      <c r="A28" s="45" t="s">
        <v>8</v>
      </c>
      <c r="B28" s="42">
        <v>1170</v>
      </c>
      <c r="C28" s="43">
        <v>44294</v>
      </c>
      <c r="D28" s="44">
        <v>288799</v>
      </c>
      <c r="E28" s="46" t="s">
        <v>9</v>
      </c>
    </row>
    <row r="29" spans="1:5" s="15" customFormat="1" x14ac:dyDescent="0.3">
      <c r="A29" s="45" t="s">
        <v>8</v>
      </c>
      <c r="B29" s="42">
        <v>1171</v>
      </c>
      <c r="C29" s="43">
        <v>44294</v>
      </c>
      <c r="D29" s="44">
        <v>69139</v>
      </c>
      <c r="E29" s="46" t="s">
        <v>9</v>
      </c>
    </row>
    <row r="30" spans="1:5" s="15" customFormat="1" ht="30" x14ac:dyDescent="0.3">
      <c r="A30" s="45" t="s">
        <v>8</v>
      </c>
      <c r="B30" s="42">
        <v>1234</v>
      </c>
      <c r="C30" s="43">
        <v>44294</v>
      </c>
      <c r="D30" s="44">
        <v>3000</v>
      </c>
      <c r="E30" s="46" t="s">
        <v>11</v>
      </c>
    </row>
    <row r="31" spans="1:5" s="15" customFormat="1" x14ac:dyDescent="0.3">
      <c r="A31" s="45" t="s">
        <v>8</v>
      </c>
      <c r="B31" s="42">
        <v>1235</v>
      </c>
      <c r="C31" s="43">
        <v>44294</v>
      </c>
      <c r="D31" s="44">
        <v>4478</v>
      </c>
      <c r="E31" s="46" t="s">
        <v>9</v>
      </c>
    </row>
    <row r="32" spans="1:5" s="15" customFormat="1" ht="30" x14ac:dyDescent="0.3">
      <c r="A32" s="45" t="s">
        <v>8</v>
      </c>
      <c r="B32" s="42">
        <v>1241</v>
      </c>
      <c r="C32" s="43">
        <v>44294</v>
      </c>
      <c r="D32" s="44">
        <v>304</v>
      </c>
      <c r="E32" s="46" t="s">
        <v>11</v>
      </c>
    </row>
    <row r="33" spans="1:5" s="15" customFormat="1" x14ac:dyDescent="0.3">
      <c r="A33" s="45" t="s">
        <v>8</v>
      </c>
      <c r="B33" s="42">
        <v>92</v>
      </c>
      <c r="C33" s="43">
        <v>44295</v>
      </c>
      <c r="D33" s="44">
        <v>14278</v>
      </c>
      <c r="E33" s="46" t="s">
        <v>9</v>
      </c>
    </row>
    <row r="34" spans="1:5" s="15" customFormat="1" x14ac:dyDescent="0.3">
      <c r="A34" s="45" t="s">
        <v>8</v>
      </c>
      <c r="B34" s="42">
        <v>127</v>
      </c>
      <c r="C34" s="43">
        <v>44295</v>
      </c>
      <c r="D34" s="44">
        <v>2213</v>
      </c>
      <c r="E34" s="46" t="s">
        <v>9</v>
      </c>
    </row>
    <row r="35" spans="1:5" s="15" customFormat="1" x14ac:dyDescent="0.3">
      <c r="A35" s="45" t="s">
        <v>8</v>
      </c>
      <c r="B35" s="42">
        <v>212</v>
      </c>
      <c r="C35" s="43">
        <v>44295</v>
      </c>
      <c r="D35" s="44">
        <v>1389</v>
      </c>
      <c r="E35" s="46" t="s">
        <v>9</v>
      </c>
    </row>
    <row r="36" spans="1:5" s="15" customFormat="1" x14ac:dyDescent="0.3">
      <c r="A36" s="45" t="s">
        <v>8</v>
      </c>
      <c r="B36" s="42">
        <v>252</v>
      </c>
      <c r="C36" s="43">
        <v>44295</v>
      </c>
      <c r="D36" s="44">
        <v>2539</v>
      </c>
      <c r="E36" s="46" t="s">
        <v>9</v>
      </c>
    </row>
    <row r="37" spans="1:5" x14ac:dyDescent="0.3">
      <c r="A37" s="16" t="s">
        <v>12</v>
      </c>
      <c r="B37" s="16"/>
      <c r="C37" s="16"/>
      <c r="D37" s="17">
        <f>SUM(D7:D36)</f>
        <v>4526573</v>
      </c>
      <c r="E37" s="14"/>
    </row>
    <row r="38" spans="1:5" x14ac:dyDescent="0.3">
      <c r="A38" s="45" t="s">
        <v>13</v>
      </c>
      <c r="B38" s="42">
        <v>1184</v>
      </c>
      <c r="C38" s="43">
        <v>44294</v>
      </c>
      <c r="D38" s="51">
        <v>193883</v>
      </c>
      <c r="E38" s="46" t="s">
        <v>9</v>
      </c>
    </row>
    <row r="39" spans="1:5" x14ac:dyDescent="0.3">
      <c r="A39" s="45" t="s">
        <v>13</v>
      </c>
      <c r="B39" s="42">
        <v>1185</v>
      </c>
      <c r="C39" s="43">
        <v>44294</v>
      </c>
      <c r="D39" s="51">
        <v>19688</v>
      </c>
      <c r="E39" s="46" t="s">
        <v>9</v>
      </c>
    </row>
    <row r="40" spans="1:5" x14ac:dyDescent="0.3">
      <c r="A40" s="45" t="s">
        <v>13</v>
      </c>
      <c r="B40" s="42">
        <v>1186</v>
      </c>
      <c r="C40" s="43">
        <v>44294</v>
      </c>
      <c r="D40" s="51">
        <v>14688</v>
      </c>
      <c r="E40" s="46" t="s">
        <v>9</v>
      </c>
    </row>
    <row r="41" spans="1:5" x14ac:dyDescent="0.3">
      <c r="A41" s="45" t="s">
        <v>13</v>
      </c>
      <c r="B41" s="42">
        <v>1187</v>
      </c>
      <c r="C41" s="43">
        <v>44294</v>
      </c>
      <c r="D41" s="51">
        <v>20924</v>
      </c>
      <c r="E41" s="46" t="s">
        <v>9</v>
      </c>
    </row>
    <row r="42" spans="1:5" x14ac:dyDescent="0.3">
      <c r="A42" s="45" t="s">
        <v>13</v>
      </c>
      <c r="B42" s="42">
        <v>1188</v>
      </c>
      <c r="C42" s="43">
        <v>44294</v>
      </c>
      <c r="D42" s="44">
        <v>37077</v>
      </c>
      <c r="E42" s="46" t="s">
        <v>74</v>
      </c>
    </row>
    <row r="43" spans="1:5" ht="30" x14ac:dyDescent="0.3">
      <c r="A43" s="45" t="s">
        <v>13</v>
      </c>
      <c r="B43" s="42">
        <v>1191</v>
      </c>
      <c r="C43" s="43">
        <v>44294</v>
      </c>
      <c r="D43" s="44">
        <v>131001</v>
      </c>
      <c r="E43" s="46" t="s">
        <v>10</v>
      </c>
    </row>
    <row r="44" spans="1:5" ht="30" x14ac:dyDescent="0.3">
      <c r="A44" s="45" t="s">
        <v>13</v>
      </c>
      <c r="B44" s="42">
        <v>1192</v>
      </c>
      <c r="C44" s="43">
        <v>44294</v>
      </c>
      <c r="D44" s="44">
        <v>55377</v>
      </c>
      <c r="E44" s="46" t="s">
        <v>10</v>
      </c>
    </row>
    <row r="45" spans="1:5" ht="30" x14ac:dyDescent="0.3">
      <c r="A45" s="45" t="s">
        <v>13</v>
      </c>
      <c r="B45" s="42">
        <v>1193</v>
      </c>
      <c r="C45" s="43">
        <v>44294</v>
      </c>
      <c r="D45" s="44">
        <v>12554</v>
      </c>
      <c r="E45" s="46" t="s">
        <v>10</v>
      </c>
    </row>
    <row r="46" spans="1:5" x14ac:dyDescent="0.3">
      <c r="A46" s="45" t="s">
        <v>13</v>
      </c>
      <c r="B46" s="42">
        <v>1194</v>
      </c>
      <c r="C46" s="43">
        <v>44294</v>
      </c>
      <c r="D46" s="51">
        <v>36356</v>
      </c>
      <c r="E46" s="46" t="s">
        <v>9</v>
      </c>
    </row>
    <row r="47" spans="1:5" x14ac:dyDescent="0.3">
      <c r="A47" s="45" t="s">
        <v>13</v>
      </c>
      <c r="B47" s="42">
        <v>1195</v>
      </c>
      <c r="C47" s="43">
        <v>44294</v>
      </c>
      <c r="D47" s="51">
        <v>738</v>
      </c>
      <c r="E47" s="46" t="s">
        <v>9</v>
      </c>
    </row>
    <row r="48" spans="1:5" x14ac:dyDescent="0.3">
      <c r="A48" s="45" t="s">
        <v>13</v>
      </c>
      <c r="B48" s="42">
        <v>1196</v>
      </c>
      <c r="C48" s="43">
        <v>44294</v>
      </c>
      <c r="D48" s="51">
        <v>8569</v>
      </c>
      <c r="E48" s="46" t="s">
        <v>9</v>
      </c>
    </row>
    <row r="49" spans="1:5" x14ac:dyDescent="0.3">
      <c r="A49" s="45" t="s">
        <v>13</v>
      </c>
      <c r="B49" s="42">
        <v>1197</v>
      </c>
      <c r="C49" s="43">
        <v>44294</v>
      </c>
      <c r="D49" s="51">
        <v>951</v>
      </c>
      <c r="E49" s="46" t="s">
        <v>9</v>
      </c>
    </row>
    <row r="50" spans="1:5" x14ac:dyDescent="0.3">
      <c r="A50" s="45" t="s">
        <v>13</v>
      </c>
      <c r="B50" s="42">
        <v>1198</v>
      </c>
      <c r="C50" s="43">
        <v>44294</v>
      </c>
      <c r="D50" s="51">
        <v>173</v>
      </c>
      <c r="E50" s="46" t="s">
        <v>9</v>
      </c>
    </row>
    <row r="51" spans="1:5" x14ac:dyDescent="0.3">
      <c r="A51" s="45" t="s">
        <v>13</v>
      </c>
      <c r="B51" s="42">
        <v>1236</v>
      </c>
      <c r="C51" s="43">
        <v>44294</v>
      </c>
      <c r="D51" s="51">
        <v>623</v>
      </c>
      <c r="E51" s="46" t="s">
        <v>9</v>
      </c>
    </row>
    <row r="52" spans="1:5" x14ac:dyDescent="0.3">
      <c r="A52" s="45" t="s">
        <v>13</v>
      </c>
      <c r="B52" s="42">
        <v>1237</v>
      </c>
      <c r="C52" s="43">
        <v>44294</v>
      </c>
      <c r="D52" s="51">
        <v>868</v>
      </c>
      <c r="E52" s="46" t="s">
        <v>9</v>
      </c>
    </row>
    <row r="53" spans="1:5" x14ac:dyDescent="0.3">
      <c r="A53" s="45" t="s">
        <v>13</v>
      </c>
      <c r="B53" s="42">
        <v>92</v>
      </c>
      <c r="C53" s="43">
        <v>44295</v>
      </c>
      <c r="D53" s="51">
        <v>1672</v>
      </c>
      <c r="E53" s="46" t="s">
        <v>9</v>
      </c>
    </row>
    <row r="54" spans="1:5" x14ac:dyDescent="0.3">
      <c r="A54" s="45" t="s">
        <v>13</v>
      </c>
      <c r="B54" s="42">
        <v>127</v>
      </c>
      <c r="C54" s="43">
        <v>44295</v>
      </c>
      <c r="D54" s="51">
        <v>262</v>
      </c>
      <c r="E54" s="46" t="s">
        <v>9</v>
      </c>
    </row>
    <row r="55" spans="1:5" x14ac:dyDescent="0.3">
      <c r="A55" s="45" t="s">
        <v>13</v>
      </c>
      <c r="B55" s="42">
        <v>212</v>
      </c>
      <c r="C55" s="43">
        <v>44295</v>
      </c>
      <c r="D55" s="51">
        <v>230</v>
      </c>
      <c r="E55" s="46" t="s">
        <v>9</v>
      </c>
    </row>
    <row r="56" spans="1:5" x14ac:dyDescent="0.3">
      <c r="A56" s="45" t="s">
        <v>13</v>
      </c>
      <c r="B56" s="42">
        <v>252</v>
      </c>
      <c r="C56" s="43">
        <v>44295</v>
      </c>
      <c r="D56" s="51">
        <v>306</v>
      </c>
      <c r="E56" s="46" t="s">
        <v>9</v>
      </c>
    </row>
    <row r="57" spans="1:5" x14ac:dyDescent="0.3">
      <c r="A57" s="16" t="s">
        <v>14</v>
      </c>
      <c r="B57" s="16"/>
      <c r="C57" s="16"/>
      <c r="D57" s="17">
        <f>SUM(D38:D56)</f>
        <v>535940</v>
      </c>
      <c r="E57" s="21"/>
    </row>
    <row r="58" spans="1:5" x14ac:dyDescent="0.3">
      <c r="A58" s="45" t="s">
        <v>15</v>
      </c>
      <c r="B58" s="42">
        <v>1207</v>
      </c>
      <c r="C58" s="43">
        <v>44294</v>
      </c>
      <c r="D58" s="51">
        <v>259905</v>
      </c>
      <c r="E58" s="46" t="s">
        <v>9</v>
      </c>
    </row>
    <row r="59" spans="1:5" x14ac:dyDescent="0.3">
      <c r="A59" s="45" t="s">
        <v>15</v>
      </c>
      <c r="B59" s="42">
        <v>1208</v>
      </c>
      <c r="C59" s="43">
        <v>44294</v>
      </c>
      <c r="D59" s="51">
        <v>21208</v>
      </c>
      <c r="E59" s="46" t="s">
        <v>9</v>
      </c>
    </row>
    <row r="60" spans="1:5" x14ac:dyDescent="0.3">
      <c r="A60" s="45" t="s">
        <v>15</v>
      </c>
      <c r="B60" s="42">
        <v>1209</v>
      </c>
      <c r="C60" s="43">
        <v>44294</v>
      </c>
      <c r="D60" s="51">
        <v>15821</v>
      </c>
      <c r="E60" s="46" t="s">
        <v>9</v>
      </c>
    </row>
    <row r="61" spans="1:5" x14ac:dyDescent="0.3">
      <c r="A61" s="45" t="s">
        <v>15</v>
      </c>
      <c r="B61" s="60">
        <v>1211</v>
      </c>
      <c r="C61" s="43">
        <v>44294</v>
      </c>
      <c r="D61" s="51">
        <v>22539</v>
      </c>
      <c r="E61" s="46" t="s">
        <v>9</v>
      </c>
    </row>
    <row r="62" spans="1:5" x14ac:dyDescent="0.3">
      <c r="A62" s="45" t="s">
        <v>15</v>
      </c>
      <c r="B62" s="60">
        <v>1212</v>
      </c>
      <c r="C62" s="43">
        <v>44294</v>
      </c>
      <c r="D62" s="51">
        <v>39938</v>
      </c>
      <c r="E62" s="46" t="s">
        <v>75</v>
      </c>
    </row>
    <row r="63" spans="1:5" ht="30" x14ac:dyDescent="0.3">
      <c r="A63" s="45" t="s">
        <v>15</v>
      </c>
      <c r="B63" s="60">
        <v>1213</v>
      </c>
      <c r="C63" s="43">
        <v>44294</v>
      </c>
      <c r="D63" s="51">
        <v>141111</v>
      </c>
      <c r="E63" s="46" t="s">
        <v>10</v>
      </c>
    </row>
    <row r="64" spans="1:5" ht="30" x14ac:dyDescent="0.3">
      <c r="A64" s="45" t="s">
        <v>15</v>
      </c>
      <c r="B64" s="60">
        <v>1214</v>
      </c>
      <c r="C64" s="43">
        <v>44294</v>
      </c>
      <c r="D64" s="51">
        <v>59651</v>
      </c>
      <c r="E64" s="46" t="s">
        <v>10</v>
      </c>
    </row>
    <row r="65" spans="1:5" ht="30" x14ac:dyDescent="0.3">
      <c r="A65" s="45" t="s">
        <v>15</v>
      </c>
      <c r="B65" s="60">
        <v>1215</v>
      </c>
      <c r="C65" s="43">
        <v>44294</v>
      </c>
      <c r="D65" s="51">
        <v>13523</v>
      </c>
      <c r="E65" s="46" t="s">
        <v>10</v>
      </c>
    </row>
    <row r="66" spans="1:5" x14ac:dyDescent="0.3">
      <c r="A66" s="45" t="s">
        <v>15</v>
      </c>
      <c r="B66" s="60">
        <v>1216</v>
      </c>
      <c r="C66" s="43">
        <v>44294</v>
      </c>
      <c r="D66" s="51">
        <v>39162</v>
      </c>
      <c r="E66" s="46" t="s">
        <v>9</v>
      </c>
    </row>
    <row r="67" spans="1:5" x14ac:dyDescent="0.3">
      <c r="A67" s="45" t="s">
        <v>15</v>
      </c>
      <c r="B67" s="52">
        <v>1217</v>
      </c>
      <c r="C67" s="43">
        <v>44294</v>
      </c>
      <c r="D67" s="51">
        <v>9230</v>
      </c>
      <c r="E67" s="46" t="s">
        <v>9</v>
      </c>
    </row>
    <row r="68" spans="1:5" x14ac:dyDescent="0.3">
      <c r="A68" s="45" t="s">
        <v>15</v>
      </c>
      <c r="B68" s="52">
        <v>1218</v>
      </c>
      <c r="C68" s="43">
        <v>44294</v>
      </c>
      <c r="D68" s="51">
        <v>1036</v>
      </c>
      <c r="E68" s="46" t="s">
        <v>9</v>
      </c>
    </row>
    <row r="69" spans="1:5" x14ac:dyDescent="0.3">
      <c r="A69" s="45" t="s">
        <v>15</v>
      </c>
      <c r="B69" s="52">
        <v>1219</v>
      </c>
      <c r="C69" s="43">
        <v>44294</v>
      </c>
      <c r="D69" s="51">
        <v>333</v>
      </c>
      <c r="E69" s="46" t="s">
        <v>9</v>
      </c>
    </row>
    <row r="70" spans="1:5" x14ac:dyDescent="0.3">
      <c r="A70" s="45" t="s">
        <v>15</v>
      </c>
      <c r="B70" s="52">
        <v>1220</v>
      </c>
      <c r="C70" s="43">
        <v>44294</v>
      </c>
      <c r="D70" s="51">
        <v>340</v>
      </c>
      <c r="E70" s="46" t="s">
        <v>9</v>
      </c>
    </row>
    <row r="71" spans="1:5" x14ac:dyDescent="0.3">
      <c r="A71" s="45" t="s">
        <v>15</v>
      </c>
      <c r="B71" s="52">
        <v>1239</v>
      </c>
      <c r="C71" s="43">
        <v>44294</v>
      </c>
      <c r="D71" s="51">
        <v>968</v>
      </c>
      <c r="E71" s="46" t="s">
        <v>9</v>
      </c>
    </row>
    <row r="72" spans="1:5" x14ac:dyDescent="0.3">
      <c r="A72" s="45" t="s">
        <v>15</v>
      </c>
      <c r="B72" s="52">
        <v>92</v>
      </c>
      <c r="C72" s="43">
        <v>44295</v>
      </c>
      <c r="D72" s="51">
        <v>2161</v>
      </c>
      <c r="E72" s="46" t="s">
        <v>9</v>
      </c>
    </row>
    <row r="73" spans="1:5" x14ac:dyDescent="0.3">
      <c r="A73" s="45" t="s">
        <v>15</v>
      </c>
      <c r="B73" s="52">
        <v>127</v>
      </c>
      <c r="C73" s="43">
        <v>44295</v>
      </c>
      <c r="D73" s="51">
        <v>135</v>
      </c>
      <c r="E73" s="46" t="s">
        <v>9</v>
      </c>
    </row>
    <row r="74" spans="1:5" x14ac:dyDescent="0.3">
      <c r="A74" s="45" t="s">
        <v>15</v>
      </c>
      <c r="B74" s="52">
        <v>212</v>
      </c>
      <c r="C74" s="43">
        <v>44295</v>
      </c>
      <c r="D74" s="51">
        <v>96</v>
      </c>
      <c r="E74" s="46" t="s">
        <v>9</v>
      </c>
    </row>
    <row r="75" spans="1:5" x14ac:dyDescent="0.3">
      <c r="A75" s="16" t="s">
        <v>16</v>
      </c>
      <c r="B75" s="16"/>
      <c r="C75" s="16"/>
      <c r="D75" s="17">
        <f>SUM(D58:D74)</f>
        <v>627157</v>
      </c>
      <c r="E75" s="21"/>
    </row>
    <row r="76" spans="1:5" x14ac:dyDescent="0.3">
      <c r="A76" s="53">
        <v>39092</v>
      </c>
      <c r="B76" s="42">
        <v>1228</v>
      </c>
      <c r="C76" s="43">
        <v>44294</v>
      </c>
      <c r="D76" s="51">
        <v>758</v>
      </c>
      <c r="E76" s="46" t="s">
        <v>75</v>
      </c>
    </row>
    <row r="77" spans="1:5" ht="30" x14ac:dyDescent="0.3">
      <c r="A77" s="53">
        <v>39092</v>
      </c>
      <c r="B77" s="42">
        <v>1229</v>
      </c>
      <c r="C77" s="43">
        <v>44294</v>
      </c>
      <c r="D77" s="51">
        <v>2915</v>
      </c>
      <c r="E77" s="46" t="s">
        <v>17</v>
      </c>
    </row>
    <row r="78" spans="1:5" ht="30" x14ac:dyDescent="0.3">
      <c r="A78" s="53">
        <v>39092</v>
      </c>
      <c r="B78" s="42">
        <v>1230</v>
      </c>
      <c r="C78" s="43">
        <v>44294</v>
      </c>
      <c r="D78" s="51">
        <v>1166</v>
      </c>
      <c r="E78" s="46" t="s">
        <v>17</v>
      </c>
    </row>
    <row r="79" spans="1:5" x14ac:dyDescent="0.3">
      <c r="A79" s="53">
        <v>39092</v>
      </c>
      <c r="B79" s="42">
        <v>1231</v>
      </c>
      <c r="C79" s="43">
        <v>44294</v>
      </c>
      <c r="D79" s="51">
        <v>6822</v>
      </c>
      <c r="E79" s="46" t="s">
        <v>9</v>
      </c>
    </row>
    <row r="80" spans="1:5" x14ac:dyDescent="0.3">
      <c r="A80" s="16" t="s">
        <v>18</v>
      </c>
      <c r="B80" s="16"/>
      <c r="C80" s="16"/>
      <c r="D80" s="17">
        <f>SUM(D76:D79)</f>
        <v>11661</v>
      </c>
      <c r="E80" s="21"/>
    </row>
    <row r="81" spans="1:5" x14ac:dyDescent="0.3">
      <c r="A81" s="45" t="s">
        <v>19</v>
      </c>
      <c r="B81" s="48">
        <v>1138</v>
      </c>
      <c r="C81" s="49">
        <v>44287</v>
      </c>
      <c r="D81" s="50">
        <v>2415</v>
      </c>
      <c r="E81" s="54" t="s">
        <v>82</v>
      </c>
    </row>
    <row r="82" spans="1:5" x14ac:dyDescent="0.3">
      <c r="A82" s="45" t="s">
        <v>19</v>
      </c>
      <c r="B82" s="48">
        <v>1139</v>
      </c>
      <c r="C82" s="49">
        <v>44287</v>
      </c>
      <c r="D82" s="50">
        <v>2415</v>
      </c>
      <c r="E82" s="54" t="s">
        <v>82</v>
      </c>
    </row>
    <row r="83" spans="1:5" x14ac:dyDescent="0.3">
      <c r="A83" s="45" t="s">
        <v>19</v>
      </c>
      <c r="B83" s="48">
        <v>1346</v>
      </c>
      <c r="C83" s="49">
        <v>44301</v>
      </c>
      <c r="D83" s="50">
        <v>2351.5</v>
      </c>
      <c r="E83" s="54" t="s">
        <v>81</v>
      </c>
    </row>
    <row r="84" spans="1:5" x14ac:dyDescent="0.3">
      <c r="A84" s="45" t="s">
        <v>19</v>
      </c>
      <c r="B84" s="48">
        <v>1347</v>
      </c>
      <c r="C84" s="49">
        <v>44301</v>
      </c>
      <c r="D84" s="50">
        <v>2415</v>
      </c>
      <c r="E84" s="54" t="s">
        <v>81</v>
      </c>
    </row>
    <row r="85" spans="1:5" x14ac:dyDescent="0.3">
      <c r="A85" s="45" t="s">
        <v>19</v>
      </c>
      <c r="B85" s="48">
        <v>1349</v>
      </c>
      <c r="C85" s="49">
        <v>44301</v>
      </c>
      <c r="D85" s="50">
        <v>20</v>
      </c>
      <c r="E85" s="54" t="s">
        <v>81</v>
      </c>
    </row>
    <row r="86" spans="1:5" x14ac:dyDescent="0.3">
      <c r="A86" s="45" t="s">
        <v>19</v>
      </c>
      <c r="B86" s="48">
        <v>1350</v>
      </c>
      <c r="C86" s="49">
        <v>44301</v>
      </c>
      <c r="D86" s="50">
        <v>20</v>
      </c>
      <c r="E86" s="54" t="s">
        <v>81</v>
      </c>
    </row>
    <row r="87" spans="1:5" x14ac:dyDescent="0.3">
      <c r="A87" s="45" t="s">
        <v>19</v>
      </c>
      <c r="B87" s="48">
        <v>1351</v>
      </c>
      <c r="C87" s="49">
        <v>44301</v>
      </c>
      <c r="D87" s="50">
        <v>20</v>
      </c>
      <c r="E87" s="54" t="s">
        <v>81</v>
      </c>
    </row>
    <row r="88" spans="1:5" x14ac:dyDescent="0.3">
      <c r="A88" s="45" t="s">
        <v>19</v>
      </c>
      <c r="B88" s="48">
        <v>1450</v>
      </c>
      <c r="C88" s="49">
        <v>44307</v>
      </c>
      <c r="D88" s="50">
        <v>20</v>
      </c>
      <c r="E88" s="54" t="s">
        <v>81</v>
      </c>
    </row>
    <row r="89" spans="1:5" x14ac:dyDescent="0.3">
      <c r="A89" s="45" t="s">
        <v>19</v>
      </c>
      <c r="B89" s="48">
        <v>1451</v>
      </c>
      <c r="C89" s="49">
        <v>44307</v>
      </c>
      <c r="D89" s="50">
        <v>20</v>
      </c>
      <c r="E89" s="54" t="s">
        <v>81</v>
      </c>
    </row>
    <row r="90" spans="1:5" x14ac:dyDescent="0.3">
      <c r="A90" s="45" t="s">
        <v>19</v>
      </c>
      <c r="B90" s="48">
        <v>45</v>
      </c>
      <c r="C90" s="49">
        <v>44309</v>
      </c>
      <c r="D90" s="50">
        <v>-470.3</v>
      </c>
      <c r="E90" s="54" t="s">
        <v>83</v>
      </c>
    </row>
    <row r="91" spans="1:5" x14ac:dyDescent="0.3">
      <c r="A91" s="45" t="s">
        <v>19</v>
      </c>
      <c r="B91" s="48">
        <v>47</v>
      </c>
      <c r="C91" s="49">
        <v>44309</v>
      </c>
      <c r="D91" s="50">
        <v>-483</v>
      </c>
      <c r="E91" s="54" t="s">
        <v>83</v>
      </c>
    </row>
    <row r="92" spans="1:5" x14ac:dyDescent="0.3">
      <c r="A92" s="45" t="s">
        <v>19</v>
      </c>
      <c r="B92" s="48">
        <v>1539</v>
      </c>
      <c r="C92" s="49">
        <v>44313</v>
      </c>
      <c r="D92" s="50">
        <v>20</v>
      </c>
      <c r="E92" s="54" t="s">
        <v>81</v>
      </c>
    </row>
    <row r="93" spans="1:5" x14ac:dyDescent="0.3">
      <c r="A93" s="45" t="s">
        <v>19</v>
      </c>
      <c r="B93" s="48">
        <v>1540</v>
      </c>
      <c r="C93" s="49">
        <v>44313</v>
      </c>
      <c r="D93" s="50">
        <v>20</v>
      </c>
      <c r="E93" s="54" t="s">
        <v>81</v>
      </c>
    </row>
    <row r="94" spans="1:5" x14ac:dyDescent="0.3">
      <c r="A94" s="45" t="s">
        <v>19</v>
      </c>
      <c r="B94" s="48">
        <v>1541</v>
      </c>
      <c r="C94" s="49">
        <v>44313</v>
      </c>
      <c r="D94" s="50">
        <v>20</v>
      </c>
      <c r="E94" s="54" t="s">
        <v>81</v>
      </c>
    </row>
    <row r="95" spans="1:5" x14ac:dyDescent="0.3">
      <c r="A95" s="16" t="s">
        <v>20</v>
      </c>
      <c r="B95" s="16"/>
      <c r="C95" s="16"/>
      <c r="D95" s="17">
        <f>SUM(D81:D94)</f>
        <v>8803.2000000000007</v>
      </c>
      <c r="E95" s="21"/>
    </row>
    <row r="96" spans="1:5" x14ac:dyDescent="0.3">
      <c r="A96" s="67" t="s">
        <v>21</v>
      </c>
      <c r="B96" s="48">
        <v>1429</v>
      </c>
      <c r="C96" s="49">
        <v>44306</v>
      </c>
      <c r="D96" s="50">
        <v>10626</v>
      </c>
      <c r="E96" s="54" t="s">
        <v>22</v>
      </c>
    </row>
    <row r="97" spans="1:5" x14ac:dyDescent="0.3">
      <c r="A97" s="67" t="s">
        <v>21</v>
      </c>
      <c r="B97" s="48">
        <v>1447</v>
      </c>
      <c r="C97" s="49">
        <v>44307</v>
      </c>
      <c r="D97" s="50">
        <v>3441.31</v>
      </c>
      <c r="E97" s="54" t="s">
        <v>22</v>
      </c>
    </row>
    <row r="98" spans="1:5" x14ac:dyDescent="0.3">
      <c r="A98" s="67" t="s">
        <v>21</v>
      </c>
      <c r="B98" s="48">
        <v>1452</v>
      </c>
      <c r="C98" s="49">
        <v>44307</v>
      </c>
      <c r="D98" s="50">
        <v>10212.92</v>
      </c>
      <c r="E98" s="54" t="s">
        <v>22</v>
      </c>
    </row>
    <row r="99" spans="1:5" x14ac:dyDescent="0.3">
      <c r="A99" s="67" t="s">
        <v>21</v>
      </c>
      <c r="B99" s="48">
        <v>1530</v>
      </c>
      <c r="C99" s="49">
        <v>44312</v>
      </c>
      <c r="D99" s="50">
        <v>620</v>
      </c>
      <c r="E99" s="54" t="s">
        <v>22</v>
      </c>
    </row>
    <row r="100" spans="1:5" x14ac:dyDescent="0.3">
      <c r="A100" s="16" t="s">
        <v>23</v>
      </c>
      <c r="B100" s="16"/>
      <c r="C100" s="16"/>
      <c r="D100" s="17">
        <f>SUM(D96:D99)</f>
        <v>24900.23</v>
      </c>
      <c r="E100" s="21"/>
    </row>
    <row r="101" spans="1:5" x14ac:dyDescent="0.3">
      <c r="A101" s="45" t="s">
        <v>24</v>
      </c>
      <c r="B101" s="42">
        <v>1531</v>
      </c>
      <c r="C101" s="43">
        <v>44312</v>
      </c>
      <c r="D101" s="51">
        <v>407.79</v>
      </c>
      <c r="E101" s="54" t="s">
        <v>25</v>
      </c>
    </row>
    <row r="102" spans="1:5" x14ac:dyDescent="0.3">
      <c r="A102" s="45" t="s">
        <v>24</v>
      </c>
      <c r="B102" s="42">
        <v>1532</v>
      </c>
      <c r="C102" s="43">
        <v>44312</v>
      </c>
      <c r="D102" s="51">
        <v>247.4</v>
      </c>
      <c r="E102" s="54" t="s">
        <v>25</v>
      </c>
    </row>
    <row r="103" spans="1:5" x14ac:dyDescent="0.3">
      <c r="A103" s="16" t="s">
        <v>26</v>
      </c>
      <c r="B103" s="16"/>
      <c r="C103" s="16"/>
      <c r="D103" s="17">
        <f>SUM(D101:D102)</f>
        <v>655.19000000000005</v>
      </c>
      <c r="E103" s="21"/>
    </row>
    <row r="104" spans="1:5" ht="30" x14ac:dyDescent="0.3">
      <c r="A104" s="47" t="s">
        <v>27</v>
      </c>
      <c r="B104" s="42">
        <v>1272</v>
      </c>
      <c r="C104" s="43">
        <v>44300</v>
      </c>
      <c r="D104" s="51">
        <v>2711.66</v>
      </c>
      <c r="E104" s="46" t="s">
        <v>86</v>
      </c>
    </row>
    <row r="105" spans="1:5" ht="30" x14ac:dyDescent="0.3">
      <c r="A105" s="47" t="s">
        <v>27</v>
      </c>
      <c r="B105" s="42">
        <v>1273</v>
      </c>
      <c r="C105" s="43">
        <v>44300</v>
      </c>
      <c r="D105" s="51">
        <v>2364.9699999999998</v>
      </c>
      <c r="E105" s="46" t="s">
        <v>86</v>
      </c>
    </row>
    <row r="106" spans="1:5" x14ac:dyDescent="0.3">
      <c r="A106" s="47" t="s">
        <v>27</v>
      </c>
      <c r="B106" s="42">
        <v>1274</v>
      </c>
      <c r="C106" s="43">
        <v>44300</v>
      </c>
      <c r="D106" s="51">
        <v>2330.92</v>
      </c>
      <c r="E106" s="46" t="s">
        <v>28</v>
      </c>
    </row>
    <row r="107" spans="1:5" x14ac:dyDescent="0.3">
      <c r="A107" s="47" t="s">
        <v>27</v>
      </c>
      <c r="B107" s="42">
        <v>1275</v>
      </c>
      <c r="C107" s="43">
        <v>44300</v>
      </c>
      <c r="D107" s="51">
        <v>2722.84</v>
      </c>
      <c r="E107" s="46" t="s">
        <v>28</v>
      </c>
    </row>
    <row r="108" spans="1:5" x14ac:dyDescent="0.3">
      <c r="A108" s="47" t="s">
        <v>27</v>
      </c>
      <c r="B108" s="42">
        <v>1356</v>
      </c>
      <c r="C108" s="43">
        <v>44301</v>
      </c>
      <c r="D108" s="51">
        <v>5471.09</v>
      </c>
      <c r="E108" s="46" t="s">
        <v>84</v>
      </c>
    </row>
    <row r="109" spans="1:5" x14ac:dyDescent="0.3">
      <c r="A109" s="47" t="s">
        <v>27</v>
      </c>
      <c r="B109" s="42">
        <v>1357</v>
      </c>
      <c r="C109" s="43">
        <v>44301</v>
      </c>
      <c r="D109" s="51">
        <v>100</v>
      </c>
      <c r="E109" s="46" t="s">
        <v>85</v>
      </c>
    </row>
    <row r="110" spans="1:5" x14ac:dyDescent="0.3">
      <c r="A110" s="47" t="s">
        <v>27</v>
      </c>
      <c r="B110" s="42">
        <v>1430</v>
      </c>
      <c r="C110" s="43">
        <v>44306</v>
      </c>
      <c r="D110" s="51">
        <v>964.4</v>
      </c>
      <c r="E110" s="46" t="s">
        <v>28</v>
      </c>
    </row>
    <row r="111" spans="1:5" x14ac:dyDescent="0.3">
      <c r="A111" s="47" t="s">
        <v>27</v>
      </c>
      <c r="B111" s="42">
        <v>1311</v>
      </c>
      <c r="C111" s="43">
        <v>44308</v>
      </c>
      <c r="D111" s="51">
        <v>2704.48</v>
      </c>
      <c r="E111" s="46" t="s">
        <v>28</v>
      </c>
    </row>
    <row r="112" spans="1:5" x14ac:dyDescent="0.3">
      <c r="A112" s="47" t="s">
        <v>27</v>
      </c>
      <c r="B112" s="42">
        <v>1312</v>
      </c>
      <c r="C112" s="43">
        <v>44308</v>
      </c>
      <c r="D112" s="51">
        <v>2768.63</v>
      </c>
      <c r="E112" s="46" t="s">
        <v>28</v>
      </c>
    </row>
    <row r="113" spans="1:5" x14ac:dyDescent="0.3">
      <c r="A113" s="47" t="s">
        <v>27</v>
      </c>
      <c r="B113" s="42">
        <v>1313</v>
      </c>
      <c r="C113" s="43">
        <v>44308</v>
      </c>
      <c r="D113" s="51">
        <v>2753.87</v>
      </c>
      <c r="E113" s="46" t="s">
        <v>28</v>
      </c>
    </row>
    <row r="114" spans="1:5" x14ac:dyDescent="0.3">
      <c r="A114" s="47" t="s">
        <v>27</v>
      </c>
      <c r="B114" s="42">
        <v>1314</v>
      </c>
      <c r="C114" s="43">
        <v>44308</v>
      </c>
      <c r="D114" s="51">
        <v>2331.61</v>
      </c>
      <c r="E114" s="46" t="s">
        <v>28</v>
      </c>
    </row>
    <row r="115" spans="1:5" x14ac:dyDescent="0.3">
      <c r="A115" s="47" t="s">
        <v>27</v>
      </c>
      <c r="B115" s="42">
        <v>1315</v>
      </c>
      <c r="C115" s="43">
        <v>44308</v>
      </c>
      <c r="D115" s="51">
        <v>2779.15</v>
      </c>
      <c r="E115" s="46" t="s">
        <v>28</v>
      </c>
    </row>
    <row r="116" spans="1:5" x14ac:dyDescent="0.3">
      <c r="A116" s="47" t="s">
        <v>27</v>
      </c>
      <c r="B116" s="42">
        <v>1316</v>
      </c>
      <c r="C116" s="43">
        <v>44308</v>
      </c>
      <c r="D116" s="51">
        <v>2725.64</v>
      </c>
      <c r="E116" s="46" t="s">
        <v>28</v>
      </c>
    </row>
    <row r="117" spans="1:5" ht="15.75" customHeight="1" x14ac:dyDescent="0.3">
      <c r="A117" s="47" t="s">
        <v>27</v>
      </c>
      <c r="B117" s="42">
        <v>1317</v>
      </c>
      <c r="C117" s="43">
        <v>44308</v>
      </c>
      <c r="D117" s="51">
        <v>2307.15</v>
      </c>
      <c r="E117" s="46" t="s">
        <v>28</v>
      </c>
    </row>
    <row r="118" spans="1:5" x14ac:dyDescent="0.3">
      <c r="A118" s="47" t="s">
        <v>27</v>
      </c>
      <c r="B118" s="42">
        <v>1318</v>
      </c>
      <c r="C118" s="43">
        <v>44308</v>
      </c>
      <c r="D118" s="51">
        <v>2728.35</v>
      </c>
      <c r="E118" s="46" t="s">
        <v>28</v>
      </c>
    </row>
    <row r="119" spans="1:5" x14ac:dyDescent="0.3">
      <c r="A119" s="47" t="s">
        <v>27</v>
      </c>
      <c r="B119" s="42">
        <v>1319</v>
      </c>
      <c r="C119" s="43">
        <v>44308</v>
      </c>
      <c r="D119" s="51">
        <v>2562.42</v>
      </c>
      <c r="E119" s="46" t="s">
        <v>28</v>
      </c>
    </row>
    <row r="120" spans="1:5" x14ac:dyDescent="0.3">
      <c r="A120" s="47" t="s">
        <v>27</v>
      </c>
      <c r="B120" s="42">
        <v>1320</v>
      </c>
      <c r="C120" s="43">
        <v>44308</v>
      </c>
      <c r="D120" s="51">
        <v>2785.53</v>
      </c>
      <c r="E120" s="46" t="s">
        <v>28</v>
      </c>
    </row>
    <row r="121" spans="1:5" x14ac:dyDescent="0.3">
      <c r="A121" s="47" t="s">
        <v>27</v>
      </c>
      <c r="B121" s="42">
        <v>1321</v>
      </c>
      <c r="C121" s="43">
        <v>44308</v>
      </c>
      <c r="D121" s="51">
        <v>2741.98</v>
      </c>
      <c r="E121" s="46" t="s">
        <v>28</v>
      </c>
    </row>
    <row r="122" spans="1:5" x14ac:dyDescent="0.3">
      <c r="A122" s="47" t="s">
        <v>27</v>
      </c>
      <c r="B122" s="42">
        <v>1322</v>
      </c>
      <c r="C122" s="43">
        <v>44308</v>
      </c>
      <c r="D122" s="51">
        <v>2799.87</v>
      </c>
      <c r="E122" s="46" t="s">
        <v>28</v>
      </c>
    </row>
    <row r="123" spans="1:5" x14ac:dyDescent="0.3">
      <c r="A123" s="47" t="s">
        <v>27</v>
      </c>
      <c r="B123" s="42">
        <v>1323</v>
      </c>
      <c r="C123" s="43">
        <v>44308</v>
      </c>
      <c r="D123" s="51">
        <v>2816.47</v>
      </c>
      <c r="E123" s="46" t="s">
        <v>28</v>
      </c>
    </row>
    <row r="124" spans="1:5" x14ac:dyDescent="0.3">
      <c r="A124" s="47" t="s">
        <v>27</v>
      </c>
      <c r="B124" s="42">
        <v>1324</v>
      </c>
      <c r="C124" s="43">
        <v>44308</v>
      </c>
      <c r="D124" s="51">
        <v>2828.15</v>
      </c>
      <c r="E124" s="46" t="s">
        <v>28</v>
      </c>
    </row>
    <row r="125" spans="1:5" x14ac:dyDescent="0.3">
      <c r="A125" s="47" t="s">
        <v>27</v>
      </c>
      <c r="B125" s="42">
        <v>1325</v>
      </c>
      <c r="C125" s="43">
        <v>44308</v>
      </c>
      <c r="D125" s="51">
        <v>2723.72</v>
      </c>
      <c r="E125" s="46" t="s">
        <v>28</v>
      </c>
    </row>
    <row r="126" spans="1:5" x14ac:dyDescent="0.3">
      <c r="A126" s="47" t="s">
        <v>27</v>
      </c>
      <c r="B126" s="42">
        <v>1326</v>
      </c>
      <c r="C126" s="43">
        <v>44308</v>
      </c>
      <c r="D126" s="51">
        <v>2807.42</v>
      </c>
      <c r="E126" s="46" t="s">
        <v>28</v>
      </c>
    </row>
    <row r="127" spans="1:5" ht="15.75" customHeight="1" x14ac:dyDescent="0.3">
      <c r="A127" s="47" t="s">
        <v>27</v>
      </c>
      <c r="B127" s="42">
        <v>1327</v>
      </c>
      <c r="C127" s="43">
        <v>44308</v>
      </c>
      <c r="D127" s="51">
        <v>2836.22</v>
      </c>
      <c r="E127" s="46" t="s">
        <v>28</v>
      </c>
    </row>
    <row r="128" spans="1:5" x14ac:dyDescent="0.3">
      <c r="A128" s="47" t="s">
        <v>27</v>
      </c>
      <c r="B128" s="42">
        <v>1328</v>
      </c>
      <c r="C128" s="43">
        <v>44308</v>
      </c>
      <c r="D128" s="51">
        <v>2814.61</v>
      </c>
      <c r="E128" s="46" t="s">
        <v>28</v>
      </c>
    </row>
    <row r="129" spans="1:5" x14ac:dyDescent="0.3">
      <c r="A129" s="47" t="s">
        <v>27</v>
      </c>
      <c r="B129" s="42">
        <v>1329</v>
      </c>
      <c r="C129" s="43">
        <v>44308</v>
      </c>
      <c r="D129" s="51">
        <v>2657.62</v>
      </c>
      <c r="E129" s="46" t="s">
        <v>28</v>
      </c>
    </row>
    <row r="130" spans="1:5" x14ac:dyDescent="0.3">
      <c r="A130" s="47" t="s">
        <v>27</v>
      </c>
      <c r="B130" s="42">
        <v>1330</v>
      </c>
      <c r="C130" s="43">
        <v>44308</v>
      </c>
      <c r="D130" s="51">
        <v>2797.82</v>
      </c>
      <c r="E130" s="46" t="s">
        <v>28</v>
      </c>
    </row>
    <row r="131" spans="1:5" x14ac:dyDescent="0.3">
      <c r="A131" s="47" t="s">
        <v>27</v>
      </c>
      <c r="B131" s="42">
        <v>1331</v>
      </c>
      <c r="C131" s="43">
        <v>44308</v>
      </c>
      <c r="D131" s="51">
        <v>2687.47</v>
      </c>
      <c r="E131" s="46" t="s">
        <v>28</v>
      </c>
    </row>
    <row r="132" spans="1:5" x14ac:dyDescent="0.3">
      <c r="A132" s="47" t="s">
        <v>27</v>
      </c>
      <c r="B132" s="42">
        <v>1332</v>
      </c>
      <c r="C132" s="43">
        <v>44308</v>
      </c>
      <c r="D132" s="51">
        <v>2714.07</v>
      </c>
      <c r="E132" s="46" t="s">
        <v>28</v>
      </c>
    </row>
    <row r="133" spans="1:5" x14ac:dyDescent="0.3">
      <c r="A133" s="47" t="s">
        <v>27</v>
      </c>
      <c r="B133" s="42">
        <v>1333</v>
      </c>
      <c r="C133" s="43">
        <v>44308</v>
      </c>
      <c r="D133" s="51">
        <v>2810.54</v>
      </c>
      <c r="E133" s="46" t="s">
        <v>28</v>
      </c>
    </row>
    <row r="134" spans="1:5" x14ac:dyDescent="0.3">
      <c r="A134" s="47" t="s">
        <v>27</v>
      </c>
      <c r="B134" s="42">
        <v>1334</v>
      </c>
      <c r="C134" s="43">
        <v>44308</v>
      </c>
      <c r="D134" s="51">
        <v>2575.17</v>
      </c>
      <c r="E134" s="46" t="s">
        <v>28</v>
      </c>
    </row>
    <row r="135" spans="1:5" x14ac:dyDescent="0.3">
      <c r="A135" s="47" t="s">
        <v>27</v>
      </c>
      <c r="B135" s="42">
        <v>1335</v>
      </c>
      <c r="C135" s="43">
        <v>44308</v>
      </c>
      <c r="D135" s="51">
        <v>2762.75</v>
      </c>
      <c r="E135" s="46" t="s">
        <v>28</v>
      </c>
    </row>
    <row r="136" spans="1:5" x14ac:dyDescent="0.3">
      <c r="A136" s="47" t="s">
        <v>27</v>
      </c>
      <c r="B136" s="42">
        <v>1336</v>
      </c>
      <c r="C136" s="43">
        <v>44308</v>
      </c>
      <c r="D136" s="51">
        <v>2555.31</v>
      </c>
      <c r="E136" s="46" t="s">
        <v>28</v>
      </c>
    </row>
    <row r="137" spans="1:5" x14ac:dyDescent="0.3">
      <c r="A137" s="47" t="s">
        <v>27</v>
      </c>
      <c r="B137" s="42">
        <v>1337</v>
      </c>
      <c r="C137" s="43">
        <v>44308</v>
      </c>
      <c r="D137" s="51">
        <v>2313.1</v>
      </c>
      <c r="E137" s="46" t="s">
        <v>28</v>
      </c>
    </row>
    <row r="138" spans="1:5" x14ac:dyDescent="0.3">
      <c r="A138" s="47" t="s">
        <v>27</v>
      </c>
      <c r="B138" s="42">
        <v>1338</v>
      </c>
      <c r="C138" s="43">
        <v>44308</v>
      </c>
      <c r="D138" s="51">
        <v>2750.92</v>
      </c>
      <c r="E138" s="46" t="s">
        <v>28</v>
      </c>
    </row>
    <row r="139" spans="1:5" x14ac:dyDescent="0.3">
      <c r="A139" s="47" t="s">
        <v>27</v>
      </c>
      <c r="B139" s="42">
        <v>1339</v>
      </c>
      <c r="C139" s="43">
        <v>44308</v>
      </c>
      <c r="D139" s="51">
        <v>2810.83</v>
      </c>
      <c r="E139" s="46" t="s">
        <v>28</v>
      </c>
    </row>
    <row r="140" spans="1:5" x14ac:dyDescent="0.3">
      <c r="A140" s="47" t="s">
        <v>27</v>
      </c>
      <c r="B140" s="42">
        <v>1340</v>
      </c>
      <c r="C140" s="43">
        <v>44308</v>
      </c>
      <c r="D140" s="51">
        <v>2444.65</v>
      </c>
      <c r="E140" s="46" t="s">
        <v>28</v>
      </c>
    </row>
    <row r="141" spans="1:5" x14ac:dyDescent="0.3">
      <c r="A141" s="47" t="s">
        <v>27</v>
      </c>
      <c r="B141" s="42">
        <v>1341</v>
      </c>
      <c r="C141" s="43">
        <v>44308</v>
      </c>
      <c r="D141" s="51">
        <v>72536.009999999995</v>
      </c>
      <c r="E141" s="46" t="s">
        <v>28</v>
      </c>
    </row>
    <row r="142" spans="1:5" x14ac:dyDescent="0.3">
      <c r="A142" s="47" t="s">
        <v>27</v>
      </c>
      <c r="B142" s="42">
        <v>1432</v>
      </c>
      <c r="C142" s="43">
        <v>44312</v>
      </c>
      <c r="D142" s="51">
        <v>2376</v>
      </c>
      <c r="E142" s="46" t="s">
        <v>28</v>
      </c>
    </row>
    <row r="143" spans="1:5" x14ac:dyDescent="0.3">
      <c r="A143" s="47" t="s">
        <v>27</v>
      </c>
      <c r="B143" s="42">
        <v>1433</v>
      </c>
      <c r="C143" s="43">
        <v>44312</v>
      </c>
      <c r="D143" s="51">
        <v>1350</v>
      </c>
      <c r="E143" s="46" t="s">
        <v>28</v>
      </c>
    </row>
    <row r="144" spans="1:5" x14ac:dyDescent="0.3">
      <c r="A144" s="47" t="s">
        <v>27</v>
      </c>
      <c r="B144" s="42">
        <v>1434</v>
      </c>
      <c r="C144" s="43">
        <v>44312</v>
      </c>
      <c r="D144" s="51">
        <v>2029</v>
      </c>
      <c r="E144" s="46" t="s">
        <v>28</v>
      </c>
    </row>
    <row r="145" spans="1:5" x14ac:dyDescent="0.3">
      <c r="A145" s="47" t="s">
        <v>27</v>
      </c>
      <c r="B145" s="42">
        <v>1435</v>
      </c>
      <c r="C145" s="43">
        <v>44312</v>
      </c>
      <c r="D145" s="51">
        <v>1800</v>
      </c>
      <c r="E145" s="46" t="s">
        <v>28</v>
      </c>
    </row>
    <row r="146" spans="1:5" x14ac:dyDescent="0.3">
      <c r="A146" s="47" t="s">
        <v>27</v>
      </c>
      <c r="B146" s="42">
        <v>1436</v>
      </c>
      <c r="C146" s="43">
        <v>44312</v>
      </c>
      <c r="D146" s="51">
        <v>1506</v>
      </c>
      <c r="E146" s="46" t="s">
        <v>28</v>
      </c>
    </row>
    <row r="147" spans="1:5" x14ac:dyDescent="0.3">
      <c r="A147" s="47" t="s">
        <v>27</v>
      </c>
      <c r="B147" s="42">
        <v>1437</v>
      </c>
      <c r="C147" s="43">
        <v>44312</v>
      </c>
      <c r="D147" s="51">
        <v>1057</v>
      </c>
      <c r="E147" s="46" t="s">
        <v>28</v>
      </c>
    </row>
    <row r="148" spans="1:5" x14ac:dyDescent="0.3">
      <c r="A148" s="16" t="s">
        <v>29</v>
      </c>
      <c r="B148" s="16"/>
      <c r="C148" s="16"/>
      <c r="D148" s="17">
        <f>SUM(D104:D147)</f>
        <v>180015.41</v>
      </c>
      <c r="E148" s="21"/>
    </row>
    <row r="149" spans="1:5" x14ac:dyDescent="0.3">
      <c r="A149" s="47" t="s">
        <v>30</v>
      </c>
      <c r="B149" s="42">
        <v>1172</v>
      </c>
      <c r="C149" s="43">
        <v>44294</v>
      </c>
      <c r="D149" s="51">
        <v>100</v>
      </c>
      <c r="E149" s="54" t="s">
        <v>31</v>
      </c>
    </row>
    <row r="150" spans="1:5" x14ac:dyDescent="0.3">
      <c r="A150" s="47" t="s">
        <v>30</v>
      </c>
      <c r="B150" s="42">
        <v>1173</v>
      </c>
      <c r="C150" s="43">
        <v>44294</v>
      </c>
      <c r="D150" s="51">
        <v>203</v>
      </c>
      <c r="E150" s="54" t="s">
        <v>31</v>
      </c>
    </row>
    <row r="151" spans="1:5" x14ac:dyDescent="0.3">
      <c r="A151" s="47" t="s">
        <v>30</v>
      </c>
      <c r="B151" s="42">
        <v>1174</v>
      </c>
      <c r="C151" s="43">
        <v>44294</v>
      </c>
      <c r="D151" s="51">
        <v>5473</v>
      </c>
      <c r="E151" s="46" t="s">
        <v>87</v>
      </c>
    </row>
    <row r="152" spans="1:5" ht="30" x14ac:dyDescent="0.3">
      <c r="A152" s="47" t="s">
        <v>30</v>
      </c>
      <c r="B152" s="42">
        <v>1175</v>
      </c>
      <c r="C152" s="43">
        <v>44294</v>
      </c>
      <c r="D152" s="51">
        <v>21048</v>
      </c>
      <c r="E152" s="46" t="s">
        <v>76</v>
      </c>
    </row>
    <row r="153" spans="1:5" ht="30" x14ac:dyDescent="0.3">
      <c r="A153" s="47" t="s">
        <v>30</v>
      </c>
      <c r="B153" s="42">
        <v>1176</v>
      </c>
      <c r="C153" s="43">
        <v>44294</v>
      </c>
      <c r="D153" s="51">
        <v>8419</v>
      </c>
      <c r="E153" s="46" t="s">
        <v>76</v>
      </c>
    </row>
    <row r="154" spans="1:5" x14ac:dyDescent="0.3">
      <c r="A154" s="47" t="s">
        <v>30</v>
      </c>
      <c r="B154" s="42">
        <v>1177</v>
      </c>
      <c r="C154" s="43">
        <v>44294</v>
      </c>
      <c r="D154" s="51">
        <v>7034</v>
      </c>
      <c r="E154" s="54" t="s">
        <v>31</v>
      </c>
    </row>
    <row r="155" spans="1:5" x14ac:dyDescent="0.3">
      <c r="A155" s="47" t="s">
        <v>30</v>
      </c>
      <c r="B155" s="42">
        <v>1178</v>
      </c>
      <c r="C155" s="43">
        <v>44294</v>
      </c>
      <c r="D155" s="51">
        <v>4937</v>
      </c>
      <c r="E155" s="54" t="s">
        <v>31</v>
      </c>
    </row>
    <row r="156" spans="1:5" x14ac:dyDescent="0.3">
      <c r="A156" s="47" t="s">
        <v>30</v>
      </c>
      <c r="B156" s="42">
        <v>1179</v>
      </c>
      <c r="C156" s="43">
        <v>44294</v>
      </c>
      <c r="D156" s="51">
        <v>6619</v>
      </c>
      <c r="E156" s="46" t="s">
        <v>31</v>
      </c>
    </row>
    <row r="157" spans="1:5" x14ac:dyDescent="0.3">
      <c r="A157" s="47" t="s">
        <v>30</v>
      </c>
      <c r="B157" s="42">
        <v>1180</v>
      </c>
      <c r="C157" s="43">
        <v>44294</v>
      </c>
      <c r="D157" s="51">
        <v>12222</v>
      </c>
      <c r="E157" s="46" t="s">
        <v>31</v>
      </c>
    </row>
    <row r="158" spans="1:5" x14ac:dyDescent="0.3">
      <c r="A158" s="47" t="s">
        <v>30</v>
      </c>
      <c r="B158" s="42">
        <v>1181</v>
      </c>
      <c r="C158" s="43">
        <v>44294</v>
      </c>
      <c r="D158" s="51">
        <v>2880</v>
      </c>
      <c r="E158" s="46" t="s">
        <v>31</v>
      </c>
    </row>
    <row r="159" spans="1:5" x14ac:dyDescent="0.3">
      <c r="A159" s="47" t="s">
        <v>30</v>
      </c>
      <c r="B159" s="42">
        <v>1182</v>
      </c>
      <c r="C159" s="43">
        <v>44294</v>
      </c>
      <c r="D159" s="51">
        <v>18007</v>
      </c>
      <c r="E159" s="46" t="s">
        <v>31</v>
      </c>
    </row>
    <row r="160" spans="1:5" x14ac:dyDescent="0.3">
      <c r="A160" s="47" t="s">
        <v>30</v>
      </c>
      <c r="B160" s="42">
        <v>1239</v>
      </c>
      <c r="C160" s="43">
        <v>44294</v>
      </c>
      <c r="D160" s="51">
        <v>150</v>
      </c>
      <c r="E160" s="46" t="s">
        <v>31</v>
      </c>
    </row>
    <row r="161" spans="1:5" x14ac:dyDescent="0.3">
      <c r="A161" s="47" t="s">
        <v>30</v>
      </c>
      <c r="B161" s="42">
        <v>1240</v>
      </c>
      <c r="C161" s="43">
        <v>44294</v>
      </c>
      <c r="D161" s="51">
        <v>90</v>
      </c>
      <c r="E161" s="46" t="s">
        <v>31</v>
      </c>
    </row>
    <row r="162" spans="1:5" x14ac:dyDescent="0.3">
      <c r="A162" s="47" t="s">
        <v>30</v>
      </c>
      <c r="B162" s="42">
        <v>92</v>
      </c>
      <c r="C162" s="43">
        <v>44295</v>
      </c>
      <c r="D162" s="51">
        <v>110</v>
      </c>
      <c r="E162" s="46" t="s">
        <v>31</v>
      </c>
    </row>
    <row r="163" spans="1:5" x14ac:dyDescent="0.3">
      <c r="A163" s="47" t="s">
        <v>30</v>
      </c>
      <c r="B163" s="42">
        <v>127</v>
      </c>
      <c r="C163" s="43">
        <v>44295</v>
      </c>
      <c r="D163" s="51">
        <v>130</v>
      </c>
      <c r="E163" s="46" t="s">
        <v>31</v>
      </c>
    </row>
    <row r="164" spans="1:5" x14ac:dyDescent="0.3">
      <c r="A164" s="47" t="s">
        <v>30</v>
      </c>
      <c r="B164" s="42">
        <v>212</v>
      </c>
      <c r="C164" s="43">
        <v>44295</v>
      </c>
      <c r="D164" s="51">
        <v>150</v>
      </c>
      <c r="E164" s="46" t="s">
        <v>31</v>
      </c>
    </row>
    <row r="165" spans="1:5" x14ac:dyDescent="0.3">
      <c r="A165" s="47" t="s">
        <v>30</v>
      </c>
      <c r="B165" s="42">
        <v>252</v>
      </c>
      <c r="C165" s="43">
        <v>44295</v>
      </c>
      <c r="D165" s="51">
        <v>150</v>
      </c>
      <c r="E165" s="46" t="s">
        <v>31</v>
      </c>
    </row>
    <row r="166" spans="1:5" x14ac:dyDescent="0.3">
      <c r="A166" s="16" t="s">
        <v>32</v>
      </c>
      <c r="B166" s="16"/>
      <c r="C166" s="16"/>
      <c r="D166" s="17">
        <f>SUM(D149:D165)</f>
        <v>87722</v>
      </c>
      <c r="E166" s="22"/>
    </row>
    <row r="167" spans="1:5" x14ac:dyDescent="0.3">
      <c r="A167" s="47" t="s">
        <v>33</v>
      </c>
      <c r="B167" s="42">
        <v>1199</v>
      </c>
      <c r="C167" s="43">
        <v>44294</v>
      </c>
      <c r="D167" s="44">
        <v>12222</v>
      </c>
      <c r="E167" s="46" t="s">
        <v>75</v>
      </c>
    </row>
    <row r="168" spans="1:5" x14ac:dyDescent="0.3">
      <c r="A168" s="64" t="s">
        <v>33</v>
      </c>
      <c r="B168" s="61">
        <v>1205</v>
      </c>
      <c r="C168" s="62">
        <v>44294</v>
      </c>
      <c r="D168" s="63">
        <v>11371</v>
      </c>
      <c r="E168" s="46" t="s">
        <v>77</v>
      </c>
    </row>
    <row r="169" spans="1:5" x14ac:dyDescent="0.3">
      <c r="A169" s="47" t="s">
        <v>33</v>
      </c>
      <c r="B169" s="45">
        <v>1205</v>
      </c>
      <c r="C169" s="62">
        <v>44294</v>
      </c>
      <c r="D169" s="51">
        <v>26360</v>
      </c>
      <c r="E169" s="46" t="s">
        <v>88</v>
      </c>
    </row>
    <row r="170" spans="1:5" ht="30" x14ac:dyDescent="0.3">
      <c r="A170" s="47" t="s">
        <v>33</v>
      </c>
      <c r="B170" s="42">
        <v>1206</v>
      </c>
      <c r="C170" s="62">
        <v>44294</v>
      </c>
      <c r="D170" s="44">
        <v>47009</v>
      </c>
      <c r="E170" s="46" t="s">
        <v>10</v>
      </c>
    </row>
    <row r="171" spans="1:5" x14ac:dyDescent="0.3">
      <c r="A171" s="47" t="s">
        <v>33</v>
      </c>
      <c r="B171" s="42">
        <v>1210</v>
      </c>
      <c r="C171" s="62">
        <v>44294</v>
      </c>
      <c r="D171" s="44">
        <v>128805</v>
      </c>
      <c r="E171" s="46" t="s">
        <v>90</v>
      </c>
    </row>
    <row r="172" spans="1:5" ht="30" x14ac:dyDescent="0.3">
      <c r="A172" s="47" t="s">
        <v>33</v>
      </c>
      <c r="B172" s="42">
        <v>1221</v>
      </c>
      <c r="C172" s="62">
        <v>44294</v>
      </c>
      <c r="D172" s="44">
        <v>230</v>
      </c>
      <c r="E172" s="46" t="s">
        <v>10</v>
      </c>
    </row>
    <row r="173" spans="1:5" ht="30" x14ac:dyDescent="0.3">
      <c r="A173" s="47" t="s">
        <v>33</v>
      </c>
      <c r="B173" s="42">
        <v>1232</v>
      </c>
      <c r="C173" s="62">
        <v>44294</v>
      </c>
      <c r="D173" s="44">
        <v>894.8</v>
      </c>
      <c r="E173" s="46" t="s">
        <v>35</v>
      </c>
    </row>
    <row r="174" spans="1:5" ht="30" x14ac:dyDescent="0.3">
      <c r="A174" s="47" t="s">
        <v>33</v>
      </c>
      <c r="B174" s="42">
        <v>1262</v>
      </c>
      <c r="C174" s="62">
        <v>44294</v>
      </c>
      <c r="D174" s="44">
        <v>200</v>
      </c>
      <c r="E174" s="46" t="s">
        <v>89</v>
      </c>
    </row>
    <row r="175" spans="1:5" ht="30" x14ac:dyDescent="0.3">
      <c r="A175" s="47" t="s">
        <v>33</v>
      </c>
      <c r="B175" s="42">
        <v>1511</v>
      </c>
      <c r="C175" s="43">
        <v>44313</v>
      </c>
      <c r="D175" s="44">
        <v>232</v>
      </c>
      <c r="E175" s="65" t="s">
        <v>10</v>
      </c>
    </row>
    <row r="176" spans="1:5" ht="30" x14ac:dyDescent="0.3">
      <c r="A176" s="47" t="s">
        <v>33</v>
      </c>
      <c r="B176" s="42">
        <v>1512</v>
      </c>
      <c r="C176" s="43">
        <v>44313</v>
      </c>
      <c r="D176" s="44">
        <v>93</v>
      </c>
      <c r="E176" s="65" t="s">
        <v>10</v>
      </c>
    </row>
    <row r="177" spans="1:5" x14ac:dyDescent="0.3">
      <c r="A177" s="47" t="s">
        <v>33</v>
      </c>
      <c r="B177" s="42">
        <v>1513</v>
      </c>
      <c r="C177" s="43">
        <v>44313</v>
      </c>
      <c r="D177" s="44">
        <v>284</v>
      </c>
      <c r="E177" s="65" t="s">
        <v>34</v>
      </c>
    </row>
    <row r="178" spans="1:5" x14ac:dyDescent="0.3">
      <c r="A178" s="47" t="s">
        <v>33</v>
      </c>
      <c r="B178" s="42">
        <v>1514</v>
      </c>
      <c r="C178" s="43">
        <v>44313</v>
      </c>
      <c r="D178" s="44">
        <v>61</v>
      </c>
      <c r="E178" s="65" t="s">
        <v>92</v>
      </c>
    </row>
    <row r="179" spans="1:5" x14ac:dyDescent="0.3">
      <c r="A179" s="47">
        <v>10968</v>
      </c>
      <c r="B179" s="42">
        <v>1515</v>
      </c>
      <c r="C179" s="43">
        <v>44313</v>
      </c>
      <c r="D179" s="44">
        <v>256</v>
      </c>
      <c r="E179" s="65" t="s">
        <v>34</v>
      </c>
    </row>
    <row r="180" spans="1:5" ht="30" x14ac:dyDescent="0.3">
      <c r="A180" s="47" t="s">
        <v>33</v>
      </c>
      <c r="B180" s="42">
        <v>6887</v>
      </c>
      <c r="C180" s="43">
        <v>44313</v>
      </c>
      <c r="D180" s="44">
        <v>-582352</v>
      </c>
      <c r="E180" s="46" t="s">
        <v>91</v>
      </c>
    </row>
    <row r="181" spans="1:5" x14ac:dyDescent="0.3">
      <c r="A181" s="16" t="s">
        <v>36</v>
      </c>
      <c r="B181" s="16"/>
      <c r="C181" s="16"/>
      <c r="D181" s="17">
        <f>SUM(D167:D180)</f>
        <v>-354334.2</v>
      </c>
      <c r="E181" s="22"/>
    </row>
    <row r="182" spans="1:5" x14ac:dyDescent="0.3">
      <c r="A182" s="16" t="s">
        <v>37</v>
      </c>
      <c r="B182" s="16"/>
      <c r="C182" s="16"/>
      <c r="D182" s="17">
        <f>+D37+D57+D75+D80+D95+D100+D103+D148+D166+D181</f>
        <v>5649092.830000001</v>
      </c>
      <c r="E182" s="21"/>
    </row>
    <row r="183" spans="1:5" x14ac:dyDescent="0.3">
      <c r="A183" s="45" t="s">
        <v>38</v>
      </c>
      <c r="B183" s="55">
        <v>1200</v>
      </c>
      <c r="C183" s="56">
        <v>44294</v>
      </c>
      <c r="D183" s="57">
        <v>36980</v>
      </c>
      <c r="E183" s="54" t="s">
        <v>39</v>
      </c>
    </row>
    <row r="184" spans="1:5" x14ac:dyDescent="0.3">
      <c r="A184" s="45" t="s">
        <v>38</v>
      </c>
      <c r="B184" s="55">
        <v>1201</v>
      </c>
      <c r="C184" s="56">
        <v>44294</v>
      </c>
      <c r="D184" s="57">
        <v>4336</v>
      </c>
      <c r="E184" s="54" t="s">
        <v>39</v>
      </c>
    </row>
    <row r="185" spans="1:5" x14ac:dyDescent="0.3">
      <c r="A185" s="45" t="s">
        <v>38</v>
      </c>
      <c r="B185" s="55">
        <v>1202</v>
      </c>
      <c r="C185" s="56">
        <v>44294</v>
      </c>
      <c r="D185" s="57">
        <v>2108</v>
      </c>
      <c r="E185" s="54" t="s">
        <v>39</v>
      </c>
    </row>
    <row r="186" spans="1:5" x14ac:dyDescent="0.3">
      <c r="A186" s="45" t="s">
        <v>38</v>
      </c>
      <c r="B186" s="55">
        <v>1203</v>
      </c>
      <c r="C186" s="56">
        <v>44294</v>
      </c>
      <c r="D186" s="57">
        <v>1054</v>
      </c>
      <c r="E186" s="54" t="s">
        <v>39</v>
      </c>
    </row>
    <row r="187" spans="1:5" x14ac:dyDescent="0.3">
      <c r="A187" s="45" t="s">
        <v>38</v>
      </c>
      <c r="B187" s="55">
        <v>1204</v>
      </c>
      <c r="C187" s="56">
        <v>44294</v>
      </c>
      <c r="D187" s="57">
        <v>4217</v>
      </c>
      <c r="E187" s="54" t="s">
        <v>39</v>
      </c>
    </row>
    <row r="188" spans="1:5" x14ac:dyDescent="0.3">
      <c r="A188" s="45" t="s">
        <v>38</v>
      </c>
      <c r="B188" s="55">
        <v>1227</v>
      </c>
      <c r="C188" s="56">
        <v>44294</v>
      </c>
      <c r="D188" s="57">
        <v>1054</v>
      </c>
      <c r="E188" s="54" t="s">
        <v>39</v>
      </c>
    </row>
    <row r="189" spans="1:5" x14ac:dyDescent="0.3">
      <c r="A189" s="16" t="s">
        <v>40</v>
      </c>
      <c r="B189" s="16"/>
      <c r="C189" s="16"/>
      <c r="D189" s="17">
        <f>SUM(D183:D188)</f>
        <v>49749</v>
      </c>
      <c r="E189" s="22"/>
    </row>
    <row r="190" spans="1:5" x14ac:dyDescent="0.3">
      <c r="A190" s="45" t="s">
        <v>41</v>
      </c>
      <c r="B190" s="42">
        <v>1222</v>
      </c>
      <c r="C190" s="43">
        <v>44294</v>
      </c>
      <c r="D190" s="44">
        <v>168</v>
      </c>
      <c r="E190" s="54" t="s">
        <v>42</v>
      </c>
    </row>
    <row r="191" spans="1:5" x14ac:dyDescent="0.3">
      <c r="A191" s="45" t="s">
        <v>41</v>
      </c>
      <c r="B191" s="42">
        <v>1223</v>
      </c>
      <c r="C191" s="43">
        <v>44294</v>
      </c>
      <c r="D191" s="44">
        <v>338</v>
      </c>
      <c r="E191" s="54" t="s">
        <v>42</v>
      </c>
    </row>
    <row r="192" spans="1:5" x14ac:dyDescent="0.3">
      <c r="A192" s="45" t="s">
        <v>41</v>
      </c>
      <c r="B192" s="42">
        <v>1224</v>
      </c>
      <c r="C192" s="43">
        <v>44294</v>
      </c>
      <c r="D192" s="44">
        <v>5569</v>
      </c>
      <c r="E192" s="54" t="s">
        <v>42</v>
      </c>
    </row>
    <row r="193" spans="1:5" x14ac:dyDescent="0.3">
      <c r="A193" s="45" t="s">
        <v>41</v>
      </c>
      <c r="B193" s="42">
        <v>1225</v>
      </c>
      <c r="C193" s="43">
        <v>44294</v>
      </c>
      <c r="D193" s="44">
        <v>501</v>
      </c>
      <c r="E193" s="54" t="s">
        <v>42</v>
      </c>
    </row>
    <row r="194" spans="1:5" x14ac:dyDescent="0.3">
      <c r="A194" s="45" t="s">
        <v>41</v>
      </c>
      <c r="B194" s="42">
        <v>1226</v>
      </c>
      <c r="C194" s="43">
        <v>44294</v>
      </c>
      <c r="D194" s="44">
        <v>338</v>
      </c>
      <c r="E194" s="54" t="s">
        <v>42</v>
      </c>
    </row>
    <row r="195" spans="1:5" x14ac:dyDescent="0.3">
      <c r="A195" s="45" t="s">
        <v>41</v>
      </c>
      <c r="B195" s="42">
        <v>1233</v>
      </c>
      <c r="C195" s="43">
        <v>44294</v>
      </c>
      <c r="D195" s="44">
        <v>167</v>
      </c>
      <c r="E195" s="54" t="s">
        <v>42</v>
      </c>
    </row>
    <row r="196" spans="1:5" x14ac:dyDescent="0.3">
      <c r="A196" s="16" t="s">
        <v>43</v>
      </c>
      <c r="B196" s="16"/>
      <c r="C196" s="16"/>
      <c r="D196" s="17">
        <f>SUM(D190:D195)</f>
        <v>7081</v>
      </c>
      <c r="E196" s="25"/>
    </row>
    <row r="197" spans="1:5" x14ac:dyDescent="0.3">
      <c r="A197" s="47" t="s">
        <v>44</v>
      </c>
      <c r="B197" s="42">
        <v>849</v>
      </c>
      <c r="C197" s="43">
        <v>44295</v>
      </c>
      <c r="D197" s="51">
        <v>1450</v>
      </c>
      <c r="E197" s="54" t="s">
        <v>45</v>
      </c>
    </row>
    <row r="198" spans="1:5" x14ac:dyDescent="0.3">
      <c r="A198" s="47" t="s">
        <v>44</v>
      </c>
      <c r="B198" s="42">
        <v>850</v>
      </c>
      <c r="C198" s="43">
        <v>44295</v>
      </c>
      <c r="D198" s="51">
        <v>1450</v>
      </c>
      <c r="E198" s="54" t="s">
        <v>45</v>
      </c>
    </row>
    <row r="199" spans="1:5" x14ac:dyDescent="0.3">
      <c r="A199" s="16" t="s">
        <v>46</v>
      </c>
      <c r="B199" s="16"/>
      <c r="C199" s="16"/>
      <c r="D199" s="17">
        <f>SUM(D197:D198)</f>
        <v>2900</v>
      </c>
      <c r="E199" s="25"/>
    </row>
    <row r="200" spans="1:5" x14ac:dyDescent="0.3">
      <c r="A200" s="45" t="s">
        <v>47</v>
      </c>
      <c r="B200" s="48">
        <v>1448</v>
      </c>
      <c r="C200" s="49">
        <v>44307</v>
      </c>
      <c r="D200" s="50">
        <v>592</v>
      </c>
      <c r="E200" s="54" t="s">
        <v>48</v>
      </c>
    </row>
    <row r="201" spans="1:5" x14ac:dyDescent="0.3">
      <c r="A201" s="45" t="s">
        <v>47</v>
      </c>
      <c r="B201" s="48">
        <v>1449</v>
      </c>
      <c r="C201" s="49">
        <v>44307</v>
      </c>
      <c r="D201" s="50">
        <v>147.96</v>
      </c>
      <c r="E201" s="54" t="s">
        <v>48</v>
      </c>
    </row>
    <row r="202" spans="1:5" x14ac:dyDescent="0.3">
      <c r="A202" s="45" t="s">
        <v>47</v>
      </c>
      <c r="B202" s="48">
        <v>1484</v>
      </c>
      <c r="C202" s="49">
        <v>44308</v>
      </c>
      <c r="D202" s="50">
        <v>1367.12</v>
      </c>
      <c r="E202" s="54" t="s">
        <v>48</v>
      </c>
    </row>
    <row r="203" spans="1:5" x14ac:dyDescent="0.3">
      <c r="A203" s="45" t="s">
        <v>47</v>
      </c>
      <c r="B203" s="48">
        <v>1485</v>
      </c>
      <c r="C203" s="49">
        <v>44308</v>
      </c>
      <c r="D203" s="50">
        <v>236.05</v>
      </c>
      <c r="E203" s="54" t="s">
        <v>48</v>
      </c>
    </row>
    <row r="204" spans="1:5" x14ac:dyDescent="0.3">
      <c r="A204" s="45" t="s">
        <v>47</v>
      </c>
      <c r="B204" s="48">
        <v>1486</v>
      </c>
      <c r="C204" s="49">
        <v>44308</v>
      </c>
      <c r="D204" s="50">
        <v>437.93</v>
      </c>
      <c r="E204" s="54" t="s">
        <v>48</v>
      </c>
    </row>
    <row r="205" spans="1:5" x14ac:dyDescent="0.3">
      <c r="A205" s="45" t="s">
        <v>47</v>
      </c>
      <c r="B205" s="48">
        <v>14897</v>
      </c>
      <c r="C205" s="49">
        <v>44308</v>
      </c>
      <c r="D205" s="50">
        <v>341.64</v>
      </c>
      <c r="E205" s="54" t="s">
        <v>48</v>
      </c>
    </row>
    <row r="206" spans="1:5" x14ac:dyDescent="0.3">
      <c r="A206" s="45" t="s">
        <v>47</v>
      </c>
      <c r="B206" s="48">
        <v>1488</v>
      </c>
      <c r="C206" s="49">
        <v>44308</v>
      </c>
      <c r="D206" s="50">
        <v>425.63</v>
      </c>
      <c r="E206" s="54" t="s">
        <v>48</v>
      </c>
    </row>
    <row r="207" spans="1:5" x14ac:dyDescent="0.3">
      <c r="A207" s="45" t="s">
        <v>47</v>
      </c>
      <c r="B207" s="48">
        <v>1489</v>
      </c>
      <c r="C207" s="49">
        <v>44308</v>
      </c>
      <c r="D207" s="50">
        <v>223</v>
      </c>
      <c r="E207" s="54" t="s">
        <v>48</v>
      </c>
    </row>
    <row r="208" spans="1:5" x14ac:dyDescent="0.3">
      <c r="A208" s="45" t="s">
        <v>47</v>
      </c>
      <c r="B208" s="48">
        <v>1490</v>
      </c>
      <c r="C208" s="49">
        <v>44308</v>
      </c>
      <c r="D208" s="50">
        <v>477.82</v>
      </c>
      <c r="E208" s="54" t="s">
        <v>48</v>
      </c>
    </row>
    <row r="209" spans="1:5" x14ac:dyDescent="0.3">
      <c r="A209" s="45" t="s">
        <v>47</v>
      </c>
      <c r="B209" s="48">
        <v>1491</v>
      </c>
      <c r="C209" s="49">
        <v>44308</v>
      </c>
      <c r="D209" s="50">
        <v>459.21</v>
      </c>
      <c r="E209" s="54" t="s">
        <v>48</v>
      </c>
    </row>
    <row r="210" spans="1:5" x14ac:dyDescent="0.3">
      <c r="A210" s="45" t="s">
        <v>47</v>
      </c>
      <c r="B210" s="48">
        <v>1492</v>
      </c>
      <c r="C210" s="49">
        <v>44308</v>
      </c>
      <c r="D210" s="50">
        <v>825.95</v>
      </c>
      <c r="E210" s="54" t="s">
        <v>48</v>
      </c>
    </row>
    <row r="211" spans="1:5" x14ac:dyDescent="0.3">
      <c r="A211" s="45" t="s">
        <v>47</v>
      </c>
      <c r="B211" s="48">
        <v>42</v>
      </c>
      <c r="C211" s="49">
        <v>44309</v>
      </c>
      <c r="D211" s="50">
        <v>488.49</v>
      </c>
      <c r="E211" s="54" t="s">
        <v>48</v>
      </c>
    </row>
    <row r="212" spans="1:5" x14ac:dyDescent="0.3">
      <c r="A212" s="45" t="s">
        <v>47</v>
      </c>
      <c r="B212" s="48">
        <v>1533</v>
      </c>
      <c r="C212" s="49">
        <v>44312</v>
      </c>
      <c r="D212" s="50">
        <v>580.85</v>
      </c>
      <c r="E212" s="54" t="s">
        <v>48</v>
      </c>
    </row>
    <row r="213" spans="1:5" x14ac:dyDescent="0.3">
      <c r="A213" s="45" t="s">
        <v>47</v>
      </c>
      <c r="B213" s="48">
        <v>1534</v>
      </c>
      <c r="C213" s="49">
        <v>44312</v>
      </c>
      <c r="D213" s="50">
        <v>535.82000000000005</v>
      </c>
      <c r="E213" s="54" t="s">
        <v>48</v>
      </c>
    </row>
    <row r="214" spans="1:5" x14ac:dyDescent="0.3">
      <c r="A214" s="45" t="s">
        <v>47</v>
      </c>
      <c r="B214" s="48">
        <v>1535</v>
      </c>
      <c r="C214" s="49">
        <v>44312</v>
      </c>
      <c r="D214" s="50">
        <v>524.12</v>
      </c>
      <c r="E214" s="54" t="s">
        <v>48</v>
      </c>
    </row>
    <row r="215" spans="1:5" x14ac:dyDescent="0.3">
      <c r="A215" s="45" t="s">
        <v>47</v>
      </c>
      <c r="B215" s="48">
        <v>1536</v>
      </c>
      <c r="C215" s="49">
        <v>44312</v>
      </c>
      <c r="D215" s="50">
        <v>409.75</v>
      </c>
      <c r="E215" s="54" t="s">
        <v>48</v>
      </c>
    </row>
    <row r="216" spans="1:5" x14ac:dyDescent="0.3">
      <c r="A216" s="45" t="s">
        <v>47</v>
      </c>
      <c r="B216" s="48">
        <v>50</v>
      </c>
      <c r="C216" s="49">
        <v>44313</v>
      </c>
      <c r="D216" s="50">
        <v>375.05</v>
      </c>
      <c r="E216" s="54" t="s">
        <v>49</v>
      </c>
    </row>
    <row r="217" spans="1:5" x14ac:dyDescent="0.3">
      <c r="A217" s="45" t="s">
        <v>47</v>
      </c>
      <c r="B217" s="48">
        <v>52</v>
      </c>
      <c r="C217" s="49">
        <v>44313</v>
      </c>
      <c r="D217" s="50">
        <v>132.93</v>
      </c>
      <c r="E217" s="54" t="s">
        <v>49</v>
      </c>
    </row>
    <row r="218" spans="1:5" x14ac:dyDescent="0.3">
      <c r="A218" s="45" t="s">
        <v>47</v>
      </c>
      <c r="B218" s="48">
        <v>53</v>
      </c>
      <c r="C218" s="49">
        <v>44313</v>
      </c>
      <c r="D218" s="50">
        <v>836.81</v>
      </c>
      <c r="E218" s="54" t="s">
        <v>49</v>
      </c>
    </row>
    <row r="219" spans="1:5" x14ac:dyDescent="0.3">
      <c r="A219" s="45" t="s">
        <v>47</v>
      </c>
      <c r="B219" s="48">
        <v>54</v>
      </c>
      <c r="C219" s="49">
        <v>44313</v>
      </c>
      <c r="D219" s="50">
        <v>1591.91</v>
      </c>
      <c r="E219" s="54" t="s">
        <v>49</v>
      </c>
    </row>
    <row r="220" spans="1:5" x14ac:dyDescent="0.3">
      <c r="A220" s="45" t="s">
        <v>47</v>
      </c>
      <c r="B220" s="48">
        <v>1429</v>
      </c>
      <c r="C220" s="49">
        <v>44313</v>
      </c>
      <c r="D220" s="50">
        <v>4249</v>
      </c>
      <c r="E220" s="54" t="s">
        <v>49</v>
      </c>
    </row>
    <row r="221" spans="1:5" x14ac:dyDescent="0.3">
      <c r="A221" s="45" t="s">
        <v>47</v>
      </c>
      <c r="B221" s="48">
        <v>1516</v>
      </c>
      <c r="C221" s="49">
        <v>44313</v>
      </c>
      <c r="D221" s="50">
        <v>324.32</v>
      </c>
      <c r="E221" s="54" t="s">
        <v>49</v>
      </c>
    </row>
    <row r="222" spans="1:5" x14ac:dyDescent="0.3">
      <c r="A222" s="45" t="s">
        <v>47</v>
      </c>
      <c r="B222" s="48">
        <v>1517</v>
      </c>
      <c r="C222" s="49">
        <v>44313</v>
      </c>
      <c r="D222" s="50">
        <v>881.65</v>
      </c>
      <c r="E222" s="54" t="s">
        <v>49</v>
      </c>
    </row>
    <row r="223" spans="1:5" x14ac:dyDescent="0.3">
      <c r="A223" s="45" t="s">
        <v>47</v>
      </c>
      <c r="B223" s="48">
        <v>1518</v>
      </c>
      <c r="C223" s="49">
        <v>44313</v>
      </c>
      <c r="D223" s="50">
        <v>11796.13</v>
      </c>
      <c r="E223" s="54" t="s">
        <v>49</v>
      </c>
    </row>
    <row r="224" spans="1:5" x14ac:dyDescent="0.3">
      <c r="A224" s="45" t="s">
        <v>47</v>
      </c>
      <c r="B224" s="48">
        <v>1520</v>
      </c>
      <c r="C224" s="49">
        <v>44313</v>
      </c>
      <c r="D224" s="50">
        <v>648.92999999999995</v>
      </c>
      <c r="E224" s="54" t="s">
        <v>49</v>
      </c>
    </row>
    <row r="225" spans="1:5" x14ac:dyDescent="0.3">
      <c r="A225" s="45" t="s">
        <v>47</v>
      </c>
      <c r="B225" s="48">
        <v>1521</v>
      </c>
      <c r="C225" s="49">
        <v>44313</v>
      </c>
      <c r="D225" s="50">
        <v>997.58</v>
      </c>
      <c r="E225" s="54" t="s">
        <v>49</v>
      </c>
    </row>
    <row r="226" spans="1:5" x14ac:dyDescent="0.3">
      <c r="A226" s="45" t="s">
        <v>47</v>
      </c>
      <c r="B226" s="48">
        <v>1522</v>
      </c>
      <c r="C226" s="49">
        <v>44313</v>
      </c>
      <c r="D226" s="50">
        <v>133</v>
      </c>
      <c r="E226" s="54" t="s">
        <v>49</v>
      </c>
    </row>
    <row r="227" spans="1:5" x14ac:dyDescent="0.3">
      <c r="A227" s="45" t="s">
        <v>47</v>
      </c>
      <c r="B227" s="48">
        <v>1523</v>
      </c>
      <c r="C227" s="49">
        <v>44313</v>
      </c>
      <c r="D227" s="50">
        <v>609</v>
      </c>
      <c r="E227" s="54" t="s">
        <v>49</v>
      </c>
    </row>
    <row r="228" spans="1:5" x14ac:dyDescent="0.3">
      <c r="A228" s="45" t="s">
        <v>47</v>
      </c>
      <c r="B228" s="48">
        <v>1524</v>
      </c>
      <c r="C228" s="49">
        <v>44313</v>
      </c>
      <c r="D228" s="50">
        <v>130.26</v>
      </c>
      <c r="E228" s="54" t="s">
        <v>49</v>
      </c>
    </row>
    <row r="229" spans="1:5" x14ac:dyDescent="0.3">
      <c r="A229" s="45" t="s">
        <v>47</v>
      </c>
      <c r="B229" s="48">
        <v>1525</v>
      </c>
      <c r="C229" s="49">
        <v>44313</v>
      </c>
      <c r="D229" s="50">
        <v>308.25</v>
      </c>
      <c r="E229" s="54" t="s">
        <v>49</v>
      </c>
    </row>
    <row r="230" spans="1:5" x14ac:dyDescent="0.3">
      <c r="A230" s="45" t="s">
        <v>47</v>
      </c>
      <c r="B230" s="48">
        <v>1526</v>
      </c>
      <c r="C230" s="49">
        <v>44313</v>
      </c>
      <c r="D230" s="50">
        <v>510.53</v>
      </c>
      <c r="E230" s="54" t="s">
        <v>49</v>
      </c>
    </row>
    <row r="231" spans="1:5" x14ac:dyDescent="0.3">
      <c r="A231" s="45" t="s">
        <v>47</v>
      </c>
      <c r="B231" s="48">
        <v>1527</v>
      </c>
      <c r="C231" s="49">
        <v>44313</v>
      </c>
      <c r="D231" s="50">
        <v>266.8</v>
      </c>
      <c r="E231" s="54" t="s">
        <v>49</v>
      </c>
    </row>
    <row r="232" spans="1:5" x14ac:dyDescent="0.3">
      <c r="A232" s="45" t="s">
        <v>47</v>
      </c>
      <c r="B232" s="48">
        <v>1528</v>
      </c>
      <c r="C232" s="49">
        <v>44313</v>
      </c>
      <c r="D232" s="50">
        <v>1223</v>
      </c>
      <c r="E232" s="54" t="s">
        <v>49</v>
      </c>
    </row>
    <row r="233" spans="1:5" x14ac:dyDescent="0.3">
      <c r="A233" s="45" t="s">
        <v>47</v>
      </c>
      <c r="B233" s="48">
        <v>49</v>
      </c>
      <c r="C233" s="49">
        <v>44314</v>
      </c>
      <c r="D233" s="50">
        <v>572.35</v>
      </c>
      <c r="E233" s="54" t="s">
        <v>49</v>
      </c>
    </row>
    <row r="234" spans="1:5" x14ac:dyDescent="0.3">
      <c r="A234" s="45" t="s">
        <v>47</v>
      </c>
      <c r="B234" s="48">
        <v>51</v>
      </c>
      <c r="C234" s="49">
        <v>44314</v>
      </c>
      <c r="D234" s="50">
        <v>2560.15</v>
      </c>
      <c r="E234" s="54" t="s">
        <v>49</v>
      </c>
    </row>
    <row r="235" spans="1:5" x14ac:dyDescent="0.3">
      <c r="A235" s="16" t="s">
        <v>50</v>
      </c>
      <c r="B235" s="16"/>
      <c r="C235" s="16"/>
      <c r="D235" s="17">
        <f>SUM(D200:D234)</f>
        <v>36220.99</v>
      </c>
      <c r="E235" s="22"/>
    </row>
    <row r="236" spans="1:5" x14ac:dyDescent="0.3">
      <c r="A236" s="16" t="s">
        <v>51</v>
      </c>
      <c r="B236" s="16"/>
      <c r="C236" s="16"/>
      <c r="D236" s="17">
        <f>D189+D196+D199+D235</f>
        <v>95950.989999999991</v>
      </c>
      <c r="E236" s="21"/>
    </row>
    <row r="237" spans="1:5" hidden="1" x14ac:dyDescent="0.3">
      <c r="A237" s="11"/>
      <c r="B237" s="18"/>
      <c r="C237" s="19"/>
      <c r="D237" s="20"/>
      <c r="E237" s="21"/>
    </row>
    <row r="238" spans="1:5" hidden="1" x14ac:dyDescent="0.3">
      <c r="A238" s="16" t="s">
        <v>52</v>
      </c>
      <c r="B238" s="16"/>
      <c r="C238" s="16"/>
      <c r="D238" s="17">
        <f>SUM(D237:D237)</f>
        <v>0</v>
      </c>
      <c r="E238" s="22"/>
    </row>
    <row r="239" spans="1:5" hidden="1" x14ac:dyDescent="0.3">
      <c r="A239" s="23"/>
      <c r="C239" s="26"/>
      <c r="E239" s="21"/>
    </row>
    <row r="240" spans="1:5" hidden="1" x14ac:dyDescent="0.3">
      <c r="A240" s="16" t="s">
        <v>53</v>
      </c>
      <c r="B240" s="16"/>
      <c r="C240" s="16"/>
      <c r="D240" s="17">
        <f>SUM(D239:D239)</f>
        <v>0</v>
      </c>
      <c r="E240" s="22"/>
    </row>
    <row r="241" spans="1:5" hidden="1" x14ac:dyDescent="0.3">
      <c r="A241" s="11"/>
      <c r="B241" s="18"/>
      <c r="C241" s="19"/>
      <c r="D241" s="20"/>
      <c r="E241" s="21"/>
    </row>
    <row r="242" spans="1:5" hidden="1" x14ac:dyDescent="0.3">
      <c r="A242" s="16" t="s">
        <v>54</v>
      </c>
      <c r="B242" s="16"/>
      <c r="C242" s="16"/>
      <c r="D242" s="17">
        <f>SUM(D241:D241)</f>
        <v>0</v>
      </c>
      <c r="E242" s="22"/>
    </row>
    <row r="243" spans="1:5" hidden="1" x14ac:dyDescent="0.3">
      <c r="A243" s="11"/>
      <c r="B243" s="18"/>
      <c r="C243" s="19"/>
      <c r="D243" s="20"/>
      <c r="E243" s="21"/>
    </row>
    <row r="244" spans="1:5" hidden="1" x14ac:dyDescent="0.3">
      <c r="A244" s="16" t="s">
        <v>55</v>
      </c>
      <c r="B244" s="16"/>
      <c r="C244" s="16"/>
      <c r="D244" s="17">
        <f>SUM(D243:D243)</f>
        <v>0</v>
      </c>
      <c r="E244" s="21"/>
    </row>
    <row r="245" spans="1:5" hidden="1" x14ac:dyDescent="0.3">
      <c r="A245" s="11"/>
      <c r="B245" s="18"/>
      <c r="C245" s="19"/>
      <c r="D245" s="20"/>
      <c r="E245" s="21"/>
    </row>
    <row r="246" spans="1:5" hidden="1" x14ac:dyDescent="0.3">
      <c r="A246" s="16" t="s">
        <v>56</v>
      </c>
      <c r="B246" s="16"/>
      <c r="C246" s="16"/>
      <c r="D246" s="17">
        <f>SUM(D245:D245)</f>
        <v>0</v>
      </c>
      <c r="E246" s="22"/>
    </row>
    <row r="247" spans="1:5" ht="45" x14ac:dyDescent="0.3">
      <c r="A247" s="45" t="s">
        <v>57</v>
      </c>
      <c r="B247" s="55">
        <v>1160</v>
      </c>
      <c r="C247" s="56">
        <v>44294</v>
      </c>
      <c r="D247" s="57">
        <v>131195</v>
      </c>
      <c r="E247" s="58" t="s">
        <v>58</v>
      </c>
    </row>
    <row r="248" spans="1:5" ht="45" x14ac:dyDescent="0.3">
      <c r="A248" s="45" t="s">
        <v>57</v>
      </c>
      <c r="B248" s="55">
        <v>1514</v>
      </c>
      <c r="C248" s="56">
        <v>44313</v>
      </c>
      <c r="D248" s="57">
        <v>21</v>
      </c>
      <c r="E248" s="58" t="s">
        <v>59</v>
      </c>
    </row>
    <row r="249" spans="1:5" x14ac:dyDescent="0.3">
      <c r="A249" s="16" t="s">
        <v>60</v>
      </c>
      <c r="B249" s="16"/>
      <c r="C249" s="16"/>
      <c r="D249" s="17">
        <f>SUM(D247:D248)</f>
        <v>131216</v>
      </c>
      <c r="E249" s="22"/>
    </row>
    <row r="250" spans="1:5" x14ac:dyDescent="0.3">
      <c r="A250" s="16" t="s">
        <v>61</v>
      </c>
      <c r="B250" s="16"/>
      <c r="C250" s="16"/>
      <c r="D250" s="17">
        <f>+D238+D240+D242+D244+D246+D249</f>
        <v>131216</v>
      </c>
      <c r="E250" s="22"/>
    </row>
    <row r="251" spans="1:5" x14ac:dyDescent="0.3">
      <c r="A251" s="16" t="s">
        <v>62</v>
      </c>
      <c r="B251" s="16"/>
      <c r="C251" s="16"/>
      <c r="D251" s="17">
        <f>+D182+D236+D250</f>
        <v>5876259.8200000012</v>
      </c>
      <c r="E251" s="22"/>
    </row>
    <row r="252" spans="1:5" x14ac:dyDescent="0.3">
      <c r="A252" s="28"/>
      <c r="B252" s="28"/>
      <c r="C252" s="28"/>
      <c r="D252" s="2"/>
      <c r="E252" s="29"/>
    </row>
    <row r="253" spans="1:5" x14ac:dyDescent="0.3">
      <c r="E253" s="30"/>
    </row>
    <row r="254" spans="1:5" x14ac:dyDescent="0.3">
      <c r="E254" s="30"/>
    </row>
    <row r="255" spans="1:5" x14ac:dyDescent="0.3">
      <c r="E255" s="30"/>
    </row>
    <row r="256" spans="1:5" x14ac:dyDescent="0.3">
      <c r="E256" s="30"/>
    </row>
    <row r="257" spans="5:5" x14ac:dyDescent="0.3">
      <c r="E257" s="30"/>
    </row>
    <row r="258" spans="5:5" x14ac:dyDescent="0.3">
      <c r="E258" s="30"/>
    </row>
    <row r="259" spans="5:5" x14ac:dyDescent="0.3">
      <c r="E259" s="30"/>
    </row>
    <row r="261" spans="5:5" x14ac:dyDescent="0.3">
      <c r="E261" s="30"/>
    </row>
    <row r="262" spans="5:5" x14ac:dyDescent="0.3">
      <c r="E262" s="30"/>
    </row>
    <row r="263" spans="5:5" x14ac:dyDescent="0.3">
      <c r="E263" s="30"/>
    </row>
    <row r="264" spans="5:5" x14ac:dyDescent="0.3">
      <c r="E264" s="30"/>
    </row>
    <row r="265" spans="5:5" x14ac:dyDescent="0.3">
      <c r="E265" s="30"/>
    </row>
    <row r="266" spans="5:5" x14ac:dyDescent="0.3">
      <c r="E266" s="30"/>
    </row>
    <row r="267" spans="5:5" x14ac:dyDescent="0.3">
      <c r="E267" s="30"/>
    </row>
    <row r="268" spans="5:5" x14ac:dyDescent="0.3">
      <c r="E268" s="30"/>
    </row>
    <row r="269" spans="5:5" x14ac:dyDescent="0.3">
      <c r="E269" s="30"/>
    </row>
    <row r="270" spans="5:5" x14ac:dyDescent="0.3">
      <c r="E270" s="30"/>
    </row>
    <row r="271" spans="5:5" x14ac:dyDescent="0.3">
      <c r="E271" s="30"/>
    </row>
    <row r="272" spans="5:5" x14ac:dyDescent="0.3">
      <c r="E272" s="30"/>
    </row>
    <row r="273" spans="5:5" x14ac:dyDescent="0.3">
      <c r="E273" s="30"/>
    </row>
    <row r="274" spans="5:5" x14ac:dyDescent="0.3">
      <c r="E274" s="30"/>
    </row>
    <row r="275" spans="5:5" x14ac:dyDescent="0.3">
      <c r="E275" s="30"/>
    </row>
    <row r="276" spans="5:5" x14ac:dyDescent="0.3">
      <c r="E276" s="30"/>
    </row>
    <row r="277" spans="5:5" x14ac:dyDescent="0.3">
      <c r="E277" s="30"/>
    </row>
    <row r="278" spans="5:5" x14ac:dyDescent="0.3">
      <c r="E278" s="30"/>
    </row>
    <row r="279" spans="5:5" x14ac:dyDescent="0.3">
      <c r="E279" s="30"/>
    </row>
    <row r="280" spans="5:5" x14ac:dyDescent="0.3">
      <c r="E280" s="30"/>
    </row>
    <row r="281" spans="5:5" x14ac:dyDescent="0.3">
      <c r="E281" s="30"/>
    </row>
    <row r="282" spans="5:5" x14ac:dyDescent="0.3">
      <c r="E282" s="30"/>
    </row>
    <row r="283" spans="5:5" x14ac:dyDescent="0.3">
      <c r="E283" s="30"/>
    </row>
    <row r="284" spans="5:5" x14ac:dyDescent="0.3">
      <c r="E284" s="30"/>
    </row>
    <row r="285" spans="5:5" x14ac:dyDescent="0.3">
      <c r="E285" s="30"/>
    </row>
  </sheetData>
  <mergeCells count="1"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0F77-7988-4A32-92F0-1F802692E784}">
  <dimension ref="A1:M108"/>
  <sheetViews>
    <sheetView topLeftCell="A97" zoomScaleNormal="100" zoomScaleSheetLayoutView="112" workbookViewId="0">
      <selection activeCell="F108" sqref="F108"/>
    </sheetView>
  </sheetViews>
  <sheetFormatPr defaultRowHeight="16.5" x14ac:dyDescent="0.3"/>
  <cols>
    <col min="1" max="1" width="6.85546875" style="80" customWidth="1"/>
    <col min="2" max="2" width="13.42578125" style="80" customWidth="1"/>
    <col min="3" max="3" width="11.5703125" style="80" customWidth="1"/>
    <col min="4" max="4" width="25.85546875" style="80" customWidth="1"/>
    <col min="5" max="5" width="112.140625" style="123" customWidth="1"/>
    <col min="6" max="6" width="12.42578125" style="124" customWidth="1"/>
    <col min="7" max="7" width="17.7109375" style="80" customWidth="1"/>
    <col min="8" max="9" width="19" style="80" customWidth="1"/>
    <col min="10" max="10" width="13.85546875" style="80" customWidth="1"/>
    <col min="11" max="11" width="22" style="80" customWidth="1"/>
    <col min="12" max="12" width="24.42578125" style="80" customWidth="1"/>
    <col min="13" max="13" width="28.28515625" style="80" customWidth="1"/>
    <col min="14" max="256" width="9.140625" style="80"/>
    <col min="257" max="257" width="6.5703125" style="80" customWidth="1"/>
    <col min="258" max="258" width="12.85546875" style="80" customWidth="1"/>
    <col min="259" max="259" width="12.42578125" style="80" customWidth="1"/>
    <col min="260" max="260" width="29" style="80" customWidth="1"/>
    <col min="261" max="261" width="36.5703125" style="80" customWidth="1"/>
    <col min="262" max="262" width="12.5703125" style="80" customWidth="1"/>
    <col min="263" max="263" width="17.7109375" style="80" customWidth="1"/>
    <col min="264" max="265" width="19" style="80" customWidth="1"/>
    <col min="266" max="266" width="13.85546875" style="80" customWidth="1"/>
    <col min="267" max="267" width="22" style="80" customWidth="1"/>
    <col min="268" max="268" width="24.42578125" style="80" customWidth="1"/>
    <col min="269" max="269" width="28.28515625" style="80" customWidth="1"/>
    <col min="270" max="512" width="9.140625" style="80"/>
    <col min="513" max="513" width="6.5703125" style="80" customWidth="1"/>
    <col min="514" max="514" width="12.85546875" style="80" customWidth="1"/>
    <col min="515" max="515" width="12.42578125" style="80" customWidth="1"/>
    <col min="516" max="516" width="29" style="80" customWidth="1"/>
    <col min="517" max="517" width="36.5703125" style="80" customWidth="1"/>
    <col min="518" max="518" width="12.5703125" style="80" customWidth="1"/>
    <col min="519" max="519" width="17.7109375" style="80" customWidth="1"/>
    <col min="520" max="521" width="19" style="80" customWidth="1"/>
    <col min="522" max="522" width="13.85546875" style="80" customWidth="1"/>
    <col min="523" max="523" width="22" style="80" customWidth="1"/>
    <col min="524" max="524" width="24.42578125" style="80" customWidth="1"/>
    <col min="525" max="525" width="28.28515625" style="80" customWidth="1"/>
    <col min="526" max="768" width="9.140625" style="80"/>
    <col min="769" max="769" width="6.5703125" style="80" customWidth="1"/>
    <col min="770" max="770" width="12.85546875" style="80" customWidth="1"/>
    <col min="771" max="771" width="12.42578125" style="80" customWidth="1"/>
    <col min="772" max="772" width="29" style="80" customWidth="1"/>
    <col min="773" max="773" width="36.5703125" style="80" customWidth="1"/>
    <col min="774" max="774" width="12.5703125" style="80" customWidth="1"/>
    <col min="775" max="775" width="17.7109375" style="80" customWidth="1"/>
    <col min="776" max="777" width="19" style="80" customWidth="1"/>
    <col min="778" max="778" width="13.85546875" style="80" customWidth="1"/>
    <col min="779" max="779" width="22" style="80" customWidth="1"/>
    <col min="780" max="780" width="24.42578125" style="80" customWidth="1"/>
    <col min="781" max="781" width="28.28515625" style="80" customWidth="1"/>
    <col min="782" max="1024" width="9.140625" style="80"/>
    <col min="1025" max="1025" width="6.5703125" style="80" customWidth="1"/>
    <col min="1026" max="1026" width="12.85546875" style="80" customWidth="1"/>
    <col min="1027" max="1027" width="12.42578125" style="80" customWidth="1"/>
    <col min="1028" max="1028" width="29" style="80" customWidth="1"/>
    <col min="1029" max="1029" width="36.5703125" style="80" customWidth="1"/>
    <col min="1030" max="1030" width="12.5703125" style="80" customWidth="1"/>
    <col min="1031" max="1031" width="17.7109375" style="80" customWidth="1"/>
    <col min="1032" max="1033" width="19" style="80" customWidth="1"/>
    <col min="1034" max="1034" width="13.85546875" style="80" customWidth="1"/>
    <col min="1035" max="1035" width="22" style="80" customWidth="1"/>
    <col min="1036" max="1036" width="24.42578125" style="80" customWidth="1"/>
    <col min="1037" max="1037" width="28.28515625" style="80" customWidth="1"/>
    <col min="1038" max="1280" width="9.140625" style="80"/>
    <col min="1281" max="1281" width="6.5703125" style="80" customWidth="1"/>
    <col min="1282" max="1282" width="12.85546875" style="80" customWidth="1"/>
    <col min="1283" max="1283" width="12.42578125" style="80" customWidth="1"/>
    <col min="1284" max="1284" width="29" style="80" customWidth="1"/>
    <col min="1285" max="1285" width="36.5703125" style="80" customWidth="1"/>
    <col min="1286" max="1286" width="12.5703125" style="80" customWidth="1"/>
    <col min="1287" max="1287" width="17.7109375" style="80" customWidth="1"/>
    <col min="1288" max="1289" width="19" style="80" customWidth="1"/>
    <col min="1290" max="1290" width="13.85546875" style="80" customWidth="1"/>
    <col min="1291" max="1291" width="22" style="80" customWidth="1"/>
    <col min="1292" max="1292" width="24.42578125" style="80" customWidth="1"/>
    <col min="1293" max="1293" width="28.28515625" style="80" customWidth="1"/>
    <col min="1294" max="1536" width="9.140625" style="80"/>
    <col min="1537" max="1537" width="6.5703125" style="80" customWidth="1"/>
    <col min="1538" max="1538" width="12.85546875" style="80" customWidth="1"/>
    <col min="1539" max="1539" width="12.42578125" style="80" customWidth="1"/>
    <col min="1540" max="1540" width="29" style="80" customWidth="1"/>
    <col min="1541" max="1541" width="36.5703125" style="80" customWidth="1"/>
    <col min="1542" max="1542" width="12.5703125" style="80" customWidth="1"/>
    <col min="1543" max="1543" width="17.7109375" style="80" customWidth="1"/>
    <col min="1544" max="1545" width="19" style="80" customWidth="1"/>
    <col min="1546" max="1546" width="13.85546875" style="80" customWidth="1"/>
    <col min="1547" max="1547" width="22" style="80" customWidth="1"/>
    <col min="1548" max="1548" width="24.42578125" style="80" customWidth="1"/>
    <col min="1549" max="1549" width="28.28515625" style="80" customWidth="1"/>
    <col min="1550" max="1792" width="9.140625" style="80"/>
    <col min="1793" max="1793" width="6.5703125" style="80" customWidth="1"/>
    <col min="1794" max="1794" width="12.85546875" style="80" customWidth="1"/>
    <col min="1795" max="1795" width="12.42578125" style="80" customWidth="1"/>
    <col min="1796" max="1796" width="29" style="80" customWidth="1"/>
    <col min="1797" max="1797" width="36.5703125" style="80" customWidth="1"/>
    <col min="1798" max="1798" width="12.5703125" style="80" customWidth="1"/>
    <col min="1799" max="1799" width="17.7109375" style="80" customWidth="1"/>
    <col min="1800" max="1801" width="19" style="80" customWidth="1"/>
    <col min="1802" max="1802" width="13.85546875" style="80" customWidth="1"/>
    <col min="1803" max="1803" width="22" style="80" customWidth="1"/>
    <col min="1804" max="1804" width="24.42578125" style="80" customWidth="1"/>
    <col min="1805" max="1805" width="28.28515625" style="80" customWidth="1"/>
    <col min="1806" max="2048" width="9.140625" style="80"/>
    <col min="2049" max="2049" width="6.5703125" style="80" customWidth="1"/>
    <col min="2050" max="2050" width="12.85546875" style="80" customWidth="1"/>
    <col min="2051" max="2051" width="12.42578125" style="80" customWidth="1"/>
    <col min="2052" max="2052" width="29" style="80" customWidth="1"/>
    <col min="2053" max="2053" width="36.5703125" style="80" customWidth="1"/>
    <col min="2054" max="2054" width="12.5703125" style="80" customWidth="1"/>
    <col min="2055" max="2055" width="17.7109375" style="80" customWidth="1"/>
    <col min="2056" max="2057" width="19" style="80" customWidth="1"/>
    <col min="2058" max="2058" width="13.85546875" style="80" customWidth="1"/>
    <col min="2059" max="2059" width="22" style="80" customWidth="1"/>
    <col min="2060" max="2060" width="24.42578125" style="80" customWidth="1"/>
    <col min="2061" max="2061" width="28.28515625" style="80" customWidth="1"/>
    <col min="2062" max="2304" width="9.140625" style="80"/>
    <col min="2305" max="2305" width="6.5703125" style="80" customWidth="1"/>
    <col min="2306" max="2306" width="12.85546875" style="80" customWidth="1"/>
    <col min="2307" max="2307" width="12.42578125" style="80" customWidth="1"/>
    <col min="2308" max="2308" width="29" style="80" customWidth="1"/>
    <col min="2309" max="2309" width="36.5703125" style="80" customWidth="1"/>
    <col min="2310" max="2310" width="12.5703125" style="80" customWidth="1"/>
    <col min="2311" max="2311" width="17.7109375" style="80" customWidth="1"/>
    <col min="2312" max="2313" width="19" style="80" customWidth="1"/>
    <col min="2314" max="2314" width="13.85546875" style="80" customWidth="1"/>
    <col min="2315" max="2315" width="22" style="80" customWidth="1"/>
    <col min="2316" max="2316" width="24.42578125" style="80" customWidth="1"/>
    <col min="2317" max="2317" width="28.28515625" style="80" customWidth="1"/>
    <col min="2318" max="2560" width="9.140625" style="80"/>
    <col min="2561" max="2561" width="6.5703125" style="80" customWidth="1"/>
    <col min="2562" max="2562" width="12.85546875" style="80" customWidth="1"/>
    <col min="2563" max="2563" width="12.42578125" style="80" customWidth="1"/>
    <col min="2564" max="2564" width="29" style="80" customWidth="1"/>
    <col min="2565" max="2565" width="36.5703125" style="80" customWidth="1"/>
    <col min="2566" max="2566" width="12.5703125" style="80" customWidth="1"/>
    <col min="2567" max="2567" width="17.7109375" style="80" customWidth="1"/>
    <col min="2568" max="2569" width="19" style="80" customWidth="1"/>
    <col min="2570" max="2570" width="13.85546875" style="80" customWidth="1"/>
    <col min="2571" max="2571" width="22" style="80" customWidth="1"/>
    <col min="2572" max="2572" width="24.42578125" style="80" customWidth="1"/>
    <col min="2573" max="2573" width="28.28515625" style="80" customWidth="1"/>
    <col min="2574" max="2816" width="9.140625" style="80"/>
    <col min="2817" max="2817" width="6.5703125" style="80" customWidth="1"/>
    <col min="2818" max="2818" width="12.85546875" style="80" customWidth="1"/>
    <col min="2819" max="2819" width="12.42578125" style="80" customWidth="1"/>
    <col min="2820" max="2820" width="29" style="80" customWidth="1"/>
    <col min="2821" max="2821" width="36.5703125" style="80" customWidth="1"/>
    <col min="2822" max="2822" width="12.5703125" style="80" customWidth="1"/>
    <col min="2823" max="2823" width="17.7109375" style="80" customWidth="1"/>
    <col min="2824" max="2825" width="19" style="80" customWidth="1"/>
    <col min="2826" max="2826" width="13.85546875" style="80" customWidth="1"/>
    <col min="2827" max="2827" width="22" style="80" customWidth="1"/>
    <col min="2828" max="2828" width="24.42578125" style="80" customWidth="1"/>
    <col min="2829" max="2829" width="28.28515625" style="80" customWidth="1"/>
    <col min="2830" max="3072" width="9.140625" style="80"/>
    <col min="3073" max="3073" width="6.5703125" style="80" customWidth="1"/>
    <col min="3074" max="3074" width="12.85546875" style="80" customWidth="1"/>
    <col min="3075" max="3075" width="12.42578125" style="80" customWidth="1"/>
    <col min="3076" max="3076" width="29" style="80" customWidth="1"/>
    <col min="3077" max="3077" width="36.5703125" style="80" customWidth="1"/>
    <col min="3078" max="3078" width="12.5703125" style="80" customWidth="1"/>
    <col min="3079" max="3079" width="17.7109375" style="80" customWidth="1"/>
    <col min="3080" max="3081" width="19" style="80" customWidth="1"/>
    <col min="3082" max="3082" width="13.85546875" style="80" customWidth="1"/>
    <col min="3083" max="3083" width="22" style="80" customWidth="1"/>
    <col min="3084" max="3084" width="24.42578125" style="80" customWidth="1"/>
    <col min="3085" max="3085" width="28.28515625" style="80" customWidth="1"/>
    <col min="3086" max="3328" width="9.140625" style="80"/>
    <col min="3329" max="3329" width="6.5703125" style="80" customWidth="1"/>
    <col min="3330" max="3330" width="12.85546875" style="80" customWidth="1"/>
    <col min="3331" max="3331" width="12.42578125" style="80" customWidth="1"/>
    <col min="3332" max="3332" width="29" style="80" customWidth="1"/>
    <col min="3333" max="3333" width="36.5703125" style="80" customWidth="1"/>
    <col min="3334" max="3334" width="12.5703125" style="80" customWidth="1"/>
    <col min="3335" max="3335" width="17.7109375" style="80" customWidth="1"/>
    <col min="3336" max="3337" width="19" style="80" customWidth="1"/>
    <col min="3338" max="3338" width="13.85546875" style="80" customWidth="1"/>
    <col min="3339" max="3339" width="22" style="80" customWidth="1"/>
    <col min="3340" max="3340" width="24.42578125" style="80" customWidth="1"/>
    <col min="3341" max="3341" width="28.28515625" style="80" customWidth="1"/>
    <col min="3342" max="3584" width="9.140625" style="80"/>
    <col min="3585" max="3585" width="6.5703125" style="80" customWidth="1"/>
    <col min="3586" max="3586" width="12.85546875" style="80" customWidth="1"/>
    <col min="3587" max="3587" width="12.42578125" style="80" customWidth="1"/>
    <col min="3588" max="3588" width="29" style="80" customWidth="1"/>
    <col min="3589" max="3589" width="36.5703125" style="80" customWidth="1"/>
    <col min="3590" max="3590" width="12.5703125" style="80" customWidth="1"/>
    <col min="3591" max="3591" width="17.7109375" style="80" customWidth="1"/>
    <col min="3592" max="3593" width="19" style="80" customWidth="1"/>
    <col min="3594" max="3594" width="13.85546875" style="80" customWidth="1"/>
    <col min="3595" max="3595" width="22" style="80" customWidth="1"/>
    <col min="3596" max="3596" width="24.42578125" style="80" customWidth="1"/>
    <col min="3597" max="3597" width="28.28515625" style="80" customWidth="1"/>
    <col min="3598" max="3840" width="9.140625" style="80"/>
    <col min="3841" max="3841" width="6.5703125" style="80" customWidth="1"/>
    <col min="3842" max="3842" width="12.85546875" style="80" customWidth="1"/>
    <col min="3843" max="3843" width="12.42578125" style="80" customWidth="1"/>
    <col min="3844" max="3844" width="29" style="80" customWidth="1"/>
    <col min="3845" max="3845" width="36.5703125" style="80" customWidth="1"/>
    <col min="3846" max="3846" width="12.5703125" style="80" customWidth="1"/>
    <col min="3847" max="3847" width="17.7109375" style="80" customWidth="1"/>
    <col min="3848" max="3849" width="19" style="80" customWidth="1"/>
    <col min="3850" max="3850" width="13.85546875" style="80" customWidth="1"/>
    <col min="3851" max="3851" width="22" style="80" customWidth="1"/>
    <col min="3852" max="3852" width="24.42578125" style="80" customWidth="1"/>
    <col min="3853" max="3853" width="28.28515625" style="80" customWidth="1"/>
    <col min="3854" max="4096" width="9.140625" style="80"/>
    <col min="4097" max="4097" width="6.5703125" style="80" customWidth="1"/>
    <col min="4098" max="4098" width="12.85546875" style="80" customWidth="1"/>
    <col min="4099" max="4099" width="12.42578125" style="80" customWidth="1"/>
    <col min="4100" max="4100" width="29" style="80" customWidth="1"/>
    <col min="4101" max="4101" width="36.5703125" style="80" customWidth="1"/>
    <col min="4102" max="4102" width="12.5703125" style="80" customWidth="1"/>
    <col min="4103" max="4103" width="17.7109375" style="80" customWidth="1"/>
    <col min="4104" max="4105" width="19" style="80" customWidth="1"/>
    <col min="4106" max="4106" width="13.85546875" style="80" customWidth="1"/>
    <col min="4107" max="4107" width="22" style="80" customWidth="1"/>
    <col min="4108" max="4108" width="24.42578125" style="80" customWidth="1"/>
    <col min="4109" max="4109" width="28.28515625" style="80" customWidth="1"/>
    <col min="4110" max="4352" width="9.140625" style="80"/>
    <col min="4353" max="4353" width="6.5703125" style="80" customWidth="1"/>
    <col min="4354" max="4354" width="12.85546875" style="80" customWidth="1"/>
    <col min="4355" max="4355" width="12.42578125" style="80" customWidth="1"/>
    <col min="4356" max="4356" width="29" style="80" customWidth="1"/>
    <col min="4357" max="4357" width="36.5703125" style="80" customWidth="1"/>
    <col min="4358" max="4358" width="12.5703125" style="80" customWidth="1"/>
    <col min="4359" max="4359" width="17.7109375" style="80" customWidth="1"/>
    <col min="4360" max="4361" width="19" style="80" customWidth="1"/>
    <col min="4362" max="4362" width="13.85546875" style="80" customWidth="1"/>
    <col min="4363" max="4363" width="22" style="80" customWidth="1"/>
    <col min="4364" max="4364" width="24.42578125" style="80" customWidth="1"/>
    <col min="4365" max="4365" width="28.28515625" style="80" customWidth="1"/>
    <col min="4366" max="4608" width="9.140625" style="80"/>
    <col min="4609" max="4609" width="6.5703125" style="80" customWidth="1"/>
    <col min="4610" max="4610" width="12.85546875" style="80" customWidth="1"/>
    <col min="4611" max="4611" width="12.42578125" style="80" customWidth="1"/>
    <col min="4612" max="4612" width="29" style="80" customWidth="1"/>
    <col min="4613" max="4613" width="36.5703125" style="80" customWidth="1"/>
    <col min="4614" max="4614" width="12.5703125" style="80" customWidth="1"/>
    <col min="4615" max="4615" width="17.7109375" style="80" customWidth="1"/>
    <col min="4616" max="4617" width="19" style="80" customWidth="1"/>
    <col min="4618" max="4618" width="13.85546875" style="80" customWidth="1"/>
    <col min="4619" max="4619" width="22" style="80" customWidth="1"/>
    <col min="4620" max="4620" width="24.42578125" style="80" customWidth="1"/>
    <col min="4621" max="4621" width="28.28515625" style="80" customWidth="1"/>
    <col min="4622" max="4864" width="9.140625" style="80"/>
    <col min="4865" max="4865" width="6.5703125" style="80" customWidth="1"/>
    <col min="4866" max="4866" width="12.85546875" style="80" customWidth="1"/>
    <col min="4867" max="4867" width="12.42578125" style="80" customWidth="1"/>
    <col min="4868" max="4868" width="29" style="80" customWidth="1"/>
    <col min="4869" max="4869" width="36.5703125" style="80" customWidth="1"/>
    <col min="4870" max="4870" width="12.5703125" style="80" customWidth="1"/>
    <col min="4871" max="4871" width="17.7109375" style="80" customWidth="1"/>
    <col min="4872" max="4873" width="19" style="80" customWidth="1"/>
    <col min="4874" max="4874" width="13.85546875" style="80" customWidth="1"/>
    <col min="4875" max="4875" width="22" style="80" customWidth="1"/>
    <col min="4876" max="4876" width="24.42578125" style="80" customWidth="1"/>
    <col min="4877" max="4877" width="28.28515625" style="80" customWidth="1"/>
    <col min="4878" max="5120" width="9.140625" style="80"/>
    <col min="5121" max="5121" width="6.5703125" style="80" customWidth="1"/>
    <col min="5122" max="5122" width="12.85546875" style="80" customWidth="1"/>
    <col min="5123" max="5123" width="12.42578125" style="80" customWidth="1"/>
    <col min="5124" max="5124" width="29" style="80" customWidth="1"/>
    <col min="5125" max="5125" width="36.5703125" style="80" customWidth="1"/>
    <col min="5126" max="5126" width="12.5703125" style="80" customWidth="1"/>
    <col min="5127" max="5127" width="17.7109375" style="80" customWidth="1"/>
    <col min="5128" max="5129" width="19" style="80" customWidth="1"/>
    <col min="5130" max="5130" width="13.85546875" style="80" customWidth="1"/>
    <col min="5131" max="5131" width="22" style="80" customWidth="1"/>
    <col min="5132" max="5132" width="24.42578125" style="80" customWidth="1"/>
    <col min="5133" max="5133" width="28.28515625" style="80" customWidth="1"/>
    <col min="5134" max="5376" width="9.140625" style="80"/>
    <col min="5377" max="5377" width="6.5703125" style="80" customWidth="1"/>
    <col min="5378" max="5378" width="12.85546875" style="80" customWidth="1"/>
    <col min="5379" max="5379" width="12.42578125" style="80" customWidth="1"/>
    <col min="5380" max="5380" width="29" style="80" customWidth="1"/>
    <col min="5381" max="5381" width="36.5703125" style="80" customWidth="1"/>
    <col min="5382" max="5382" width="12.5703125" style="80" customWidth="1"/>
    <col min="5383" max="5383" width="17.7109375" style="80" customWidth="1"/>
    <col min="5384" max="5385" width="19" style="80" customWidth="1"/>
    <col min="5386" max="5386" width="13.85546875" style="80" customWidth="1"/>
    <col min="5387" max="5387" width="22" style="80" customWidth="1"/>
    <col min="5388" max="5388" width="24.42578125" style="80" customWidth="1"/>
    <col min="5389" max="5389" width="28.28515625" style="80" customWidth="1"/>
    <col min="5390" max="5632" width="9.140625" style="80"/>
    <col min="5633" max="5633" width="6.5703125" style="80" customWidth="1"/>
    <col min="5634" max="5634" width="12.85546875" style="80" customWidth="1"/>
    <col min="5635" max="5635" width="12.42578125" style="80" customWidth="1"/>
    <col min="5636" max="5636" width="29" style="80" customWidth="1"/>
    <col min="5637" max="5637" width="36.5703125" style="80" customWidth="1"/>
    <col min="5638" max="5638" width="12.5703125" style="80" customWidth="1"/>
    <col min="5639" max="5639" width="17.7109375" style="80" customWidth="1"/>
    <col min="5640" max="5641" width="19" style="80" customWidth="1"/>
    <col min="5642" max="5642" width="13.85546875" style="80" customWidth="1"/>
    <col min="5643" max="5643" width="22" style="80" customWidth="1"/>
    <col min="5644" max="5644" width="24.42578125" style="80" customWidth="1"/>
    <col min="5645" max="5645" width="28.28515625" style="80" customWidth="1"/>
    <col min="5646" max="5888" width="9.140625" style="80"/>
    <col min="5889" max="5889" width="6.5703125" style="80" customWidth="1"/>
    <col min="5890" max="5890" width="12.85546875" style="80" customWidth="1"/>
    <col min="5891" max="5891" width="12.42578125" style="80" customWidth="1"/>
    <col min="5892" max="5892" width="29" style="80" customWidth="1"/>
    <col min="5893" max="5893" width="36.5703125" style="80" customWidth="1"/>
    <col min="5894" max="5894" width="12.5703125" style="80" customWidth="1"/>
    <col min="5895" max="5895" width="17.7109375" style="80" customWidth="1"/>
    <col min="5896" max="5897" width="19" style="80" customWidth="1"/>
    <col min="5898" max="5898" width="13.85546875" style="80" customWidth="1"/>
    <col min="5899" max="5899" width="22" style="80" customWidth="1"/>
    <col min="5900" max="5900" width="24.42578125" style="80" customWidth="1"/>
    <col min="5901" max="5901" width="28.28515625" style="80" customWidth="1"/>
    <col min="5902" max="6144" width="9.140625" style="80"/>
    <col min="6145" max="6145" width="6.5703125" style="80" customWidth="1"/>
    <col min="6146" max="6146" width="12.85546875" style="80" customWidth="1"/>
    <col min="6147" max="6147" width="12.42578125" style="80" customWidth="1"/>
    <col min="6148" max="6148" width="29" style="80" customWidth="1"/>
    <col min="6149" max="6149" width="36.5703125" style="80" customWidth="1"/>
    <col min="6150" max="6150" width="12.5703125" style="80" customWidth="1"/>
    <col min="6151" max="6151" width="17.7109375" style="80" customWidth="1"/>
    <col min="6152" max="6153" width="19" style="80" customWidth="1"/>
    <col min="6154" max="6154" width="13.85546875" style="80" customWidth="1"/>
    <col min="6155" max="6155" width="22" style="80" customWidth="1"/>
    <col min="6156" max="6156" width="24.42578125" style="80" customWidth="1"/>
    <col min="6157" max="6157" width="28.28515625" style="80" customWidth="1"/>
    <col min="6158" max="6400" width="9.140625" style="80"/>
    <col min="6401" max="6401" width="6.5703125" style="80" customWidth="1"/>
    <col min="6402" max="6402" width="12.85546875" style="80" customWidth="1"/>
    <col min="6403" max="6403" width="12.42578125" style="80" customWidth="1"/>
    <col min="6404" max="6404" width="29" style="80" customWidth="1"/>
    <col min="6405" max="6405" width="36.5703125" style="80" customWidth="1"/>
    <col min="6406" max="6406" width="12.5703125" style="80" customWidth="1"/>
    <col min="6407" max="6407" width="17.7109375" style="80" customWidth="1"/>
    <col min="6408" max="6409" width="19" style="80" customWidth="1"/>
    <col min="6410" max="6410" width="13.85546875" style="80" customWidth="1"/>
    <col min="6411" max="6411" width="22" style="80" customWidth="1"/>
    <col min="6412" max="6412" width="24.42578125" style="80" customWidth="1"/>
    <col min="6413" max="6413" width="28.28515625" style="80" customWidth="1"/>
    <col min="6414" max="6656" width="9.140625" style="80"/>
    <col min="6657" max="6657" width="6.5703125" style="80" customWidth="1"/>
    <col min="6658" max="6658" width="12.85546875" style="80" customWidth="1"/>
    <col min="6659" max="6659" width="12.42578125" style="80" customWidth="1"/>
    <col min="6660" max="6660" width="29" style="80" customWidth="1"/>
    <col min="6661" max="6661" width="36.5703125" style="80" customWidth="1"/>
    <col min="6662" max="6662" width="12.5703125" style="80" customWidth="1"/>
    <col min="6663" max="6663" width="17.7109375" style="80" customWidth="1"/>
    <col min="6664" max="6665" width="19" style="80" customWidth="1"/>
    <col min="6666" max="6666" width="13.85546875" style="80" customWidth="1"/>
    <col min="6667" max="6667" width="22" style="80" customWidth="1"/>
    <col min="6668" max="6668" width="24.42578125" style="80" customWidth="1"/>
    <col min="6669" max="6669" width="28.28515625" style="80" customWidth="1"/>
    <col min="6670" max="6912" width="9.140625" style="80"/>
    <col min="6913" max="6913" width="6.5703125" style="80" customWidth="1"/>
    <col min="6914" max="6914" width="12.85546875" style="80" customWidth="1"/>
    <col min="6915" max="6915" width="12.42578125" style="80" customWidth="1"/>
    <col min="6916" max="6916" width="29" style="80" customWidth="1"/>
    <col min="6917" max="6917" width="36.5703125" style="80" customWidth="1"/>
    <col min="6918" max="6918" width="12.5703125" style="80" customWidth="1"/>
    <col min="6919" max="6919" width="17.7109375" style="80" customWidth="1"/>
    <col min="6920" max="6921" width="19" style="80" customWidth="1"/>
    <col min="6922" max="6922" width="13.85546875" style="80" customWidth="1"/>
    <col min="6923" max="6923" width="22" style="80" customWidth="1"/>
    <col min="6924" max="6924" width="24.42578125" style="80" customWidth="1"/>
    <col min="6925" max="6925" width="28.28515625" style="80" customWidth="1"/>
    <col min="6926" max="7168" width="9.140625" style="80"/>
    <col min="7169" max="7169" width="6.5703125" style="80" customWidth="1"/>
    <col min="7170" max="7170" width="12.85546875" style="80" customWidth="1"/>
    <col min="7171" max="7171" width="12.42578125" style="80" customWidth="1"/>
    <col min="7172" max="7172" width="29" style="80" customWidth="1"/>
    <col min="7173" max="7173" width="36.5703125" style="80" customWidth="1"/>
    <col min="7174" max="7174" width="12.5703125" style="80" customWidth="1"/>
    <col min="7175" max="7175" width="17.7109375" style="80" customWidth="1"/>
    <col min="7176" max="7177" width="19" style="80" customWidth="1"/>
    <col min="7178" max="7178" width="13.85546875" style="80" customWidth="1"/>
    <col min="7179" max="7179" width="22" style="80" customWidth="1"/>
    <col min="7180" max="7180" width="24.42578125" style="80" customWidth="1"/>
    <col min="7181" max="7181" width="28.28515625" style="80" customWidth="1"/>
    <col min="7182" max="7424" width="9.140625" style="80"/>
    <col min="7425" max="7425" width="6.5703125" style="80" customWidth="1"/>
    <col min="7426" max="7426" width="12.85546875" style="80" customWidth="1"/>
    <col min="7427" max="7427" width="12.42578125" style="80" customWidth="1"/>
    <col min="7428" max="7428" width="29" style="80" customWidth="1"/>
    <col min="7429" max="7429" width="36.5703125" style="80" customWidth="1"/>
    <col min="7430" max="7430" width="12.5703125" style="80" customWidth="1"/>
    <col min="7431" max="7431" width="17.7109375" style="80" customWidth="1"/>
    <col min="7432" max="7433" width="19" style="80" customWidth="1"/>
    <col min="7434" max="7434" width="13.85546875" style="80" customWidth="1"/>
    <col min="7435" max="7435" width="22" style="80" customWidth="1"/>
    <col min="7436" max="7436" width="24.42578125" style="80" customWidth="1"/>
    <col min="7437" max="7437" width="28.28515625" style="80" customWidth="1"/>
    <col min="7438" max="7680" width="9.140625" style="80"/>
    <col min="7681" max="7681" width="6.5703125" style="80" customWidth="1"/>
    <col min="7682" max="7682" width="12.85546875" style="80" customWidth="1"/>
    <col min="7683" max="7683" width="12.42578125" style="80" customWidth="1"/>
    <col min="7684" max="7684" width="29" style="80" customWidth="1"/>
    <col min="7685" max="7685" width="36.5703125" style="80" customWidth="1"/>
    <col min="7686" max="7686" width="12.5703125" style="80" customWidth="1"/>
    <col min="7687" max="7687" width="17.7109375" style="80" customWidth="1"/>
    <col min="7688" max="7689" width="19" style="80" customWidth="1"/>
    <col min="7690" max="7690" width="13.85546875" style="80" customWidth="1"/>
    <col min="7691" max="7691" width="22" style="80" customWidth="1"/>
    <col min="7692" max="7692" width="24.42578125" style="80" customWidth="1"/>
    <col min="7693" max="7693" width="28.28515625" style="80" customWidth="1"/>
    <col min="7694" max="7936" width="9.140625" style="80"/>
    <col min="7937" max="7937" width="6.5703125" style="80" customWidth="1"/>
    <col min="7938" max="7938" width="12.85546875" style="80" customWidth="1"/>
    <col min="7939" max="7939" width="12.42578125" style="80" customWidth="1"/>
    <col min="7940" max="7940" width="29" style="80" customWidth="1"/>
    <col min="7941" max="7941" width="36.5703125" style="80" customWidth="1"/>
    <col min="7942" max="7942" width="12.5703125" style="80" customWidth="1"/>
    <col min="7943" max="7943" width="17.7109375" style="80" customWidth="1"/>
    <col min="7944" max="7945" width="19" style="80" customWidth="1"/>
    <col min="7946" max="7946" width="13.85546875" style="80" customWidth="1"/>
    <col min="7947" max="7947" width="22" style="80" customWidth="1"/>
    <col min="7948" max="7948" width="24.42578125" style="80" customWidth="1"/>
    <col min="7949" max="7949" width="28.28515625" style="80" customWidth="1"/>
    <col min="7950" max="8192" width="9.140625" style="80"/>
    <col min="8193" max="8193" width="6.5703125" style="80" customWidth="1"/>
    <col min="8194" max="8194" width="12.85546875" style="80" customWidth="1"/>
    <col min="8195" max="8195" width="12.42578125" style="80" customWidth="1"/>
    <col min="8196" max="8196" width="29" style="80" customWidth="1"/>
    <col min="8197" max="8197" width="36.5703125" style="80" customWidth="1"/>
    <col min="8198" max="8198" width="12.5703125" style="80" customWidth="1"/>
    <col min="8199" max="8199" width="17.7109375" style="80" customWidth="1"/>
    <col min="8200" max="8201" width="19" style="80" customWidth="1"/>
    <col min="8202" max="8202" width="13.85546875" style="80" customWidth="1"/>
    <col min="8203" max="8203" width="22" style="80" customWidth="1"/>
    <col min="8204" max="8204" width="24.42578125" style="80" customWidth="1"/>
    <col min="8205" max="8205" width="28.28515625" style="80" customWidth="1"/>
    <col min="8206" max="8448" width="9.140625" style="80"/>
    <col min="8449" max="8449" width="6.5703125" style="80" customWidth="1"/>
    <col min="8450" max="8450" width="12.85546875" style="80" customWidth="1"/>
    <col min="8451" max="8451" width="12.42578125" style="80" customWidth="1"/>
    <col min="8452" max="8452" width="29" style="80" customWidth="1"/>
    <col min="8453" max="8453" width="36.5703125" style="80" customWidth="1"/>
    <col min="8454" max="8454" width="12.5703125" style="80" customWidth="1"/>
    <col min="8455" max="8455" width="17.7109375" style="80" customWidth="1"/>
    <col min="8456" max="8457" width="19" style="80" customWidth="1"/>
    <col min="8458" max="8458" width="13.85546875" style="80" customWidth="1"/>
    <col min="8459" max="8459" width="22" style="80" customWidth="1"/>
    <col min="8460" max="8460" width="24.42578125" style="80" customWidth="1"/>
    <col min="8461" max="8461" width="28.28515625" style="80" customWidth="1"/>
    <col min="8462" max="8704" width="9.140625" style="80"/>
    <col min="8705" max="8705" width="6.5703125" style="80" customWidth="1"/>
    <col min="8706" max="8706" width="12.85546875" style="80" customWidth="1"/>
    <col min="8707" max="8707" width="12.42578125" style="80" customWidth="1"/>
    <col min="8708" max="8708" width="29" style="80" customWidth="1"/>
    <col min="8709" max="8709" width="36.5703125" style="80" customWidth="1"/>
    <col min="8710" max="8710" width="12.5703125" style="80" customWidth="1"/>
    <col min="8711" max="8711" width="17.7109375" style="80" customWidth="1"/>
    <col min="8712" max="8713" width="19" style="80" customWidth="1"/>
    <col min="8714" max="8714" width="13.85546875" style="80" customWidth="1"/>
    <col min="8715" max="8715" width="22" style="80" customWidth="1"/>
    <col min="8716" max="8716" width="24.42578125" style="80" customWidth="1"/>
    <col min="8717" max="8717" width="28.28515625" style="80" customWidth="1"/>
    <col min="8718" max="8960" width="9.140625" style="80"/>
    <col min="8961" max="8961" width="6.5703125" style="80" customWidth="1"/>
    <col min="8962" max="8962" width="12.85546875" style="80" customWidth="1"/>
    <col min="8963" max="8963" width="12.42578125" style="80" customWidth="1"/>
    <col min="8964" max="8964" width="29" style="80" customWidth="1"/>
    <col min="8965" max="8965" width="36.5703125" style="80" customWidth="1"/>
    <col min="8966" max="8966" width="12.5703125" style="80" customWidth="1"/>
    <col min="8967" max="8967" width="17.7109375" style="80" customWidth="1"/>
    <col min="8968" max="8969" width="19" style="80" customWidth="1"/>
    <col min="8970" max="8970" width="13.85546875" style="80" customWidth="1"/>
    <col min="8971" max="8971" width="22" style="80" customWidth="1"/>
    <col min="8972" max="8972" width="24.42578125" style="80" customWidth="1"/>
    <col min="8973" max="8973" width="28.28515625" style="80" customWidth="1"/>
    <col min="8974" max="9216" width="9.140625" style="80"/>
    <col min="9217" max="9217" width="6.5703125" style="80" customWidth="1"/>
    <col min="9218" max="9218" width="12.85546875" style="80" customWidth="1"/>
    <col min="9219" max="9219" width="12.42578125" style="80" customWidth="1"/>
    <col min="9220" max="9220" width="29" style="80" customWidth="1"/>
    <col min="9221" max="9221" width="36.5703125" style="80" customWidth="1"/>
    <col min="9222" max="9222" width="12.5703125" style="80" customWidth="1"/>
    <col min="9223" max="9223" width="17.7109375" style="80" customWidth="1"/>
    <col min="9224" max="9225" width="19" style="80" customWidth="1"/>
    <col min="9226" max="9226" width="13.85546875" style="80" customWidth="1"/>
    <col min="9227" max="9227" width="22" style="80" customWidth="1"/>
    <col min="9228" max="9228" width="24.42578125" style="80" customWidth="1"/>
    <col min="9229" max="9229" width="28.28515625" style="80" customWidth="1"/>
    <col min="9230" max="9472" width="9.140625" style="80"/>
    <col min="9473" max="9473" width="6.5703125" style="80" customWidth="1"/>
    <col min="9474" max="9474" width="12.85546875" style="80" customWidth="1"/>
    <col min="9475" max="9475" width="12.42578125" style="80" customWidth="1"/>
    <col min="9476" max="9476" width="29" style="80" customWidth="1"/>
    <col min="9477" max="9477" width="36.5703125" style="80" customWidth="1"/>
    <col min="9478" max="9478" width="12.5703125" style="80" customWidth="1"/>
    <col min="9479" max="9479" width="17.7109375" style="80" customWidth="1"/>
    <col min="9480" max="9481" width="19" style="80" customWidth="1"/>
    <col min="9482" max="9482" width="13.85546875" style="80" customWidth="1"/>
    <col min="9483" max="9483" width="22" style="80" customWidth="1"/>
    <col min="9484" max="9484" width="24.42578125" style="80" customWidth="1"/>
    <col min="9485" max="9485" width="28.28515625" style="80" customWidth="1"/>
    <col min="9486" max="9728" width="9.140625" style="80"/>
    <col min="9729" max="9729" width="6.5703125" style="80" customWidth="1"/>
    <col min="9730" max="9730" width="12.85546875" style="80" customWidth="1"/>
    <col min="9731" max="9731" width="12.42578125" style="80" customWidth="1"/>
    <col min="9732" max="9732" width="29" style="80" customWidth="1"/>
    <col min="9733" max="9733" width="36.5703125" style="80" customWidth="1"/>
    <col min="9734" max="9734" width="12.5703125" style="80" customWidth="1"/>
    <col min="9735" max="9735" width="17.7109375" style="80" customWidth="1"/>
    <col min="9736" max="9737" width="19" style="80" customWidth="1"/>
    <col min="9738" max="9738" width="13.85546875" style="80" customWidth="1"/>
    <col min="9739" max="9739" width="22" style="80" customWidth="1"/>
    <col min="9740" max="9740" width="24.42578125" style="80" customWidth="1"/>
    <col min="9741" max="9741" width="28.28515625" style="80" customWidth="1"/>
    <col min="9742" max="9984" width="9.140625" style="80"/>
    <col min="9985" max="9985" width="6.5703125" style="80" customWidth="1"/>
    <col min="9986" max="9986" width="12.85546875" style="80" customWidth="1"/>
    <col min="9987" max="9987" width="12.42578125" style="80" customWidth="1"/>
    <col min="9988" max="9988" width="29" style="80" customWidth="1"/>
    <col min="9989" max="9989" width="36.5703125" style="80" customWidth="1"/>
    <col min="9990" max="9990" width="12.5703125" style="80" customWidth="1"/>
    <col min="9991" max="9991" width="17.7109375" style="80" customWidth="1"/>
    <col min="9992" max="9993" width="19" style="80" customWidth="1"/>
    <col min="9994" max="9994" width="13.85546875" style="80" customWidth="1"/>
    <col min="9995" max="9995" width="22" style="80" customWidth="1"/>
    <col min="9996" max="9996" width="24.42578125" style="80" customWidth="1"/>
    <col min="9997" max="9997" width="28.28515625" style="80" customWidth="1"/>
    <col min="9998" max="10240" width="9.140625" style="80"/>
    <col min="10241" max="10241" width="6.5703125" style="80" customWidth="1"/>
    <col min="10242" max="10242" width="12.85546875" style="80" customWidth="1"/>
    <col min="10243" max="10243" width="12.42578125" style="80" customWidth="1"/>
    <col min="10244" max="10244" width="29" style="80" customWidth="1"/>
    <col min="10245" max="10245" width="36.5703125" style="80" customWidth="1"/>
    <col min="10246" max="10246" width="12.5703125" style="80" customWidth="1"/>
    <col min="10247" max="10247" width="17.7109375" style="80" customWidth="1"/>
    <col min="10248" max="10249" width="19" style="80" customWidth="1"/>
    <col min="10250" max="10250" width="13.85546875" style="80" customWidth="1"/>
    <col min="10251" max="10251" width="22" style="80" customWidth="1"/>
    <col min="10252" max="10252" width="24.42578125" style="80" customWidth="1"/>
    <col min="10253" max="10253" width="28.28515625" style="80" customWidth="1"/>
    <col min="10254" max="10496" width="9.140625" style="80"/>
    <col min="10497" max="10497" width="6.5703125" style="80" customWidth="1"/>
    <col min="10498" max="10498" width="12.85546875" style="80" customWidth="1"/>
    <col min="10499" max="10499" width="12.42578125" style="80" customWidth="1"/>
    <col min="10500" max="10500" width="29" style="80" customWidth="1"/>
    <col min="10501" max="10501" width="36.5703125" style="80" customWidth="1"/>
    <col min="10502" max="10502" width="12.5703125" style="80" customWidth="1"/>
    <col min="10503" max="10503" width="17.7109375" style="80" customWidth="1"/>
    <col min="10504" max="10505" width="19" style="80" customWidth="1"/>
    <col min="10506" max="10506" width="13.85546875" style="80" customWidth="1"/>
    <col min="10507" max="10507" width="22" style="80" customWidth="1"/>
    <col min="10508" max="10508" width="24.42578125" style="80" customWidth="1"/>
    <col min="10509" max="10509" width="28.28515625" style="80" customWidth="1"/>
    <col min="10510" max="10752" width="9.140625" style="80"/>
    <col min="10753" max="10753" width="6.5703125" style="80" customWidth="1"/>
    <col min="10754" max="10754" width="12.85546875" style="80" customWidth="1"/>
    <col min="10755" max="10755" width="12.42578125" style="80" customWidth="1"/>
    <col min="10756" max="10756" width="29" style="80" customWidth="1"/>
    <col min="10757" max="10757" width="36.5703125" style="80" customWidth="1"/>
    <col min="10758" max="10758" width="12.5703125" style="80" customWidth="1"/>
    <col min="10759" max="10759" width="17.7109375" style="80" customWidth="1"/>
    <col min="10760" max="10761" width="19" style="80" customWidth="1"/>
    <col min="10762" max="10762" width="13.85546875" style="80" customWidth="1"/>
    <col min="10763" max="10763" width="22" style="80" customWidth="1"/>
    <col min="10764" max="10764" width="24.42578125" style="80" customWidth="1"/>
    <col min="10765" max="10765" width="28.28515625" style="80" customWidth="1"/>
    <col min="10766" max="11008" width="9.140625" style="80"/>
    <col min="11009" max="11009" width="6.5703125" style="80" customWidth="1"/>
    <col min="11010" max="11010" width="12.85546875" style="80" customWidth="1"/>
    <col min="11011" max="11011" width="12.42578125" style="80" customWidth="1"/>
    <col min="11012" max="11012" width="29" style="80" customWidth="1"/>
    <col min="11013" max="11013" width="36.5703125" style="80" customWidth="1"/>
    <col min="11014" max="11014" width="12.5703125" style="80" customWidth="1"/>
    <col min="11015" max="11015" width="17.7109375" style="80" customWidth="1"/>
    <col min="11016" max="11017" width="19" style="80" customWidth="1"/>
    <col min="11018" max="11018" width="13.85546875" style="80" customWidth="1"/>
    <col min="11019" max="11019" width="22" style="80" customWidth="1"/>
    <col min="11020" max="11020" width="24.42578125" style="80" customWidth="1"/>
    <col min="11021" max="11021" width="28.28515625" style="80" customWidth="1"/>
    <col min="11022" max="11264" width="9.140625" style="80"/>
    <col min="11265" max="11265" width="6.5703125" style="80" customWidth="1"/>
    <col min="11266" max="11266" width="12.85546875" style="80" customWidth="1"/>
    <col min="11267" max="11267" width="12.42578125" style="80" customWidth="1"/>
    <col min="11268" max="11268" width="29" style="80" customWidth="1"/>
    <col min="11269" max="11269" width="36.5703125" style="80" customWidth="1"/>
    <col min="11270" max="11270" width="12.5703125" style="80" customWidth="1"/>
    <col min="11271" max="11271" width="17.7109375" style="80" customWidth="1"/>
    <col min="11272" max="11273" width="19" style="80" customWidth="1"/>
    <col min="11274" max="11274" width="13.85546875" style="80" customWidth="1"/>
    <col min="11275" max="11275" width="22" style="80" customWidth="1"/>
    <col min="11276" max="11276" width="24.42578125" style="80" customWidth="1"/>
    <col min="11277" max="11277" width="28.28515625" style="80" customWidth="1"/>
    <col min="11278" max="11520" width="9.140625" style="80"/>
    <col min="11521" max="11521" width="6.5703125" style="80" customWidth="1"/>
    <col min="11522" max="11522" width="12.85546875" style="80" customWidth="1"/>
    <col min="11523" max="11523" width="12.42578125" style="80" customWidth="1"/>
    <col min="11524" max="11524" width="29" style="80" customWidth="1"/>
    <col min="11525" max="11525" width="36.5703125" style="80" customWidth="1"/>
    <col min="11526" max="11526" width="12.5703125" style="80" customWidth="1"/>
    <col min="11527" max="11527" width="17.7109375" style="80" customWidth="1"/>
    <col min="11528" max="11529" width="19" style="80" customWidth="1"/>
    <col min="11530" max="11530" width="13.85546875" style="80" customWidth="1"/>
    <col min="11531" max="11531" width="22" style="80" customWidth="1"/>
    <col min="11532" max="11532" width="24.42578125" style="80" customWidth="1"/>
    <col min="11533" max="11533" width="28.28515625" style="80" customWidth="1"/>
    <col min="11534" max="11776" width="9.140625" style="80"/>
    <col min="11777" max="11777" width="6.5703125" style="80" customWidth="1"/>
    <col min="11778" max="11778" width="12.85546875" style="80" customWidth="1"/>
    <col min="11779" max="11779" width="12.42578125" style="80" customWidth="1"/>
    <col min="11780" max="11780" width="29" style="80" customWidth="1"/>
    <col min="11781" max="11781" width="36.5703125" style="80" customWidth="1"/>
    <col min="11782" max="11782" width="12.5703125" style="80" customWidth="1"/>
    <col min="11783" max="11783" width="17.7109375" style="80" customWidth="1"/>
    <col min="11784" max="11785" width="19" style="80" customWidth="1"/>
    <col min="11786" max="11786" width="13.85546875" style="80" customWidth="1"/>
    <col min="11787" max="11787" width="22" style="80" customWidth="1"/>
    <col min="11788" max="11788" width="24.42578125" style="80" customWidth="1"/>
    <col min="11789" max="11789" width="28.28515625" style="80" customWidth="1"/>
    <col min="11790" max="12032" width="9.140625" style="80"/>
    <col min="12033" max="12033" width="6.5703125" style="80" customWidth="1"/>
    <col min="12034" max="12034" width="12.85546875" style="80" customWidth="1"/>
    <col min="12035" max="12035" width="12.42578125" style="80" customWidth="1"/>
    <col min="12036" max="12036" width="29" style="80" customWidth="1"/>
    <col min="12037" max="12037" width="36.5703125" style="80" customWidth="1"/>
    <col min="12038" max="12038" width="12.5703125" style="80" customWidth="1"/>
    <col min="12039" max="12039" width="17.7109375" style="80" customWidth="1"/>
    <col min="12040" max="12041" width="19" style="80" customWidth="1"/>
    <col min="12042" max="12042" width="13.85546875" style="80" customWidth="1"/>
    <col min="12043" max="12043" width="22" style="80" customWidth="1"/>
    <col min="12044" max="12044" width="24.42578125" style="80" customWidth="1"/>
    <col min="12045" max="12045" width="28.28515625" style="80" customWidth="1"/>
    <col min="12046" max="12288" width="9.140625" style="80"/>
    <col min="12289" max="12289" width="6.5703125" style="80" customWidth="1"/>
    <col min="12290" max="12290" width="12.85546875" style="80" customWidth="1"/>
    <col min="12291" max="12291" width="12.42578125" style="80" customWidth="1"/>
    <col min="12292" max="12292" width="29" style="80" customWidth="1"/>
    <col min="12293" max="12293" width="36.5703125" style="80" customWidth="1"/>
    <col min="12294" max="12294" width="12.5703125" style="80" customWidth="1"/>
    <col min="12295" max="12295" width="17.7109375" style="80" customWidth="1"/>
    <col min="12296" max="12297" width="19" style="80" customWidth="1"/>
    <col min="12298" max="12298" width="13.85546875" style="80" customWidth="1"/>
    <col min="12299" max="12299" width="22" style="80" customWidth="1"/>
    <col min="12300" max="12300" width="24.42578125" style="80" customWidth="1"/>
    <col min="12301" max="12301" width="28.28515625" style="80" customWidth="1"/>
    <col min="12302" max="12544" width="9.140625" style="80"/>
    <col min="12545" max="12545" width="6.5703125" style="80" customWidth="1"/>
    <col min="12546" max="12546" width="12.85546875" style="80" customWidth="1"/>
    <col min="12547" max="12547" width="12.42578125" style="80" customWidth="1"/>
    <col min="12548" max="12548" width="29" style="80" customWidth="1"/>
    <col min="12549" max="12549" width="36.5703125" style="80" customWidth="1"/>
    <col min="12550" max="12550" width="12.5703125" style="80" customWidth="1"/>
    <col min="12551" max="12551" width="17.7109375" style="80" customWidth="1"/>
    <col min="12552" max="12553" width="19" style="80" customWidth="1"/>
    <col min="12554" max="12554" width="13.85546875" style="80" customWidth="1"/>
    <col min="12555" max="12555" width="22" style="80" customWidth="1"/>
    <col min="12556" max="12556" width="24.42578125" style="80" customWidth="1"/>
    <col min="12557" max="12557" width="28.28515625" style="80" customWidth="1"/>
    <col min="12558" max="12800" width="9.140625" style="80"/>
    <col min="12801" max="12801" width="6.5703125" style="80" customWidth="1"/>
    <col min="12802" max="12802" width="12.85546875" style="80" customWidth="1"/>
    <col min="12803" max="12803" width="12.42578125" style="80" customWidth="1"/>
    <col min="12804" max="12804" width="29" style="80" customWidth="1"/>
    <col min="12805" max="12805" width="36.5703125" style="80" customWidth="1"/>
    <col min="12806" max="12806" width="12.5703125" style="80" customWidth="1"/>
    <col min="12807" max="12807" width="17.7109375" style="80" customWidth="1"/>
    <col min="12808" max="12809" width="19" style="80" customWidth="1"/>
    <col min="12810" max="12810" width="13.85546875" style="80" customWidth="1"/>
    <col min="12811" max="12811" width="22" style="80" customWidth="1"/>
    <col min="12812" max="12812" width="24.42578125" style="80" customWidth="1"/>
    <col min="12813" max="12813" width="28.28515625" style="80" customWidth="1"/>
    <col min="12814" max="13056" width="9.140625" style="80"/>
    <col min="13057" max="13057" width="6.5703125" style="80" customWidth="1"/>
    <col min="13058" max="13058" width="12.85546875" style="80" customWidth="1"/>
    <col min="13059" max="13059" width="12.42578125" style="80" customWidth="1"/>
    <col min="13060" max="13060" width="29" style="80" customWidth="1"/>
    <col min="13061" max="13061" width="36.5703125" style="80" customWidth="1"/>
    <col min="13062" max="13062" width="12.5703125" style="80" customWidth="1"/>
    <col min="13063" max="13063" width="17.7109375" style="80" customWidth="1"/>
    <col min="13064" max="13065" width="19" style="80" customWidth="1"/>
    <col min="13066" max="13066" width="13.85546875" style="80" customWidth="1"/>
    <col min="13067" max="13067" width="22" style="80" customWidth="1"/>
    <col min="13068" max="13068" width="24.42578125" style="80" customWidth="1"/>
    <col min="13069" max="13069" width="28.28515625" style="80" customWidth="1"/>
    <col min="13070" max="13312" width="9.140625" style="80"/>
    <col min="13313" max="13313" width="6.5703125" style="80" customWidth="1"/>
    <col min="13314" max="13314" width="12.85546875" style="80" customWidth="1"/>
    <col min="13315" max="13315" width="12.42578125" style="80" customWidth="1"/>
    <col min="13316" max="13316" width="29" style="80" customWidth="1"/>
    <col min="13317" max="13317" width="36.5703125" style="80" customWidth="1"/>
    <col min="13318" max="13318" width="12.5703125" style="80" customWidth="1"/>
    <col min="13319" max="13319" width="17.7109375" style="80" customWidth="1"/>
    <col min="13320" max="13321" width="19" style="80" customWidth="1"/>
    <col min="13322" max="13322" width="13.85546875" style="80" customWidth="1"/>
    <col min="13323" max="13323" width="22" style="80" customWidth="1"/>
    <col min="13324" max="13324" width="24.42578125" style="80" customWidth="1"/>
    <col min="13325" max="13325" width="28.28515625" style="80" customWidth="1"/>
    <col min="13326" max="13568" width="9.140625" style="80"/>
    <col min="13569" max="13569" width="6.5703125" style="80" customWidth="1"/>
    <col min="13570" max="13570" width="12.85546875" style="80" customWidth="1"/>
    <col min="13571" max="13571" width="12.42578125" style="80" customWidth="1"/>
    <col min="13572" max="13572" width="29" style="80" customWidth="1"/>
    <col min="13573" max="13573" width="36.5703125" style="80" customWidth="1"/>
    <col min="13574" max="13574" width="12.5703125" style="80" customWidth="1"/>
    <col min="13575" max="13575" width="17.7109375" style="80" customWidth="1"/>
    <col min="13576" max="13577" width="19" style="80" customWidth="1"/>
    <col min="13578" max="13578" width="13.85546875" style="80" customWidth="1"/>
    <col min="13579" max="13579" width="22" style="80" customWidth="1"/>
    <col min="13580" max="13580" width="24.42578125" style="80" customWidth="1"/>
    <col min="13581" max="13581" width="28.28515625" style="80" customWidth="1"/>
    <col min="13582" max="13824" width="9.140625" style="80"/>
    <col min="13825" max="13825" width="6.5703125" style="80" customWidth="1"/>
    <col min="13826" max="13826" width="12.85546875" style="80" customWidth="1"/>
    <col min="13827" max="13827" width="12.42578125" style="80" customWidth="1"/>
    <col min="13828" max="13828" width="29" style="80" customWidth="1"/>
    <col min="13829" max="13829" width="36.5703125" style="80" customWidth="1"/>
    <col min="13830" max="13830" width="12.5703125" style="80" customWidth="1"/>
    <col min="13831" max="13831" width="17.7109375" style="80" customWidth="1"/>
    <col min="13832" max="13833" width="19" style="80" customWidth="1"/>
    <col min="13834" max="13834" width="13.85546875" style="80" customWidth="1"/>
    <col min="13835" max="13835" width="22" style="80" customWidth="1"/>
    <col min="13836" max="13836" width="24.42578125" style="80" customWidth="1"/>
    <col min="13837" max="13837" width="28.28515625" style="80" customWidth="1"/>
    <col min="13838" max="14080" width="9.140625" style="80"/>
    <col min="14081" max="14081" width="6.5703125" style="80" customWidth="1"/>
    <col min="14082" max="14082" width="12.85546875" style="80" customWidth="1"/>
    <col min="14083" max="14083" width="12.42578125" style="80" customWidth="1"/>
    <col min="14084" max="14084" width="29" style="80" customWidth="1"/>
    <col min="14085" max="14085" width="36.5703125" style="80" customWidth="1"/>
    <col min="14086" max="14086" width="12.5703125" style="80" customWidth="1"/>
    <col min="14087" max="14087" width="17.7109375" style="80" customWidth="1"/>
    <col min="14088" max="14089" width="19" style="80" customWidth="1"/>
    <col min="14090" max="14090" width="13.85546875" style="80" customWidth="1"/>
    <col min="14091" max="14091" width="22" style="80" customWidth="1"/>
    <col min="14092" max="14092" width="24.42578125" style="80" customWidth="1"/>
    <col min="14093" max="14093" width="28.28515625" style="80" customWidth="1"/>
    <col min="14094" max="14336" width="9.140625" style="80"/>
    <col min="14337" max="14337" width="6.5703125" style="80" customWidth="1"/>
    <col min="14338" max="14338" width="12.85546875" style="80" customWidth="1"/>
    <col min="14339" max="14339" width="12.42578125" style="80" customWidth="1"/>
    <col min="14340" max="14340" width="29" style="80" customWidth="1"/>
    <col min="14341" max="14341" width="36.5703125" style="80" customWidth="1"/>
    <col min="14342" max="14342" width="12.5703125" style="80" customWidth="1"/>
    <col min="14343" max="14343" width="17.7109375" style="80" customWidth="1"/>
    <col min="14344" max="14345" width="19" style="80" customWidth="1"/>
    <col min="14346" max="14346" width="13.85546875" style="80" customWidth="1"/>
    <col min="14347" max="14347" width="22" style="80" customWidth="1"/>
    <col min="14348" max="14348" width="24.42578125" style="80" customWidth="1"/>
    <col min="14349" max="14349" width="28.28515625" style="80" customWidth="1"/>
    <col min="14350" max="14592" width="9.140625" style="80"/>
    <col min="14593" max="14593" width="6.5703125" style="80" customWidth="1"/>
    <col min="14594" max="14594" width="12.85546875" style="80" customWidth="1"/>
    <col min="14595" max="14595" width="12.42578125" style="80" customWidth="1"/>
    <col min="14596" max="14596" width="29" style="80" customWidth="1"/>
    <col min="14597" max="14597" width="36.5703125" style="80" customWidth="1"/>
    <col min="14598" max="14598" width="12.5703125" style="80" customWidth="1"/>
    <col min="14599" max="14599" width="17.7109375" style="80" customWidth="1"/>
    <col min="14600" max="14601" width="19" style="80" customWidth="1"/>
    <col min="14602" max="14602" width="13.85546875" style="80" customWidth="1"/>
    <col min="14603" max="14603" width="22" style="80" customWidth="1"/>
    <col min="14604" max="14604" width="24.42578125" style="80" customWidth="1"/>
    <col min="14605" max="14605" width="28.28515625" style="80" customWidth="1"/>
    <col min="14606" max="14848" width="9.140625" style="80"/>
    <col min="14849" max="14849" width="6.5703125" style="80" customWidth="1"/>
    <col min="14850" max="14850" width="12.85546875" style="80" customWidth="1"/>
    <col min="14851" max="14851" width="12.42578125" style="80" customWidth="1"/>
    <col min="14852" max="14852" width="29" style="80" customWidth="1"/>
    <col min="14853" max="14853" width="36.5703125" style="80" customWidth="1"/>
    <col min="14854" max="14854" width="12.5703125" style="80" customWidth="1"/>
    <col min="14855" max="14855" width="17.7109375" style="80" customWidth="1"/>
    <col min="14856" max="14857" width="19" style="80" customWidth="1"/>
    <col min="14858" max="14858" width="13.85546875" style="80" customWidth="1"/>
    <col min="14859" max="14859" width="22" style="80" customWidth="1"/>
    <col min="14860" max="14860" width="24.42578125" style="80" customWidth="1"/>
    <col min="14861" max="14861" width="28.28515625" style="80" customWidth="1"/>
    <col min="14862" max="15104" width="9.140625" style="80"/>
    <col min="15105" max="15105" width="6.5703125" style="80" customWidth="1"/>
    <col min="15106" max="15106" width="12.85546875" style="80" customWidth="1"/>
    <col min="15107" max="15107" width="12.42578125" style="80" customWidth="1"/>
    <col min="15108" max="15108" width="29" style="80" customWidth="1"/>
    <col min="15109" max="15109" width="36.5703125" style="80" customWidth="1"/>
    <col min="15110" max="15110" width="12.5703125" style="80" customWidth="1"/>
    <col min="15111" max="15111" width="17.7109375" style="80" customWidth="1"/>
    <col min="15112" max="15113" width="19" style="80" customWidth="1"/>
    <col min="15114" max="15114" width="13.85546875" style="80" customWidth="1"/>
    <col min="15115" max="15115" width="22" style="80" customWidth="1"/>
    <col min="15116" max="15116" width="24.42578125" style="80" customWidth="1"/>
    <col min="15117" max="15117" width="28.28515625" style="80" customWidth="1"/>
    <col min="15118" max="15360" width="9.140625" style="80"/>
    <col min="15361" max="15361" width="6.5703125" style="80" customWidth="1"/>
    <col min="15362" max="15362" width="12.85546875" style="80" customWidth="1"/>
    <col min="15363" max="15363" width="12.42578125" style="80" customWidth="1"/>
    <col min="15364" max="15364" width="29" style="80" customWidth="1"/>
    <col min="15365" max="15365" width="36.5703125" style="80" customWidth="1"/>
    <col min="15366" max="15366" width="12.5703125" style="80" customWidth="1"/>
    <col min="15367" max="15367" width="17.7109375" style="80" customWidth="1"/>
    <col min="15368" max="15369" width="19" style="80" customWidth="1"/>
    <col min="15370" max="15370" width="13.85546875" style="80" customWidth="1"/>
    <col min="15371" max="15371" width="22" style="80" customWidth="1"/>
    <col min="15372" max="15372" width="24.42578125" style="80" customWidth="1"/>
    <col min="15373" max="15373" width="28.28515625" style="80" customWidth="1"/>
    <col min="15374" max="15616" width="9.140625" style="80"/>
    <col min="15617" max="15617" width="6.5703125" style="80" customWidth="1"/>
    <col min="15618" max="15618" width="12.85546875" style="80" customWidth="1"/>
    <col min="15619" max="15619" width="12.42578125" style="80" customWidth="1"/>
    <col min="15620" max="15620" width="29" style="80" customWidth="1"/>
    <col min="15621" max="15621" width="36.5703125" style="80" customWidth="1"/>
    <col min="15622" max="15622" width="12.5703125" style="80" customWidth="1"/>
    <col min="15623" max="15623" width="17.7109375" style="80" customWidth="1"/>
    <col min="15624" max="15625" width="19" style="80" customWidth="1"/>
    <col min="15626" max="15626" width="13.85546875" style="80" customWidth="1"/>
    <col min="15627" max="15627" width="22" style="80" customWidth="1"/>
    <col min="15628" max="15628" width="24.42578125" style="80" customWidth="1"/>
    <col min="15629" max="15629" width="28.28515625" style="80" customWidth="1"/>
    <col min="15630" max="15872" width="9.140625" style="80"/>
    <col min="15873" max="15873" width="6.5703125" style="80" customWidth="1"/>
    <col min="15874" max="15874" width="12.85546875" style="80" customWidth="1"/>
    <col min="15875" max="15875" width="12.42578125" style="80" customWidth="1"/>
    <col min="15876" max="15876" width="29" style="80" customWidth="1"/>
    <col min="15877" max="15877" width="36.5703125" style="80" customWidth="1"/>
    <col min="15878" max="15878" width="12.5703125" style="80" customWidth="1"/>
    <col min="15879" max="15879" width="17.7109375" style="80" customWidth="1"/>
    <col min="15880" max="15881" width="19" style="80" customWidth="1"/>
    <col min="15882" max="15882" width="13.85546875" style="80" customWidth="1"/>
    <col min="15883" max="15883" width="22" style="80" customWidth="1"/>
    <col min="15884" max="15884" width="24.42578125" style="80" customWidth="1"/>
    <col min="15885" max="15885" width="28.28515625" style="80" customWidth="1"/>
    <col min="15886" max="16128" width="9.140625" style="80"/>
    <col min="16129" max="16129" width="6.5703125" style="80" customWidth="1"/>
    <col min="16130" max="16130" width="12.85546875" style="80" customWidth="1"/>
    <col min="16131" max="16131" width="12.42578125" style="80" customWidth="1"/>
    <col min="16132" max="16132" width="29" style="80" customWidth="1"/>
    <col min="16133" max="16133" width="36.5703125" style="80" customWidth="1"/>
    <col min="16134" max="16134" width="12.5703125" style="80" customWidth="1"/>
    <col min="16135" max="16135" width="17.7109375" style="80" customWidth="1"/>
    <col min="16136" max="16137" width="19" style="80" customWidth="1"/>
    <col min="16138" max="16138" width="13.85546875" style="80" customWidth="1"/>
    <col min="16139" max="16139" width="22" style="80" customWidth="1"/>
    <col min="16140" max="16140" width="24.42578125" style="80" customWidth="1"/>
    <col min="16141" max="16141" width="28.28515625" style="80" customWidth="1"/>
    <col min="16142" max="16384" width="9.140625" style="80"/>
  </cols>
  <sheetData>
    <row r="1" spans="1:8" x14ac:dyDescent="0.3">
      <c r="A1" s="77"/>
      <c r="B1" s="77"/>
      <c r="C1" s="77"/>
      <c r="D1" s="77"/>
      <c r="E1" s="78"/>
      <c r="F1" s="79"/>
      <c r="G1" s="77"/>
    </row>
    <row r="2" spans="1:8" x14ac:dyDescent="0.3">
      <c r="A2" s="81" t="s">
        <v>123</v>
      </c>
      <c r="B2" s="81"/>
      <c r="C2" s="81"/>
      <c r="D2" s="81"/>
      <c r="E2" s="78"/>
      <c r="F2" s="79"/>
      <c r="G2" s="77"/>
    </row>
    <row r="3" spans="1:8" ht="22.5" customHeight="1" x14ac:dyDescent="0.3">
      <c r="A3" s="81" t="s">
        <v>124</v>
      </c>
      <c r="B3" s="81"/>
      <c r="C3" s="81"/>
      <c r="D3" s="81"/>
      <c r="E3" s="78"/>
      <c r="F3" s="79"/>
      <c r="G3" s="77"/>
    </row>
    <row r="4" spans="1:8" ht="21.75" customHeight="1" x14ac:dyDescent="0.3">
      <c r="A4" s="81" t="s">
        <v>125</v>
      </c>
      <c r="B4" s="81"/>
      <c r="C4" s="81"/>
      <c r="D4" s="81"/>
      <c r="E4" s="78"/>
      <c r="F4" s="79"/>
      <c r="G4" s="77"/>
    </row>
    <row r="5" spans="1:8" s="82" customFormat="1" ht="18" customHeight="1" thickBot="1" x14ac:dyDescent="0.35">
      <c r="A5" s="81"/>
      <c r="B5" s="81"/>
      <c r="C5" s="81"/>
      <c r="D5" s="81" t="s">
        <v>126</v>
      </c>
      <c r="E5" s="81"/>
      <c r="F5" s="79"/>
      <c r="G5" s="77"/>
    </row>
    <row r="6" spans="1:8" ht="81.75" customHeight="1" thickBot="1" x14ac:dyDescent="0.35">
      <c r="A6" s="83" t="s">
        <v>127</v>
      </c>
      <c r="B6" s="84" t="s">
        <v>128</v>
      </c>
      <c r="C6" s="85" t="s">
        <v>129</v>
      </c>
      <c r="D6" s="86" t="s">
        <v>130</v>
      </c>
      <c r="E6" s="87" t="s">
        <v>131</v>
      </c>
      <c r="F6" s="88" t="s">
        <v>132</v>
      </c>
      <c r="G6" s="77"/>
    </row>
    <row r="7" spans="1:8" ht="36" customHeight="1" x14ac:dyDescent="0.3">
      <c r="A7" s="89">
        <v>1</v>
      </c>
      <c r="B7" s="90">
        <v>44287</v>
      </c>
      <c r="C7" s="91">
        <v>1135</v>
      </c>
      <c r="D7" s="89" t="s">
        <v>133</v>
      </c>
      <c r="E7" s="92" t="s">
        <v>134</v>
      </c>
      <c r="F7" s="93">
        <v>3570</v>
      </c>
      <c r="G7" s="94"/>
      <c r="H7" s="95"/>
    </row>
    <row r="8" spans="1:8" ht="29.25" customHeight="1" x14ac:dyDescent="0.3">
      <c r="A8" s="89">
        <v>2</v>
      </c>
      <c r="B8" s="90">
        <v>44287</v>
      </c>
      <c r="C8" s="91">
        <v>1140</v>
      </c>
      <c r="D8" s="89" t="s">
        <v>63</v>
      </c>
      <c r="E8" s="92" t="s">
        <v>135</v>
      </c>
      <c r="F8" s="93">
        <v>720</v>
      </c>
      <c r="G8" s="94"/>
      <c r="H8" s="95"/>
    </row>
    <row r="9" spans="1:8" ht="35.25" customHeight="1" x14ac:dyDescent="0.3">
      <c r="A9" s="89">
        <v>3</v>
      </c>
      <c r="B9" s="90">
        <v>44287</v>
      </c>
      <c r="C9" s="91">
        <v>1141</v>
      </c>
      <c r="D9" s="89" t="s">
        <v>63</v>
      </c>
      <c r="E9" s="92" t="s">
        <v>136</v>
      </c>
      <c r="F9" s="93">
        <v>720</v>
      </c>
      <c r="G9" s="94"/>
      <c r="H9" s="95"/>
    </row>
    <row r="10" spans="1:8" ht="31.5" customHeight="1" x14ac:dyDescent="0.3">
      <c r="A10" s="89">
        <v>4</v>
      </c>
      <c r="B10" s="90">
        <v>44293</v>
      </c>
      <c r="C10" s="91">
        <v>33</v>
      </c>
      <c r="D10" s="89" t="s">
        <v>137</v>
      </c>
      <c r="E10" s="92" t="s">
        <v>138</v>
      </c>
      <c r="F10" s="93">
        <v>435.19</v>
      </c>
      <c r="G10" s="96"/>
      <c r="H10" s="97"/>
    </row>
    <row r="11" spans="1:8" ht="27" customHeight="1" x14ac:dyDescent="0.3">
      <c r="A11" s="89">
        <v>5</v>
      </c>
      <c r="B11" s="90">
        <v>44293</v>
      </c>
      <c r="C11" s="91">
        <v>34</v>
      </c>
      <c r="D11" s="89" t="s">
        <v>71</v>
      </c>
      <c r="E11" s="92" t="s">
        <v>139</v>
      </c>
      <c r="F11" s="93">
        <v>500</v>
      </c>
      <c r="G11" s="97"/>
      <c r="H11" s="97"/>
    </row>
    <row r="12" spans="1:8" ht="25.5" customHeight="1" x14ac:dyDescent="0.3">
      <c r="A12" s="89">
        <v>6</v>
      </c>
      <c r="B12" s="90">
        <v>44293</v>
      </c>
      <c r="C12" s="91">
        <v>20</v>
      </c>
      <c r="D12" s="89" t="s">
        <v>63</v>
      </c>
      <c r="E12" s="92" t="s">
        <v>140</v>
      </c>
      <c r="F12" s="93">
        <v>600</v>
      </c>
      <c r="G12" s="98"/>
      <c r="H12" s="99"/>
    </row>
    <row r="13" spans="1:8" ht="41.25" customHeight="1" x14ac:dyDescent="0.3">
      <c r="A13" s="89">
        <v>7</v>
      </c>
      <c r="B13" s="90">
        <v>44293</v>
      </c>
      <c r="C13" s="91">
        <v>1860</v>
      </c>
      <c r="D13" s="89" t="s">
        <v>63</v>
      </c>
      <c r="E13" s="92" t="s">
        <v>141</v>
      </c>
      <c r="F13" s="93">
        <v>-22.49</v>
      </c>
      <c r="G13" s="100"/>
      <c r="H13" s="95"/>
    </row>
    <row r="14" spans="1:8" ht="45" customHeight="1" x14ac:dyDescent="0.3">
      <c r="A14" s="89">
        <v>8</v>
      </c>
      <c r="B14" s="90">
        <v>44293</v>
      </c>
      <c r="C14" s="91">
        <v>1861</v>
      </c>
      <c r="D14" s="89" t="s">
        <v>63</v>
      </c>
      <c r="E14" s="92" t="s">
        <v>142</v>
      </c>
      <c r="F14" s="93">
        <v>-7.95</v>
      </c>
      <c r="G14" s="100"/>
      <c r="H14" s="95"/>
    </row>
    <row r="15" spans="1:8" ht="29.25" customHeight="1" x14ac:dyDescent="0.3">
      <c r="A15" s="89">
        <v>9</v>
      </c>
      <c r="B15" s="90">
        <v>44293</v>
      </c>
      <c r="C15" s="91">
        <v>1251</v>
      </c>
      <c r="D15" s="89" t="s">
        <v>143</v>
      </c>
      <c r="E15" s="92" t="s">
        <v>144</v>
      </c>
      <c r="F15" s="93">
        <v>830.24</v>
      </c>
      <c r="G15" s="100"/>
      <c r="H15" s="95"/>
    </row>
    <row r="16" spans="1:8" ht="30.75" customHeight="1" x14ac:dyDescent="0.3">
      <c r="A16" s="89">
        <v>10</v>
      </c>
      <c r="B16" s="90">
        <v>44293</v>
      </c>
      <c r="C16" s="91">
        <v>1252</v>
      </c>
      <c r="D16" s="89" t="s">
        <v>145</v>
      </c>
      <c r="E16" s="92" t="s">
        <v>146</v>
      </c>
      <c r="F16" s="93">
        <v>285.60000000000002</v>
      </c>
      <c r="G16" s="95"/>
      <c r="H16" s="101"/>
    </row>
    <row r="17" spans="1:13" ht="27" customHeight="1" x14ac:dyDescent="0.3">
      <c r="A17" s="89">
        <v>11</v>
      </c>
      <c r="B17" s="90">
        <v>44293</v>
      </c>
      <c r="C17" s="91">
        <v>1253</v>
      </c>
      <c r="D17" s="89" t="s">
        <v>147</v>
      </c>
      <c r="E17" s="92" t="s">
        <v>148</v>
      </c>
      <c r="F17" s="93">
        <v>740.78</v>
      </c>
      <c r="G17" s="102"/>
      <c r="H17" s="102"/>
    </row>
    <row r="18" spans="1:13" ht="26.25" customHeight="1" x14ac:dyDescent="0.3">
      <c r="A18" s="89">
        <v>12</v>
      </c>
      <c r="B18" s="90">
        <v>44293</v>
      </c>
      <c r="C18" s="91">
        <v>1254</v>
      </c>
      <c r="D18" s="89" t="s">
        <v>149</v>
      </c>
      <c r="E18" s="92" t="s">
        <v>150</v>
      </c>
      <c r="F18" s="93">
        <v>141.61000000000001</v>
      </c>
      <c r="G18" s="100"/>
      <c r="H18" s="95"/>
    </row>
    <row r="19" spans="1:13" s="103" customFormat="1" ht="36.75" customHeight="1" x14ac:dyDescent="0.3">
      <c r="A19" s="89">
        <v>13</v>
      </c>
      <c r="B19" s="90">
        <v>44293</v>
      </c>
      <c r="C19" s="91">
        <v>1255</v>
      </c>
      <c r="D19" s="89" t="s">
        <v>151</v>
      </c>
      <c r="E19" s="92" t="s">
        <v>152</v>
      </c>
      <c r="F19" s="93">
        <v>2821.73</v>
      </c>
      <c r="G19" s="100"/>
      <c r="H19" s="95"/>
    </row>
    <row r="20" spans="1:13" ht="50.25" customHeight="1" x14ac:dyDescent="0.3">
      <c r="A20" s="89">
        <v>14</v>
      </c>
      <c r="B20" s="90">
        <v>44293</v>
      </c>
      <c r="C20" s="91">
        <v>1256</v>
      </c>
      <c r="D20" s="89" t="s">
        <v>153</v>
      </c>
      <c r="E20" s="92" t="s">
        <v>154</v>
      </c>
      <c r="F20" s="93">
        <v>605.07000000000005</v>
      </c>
      <c r="G20" s="104"/>
      <c r="H20" s="95"/>
    </row>
    <row r="21" spans="1:13" ht="42" customHeight="1" x14ac:dyDescent="0.3">
      <c r="A21" s="89">
        <v>15</v>
      </c>
      <c r="B21" s="90">
        <v>44293</v>
      </c>
      <c r="C21" s="91">
        <v>1257</v>
      </c>
      <c r="D21" s="89" t="s">
        <v>155</v>
      </c>
      <c r="E21" s="92" t="s">
        <v>156</v>
      </c>
      <c r="F21" s="93">
        <v>1141.21</v>
      </c>
      <c r="G21" s="235"/>
      <c r="H21" s="236"/>
      <c r="I21" s="105"/>
      <c r="J21" s="105"/>
      <c r="K21" s="105"/>
      <c r="L21" s="105"/>
      <c r="M21" s="105"/>
    </row>
    <row r="22" spans="1:13" ht="29.25" customHeight="1" x14ac:dyDescent="0.3">
      <c r="A22" s="89">
        <v>16</v>
      </c>
      <c r="B22" s="90">
        <v>44293</v>
      </c>
      <c r="C22" s="91">
        <v>1258</v>
      </c>
      <c r="D22" s="89" t="s">
        <v>157</v>
      </c>
      <c r="E22" s="89" t="s">
        <v>158</v>
      </c>
      <c r="F22" s="93">
        <v>196.69</v>
      </c>
      <c r="G22" s="235"/>
      <c r="H22" s="236"/>
      <c r="I22" s="105"/>
      <c r="J22" s="105"/>
      <c r="K22" s="105"/>
      <c r="L22" s="105"/>
      <c r="M22" s="105"/>
    </row>
    <row r="23" spans="1:13" ht="26.25" customHeight="1" x14ac:dyDescent="0.3">
      <c r="A23" s="89">
        <v>17</v>
      </c>
      <c r="B23" s="90">
        <v>44298</v>
      </c>
      <c r="C23" s="91">
        <v>37</v>
      </c>
      <c r="D23" s="89" t="s">
        <v>159</v>
      </c>
      <c r="E23" s="89" t="s">
        <v>160</v>
      </c>
      <c r="F23" s="93">
        <v>100</v>
      </c>
      <c r="G23" s="97"/>
      <c r="H23" s="97"/>
    </row>
    <row r="24" spans="1:13" ht="30.75" customHeight="1" x14ac:dyDescent="0.3">
      <c r="A24" s="89">
        <v>18</v>
      </c>
      <c r="B24" s="90">
        <v>44298</v>
      </c>
      <c r="C24" s="91">
        <v>7</v>
      </c>
      <c r="D24" s="89" t="s">
        <v>161</v>
      </c>
      <c r="E24" s="89" t="s">
        <v>162</v>
      </c>
      <c r="F24" s="93">
        <v>16035.66</v>
      </c>
      <c r="G24" s="100"/>
      <c r="H24" s="106"/>
    </row>
    <row r="25" spans="1:13" ht="37.5" customHeight="1" x14ac:dyDescent="0.3">
      <c r="A25" s="89">
        <v>19</v>
      </c>
      <c r="B25" s="90">
        <v>44299</v>
      </c>
      <c r="C25" s="91">
        <v>500</v>
      </c>
      <c r="D25" s="89" t="s">
        <v>63</v>
      </c>
      <c r="E25" s="89" t="s">
        <v>163</v>
      </c>
      <c r="F25" s="93">
        <v>-540.75</v>
      </c>
      <c r="G25" s="100"/>
      <c r="H25" s="106"/>
    </row>
    <row r="26" spans="1:13" ht="37.5" customHeight="1" x14ac:dyDescent="0.3">
      <c r="A26" s="89">
        <v>20</v>
      </c>
      <c r="B26" s="90">
        <v>44299</v>
      </c>
      <c r="C26" s="91">
        <v>508</v>
      </c>
      <c r="D26" s="89" t="s">
        <v>63</v>
      </c>
      <c r="E26" s="89" t="s">
        <v>164</v>
      </c>
      <c r="F26" s="93">
        <v>-520.72</v>
      </c>
      <c r="G26" s="100"/>
      <c r="H26" s="106"/>
    </row>
    <row r="27" spans="1:13" ht="34.5" customHeight="1" x14ac:dyDescent="0.3">
      <c r="A27" s="89">
        <v>21</v>
      </c>
      <c r="B27" s="90">
        <v>44299</v>
      </c>
      <c r="C27" s="91">
        <v>326</v>
      </c>
      <c r="D27" s="89" t="s">
        <v>165</v>
      </c>
      <c r="E27" s="89" t="s">
        <v>166</v>
      </c>
      <c r="F27" s="93">
        <v>5</v>
      </c>
      <c r="G27" s="77"/>
    </row>
    <row r="28" spans="1:13" ht="25.5" customHeight="1" x14ac:dyDescent="0.3">
      <c r="A28" s="89">
        <v>22</v>
      </c>
      <c r="B28" s="90">
        <v>44299</v>
      </c>
      <c r="C28" s="91">
        <v>1265</v>
      </c>
      <c r="D28" s="89" t="s">
        <v>167</v>
      </c>
      <c r="E28" s="89" t="s">
        <v>168</v>
      </c>
      <c r="F28" s="93">
        <v>690.09</v>
      </c>
      <c r="G28" s="77"/>
    </row>
    <row r="29" spans="1:13" ht="32.25" customHeight="1" x14ac:dyDescent="0.3">
      <c r="A29" s="89">
        <v>23</v>
      </c>
      <c r="B29" s="90">
        <v>44299</v>
      </c>
      <c r="C29" s="91">
        <v>1266</v>
      </c>
      <c r="D29" s="89" t="s">
        <v>165</v>
      </c>
      <c r="E29" s="89" t="s">
        <v>169</v>
      </c>
      <c r="F29" s="93">
        <v>5</v>
      </c>
      <c r="G29" s="77"/>
    </row>
    <row r="30" spans="1:13" ht="35.25" customHeight="1" x14ac:dyDescent="0.3">
      <c r="A30" s="89">
        <v>24</v>
      </c>
      <c r="B30" s="90">
        <v>44299</v>
      </c>
      <c r="C30" s="91">
        <v>1267</v>
      </c>
      <c r="D30" s="89" t="s">
        <v>165</v>
      </c>
      <c r="E30" s="89" t="s">
        <v>170</v>
      </c>
      <c r="F30" s="93">
        <v>20</v>
      </c>
      <c r="G30" s="77"/>
    </row>
    <row r="31" spans="1:13" ht="40.5" customHeight="1" x14ac:dyDescent="0.3">
      <c r="A31" s="89">
        <v>25</v>
      </c>
      <c r="B31" s="90">
        <v>44299</v>
      </c>
      <c r="C31" s="91">
        <v>1269</v>
      </c>
      <c r="D31" s="89" t="s">
        <v>171</v>
      </c>
      <c r="E31" s="89" t="s">
        <v>172</v>
      </c>
      <c r="F31" s="93">
        <v>20</v>
      </c>
      <c r="G31" s="103"/>
    </row>
    <row r="32" spans="1:13" ht="24.75" customHeight="1" x14ac:dyDescent="0.3">
      <c r="A32" s="89">
        <v>26</v>
      </c>
      <c r="B32" s="90">
        <v>44300</v>
      </c>
      <c r="C32" s="91">
        <v>1285</v>
      </c>
      <c r="D32" s="89" t="s">
        <v>173</v>
      </c>
      <c r="E32" s="89" t="s">
        <v>174</v>
      </c>
      <c r="F32" s="93">
        <v>702</v>
      </c>
      <c r="G32" s="77"/>
    </row>
    <row r="33" spans="1:7" ht="36.75" customHeight="1" x14ac:dyDescent="0.3">
      <c r="A33" s="89">
        <v>27</v>
      </c>
      <c r="B33" s="90">
        <v>44300</v>
      </c>
      <c r="C33" s="91">
        <v>1286</v>
      </c>
      <c r="D33" s="89" t="s">
        <v>175</v>
      </c>
      <c r="E33" s="89" t="s">
        <v>176</v>
      </c>
      <c r="F33" s="93">
        <v>7910.73</v>
      </c>
      <c r="G33" s="107"/>
    </row>
    <row r="34" spans="1:7" ht="24" customHeight="1" x14ac:dyDescent="0.3">
      <c r="A34" s="89">
        <v>28</v>
      </c>
      <c r="B34" s="90">
        <v>44300</v>
      </c>
      <c r="C34" s="91">
        <v>1287</v>
      </c>
      <c r="D34" s="89" t="s">
        <v>177</v>
      </c>
      <c r="E34" s="89" t="s">
        <v>178</v>
      </c>
      <c r="F34" s="93">
        <v>1725.57</v>
      </c>
      <c r="G34" s="107"/>
    </row>
    <row r="35" spans="1:7" ht="23.25" customHeight="1" x14ac:dyDescent="0.3">
      <c r="A35" s="89">
        <v>29</v>
      </c>
      <c r="B35" s="90">
        <v>44300</v>
      </c>
      <c r="C35" s="91">
        <v>1288</v>
      </c>
      <c r="D35" s="89" t="s">
        <v>179</v>
      </c>
      <c r="E35" s="89" t="s">
        <v>180</v>
      </c>
      <c r="F35" s="93">
        <v>8760.39</v>
      </c>
      <c r="G35" s="107"/>
    </row>
    <row r="36" spans="1:7" ht="31.5" customHeight="1" x14ac:dyDescent="0.3">
      <c r="A36" s="89">
        <v>30</v>
      </c>
      <c r="B36" s="90">
        <v>44301</v>
      </c>
      <c r="C36" s="91">
        <v>1275</v>
      </c>
      <c r="D36" s="89" t="s">
        <v>181</v>
      </c>
      <c r="E36" s="89" t="s">
        <v>182</v>
      </c>
      <c r="F36" s="93">
        <v>1840.74</v>
      </c>
      <c r="G36" s="77"/>
    </row>
    <row r="37" spans="1:7" ht="31.5" customHeight="1" x14ac:dyDescent="0.3">
      <c r="A37" s="89">
        <v>31</v>
      </c>
      <c r="B37" s="90">
        <v>44301</v>
      </c>
      <c r="C37" s="91">
        <v>1276</v>
      </c>
      <c r="D37" s="89" t="s">
        <v>183</v>
      </c>
      <c r="E37" s="89" t="s">
        <v>184</v>
      </c>
      <c r="F37" s="93">
        <v>3094</v>
      </c>
      <c r="G37" s="77"/>
    </row>
    <row r="38" spans="1:7" ht="33" customHeight="1" x14ac:dyDescent="0.3">
      <c r="A38" s="89">
        <v>32</v>
      </c>
      <c r="B38" s="90">
        <v>44301</v>
      </c>
      <c r="C38" s="91">
        <v>1277</v>
      </c>
      <c r="D38" s="89" t="s">
        <v>185</v>
      </c>
      <c r="E38" s="89" t="s">
        <v>186</v>
      </c>
      <c r="F38" s="93">
        <v>2264.58</v>
      </c>
      <c r="G38" s="77"/>
    </row>
    <row r="39" spans="1:7" ht="42.75" customHeight="1" x14ac:dyDescent="0.3">
      <c r="A39" s="89">
        <v>33</v>
      </c>
      <c r="B39" s="90">
        <v>44301</v>
      </c>
      <c r="C39" s="91">
        <v>1278</v>
      </c>
      <c r="D39" s="89" t="s">
        <v>155</v>
      </c>
      <c r="E39" s="89" t="s">
        <v>187</v>
      </c>
      <c r="F39" s="93">
        <v>924.88</v>
      </c>
      <c r="G39" s="77"/>
    </row>
    <row r="40" spans="1:7" ht="42.75" customHeight="1" x14ac:dyDescent="0.3">
      <c r="A40" s="89">
        <v>34</v>
      </c>
      <c r="B40" s="90">
        <v>44301</v>
      </c>
      <c r="C40" s="91">
        <v>1279</v>
      </c>
      <c r="D40" s="89" t="s">
        <v>185</v>
      </c>
      <c r="E40" s="89" t="s">
        <v>188</v>
      </c>
      <c r="F40" s="93">
        <v>247.59</v>
      </c>
      <c r="G40" s="77"/>
    </row>
    <row r="41" spans="1:7" ht="32.25" customHeight="1" x14ac:dyDescent="0.3">
      <c r="A41" s="89">
        <v>35</v>
      </c>
      <c r="B41" s="90">
        <v>44301</v>
      </c>
      <c r="C41" s="91">
        <v>1280</v>
      </c>
      <c r="D41" s="89" t="s">
        <v>189</v>
      </c>
      <c r="E41" s="89" t="s">
        <v>190</v>
      </c>
      <c r="F41" s="93">
        <v>2915.5</v>
      </c>
      <c r="G41" s="77"/>
    </row>
    <row r="42" spans="1:7" ht="48.75" customHeight="1" x14ac:dyDescent="0.3">
      <c r="A42" s="89">
        <v>36</v>
      </c>
      <c r="B42" s="90">
        <v>44301</v>
      </c>
      <c r="C42" s="91">
        <v>1281</v>
      </c>
      <c r="D42" s="89" t="s">
        <v>189</v>
      </c>
      <c r="E42" s="89" t="s">
        <v>191</v>
      </c>
      <c r="F42" s="93">
        <v>297.5</v>
      </c>
      <c r="G42" s="77"/>
    </row>
    <row r="43" spans="1:7" ht="33.75" customHeight="1" x14ac:dyDescent="0.3">
      <c r="A43" s="89">
        <v>37</v>
      </c>
      <c r="B43" s="90">
        <v>44301</v>
      </c>
      <c r="C43" s="91">
        <v>1282</v>
      </c>
      <c r="D43" s="89" t="s">
        <v>192</v>
      </c>
      <c r="E43" s="89" t="s">
        <v>193</v>
      </c>
      <c r="F43" s="93">
        <v>7140</v>
      </c>
      <c r="G43" s="77"/>
    </row>
    <row r="44" spans="1:7" ht="39.75" customHeight="1" x14ac:dyDescent="0.3">
      <c r="A44" s="89">
        <v>38</v>
      </c>
      <c r="B44" s="90">
        <v>44301</v>
      </c>
      <c r="C44" s="91">
        <v>1283</v>
      </c>
      <c r="D44" s="89" t="s">
        <v>194</v>
      </c>
      <c r="E44" s="89" t="s">
        <v>195</v>
      </c>
      <c r="F44" s="93">
        <v>989</v>
      </c>
      <c r="G44" s="77"/>
    </row>
    <row r="45" spans="1:7" ht="27" customHeight="1" x14ac:dyDescent="0.3">
      <c r="A45" s="89">
        <v>39</v>
      </c>
      <c r="B45" s="90">
        <v>44301</v>
      </c>
      <c r="C45" s="91">
        <v>1284</v>
      </c>
      <c r="D45" s="89" t="s">
        <v>196</v>
      </c>
      <c r="E45" s="89" t="s">
        <v>197</v>
      </c>
      <c r="F45" s="93">
        <v>840.32</v>
      </c>
      <c r="G45" s="77"/>
    </row>
    <row r="46" spans="1:7" ht="42.75" customHeight="1" x14ac:dyDescent="0.3">
      <c r="A46" s="89">
        <v>40</v>
      </c>
      <c r="B46" s="90">
        <v>44301</v>
      </c>
      <c r="C46" s="91">
        <v>1309</v>
      </c>
      <c r="D46" s="108" t="s">
        <v>181</v>
      </c>
      <c r="E46" s="89" t="s">
        <v>198</v>
      </c>
      <c r="F46" s="93">
        <v>57.24</v>
      </c>
      <c r="G46" s="77"/>
    </row>
    <row r="47" spans="1:7" s="96" customFormat="1" ht="33.75" customHeight="1" x14ac:dyDescent="0.3">
      <c r="A47" s="89">
        <v>41</v>
      </c>
      <c r="B47" s="90">
        <v>44301</v>
      </c>
      <c r="C47" s="91">
        <v>1344</v>
      </c>
      <c r="D47" s="108" t="s">
        <v>71</v>
      </c>
      <c r="E47" s="89" t="s">
        <v>199</v>
      </c>
      <c r="F47" s="93">
        <v>690</v>
      </c>
      <c r="G47" s="102"/>
    </row>
    <row r="48" spans="1:7" s="96" customFormat="1" ht="33" customHeight="1" x14ac:dyDescent="0.3">
      <c r="A48" s="89">
        <v>42</v>
      </c>
      <c r="B48" s="90">
        <v>44301</v>
      </c>
      <c r="C48" s="91">
        <v>1345</v>
      </c>
      <c r="D48" s="108" t="s">
        <v>71</v>
      </c>
      <c r="E48" s="89" t="s">
        <v>200</v>
      </c>
      <c r="F48" s="93">
        <v>797.2</v>
      </c>
      <c r="G48" s="102"/>
    </row>
    <row r="49" spans="1:8" s="96" customFormat="1" ht="27" customHeight="1" x14ac:dyDescent="0.3">
      <c r="A49" s="89">
        <v>43</v>
      </c>
      <c r="B49" s="90">
        <v>44301</v>
      </c>
      <c r="C49" s="91">
        <v>1348</v>
      </c>
      <c r="D49" s="109" t="s">
        <v>201</v>
      </c>
      <c r="E49" s="89" t="s">
        <v>144</v>
      </c>
      <c r="F49" s="93">
        <v>1534.79</v>
      </c>
    </row>
    <row r="50" spans="1:8" s="96" customFormat="1" ht="33" customHeight="1" x14ac:dyDescent="0.3">
      <c r="A50" s="89">
        <v>44</v>
      </c>
      <c r="B50" s="90">
        <v>44301</v>
      </c>
      <c r="C50" s="91">
        <v>1352</v>
      </c>
      <c r="D50" s="108" t="s">
        <v>181</v>
      </c>
      <c r="E50" s="89" t="s">
        <v>202</v>
      </c>
      <c r="F50" s="93">
        <v>55392.11</v>
      </c>
    </row>
    <row r="51" spans="1:8" s="96" customFormat="1" ht="35.25" customHeight="1" x14ac:dyDescent="0.3">
      <c r="A51" s="89">
        <v>45</v>
      </c>
      <c r="B51" s="90">
        <v>44301</v>
      </c>
      <c r="C51" s="91">
        <v>1353</v>
      </c>
      <c r="D51" s="109" t="s">
        <v>203</v>
      </c>
      <c r="E51" s="89" t="s">
        <v>204</v>
      </c>
      <c r="F51" s="93">
        <v>4490.8599999999997</v>
      </c>
    </row>
    <row r="52" spans="1:8" s="96" customFormat="1" ht="37.5" customHeight="1" x14ac:dyDescent="0.3">
      <c r="A52" s="89">
        <v>46</v>
      </c>
      <c r="B52" s="90">
        <v>44301</v>
      </c>
      <c r="C52" s="91">
        <v>1354</v>
      </c>
      <c r="D52" s="109" t="s">
        <v>203</v>
      </c>
      <c r="E52" s="89" t="s">
        <v>205</v>
      </c>
      <c r="F52" s="93">
        <v>2247.62</v>
      </c>
    </row>
    <row r="53" spans="1:8" s="96" customFormat="1" ht="37.5" customHeight="1" x14ac:dyDescent="0.3">
      <c r="A53" s="89">
        <v>47</v>
      </c>
      <c r="B53" s="90">
        <v>44301</v>
      </c>
      <c r="C53" s="91">
        <v>1355</v>
      </c>
      <c r="D53" s="109" t="s">
        <v>203</v>
      </c>
      <c r="E53" s="89" t="s">
        <v>206</v>
      </c>
      <c r="F53" s="93">
        <v>385.96</v>
      </c>
    </row>
    <row r="54" spans="1:8" s="96" customFormat="1" ht="33.75" customHeight="1" x14ac:dyDescent="0.3">
      <c r="A54" s="89">
        <v>48</v>
      </c>
      <c r="B54" s="90">
        <v>44301</v>
      </c>
      <c r="C54" s="91">
        <v>1358</v>
      </c>
      <c r="D54" s="109" t="s">
        <v>203</v>
      </c>
      <c r="E54" s="89" t="s">
        <v>207</v>
      </c>
      <c r="F54" s="93">
        <v>635.04</v>
      </c>
    </row>
    <row r="55" spans="1:8" s="96" customFormat="1" ht="35.25" customHeight="1" x14ac:dyDescent="0.3">
      <c r="A55" s="89">
        <v>49</v>
      </c>
      <c r="B55" s="90">
        <v>44302</v>
      </c>
      <c r="C55" s="91">
        <v>1360</v>
      </c>
      <c r="D55" s="109" t="s">
        <v>208</v>
      </c>
      <c r="E55" s="89" t="s">
        <v>209</v>
      </c>
      <c r="F55" s="93">
        <v>7661.54</v>
      </c>
      <c r="G55" s="110"/>
      <c r="H55" s="102"/>
    </row>
    <row r="56" spans="1:8" ht="21.75" customHeight="1" x14ac:dyDescent="0.3">
      <c r="A56" s="89">
        <v>50</v>
      </c>
      <c r="B56" s="90">
        <v>44302</v>
      </c>
      <c r="C56" s="91">
        <v>1361</v>
      </c>
      <c r="D56" s="109" t="s">
        <v>210</v>
      </c>
      <c r="E56" s="89" t="s">
        <v>211</v>
      </c>
      <c r="F56" s="93">
        <v>10379.11</v>
      </c>
      <c r="G56" s="103"/>
      <c r="H56" s="103"/>
    </row>
    <row r="57" spans="1:8" ht="27" customHeight="1" x14ac:dyDescent="0.3">
      <c r="A57" s="89">
        <v>51</v>
      </c>
      <c r="B57" s="90">
        <v>44302</v>
      </c>
      <c r="C57" s="91">
        <v>1362</v>
      </c>
      <c r="D57" s="89" t="s">
        <v>212</v>
      </c>
      <c r="E57" s="89" t="s">
        <v>213</v>
      </c>
      <c r="F57" s="93">
        <v>9514.0499999999993</v>
      </c>
    </row>
    <row r="58" spans="1:8" ht="24.75" customHeight="1" x14ac:dyDescent="0.3">
      <c r="A58" s="89">
        <v>52</v>
      </c>
      <c r="B58" s="90">
        <v>44302</v>
      </c>
      <c r="C58" s="91">
        <v>1363</v>
      </c>
      <c r="D58" s="109" t="s">
        <v>214</v>
      </c>
      <c r="E58" s="89" t="s">
        <v>215</v>
      </c>
      <c r="F58" s="93">
        <v>705.67</v>
      </c>
    </row>
    <row r="59" spans="1:8" ht="33" customHeight="1" x14ac:dyDescent="0.3">
      <c r="A59" s="89">
        <v>53</v>
      </c>
      <c r="B59" s="90">
        <v>44302</v>
      </c>
      <c r="C59" s="91">
        <v>1364</v>
      </c>
      <c r="D59" s="109" t="s">
        <v>216</v>
      </c>
      <c r="E59" s="89" t="s">
        <v>217</v>
      </c>
      <c r="F59" s="93">
        <v>18840.599999999999</v>
      </c>
    </row>
    <row r="60" spans="1:8" ht="35.25" customHeight="1" x14ac:dyDescent="0.3">
      <c r="A60" s="89">
        <v>54</v>
      </c>
      <c r="B60" s="90">
        <v>44302</v>
      </c>
      <c r="C60" s="91">
        <v>1365</v>
      </c>
      <c r="D60" s="109" t="s">
        <v>218</v>
      </c>
      <c r="E60" s="89" t="s">
        <v>219</v>
      </c>
      <c r="F60" s="93">
        <v>13048.35</v>
      </c>
    </row>
    <row r="61" spans="1:8" ht="24" customHeight="1" x14ac:dyDescent="0.3">
      <c r="A61" s="89">
        <v>55</v>
      </c>
      <c r="B61" s="90">
        <v>44302</v>
      </c>
      <c r="C61" s="91">
        <v>1366</v>
      </c>
      <c r="D61" s="109" t="s">
        <v>220</v>
      </c>
      <c r="E61" s="89" t="s">
        <v>221</v>
      </c>
      <c r="F61" s="93">
        <v>150</v>
      </c>
    </row>
    <row r="62" spans="1:8" ht="27" customHeight="1" x14ac:dyDescent="0.3">
      <c r="A62" s="89">
        <v>56</v>
      </c>
      <c r="B62" s="90">
        <v>44302</v>
      </c>
      <c r="C62" s="91">
        <v>1367</v>
      </c>
      <c r="D62" s="109" t="s">
        <v>222</v>
      </c>
      <c r="E62" s="89" t="s">
        <v>223</v>
      </c>
      <c r="F62" s="93">
        <v>294.52999999999997</v>
      </c>
    </row>
    <row r="63" spans="1:8" ht="25.5" customHeight="1" x14ac:dyDescent="0.3">
      <c r="A63" s="89">
        <v>57</v>
      </c>
      <c r="B63" s="90">
        <v>44305</v>
      </c>
      <c r="C63" s="91">
        <v>41</v>
      </c>
      <c r="D63" s="89" t="s">
        <v>71</v>
      </c>
      <c r="E63" s="89" t="s">
        <v>224</v>
      </c>
      <c r="F63" s="93">
        <v>99.8</v>
      </c>
      <c r="G63" s="103"/>
      <c r="H63" s="103"/>
    </row>
    <row r="64" spans="1:8" ht="22.5" customHeight="1" x14ac:dyDescent="0.3">
      <c r="A64" s="89">
        <v>58</v>
      </c>
      <c r="B64" s="90">
        <v>44305</v>
      </c>
      <c r="C64" s="91">
        <v>1416</v>
      </c>
      <c r="D64" s="109" t="s">
        <v>220</v>
      </c>
      <c r="E64" s="89" t="s">
        <v>225</v>
      </c>
      <c r="F64" s="93">
        <v>122</v>
      </c>
    </row>
    <row r="65" spans="1:6" ht="25.5" customHeight="1" x14ac:dyDescent="0.3">
      <c r="A65" s="89">
        <v>59</v>
      </c>
      <c r="B65" s="90">
        <v>44305</v>
      </c>
      <c r="C65" s="91">
        <v>1417</v>
      </c>
      <c r="D65" s="109" t="s">
        <v>220</v>
      </c>
      <c r="E65" s="89" t="s">
        <v>226</v>
      </c>
      <c r="F65" s="93">
        <v>219</v>
      </c>
    </row>
    <row r="66" spans="1:6" ht="27" customHeight="1" x14ac:dyDescent="0.3">
      <c r="A66" s="89">
        <v>60</v>
      </c>
      <c r="B66" s="90">
        <v>44305</v>
      </c>
      <c r="C66" s="91">
        <v>1418</v>
      </c>
      <c r="D66" s="109" t="s">
        <v>189</v>
      </c>
      <c r="E66" s="89" t="s">
        <v>227</v>
      </c>
      <c r="F66" s="93">
        <v>1525.58</v>
      </c>
    </row>
    <row r="67" spans="1:6" ht="22.5" customHeight="1" x14ac:dyDescent="0.3">
      <c r="A67" s="89">
        <v>61</v>
      </c>
      <c r="B67" s="90">
        <v>44305</v>
      </c>
      <c r="C67" s="91">
        <v>1419</v>
      </c>
      <c r="D67" s="109" t="s">
        <v>228</v>
      </c>
      <c r="E67" s="89" t="s">
        <v>229</v>
      </c>
      <c r="F67" s="93">
        <v>196.69</v>
      </c>
    </row>
    <row r="68" spans="1:6" ht="32.25" customHeight="1" x14ac:dyDescent="0.3">
      <c r="A68" s="89">
        <v>62</v>
      </c>
      <c r="B68" s="90">
        <v>44305</v>
      </c>
      <c r="C68" s="91">
        <v>1420</v>
      </c>
      <c r="D68" s="109" t="s">
        <v>155</v>
      </c>
      <c r="E68" s="89" t="s">
        <v>230</v>
      </c>
      <c r="F68" s="93">
        <v>313.58</v>
      </c>
    </row>
    <row r="69" spans="1:6" ht="34.5" customHeight="1" x14ac:dyDescent="0.3">
      <c r="A69" s="89">
        <v>63</v>
      </c>
      <c r="B69" s="90">
        <v>44305</v>
      </c>
      <c r="C69" s="91">
        <v>1421</v>
      </c>
      <c r="D69" s="109" t="s">
        <v>231</v>
      </c>
      <c r="E69" s="89" t="s">
        <v>232</v>
      </c>
      <c r="F69" s="93">
        <v>1519.39</v>
      </c>
    </row>
    <row r="70" spans="1:6" ht="26.25" customHeight="1" x14ac:dyDescent="0.3">
      <c r="A70" s="89">
        <v>64</v>
      </c>
      <c r="B70" s="90">
        <v>44305</v>
      </c>
      <c r="C70" s="91">
        <v>1422</v>
      </c>
      <c r="D70" s="109" t="s">
        <v>220</v>
      </c>
      <c r="E70" s="89" t="s">
        <v>233</v>
      </c>
      <c r="F70" s="93">
        <v>343.2</v>
      </c>
    </row>
    <row r="71" spans="1:6" ht="39.75" customHeight="1" x14ac:dyDescent="0.3">
      <c r="A71" s="89">
        <v>65</v>
      </c>
      <c r="B71" s="90">
        <v>44305</v>
      </c>
      <c r="C71" s="91">
        <v>1423</v>
      </c>
      <c r="D71" s="109" t="s">
        <v>234</v>
      </c>
      <c r="E71" s="89" t="s">
        <v>235</v>
      </c>
      <c r="F71" s="93">
        <v>2261</v>
      </c>
    </row>
    <row r="72" spans="1:6" ht="48.75" customHeight="1" x14ac:dyDescent="0.3">
      <c r="A72" s="89">
        <v>66</v>
      </c>
      <c r="B72" s="90">
        <v>44305</v>
      </c>
      <c r="C72" s="91">
        <v>1424</v>
      </c>
      <c r="D72" s="109" t="s">
        <v>236</v>
      </c>
      <c r="E72" s="89" t="s">
        <v>237</v>
      </c>
      <c r="F72" s="93">
        <v>1167.51</v>
      </c>
    </row>
    <row r="73" spans="1:6" ht="53.25" customHeight="1" x14ac:dyDescent="0.3">
      <c r="A73" s="89">
        <v>67</v>
      </c>
      <c r="B73" s="90">
        <v>44305</v>
      </c>
      <c r="C73" s="91">
        <v>1425</v>
      </c>
      <c r="D73" s="109" t="s">
        <v>236</v>
      </c>
      <c r="E73" s="89" t="s">
        <v>238</v>
      </c>
      <c r="F73" s="93">
        <v>266.58999999999997</v>
      </c>
    </row>
    <row r="74" spans="1:6" ht="35.25" customHeight="1" x14ac:dyDescent="0.3">
      <c r="A74" s="89">
        <v>68</v>
      </c>
      <c r="B74" s="90">
        <v>44307</v>
      </c>
      <c r="C74" s="91">
        <v>1439</v>
      </c>
      <c r="D74" s="109" t="s">
        <v>239</v>
      </c>
      <c r="E74" s="89" t="s">
        <v>240</v>
      </c>
      <c r="F74" s="93">
        <v>37432.81</v>
      </c>
    </row>
    <row r="75" spans="1:6" ht="24.75" customHeight="1" x14ac:dyDescent="0.3">
      <c r="A75" s="89">
        <v>69</v>
      </c>
      <c r="B75" s="90">
        <v>44307</v>
      </c>
      <c r="C75" s="91">
        <v>1446</v>
      </c>
      <c r="D75" s="109" t="s">
        <v>167</v>
      </c>
      <c r="E75" s="89" t="s">
        <v>241</v>
      </c>
      <c r="F75" s="93">
        <v>706</v>
      </c>
    </row>
    <row r="76" spans="1:6" ht="34.5" customHeight="1" x14ac:dyDescent="0.3">
      <c r="A76" s="89">
        <v>70</v>
      </c>
      <c r="B76" s="90">
        <v>44308</v>
      </c>
      <c r="C76" s="91">
        <v>2150</v>
      </c>
      <c r="D76" s="109" t="s">
        <v>63</v>
      </c>
      <c r="E76" s="89" t="s">
        <v>242</v>
      </c>
      <c r="F76" s="93">
        <v>-10950.2</v>
      </c>
    </row>
    <row r="77" spans="1:6" ht="36" customHeight="1" x14ac:dyDescent="0.3">
      <c r="A77" s="89">
        <v>71</v>
      </c>
      <c r="B77" s="90">
        <v>44308</v>
      </c>
      <c r="C77" s="91">
        <v>2152</v>
      </c>
      <c r="D77" s="109" t="s">
        <v>63</v>
      </c>
      <c r="E77" s="89" t="s">
        <v>243</v>
      </c>
      <c r="F77" s="93">
        <v>-1321.74</v>
      </c>
    </row>
    <row r="78" spans="1:6" ht="34.5" customHeight="1" x14ac:dyDescent="0.3">
      <c r="A78" s="89">
        <v>72</v>
      </c>
      <c r="B78" s="90">
        <v>44308</v>
      </c>
      <c r="C78" s="91">
        <v>2153</v>
      </c>
      <c r="D78" s="109" t="s">
        <v>63</v>
      </c>
      <c r="E78" s="89" t="s">
        <v>244</v>
      </c>
      <c r="F78" s="93">
        <v>-5.53</v>
      </c>
    </row>
    <row r="79" spans="1:6" ht="32.25" customHeight="1" x14ac:dyDescent="0.3">
      <c r="A79" s="89">
        <v>73</v>
      </c>
      <c r="B79" s="90">
        <v>44308</v>
      </c>
      <c r="C79" s="91">
        <v>1493</v>
      </c>
      <c r="D79" s="109" t="s">
        <v>245</v>
      </c>
      <c r="E79" s="89" t="s">
        <v>246</v>
      </c>
      <c r="F79" s="93">
        <v>3451</v>
      </c>
    </row>
    <row r="80" spans="1:6" ht="30.75" customHeight="1" x14ac:dyDescent="0.3">
      <c r="A80" s="89">
        <v>74</v>
      </c>
      <c r="B80" s="90">
        <v>44308</v>
      </c>
      <c r="C80" s="91">
        <v>1494</v>
      </c>
      <c r="D80" s="109" t="s">
        <v>247</v>
      </c>
      <c r="E80" s="89" t="s">
        <v>248</v>
      </c>
      <c r="F80" s="93">
        <v>97.46</v>
      </c>
    </row>
    <row r="81" spans="1:7" ht="48.75" customHeight="1" x14ac:dyDescent="0.3">
      <c r="A81" s="89">
        <v>75</v>
      </c>
      <c r="B81" s="90">
        <v>44308</v>
      </c>
      <c r="C81" s="91">
        <v>1495</v>
      </c>
      <c r="D81" s="109" t="s">
        <v>249</v>
      </c>
      <c r="E81" s="89" t="s">
        <v>250</v>
      </c>
      <c r="F81" s="93">
        <v>42032.76</v>
      </c>
    </row>
    <row r="82" spans="1:7" ht="38.25" customHeight="1" x14ac:dyDescent="0.3">
      <c r="A82" s="89">
        <v>76</v>
      </c>
      <c r="B82" s="90">
        <v>44308</v>
      </c>
      <c r="C82" s="91">
        <v>1499</v>
      </c>
      <c r="D82" s="109" t="s">
        <v>165</v>
      </c>
      <c r="E82" s="89" t="s">
        <v>251</v>
      </c>
      <c r="F82" s="93">
        <v>10</v>
      </c>
    </row>
    <row r="83" spans="1:7" ht="37.5" customHeight="1" x14ac:dyDescent="0.3">
      <c r="A83" s="89">
        <v>77</v>
      </c>
      <c r="B83" s="90">
        <v>44308</v>
      </c>
      <c r="C83" s="91">
        <v>1506</v>
      </c>
      <c r="D83" s="109" t="s">
        <v>165</v>
      </c>
      <c r="E83" s="89" t="s">
        <v>252</v>
      </c>
      <c r="F83" s="93">
        <v>20</v>
      </c>
    </row>
    <row r="84" spans="1:7" ht="22.5" customHeight="1" x14ac:dyDescent="0.3">
      <c r="A84" s="89">
        <v>78</v>
      </c>
      <c r="B84" s="90">
        <v>44309</v>
      </c>
      <c r="C84" s="91">
        <v>43</v>
      </c>
      <c r="D84" s="109" t="s">
        <v>63</v>
      </c>
      <c r="E84" s="89" t="s">
        <v>253</v>
      </c>
      <c r="F84" s="93">
        <v>99.23</v>
      </c>
    </row>
    <row r="85" spans="1:7" ht="37.5" customHeight="1" x14ac:dyDescent="0.3">
      <c r="A85" s="89">
        <v>79</v>
      </c>
      <c r="B85" s="90">
        <v>44309</v>
      </c>
      <c r="C85" s="91">
        <v>44</v>
      </c>
      <c r="D85" s="109" t="s">
        <v>254</v>
      </c>
      <c r="E85" s="89" t="s">
        <v>255</v>
      </c>
      <c r="F85" s="111">
        <v>268</v>
      </c>
      <c r="G85" s="103"/>
    </row>
    <row r="86" spans="1:7" ht="36.75" customHeight="1" x14ac:dyDescent="0.3">
      <c r="A86" s="89">
        <v>80</v>
      </c>
      <c r="B86" s="90">
        <v>44309</v>
      </c>
      <c r="C86" s="91">
        <v>2151</v>
      </c>
      <c r="D86" s="109" t="s">
        <v>63</v>
      </c>
      <c r="E86" s="89" t="s">
        <v>256</v>
      </c>
      <c r="F86" s="93">
        <v>-269.17</v>
      </c>
    </row>
    <row r="87" spans="1:7" ht="48.75" customHeight="1" x14ac:dyDescent="0.3">
      <c r="A87" s="89">
        <v>81</v>
      </c>
      <c r="B87" s="90">
        <v>44309</v>
      </c>
      <c r="C87" s="91">
        <v>23</v>
      </c>
      <c r="D87" s="109" t="s">
        <v>257</v>
      </c>
      <c r="E87" s="89" t="s">
        <v>258</v>
      </c>
      <c r="F87" s="93">
        <v>1000</v>
      </c>
    </row>
    <row r="88" spans="1:7" ht="54.75" customHeight="1" x14ac:dyDescent="0.3">
      <c r="A88" s="89">
        <v>82</v>
      </c>
      <c r="B88" s="90">
        <v>44309</v>
      </c>
      <c r="C88" s="91">
        <v>24</v>
      </c>
      <c r="D88" s="109" t="s">
        <v>257</v>
      </c>
      <c r="E88" s="89" t="s">
        <v>259</v>
      </c>
      <c r="F88" s="93">
        <v>1000</v>
      </c>
    </row>
    <row r="89" spans="1:7" ht="33" customHeight="1" x14ac:dyDescent="0.3">
      <c r="A89" s="89">
        <v>83</v>
      </c>
      <c r="B89" s="90">
        <v>44312</v>
      </c>
      <c r="C89" s="91">
        <v>553</v>
      </c>
      <c r="D89" s="109" t="s">
        <v>63</v>
      </c>
      <c r="E89" s="89" t="s">
        <v>260</v>
      </c>
      <c r="F89" s="93">
        <v>-803.31</v>
      </c>
    </row>
    <row r="90" spans="1:7" ht="35.25" customHeight="1" x14ac:dyDescent="0.3">
      <c r="A90" s="89">
        <v>84</v>
      </c>
      <c r="B90" s="90">
        <v>44312</v>
      </c>
      <c r="C90" s="91">
        <v>555</v>
      </c>
      <c r="D90" s="109" t="s">
        <v>63</v>
      </c>
      <c r="E90" s="89" t="s">
        <v>261</v>
      </c>
      <c r="F90" s="93">
        <v>-520.72</v>
      </c>
    </row>
    <row r="91" spans="1:7" ht="33" x14ac:dyDescent="0.3">
      <c r="A91" s="89">
        <v>85</v>
      </c>
      <c r="B91" s="90">
        <v>44312</v>
      </c>
      <c r="C91" s="91">
        <v>2198</v>
      </c>
      <c r="D91" s="109" t="s">
        <v>63</v>
      </c>
      <c r="E91" s="89" t="s">
        <v>262</v>
      </c>
      <c r="F91" s="93">
        <v>-12914.07</v>
      </c>
    </row>
    <row r="92" spans="1:7" ht="33" x14ac:dyDescent="0.3">
      <c r="A92" s="89">
        <v>86</v>
      </c>
      <c r="B92" s="90">
        <v>44312</v>
      </c>
      <c r="C92" s="91">
        <v>2199</v>
      </c>
      <c r="D92" s="109" t="s">
        <v>63</v>
      </c>
      <c r="E92" s="89" t="s">
        <v>263</v>
      </c>
      <c r="F92" s="93">
        <v>-454.79</v>
      </c>
    </row>
    <row r="93" spans="1:7" ht="33.75" customHeight="1" x14ac:dyDescent="0.3">
      <c r="A93" s="89">
        <v>87</v>
      </c>
      <c r="B93" s="90">
        <v>44312</v>
      </c>
      <c r="C93" s="91">
        <v>2200</v>
      </c>
      <c r="D93" s="109" t="s">
        <v>63</v>
      </c>
      <c r="E93" s="89" t="s">
        <v>264</v>
      </c>
      <c r="F93" s="93">
        <v>-6.05</v>
      </c>
    </row>
    <row r="94" spans="1:7" ht="33" x14ac:dyDescent="0.3">
      <c r="A94" s="89">
        <v>88</v>
      </c>
      <c r="B94" s="90">
        <v>44312</v>
      </c>
      <c r="C94" s="91">
        <v>2201</v>
      </c>
      <c r="D94" s="109" t="s">
        <v>63</v>
      </c>
      <c r="E94" s="89" t="s">
        <v>265</v>
      </c>
      <c r="F94" s="93">
        <v>-1316.29</v>
      </c>
    </row>
    <row r="95" spans="1:7" x14ac:dyDescent="0.3">
      <c r="A95" s="89">
        <v>89</v>
      </c>
      <c r="B95" s="90">
        <v>44312</v>
      </c>
      <c r="C95" s="91">
        <v>1501</v>
      </c>
      <c r="D95" s="112" t="s">
        <v>266</v>
      </c>
      <c r="E95" s="89" t="s">
        <v>267</v>
      </c>
      <c r="F95" s="93">
        <v>1871.16</v>
      </c>
    </row>
    <row r="96" spans="1:7" x14ac:dyDescent="0.3">
      <c r="A96" s="89">
        <v>90</v>
      </c>
      <c r="B96" s="90">
        <v>44312</v>
      </c>
      <c r="C96" s="91">
        <v>1502</v>
      </c>
      <c r="D96" s="113" t="s">
        <v>268</v>
      </c>
      <c r="E96" s="89" t="s">
        <v>269</v>
      </c>
      <c r="F96" s="93">
        <v>1898.67</v>
      </c>
    </row>
    <row r="97" spans="1:6" x14ac:dyDescent="0.3">
      <c r="A97" s="89">
        <v>91</v>
      </c>
      <c r="B97" s="90">
        <v>44312</v>
      </c>
      <c r="C97" s="91">
        <v>1503</v>
      </c>
      <c r="D97" s="113" t="s">
        <v>270</v>
      </c>
      <c r="E97" s="89" t="s">
        <v>271</v>
      </c>
      <c r="F97" s="93">
        <v>892.5</v>
      </c>
    </row>
    <row r="98" spans="1:6" x14ac:dyDescent="0.3">
      <c r="A98" s="89">
        <v>92</v>
      </c>
      <c r="B98" s="90">
        <v>44312</v>
      </c>
      <c r="C98" s="91">
        <v>1504</v>
      </c>
      <c r="D98" s="113" t="s">
        <v>272</v>
      </c>
      <c r="E98" s="89" t="s">
        <v>273</v>
      </c>
      <c r="F98" s="93">
        <v>1312.09</v>
      </c>
    </row>
    <row r="99" spans="1:6" x14ac:dyDescent="0.3">
      <c r="A99" s="89">
        <v>93</v>
      </c>
      <c r="B99" s="90">
        <v>44312</v>
      </c>
      <c r="C99" s="91">
        <v>1505</v>
      </c>
      <c r="D99" s="113" t="s">
        <v>274</v>
      </c>
      <c r="E99" s="89" t="s">
        <v>275</v>
      </c>
      <c r="F99" s="93">
        <v>149.94</v>
      </c>
    </row>
    <row r="100" spans="1:6" ht="34.5" customHeight="1" x14ac:dyDescent="0.3">
      <c r="A100" s="89">
        <v>94</v>
      </c>
      <c r="B100" s="90">
        <v>44312</v>
      </c>
      <c r="C100" s="91">
        <v>1537</v>
      </c>
      <c r="D100" s="109" t="s">
        <v>181</v>
      </c>
      <c r="E100" s="89" t="s">
        <v>276</v>
      </c>
      <c r="F100" s="93">
        <v>5606.03</v>
      </c>
    </row>
    <row r="101" spans="1:6" x14ac:dyDescent="0.3">
      <c r="A101" s="89">
        <v>95</v>
      </c>
      <c r="B101" s="90">
        <v>44312</v>
      </c>
      <c r="C101" s="91">
        <v>1538</v>
      </c>
      <c r="D101" s="113" t="s">
        <v>277</v>
      </c>
      <c r="E101" s="89" t="s">
        <v>278</v>
      </c>
      <c r="F101" s="93">
        <v>487.53</v>
      </c>
    </row>
    <row r="102" spans="1:6" ht="20.25" customHeight="1" x14ac:dyDescent="0.3">
      <c r="A102" s="89">
        <v>96</v>
      </c>
      <c r="B102" s="90">
        <v>44313</v>
      </c>
      <c r="C102" s="91">
        <v>426946358</v>
      </c>
      <c r="D102" s="113" t="s">
        <v>279</v>
      </c>
      <c r="E102" s="89" t="s">
        <v>280</v>
      </c>
      <c r="F102" s="93">
        <v>-50.77</v>
      </c>
    </row>
    <row r="103" spans="1:6" x14ac:dyDescent="0.3">
      <c r="A103" s="89">
        <v>97</v>
      </c>
      <c r="B103" s="90">
        <v>44313</v>
      </c>
      <c r="C103" s="91">
        <v>1438</v>
      </c>
      <c r="D103" s="113" t="s">
        <v>281</v>
      </c>
      <c r="E103" s="112" t="s">
        <v>282</v>
      </c>
      <c r="F103" s="93">
        <v>400</v>
      </c>
    </row>
    <row r="104" spans="1:6" ht="33" x14ac:dyDescent="0.3">
      <c r="A104" s="89">
        <v>98</v>
      </c>
      <c r="B104" s="90">
        <v>44313</v>
      </c>
      <c r="C104" s="91">
        <v>1542</v>
      </c>
      <c r="D104" s="109" t="s">
        <v>283</v>
      </c>
      <c r="E104" s="89" t="s">
        <v>284</v>
      </c>
      <c r="F104" s="93">
        <v>1371.33</v>
      </c>
    </row>
    <row r="105" spans="1:6" ht="33" x14ac:dyDescent="0.3">
      <c r="A105" s="89">
        <v>99</v>
      </c>
      <c r="B105" s="90">
        <v>44314</v>
      </c>
      <c r="C105" s="91">
        <v>163</v>
      </c>
      <c r="D105" s="109" t="s">
        <v>63</v>
      </c>
      <c r="E105" s="89" t="s">
        <v>285</v>
      </c>
      <c r="F105" s="93">
        <v>-429.32</v>
      </c>
    </row>
    <row r="106" spans="1:6" ht="33" x14ac:dyDescent="0.3">
      <c r="A106" s="89">
        <v>100</v>
      </c>
      <c r="B106" s="90">
        <v>44314</v>
      </c>
      <c r="C106" s="91">
        <v>164</v>
      </c>
      <c r="D106" s="109" t="s">
        <v>63</v>
      </c>
      <c r="E106" s="89" t="s">
        <v>286</v>
      </c>
      <c r="F106" s="93">
        <v>-297.02999999999997</v>
      </c>
    </row>
    <row r="107" spans="1:6" ht="33.75" thickBot="1" x14ac:dyDescent="0.35">
      <c r="A107" s="89">
        <v>101</v>
      </c>
      <c r="B107" s="114">
        <v>44314</v>
      </c>
      <c r="C107" s="115">
        <v>26</v>
      </c>
      <c r="D107" s="116" t="s">
        <v>287</v>
      </c>
      <c r="E107" s="108" t="s">
        <v>288</v>
      </c>
      <c r="F107" s="117">
        <v>1376.4</v>
      </c>
    </row>
    <row r="108" spans="1:6" ht="17.25" thickBot="1" x14ac:dyDescent="0.35">
      <c r="A108" s="118"/>
      <c r="B108" s="119"/>
      <c r="C108" s="119"/>
      <c r="D108" s="120" t="s">
        <v>289</v>
      </c>
      <c r="E108" s="121"/>
      <c r="F108" s="122">
        <f>SUM(F7:F107)</f>
        <v>275747.69000000006</v>
      </c>
    </row>
  </sheetData>
  <mergeCells count="2">
    <mergeCell ref="G21:H21"/>
    <mergeCell ref="G22:H22"/>
  </mergeCells>
  <pageMargins left="0.27559055118110237" right="0.11811023622047245" top="0.55118110236220474" bottom="0.55118110236220474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1F88-3A0C-4B64-A56A-B063DB62ACCA}">
  <dimension ref="A1:F8"/>
  <sheetViews>
    <sheetView workbookViewId="0">
      <selection activeCell="F8" sqref="F8"/>
    </sheetView>
  </sheetViews>
  <sheetFormatPr defaultRowHeight="15" x14ac:dyDescent="0.25"/>
  <cols>
    <col min="2" max="2" width="13.28515625" customWidth="1"/>
    <col min="3" max="3" width="15.5703125" customWidth="1"/>
    <col min="4" max="4" width="23.7109375" customWidth="1"/>
    <col min="5" max="5" width="24.7109375" customWidth="1"/>
    <col min="6" max="6" width="13" customWidth="1"/>
  </cols>
  <sheetData>
    <row r="1" spans="1:6" ht="16.5" x14ac:dyDescent="0.3">
      <c r="A1" s="80"/>
      <c r="B1" s="80"/>
      <c r="C1" s="80"/>
      <c r="D1" s="80"/>
      <c r="E1" s="123"/>
      <c r="F1" s="124"/>
    </row>
    <row r="2" spans="1:6" ht="16.5" x14ac:dyDescent="0.3">
      <c r="A2" s="125" t="s">
        <v>123</v>
      </c>
      <c r="B2" s="125"/>
      <c r="C2" s="125"/>
      <c r="D2" s="125"/>
      <c r="E2" s="123"/>
      <c r="F2" s="124"/>
    </row>
    <row r="3" spans="1:6" ht="16.5" x14ac:dyDescent="0.3">
      <c r="A3" s="125" t="s">
        <v>124</v>
      </c>
      <c r="B3" s="125"/>
      <c r="C3" s="125"/>
      <c r="D3" s="125"/>
      <c r="E3" s="123"/>
      <c r="F3" s="124"/>
    </row>
    <row r="4" spans="1:6" ht="16.5" x14ac:dyDescent="0.3">
      <c r="A4" s="125" t="s">
        <v>125</v>
      </c>
      <c r="B4" s="125"/>
      <c r="C4" s="125"/>
      <c r="D4" s="125"/>
      <c r="E4" s="123"/>
      <c r="F4" s="124"/>
    </row>
    <row r="5" spans="1:6" ht="17.25" thickBot="1" x14ac:dyDescent="0.35">
      <c r="A5" s="126"/>
      <c r="B5" s="126"/>
      <c r="C5" s="126"/>
      <c r="D5" s="125" t="s">
        <v>126</v>
      </c>
      <c r="E5" s="125"/>
      <c r="F5" s="127"/>
    </row>
    <row r="6" spans="1:6" ht="68.25" customHeight="1" thickBot="1" x14ac:dyDescent="0.35">
      <c r="A6" s="128" t="s">
        <v>127</v>
      </c>
      <c r="B6" s="129" t="s">
        <v>128</v>
      </c>
      <c r="C6" s="130" t="s">
        <v>129</v>
      </c>
      <c r="D6" s="131" t="s">
        <v>130</v>
      </c>
      <c r="E6" s="132" t="s">
        <v>131</v>
      </c>
      <c r="F6" s="133" t="s">
        <v>132</v>
      </c>
    </row>
    <row r="7" spans="1:6" ht="84" customHeight="1" thickBot="1" x14ac:dyDescent="0.35">
      <c r="A7" s="134">
        <v>1</v>
      </c>
      <c r="B7" s="135">
        <v>44308</v>
      </c>
      <c r="C7" s="136">
        <v>1509</v>
      </c>
      <c r="D7" s="137" t="s">
        <v>290</v>
      </c>
      <c r="E7" s="137" t="s">
        <v>291</v>
      </c>
      <c r="F7" s="138">
        <v>32200</v>
      </c>
    </row>
    <row r="8" spans="1:6" ht="37.5" customHeight="1" thickBot="1" x14ac:dyDescent="0.35">
      <c r="A8" s="139"/>
      <c r="B8" s="140"/>
      <c r="C8" s="141" t="s">
        <v>292</v>
      </c>
      <c r="D8" s="142"/>
      <c r="E8" s="142"/>
      <c r="F8" s="143">
        <f>SUM(F7)</f>
        <v>32200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861D9-8538-46D2-8103-B8ECF8F7F3B3}">
  <dimension ref="A1:AH38"/>
  <sheetViews>
    <sheetView topLeftCell="A13" workbookViewId="0">
      <selection activeCell="F18" sqref="F18"/>
    </sheetView>
  </sheetViews>
  <sheetFormatPr defaultRowHeight="16.5" x14ac:dyDescent="0.3"/>
  <cols>
    <col min="1" max="1" width="4.85546875" style="80" customWidth="1"/>
    <col min="2" max="2" width="9.5703125" style="185" customWidth="1"/>
    <col min="3" max="3" width="11.7109375" style="80" customWidth="1"/>
    <col min="4" max="4" width="10.140625" style="80" customWidth="1"/>
    <col min="5" max="5" width="11" style="80" customWidth="1"/>
    <col min="6" max="6" width="17.5703125" style="80" customWidth="1"/>
    <col min="7" max="7" width="67.7109375" style="80" customWidth="1"/>
    <col min="8" max="8" width="9.140625" style="80"/>
    <col min="9" max="9" width="11.85546875" style="80" bestFit="1" customWidth="1"/>
    <col min="10" max="258" width="9.140625" style="80"/>
    <col min="259" max="259" width="11.7109375" style="80" customWidth="1"/>
    <col min="260" max="260" width="10.140625" style="80" customWidth="1"/>
    <col min="261" max="261" width="9.140625" style="80"/>
    <col min="262" max="262" width="14.5703125" style="80" customWidth="1"/>
    <col min="263" max="263" width="73.140625" style="80" customWidth="1"/>
    <col min="264" max="514" width="9.140625" style="80"/>
    <col min="515" max="515" width="11.7109375" style="80" customWidth="1"/>
    <col min="516" max="516" width="10.140625" style="80" customWidth="1"/>
    <col min="517" max="517" width="9.140625" style="80"/>
    <col min="518" max="518" width="14.5703125" style="80" customWidth="1"/>
    <col min="519" max="519" width="73.140625" style="80" customWidth="1"/>
    <col min="520" max="770" width="9.140625" style="80"/>
    <col min="771" max="771" width="11.7109375" style="80" customWidth="1"/>
    <col min="772" max="772" width="10.140625" style="80" customWidth="1"/>
    <col min="773" max="773" width="9.140625" style="80"/>
    <col min="774" max="774" width="14.5703125" style="80" customWidth="1"/>
    <col min="775" max="775" width="73.140625" style="80" customWidth="1"/>
    <col min="776" max="1026" width="9.140625" style="80"/>
    <col min="1027" max="1027" width="11.7109375" style="80" customWidth="1"/>
    <col min="1028" max="1028" width="10.140625" style="80" customWidth="1"/>
    <col min="1029" max="1029" width="9.140625" style="80"/>
    <col min="1030" max="1030" width="14.5703125" style="80" customWidth="1"/>
    <col min="1031" max="1031" width="73.140625" style="80" customWidth="1"/>
    <col min="1032" max="1282" width="9.140625" style="80"/>
    <col min="1283" max="1283" width="11.7109375" style="80" customWidth="1"/>
    <col min="1284" max="1284" width="10.140625" style="80" customWidth="1"/>
    <col min="1285" max="1285" width="9.140625" style="80"/>
    <col min="1286" max="1286" width="14.5703125" style="80" customWidth="1"/>
    <col min="1287" max="1287" width="73.140625" style="80" customWidth="1"/>
    <col min="1288" max="1538" width="9.140625" style="80"/>
    <col min="1539" max="1539" width="11.7109375" style="80" customWidth="1"/>
    <col min="1540" max="1540" width="10.140625" style="80" customWidth="1"/>
    <col min="1541" max="1541" width="9.140625" style="80"/>
    <col min="1542" max="1542" width="14.5703125" style="80" customWidth="1"/>
    <col min="1543" max="1543" width="73.140625" style="80" customWidth="1"/>
    <col min="1544" max="1794" width="9.140625" style="80"/>
    <col min="1795" max="1795" width="11.7109375" style="80" customWidth="1"/>
    <col min="1796" max="1796" width="10.140625" style="80" customWidth="1"/>
    <col min="1797" max="1797" width="9.140625" style="80"/>
    <col min="1798" max="1798" width="14.5703125" style="80" customWidth="1"/>
    <col min="1799" max="1799" width="73.140625" style="80" customWidth="1"/>
    <col min="1800" max="2050" width="9.140625" style="80"/>
    <col min="2051" max="2051" width="11.7109375" style="80" customWidth="1"/>
    <col min="2052" max="2052" width="10.140625" style="80" customWidth="1"/>
    <col min="2053" max="2053" width="9.140625" style="80"/>
    <col min="2054" max="2054" width="14.5703125" style="80" customWidth="1"/>
    <col min="2055" max="2055" width="73.140625" style="80" customWidth="1"/>
    <col min="2056" max="2306" width="9.140625" style="80"/>
    <col min="2307" max="2307" width="11.7109375" style="80" customWidth="1"/>
    <col min="2308" max="2308" width="10.140625" style="80" customWidth="1"/>
    <col min="2309" max="2309" width="9.140625" style="80"/>
    <col min="2310" max="2310" width="14.5703125" style="80" customWidth="1"/>
    <col min="2311" max="2311" width="73.140625" style="80" customWidth="1"/>
    <col min="2312" max="2562" width="9.140625" style="80"/>
    <col min="2563" max="2563" width="11.7109375" style="80" customWidth="1"/>
    <col min="2564" max="2564" width="10.140625" style="80" customWidth="1"/>
    <col min="2565" max="2565" width="9.140625" style="80"/>
    <col min="2566" max="2566" width="14.5703125" style="80" customWidth="1"/>
    <col min="2567" max="2567" width="73.140625" style="80" customWidth="1"/>
    <col min="2568" max="2818" width="9.140625" style="80"/>
    <col min="2819" max="2819" width="11.7109375" style="80" customWidth="1"/>
    <col min="2820" max="2820" width="10.140625" style="80" customWidth="1"/>
    <col min="2821" max="2821" width="9.140625" style="80"/>
    <col min="2822" max="2822" width="14.5703125" style="80" customWidth="1"/>
    <col min="2823" max="2823" width="73.140625" style="80" customWidth="1"/>
    <col min="2824" max="3074" width="9.140625" style="80"/>
    <col min="3075" max="3075" width="11.7109375" style="80" customWidth="1"/>
    <col min="3076" max="3076" width="10.140625" style="80" customWidth="1"/>
    <col min="3077" max="3077" width="9.140625" style="80"/>
    <col min="3078" max="3078" width="14.5703125" style="80" customWidth="1"/>
    <col min="3079" max="3079" width="73.140625" style="80" customWidth="1"/>
    <col min="3080" max="3330" width="9.140625" style="80"/>
    <col min="3331" max="3331" width="11.7109375" style="80" customWidth="1"/>
    <col min="3332" max="3332" width="10.140625" style="80" customWidth="1"/>
    <col min="3333" max="3333" width="9.140625" style="80"/>
    <col min="3334" max="3334" width="14.5703125" style="80" customWidth="1"/>
    <col min="3335" max="3335" width="73.140625" style="80" customWidth="1"/>
    <col min="3336" max="3586" width="9.140625" style="80"/>
    <col min="3587" max="3587" width="11.7109375" style="80" customWidth="1"/>
    <col min="3588" max="3588" width="10.140625" style="80" customWidth="1"/>
    <col min="3589" max="3589" width="9.140625" style="80"/>
    <col min="3590" max="3590" width="14.5703125" style="80" customWidth="1"/>
    <col min="3591" max="3591" width="73.140625" style="80" customWidth="1"/>
    <col min="3592" max="3842" width="9.140625" style="80"/>
    <col min="3843" max="3843" width="11.7109375" style="80" customWidth="1"/>
    <col min="3844" max="3844" width="10.140625" style="80" customWidth="1"/>
    <col min="3845" max="3845" width="9.140625" style="80"/>
    <col min="3846" max="3846" width="14.5703125" style="80" customWidth="1"/>
    <col min="3847" max="3847" width="73.140625" style="80" customWidth="1"/>
    <col min="3848" max="4098" width="9.140625" style="80"/>
    <col min="4099" max="4099" width="11.7109375" style="80" customWidth="1"/>
    <col min="4100" max="4100" width="10.140625" style="80" customWidth="1"/>
    <col min="4101" max="4101" width="9.140625" style="80"/>
    <col min="4102" max="4102" width="14.5703125" style="80" customWidth="1"/>
    <col min="4103" max="4103" width="73.140625" style="80" customWidth="1"/>
    <col min="4104" max="4354" width="9.140625" style="80"/>
    <col min="4355" max="4355" width="11.7109375" style="80" customWidth="1"/>
    <col min="4356" max="4356" width="10.140625" style="80" customWidth="1"/>
    <col min="4357" max="4357" width="9.140625" style="80"/>
    <col min="4358" max="4358" width="14.5703125" style="80" customWidth="1"/>
    <col min="4359" max="4359" width="73.140625" style="80" customWidth="1"/>
    <col min="4360" max="4610" width="9.140625" style="80"/>
    <col min="4611" max="4611" width="11.7109375" style="80" customWidth="1"/>
    <col min="4612" max="4612" width="10.140625" style="80" customWidth="1"/>
    <col min="4613" max="4613" width="9.140625" style="80"/>
    <col min="4614" max="4614" width="14.5703125" style="80" customWidth="1"/>
    <col min="4615" max="4615" width="73.140625" style="80" customWidth="1"/>
    <col min="4616" max="4866" width="9.140625" style="80"/>
    <col min="4867" max="4867" width="11.7109375" style="80" customWidth="1"/>
    <col min="4868" max="4868" width="10.140625" style="80" customWidth="1"/>
    <col min="4869" max="4869" width="9.140625" style="80"/>
    <col min="4870" max="4870" width="14.5703125" style="80" customWidth="1"/>
    <col min="4871" max="4871" width="73.140625" style="80" customWidth="1"/>
    <col min="4872" max="5122" width="9.140625" style="80"/>
    <col min="5123" max="5123" width="11.7109375" style="80" customWidth="1"/>
    <col min="5124" max="5124" width="10.140625" style="80" customWidth="1"/>
    <col min="5125" max="5125" width="9.140625" style="80"/>
    <col min="5126" max="5126" width="14.5703125" style="80" customWidth="1"/>
    <col min="5127" max="5127" width="73.140625" style="80" customWidth="1"/>
    <col min="5128" max="5378" width="9.140625" style="80"/>
    <col min="5379" max="5379" width="11.7109375" style="80" customWidth="1"/>
    <col min="5380" max="5380" width="10.140625" style="80" customWidth="1"/>
    <col min="5381" max="5381" width="9.140625" style="80"/>
    <col min="5382" max="5382" width="14.5703125" style="80" customWidth="1"/>
    <col min="5383" max="5383" width="73.140625" style="80" customWidth="1"/>
    <col min="5384" max="5634" width="9.140625" style="80"/>
    <col min="5635" max="5635" width="11.7109375" style="80" customWidth="1"/>
    <col min="5636" max="5636" width="10.140625" style="80" customWidth="1"/>
    <col min="5637" max="5637" width="9.140625" style="80"/>
    <col min="5638" max="5638" width="14.5703125" style="80" customWidth="1"/>
    <col min="5639" max="5639" width="73.140625" style="80" customWidth="1"/>
    <col min="5640" max="5890" width="9.140625" style="80"/>
    <col min="5891" max="5891" width="11.7109375" style="80" customWidth="1"/>
    <col min="5892" max="5892" width="10.140625" style="80" customWidth="1"/>
    <col min="5893" max="5893" width="9.140625" style="80"/>
    <col min="5894" max="5894" width="14.5703125" style="80" customWidth="1"/>
    <col min="5895" max="5895" width="73.140625" style="80" customWidth="1"/>
    <col min="5896" max="6146" width="9.140625" style="80"/>
    <col min="6147" max="6147" width="11.7109375" style="80" customWidth="1"/>
    <col min="6148" max="6148" width="10.140625" style="80" customWidth="1"/>
    <col min="6149" max="6149" width="9.140625" style="80"/>
    <col min="6150" max="6150" width="14.5703125" style="80" customWidth="1"/>
    <col min="6151" max="6151" width="73.140625" style="80" customWidth="1"/>
    <col min="6152" max="6402" width="9.140625" style="80"/>
    <col min="6403" max="6403" width="11.7109375" style="80" customWidth="1"/>
    <col min="6404" max="6404" width="10.140625" style="80" customWidth="1"/>
    <col min="6405" max="6405" width="9.140625" style="80"/>
    <col min="6406" max="6406" width="14.5703125" style="80" customWidth="1"/>
    <col min="6407" max="6407" width="73.140625" style="80" customWidth="1"/>
    <col min="6408" max="6658" width="9.140625" style="80"/>
    <col min="6659" max="6659" width="11.7109375" style="80" customWidth="1"/>
    <col min="6660" max="6660" width="10.140625" style="80" customWidth="1"/>
    <col min="6661" max="6661" width="9.140625" style="80"/>
    <col min="6662" max="6662" width="14.5703125" style="80" customWidth="1"/>
    <col min="6663" max="6663" width="73.140625" style="80" customWidth="1"/>
    <col min="6664" max="6914" width="9.140625" style="80"/>
    <col min="6915" max="6915" width="11.7109375" style="80" customWidth="1"/>
    <col min="6916" max="6916" width="10.140625" style="80" customWidth="1"/>
    <col min="6917" max="6917" width="9.140625" style="80"/>
    <col min="6918" max="6918" width="14.5703125" style="80" customWidth="1"/>
    <col min="6919" max="6919" width="73.140625" style="80" customWidth="1"/>
    <col min="6920" max="7170" width="9.140625" style="80"/>
    <col min="7171" max="7171" width="11.7109375" style="80" customWidth="1"/>
    <col min="7172" max="7172" width="10.140625" style="80" customWidth="1"/>
    <col min="7173" max="7173" width="9.140625" style="80"/>
    <col min="7174" max="7174" width="14.5703125" style="80" customWidth="1"/>
    <col min="7175" max="7175" width="73.140625" style="80" customWidth="1"/>
    <col min="7176" max="7426" width="9.140625" style="80"/>
    <col min="7427" max="7427" width="11.7109375" style="80" customWidth="1"/>
    <col min="7428" max="7428" width="10.140625" style="80" customWidth="1"/>
    <col min="7429" max="7429" width="9.140625" style="80"/>
    <col min="7430" max="7430" width="14.5703125" style="80" customWidth="1"/>
    <col min="7431" max="7431" width="73.140625" style="80" customWidth="1"/>
    <col min="7432" max="7682" width="9.140625" style="80"/>
    <col min="7683" max="7683" width="11.7109375" style="80" customWidth="1"/>
    <col min="7684" max="7684" width="10.140625" style="80" customWidth="1"/>
    <col min="7685" max="7685" width="9.140625" style="80"/>
    <col min="7686" max="7686" width="14.5703125" style="80" customWidth="1"/>
    <col min="7687" max="7687" width="73.140625" style="80" customWidth="1"/>
    <col min="7688" max="7938" width="9.140625" style="80"/>
    <col min="7939" max="7939" width="11.7109375" style="80" customWidth="1"/>
    <col min="7940" max="7940" width="10.140625" style="80" customWidth="1"/>
    <col min="7941" max="7941" width="9.140625" style="80"/>
    <col min="7942" max="7942" width="14.5703125" style="80" customWidth="1"/>
    <col min="7943" max="7943" width="73.140625" style="80" customWidth="1"/>
    <col min="7944" max="8194" width="9.140625" style="80"/>
    <col min="8195" max="8195" width="11.7109375" style="80" customWidth="1"/>
    <col min="8196" max="8196" width="10.140625" style="80" customWidth="1"/>
    <col min="8197" max="8197" width="9.140625" style="80"/>
    <col min="8198" max="8198" width="14.5703125" style="80" customWidth="1"/>
    <col min="8199" max="8199" width="73.140625" style="80" customWidth="1"/>
    <col min="8200" max="8450" width="9.140625" style="80"/>
    <col min="8451" max="8451" width="11.7109375" style="80" customWidth="1"/>
    <col min="8452" max="8452" width="10.140625" style="80" customWidth="1"/>
    <col min="8453" max="8453" width="9.140625" style="80"/>
    <col min="8454" max="8454" width="14.5703125" style="80" customWidth="1"/>
    <col min="8455" max="8455" width="73.140625" style="80" customWidth="1"/>
    <col min="8456" max="8706" width="9.140625" style="80"/>
    <col min="8707" max="8707" width="11.7109375" style="80" customWidth="1"/>
    <col min="8708" max="8708" width="10.140625" style="80" customWidth="1"/>
    <col min="8709" max="8709" width="9.140625" style="80"/>
    <col min="8710" max="8710" width="14.5703125" style="80" customWidth="1"/>
    <col min="8711" max="8711" width="73.140625" style="80" customWidth="1"/>
    <col min="8712" max="8962" width="9.140625" style="80"/>
    <col min="8963" max="8963" width="11.7109375" style="80" customWidth="1"/>
    <col min="8964" max="8964" width="10.140625" style="80" customWidth="1"/>
    <col min="8965" max="8965" width="9.140625" style="80"/>
    <col min="8966" max="8966" width="14.5703125" style="80" customWidth="1"/>
    <col min="8967" max="8967" width="73.140625" style="80" customWidth="1"/>
    <col min="8968" max="9218" width="9.140625" style="80"/>
    <col min="9219" max="9219" width="11.7109375" style="80" customWidth="1"/>
    <col min="9220" max="9220" width="10.140625" style="80" customWidth="1"/>
    <col min="9221" max="9221" width="9.140625" style="80"/>
    <col min="9222" max="9222" width="14.5703125" style="80" customWidth="1"/>
    <col min="9223" max="9223" width="73.140625" style="80" customWidth="1"/>
    <col min="9224" max="9474" width="9.140625" style="80"/>
    <col min="9475" max="9475" width="11.7109375" style="80" customWidth="1"/>
    <col min="9476" max="9476" width="10.140625" style="80" customWidth="1"/>
    <col min="9477" max="9477" width="9.140625" style="80"/>
    <col min="9478" max="9478" width="14.5703125" style="80" customWidth="1"/>
    <col min="9479" max="9479" width="73.140625" style="80" customWidth="1"/>
    <col min="9480" max="9730" width="9.140625" style="80"/>
    <col min="9731" max="9731" width="11.7109375" style="80" customWidth="1"/>
    <col min="9732" max="9732" width="10.140625" style="80" customWidth="1"/>
    <col min="9733" max="9733" width="9.140625" style="80"/>
    <col min="9734" max="9734" width="14.5703125" style="80" customWidth="1"/>
    <col min="9735" max="9735" width="73.140625" style="80" customWidth="1"/>
    <col min="9736" max="9986" width="9.140625" style="80"/>
    <col min="9987" max="9987" width="11.7109375" style="80" customWidth="1"/>
    <col min="9988" max="9988" width="10.140625" style="80" customWidth="1"/>
    <col min="9989" max="9989" width="9.140625" style="80"/>
    <col min="9990" max="9990" width="14.5703125" style="80" customWidth="1"/>
    <col min="9991" max="9991" width="73.140625" style="80" customWidth="1"/>
    <col min="9992" max="10242" width="9.140625" style="80"/>
    <col min="10243" max="10243" width="11.7109375" style="80" customWidth="1"/>
    <col min="10244" max="10244" width="10.140625" style="80" customWidth="1"/>
    <col min="10245" max="10245" width="9.140625" style="80"/>
    <col min="10246" max="10246" width="14.5703125" style="80" customWidth="1"/>
    <col min="10247" max="10247" width="73.140625" style="80" customWidth="1"/>
    <col min="10248" max="10498" width="9.140625" style="80"/>
    <col min="10499" max="10499" width="11.7109375" style="80" customWidth="1"/>
    <col min="10500" max="10500" width="10.140625" style="80" customWidth="1"/>
    <col min="10501" max="10501" width="9.140625" style="80"/>
    <col min="10502" max="10502" width="14.5703125" style="80" customWidth="1"/>
    <col min="10503" max="10503" width="73.140625" style="80" customWidth="1"/>
    <col min="10504" max="10754" width="9.140625" style="80"/>
    <col min="10755" max="10755" width="11.7109375" style="80" customWidth="1"/>
    <col min="10756" max="10756" width="10.140625" style="80" customWidth="1"/>
    <col min="10757" max="10757" width="9.140625" style="80"/>
    <col min="10758" max="10758" width="14.5703125" style="80" customWidth="1"/>
    <col min="10759" max="10759" width="73.140625" style="80" customWidth="1"/>
    <col min="10760" max="11010" width="9.140625" style="80"/>
    <col min="11011" max="11011" width="11.7109375" style="80" customWidth="1"/>
    <col min="11012" max="11012" width="10.140625" style="80" customWidth="1"/>
    <col min="11013" max="11013" width="9.140625" style="80"/>
    <col min="11014" max="11014" width="14.5703125" style="80" customWidth="1"/>
    <col min="11015" max="11015" width="73.140625" style="80" customWidth="1"/>
    <col min="11016" max="11266" width="9.140625" style="80"/>
    <col min="11267" max="11267" width="11.7109375" style="80" customWidth="1"/>
    <col min="11268" max="11268" width="10.140625" style="80" customWidth="1"/>
    <col min="11269" max="11269" width="9.140625" style="80"/>
    <col min="11270" max="11270" width="14.5703125" style="80" customWidth="1"/>
    <col min="11271" max="11271" width="73.140625" style="80" customWidth="1"/>
    <col min="11272" max="11522" width="9.140625" style="80"/>
    <col min="11523" max="11523" width="11.7109375" style="80" customWidth="1"/>
    <col min="11524" max="11524" width="10.140625" style="80" customWidth="1"/>
    <col min="11525" max="11525" width="9.140625" style="80"/>
    <col min="11526" max="11526" width="14.5703125" style="80" customWidth="1"/>
    <col min="11527" max="11527" width="73.140625" style="80" customWidth="1"/>
    <col min="11528" max="11778" width="9.140625" style="80"/>
    <col min="11779" max="11779" width="11.7109375" style="80" customWidth="1"/>
    <col min="11780" max="11780" width="10.140625" style="80" customWidth="1"/>
    <col min="11781" max="11781" width="9.140625" style="80"/>
    <col min="11782" max="11782" width="14.5703125" style="80" customWidth="1"/>
    <col min="11783" max="11783" width="73.140625" style="80" customWidth="1"/>
    <col min="11784" max="12034" width="9.140625" style="80"/>
    <col min="12035" max="12035" width="11.7109375" style="80" customWidth="1"/>
    <col min="12036" max="12036" width="10.140625" style="80" customWidth="1"/>
    <col min="12037" max="12037" width="9.140625" style="80"/>
    <col min="12038" max="12038" width="14.5703125" style="80" customWidth="1"/>
    <col min="12039" max="12039" width="73.140625" style="80" customWidth="1"/>
    <col min="12040" max="12290" width="9.140625" style="80"/>
    <col min="12291" max="12291" width="11.7109375" style="80" customWidth="1"/>
    <col min="12292" max="12292" width="10.140625" style="80" customWidth="1"/>
    <col min="12293" max="12293" width="9.140625" style="80"/>
    <col min="12294" max="12294" width="14.5703125" style="80" customWidth="1"/>
    <col min="12295" max="12295" width="73.140625" style="80" customWidth="1"/>
    <col min="12296" max="12546" width="9.140625" style="80"/>
    <col min="12547" max="12547" width="11.7109375" style="80" customWidth="1"/>
    <col min="12548" max="12548" width="10.140625" style="80" customWidth="1"/>
    <col min="12549" max="12549" width="9.140625" style="80"/>
    <col min="12550" max="12550" width="14.5703125" style="80" customWidth="1"/>
    <col min="12551" max="12551" width="73.140625" style="80" customWidth="1"/>
    <col min="12552" max="12802" width="9.140625" style="80"/>
    <col min="12803" max="12803" width="11.7109375" style="80" customWidth="1"/>
    <col min="12804" max="12804" width="10.140625" style="80" customWidth="1"/>
    <col min="12805" max="12805" width="9.140625" style="80"/>
    <col min="12806" max="12806" width="14.5703125" style="80" customWidth="1"/>
    <col min="12807" max="12807" width="73.140625" style="80" customWidth="1"/>
    <col min="12808" max="13058" width="9.140625" style="80"/>
    <col min="13059" max="13059" width="11.7109375" style="80" customWidth="1"/>
    <col min="13060" max="13060" width="10.140625" style="80" customWidth="1"/>
    <col min="13061" max="13061" width="9.140625" style="80"/>
    <col min="13062" max="13062" width="14.5703125" style="80" customWidth="1"/>
    <col min="13063" max="13063" width="73.140625" style="80" customWidth="1"/>
    <col min="13064" max="13314" width="9.140625" style="80"/>
    <col min="13315" max="13315" width="11.7109375" style="80" customWidth="1"/>
    <col min="13316" max="13316" width="10.140625" style="80" customWidth="1"/>
    <col min="13317" max="13317" width="9.140625" style="80"/>
    <col min="13318" max="13318" width="14.5703125" style="80" customWidth="1"/>
    <col min="13319" max="13319" width="73.140625" style="80" customWidth="1"/>
    <col min="13320" max="13570" width="9.140625" style="80"/>
    <col min="13571" max="13571" width="11.7109375" style="80" customWidth="1"/>
    <col min="13572" max="13572" width="10.140625" style="80" customWidth="1"/>
    <col min="13573" max="13573" width="9.140625" style="80"/>
    <col min="13574" max="13574" width="14.5703125" style="80" customWidth="1"/>
    <col min="13575" max="13575" width="73.140625" style="80" customWidth="1"/>
    <col min="13576" max="13826" width="9.140625" style="80"/>
    <col min="13827" max="13827" width="11.7109375" style="80" customWidth="1"/>
    <col min="13828" max="13828" width="10.140625" style="80" customWidth="1"/>
    <col min="13829" max="13829" width="9.140625" style="80"/>
    <col min="13830" max="13830" width="14.5703125" style="80" customWidth="1"/>
    <col min="13831" max="13831" width="73.140625" style="80" customWidth="1"/>
    <col min="13832" max="14082" width="9.140625" style="80"/>
    <col min="14083" max="14083" width="11.7109375" style="80" customWidth="1"/>
    <col min="14084" max="14084" width="10.140625" style="80" customWidth="1"/>
    <col min="14085" max="14085" width="9.140625" style="80"/>
    <col min="14086" max="14086" width="14.5703125" style="80" customWidth="1"/>
    <col min="14087" max="14087" width="73.140625" style="80" customWidth="1"/>
    <col min="14088" max="14338" width="9.140625" style="80"/>
    <col min="14339" max="14339" width="11.7109375" style="80" customWidth="1"/>
    <col min="14340" max="14340" width="10.140625" style="80" customWidth="1"/>
    <col min="14341" max="14341" width="9.140625" style="80"/>
    <col min="14342" max="14342" width="14.5703125" style="80" customWidth="1"/>
    <col min="14343" max="14343" width="73.140625" style="80" customWidth="1"/>
    <col min="14344" max="14594" width="9.140625" style="80"/>
    <col min="14595" max="14595" width="11.7109375" style="80" customWidth="1"/>
    <col min="14596" max="14596" width="10.140625" style="80" customWidth="1"/>
    <col min="14597" max="14597" width="9.140625" style="80"/>
    <col min="14598" max="14598" width="14.5703125" style="80" customWidth="1"/>
    <col min="14599" max="14599" width="73.140625" style="80" customWidth="1"/>
    <col min="14600" max="14850" width="9.140625" style="80"/>
    <col min="14851" max="14851" width="11.7109375" style="80" customWidth="1"/>
    <col min="14852" max="14852" width="10.140625" style="80" customWidth="1"/>
    <col min="14853" max="14853" width="9.140625" style="80"/>
    <col min="14854" max="14854" width="14.5703125" style="80" customWidth="1"/>
    <col min="14855" max="14855" width="73.140625" style="80" customWidth="1"/>
    <col min="14856" max="15106" width="9.140625" style="80"/>
    <col min="15107" max="15107" width="11.7109375" style="80" customWidth="1"/>
    <col min="15108" max="15108" width="10.140625" style="80" customWidth="1"/>
    <col min="15109" max="15109" width="9.140625" style="80"/>
    <col min="15110" max="15110" width="14.5703125" style="80" customWidth="1"/>
    <col min="15111" max="15111" width="73.140625" style="80" customWidth="1"/>
    <col min="15112" max="15362" width="9.140625" style="80"/>
    <col min="15363" max="15363" width="11.7109375" style="80" customWidth="1"/>
    <col min="15364" max="15364" width="10.140625" style="80" customWidth="1"/>
    <col min="15365" max="15365" width="9.140625" style="80"/>
    <col min="15366" max="15366" width="14.5703125" style="80" customWidth="1"/>
    <col min="15367" max="15367" width="73.140625" style="80" customWidth="1"/>
    <col min="15368" max="15618" width="9.140625" style="80"/>
    <col min="15619" max="15619" width="11.7109375" style="80" customWidth="1"/>
    <col min="15620" max="15620" width="10.140625" style="80" customWidth="1"/>
    <col min="15621" max="15621" width="9.140625" style="80"/>
    <col min="15622" max="15622" width="14.5703125" style="80" customWidth="1"/>
    <col min="15623" max="15623" width="73.140625" style="80" customWidth="1"/>
    <col min="15624" max="15874" width="9.140625" style="80"/>
    <col min="15875" max="15875" width="11.7109375" style="80" customWidth="1"/>
    <col min="15876" max="15876" width="10.140625" style="80" customWidth="1"/>
    <col min="15877" max="15877" width="9.140625" style="80"/>
    <col min="15878" max="15878" width="14.5703125" style="80" customWidth="1"/>
    <col min="15879" max="15879" width="73.140625" style="80" customWidth="1"/>
    <col min="15880" max="16130" width="9.140625" style="80"/>
    <col min="16131" max="16131" width="11.7109375" style="80" customWidth="1"/>
    <col min="16132" max="16132" width="10.140625" style="80" customWidth="1"/>
    <col min="16133" max="16133" width="9.140625" style="80"/>
    <col min="16134" max="16134" width="14.5703125" style="80" customWidth="1"/>
    <col min="16135" max="16135" width="73.140625" style="80" customWidth="1"/>
    <col min="16136" max="16384" width="9.140625" style="80"/>
  </cols>
  <sheetData>
    <row r="1" spans="1:34" x14ac:dyDescent="0.3">
      <c r="A1" s="1" t="s">
        <v>0</v>
      </c>
      <c r="B1" s="66"/>
      <c r="C1" s="1"/>
      <c r="D1" s="1"/>
      <c r="E1" s="144"/>
      <c r="F1" s="145"/>
      <c r="G1" s="144"/>
    </row>
    <row r="2" spans="1:34" x14ac:dyDescent="0.3">
      <c r="A2" s="146"/>
      <c r="B2" s="147"/>
      <c r="C2" s="146"/>
      <c r="D2" s="146"/>
      <c r="E2" s="146"/>
      <c r="F2" s="146"/>
      <c r="G2" s="146"/>
    </row>
    <row r="3" spans="1:34" x14ac:dyDescent="0.3">
      <c r="A3" s="146"/>
      <c r="B3" s="147"/>
      <c r="C3" s="237" t="s">
        <v>293</v>
      </c>
      <c r="D3" s="237"/>
      <c r="E3" s="237"/>
      <c r="F3" s="237"/>
      <c r="G3" s="237"/>
    </row>
    <row r="4" spans="1:34" x14ac:dyDescent="0.3">
      <c r="A4" s="146"/>
      <c r="B4" s="147"/>
      <c r="C4" s="146"/>
      <c r="D4" s="146"/>
      <c r="E4" s="146"/>
      <c r="F4" s="146"/>
      <c r="G4" s="146"/>
    </row>
    <row r="5" spans="1:34" x14ac:dyDescent="0.3">
      <c r="A5" s="148" t="s">
        <v>80</v>
      </c>
      <c r="B5" s="149"/>
      <c r="C5" s="149"/>
      <c r="D5" s="149"/>
      <c r="E5" s="148"/>
      <c r="F5" s="150"/>
      <c r="G5" s="151"/>
    </row>
    <row r="6" spans="1:34" x14ac:dyDescent="0.3">
      <c r="A6" s="238" t="s">
        <v>294</v>
      </c>
      <c r="B6" s="238" t="s">
        <v>4</v>
      </c>
      <c r="C6" s="238" t="s">
        <v>5</v>
      </c>
      <c r="D6" s="239" t="s">
        <v>3</v>
      </c>
      <c r="E6" s="239"/>
      <c r="F6" s="240" t="s">
        <v>6</v>
      </c>
      <c r="G6" s="238" t="s">
        <v>7</v>
      </c>
    </row>
    <row r="7" spans="1:34" x14ac:dyDescent="0.3">
      <c r="A7" s="238"/>
      <c r="B7" s="238"/>
      <c r="C7" s="238"/>
      <c r="D7" s="152" t="s">
        <v>295</v>
      </c>
      <c r="E7" s="152" t="s">
        <v>296</v>
      </c>
      <c r="F7" s="240"/>
      <c r="G7" s="238"/>
    </row>
    <row r="8" spans="1:34" s="157" customFormat="1" ht="66" x14ac:dyDescent="0.3">
      <c r="A8" s="153">
        <v>1</v>
      </c>
      <c r="B8" s="154">
        <v>1244</v>
      </c>
      <c r="C8" s="90">
        <v>44292</v>
      </c>
      <c r="D8" s="154" t="s">
        <v>297</v>
      </c>
      <c r="E8" s="153" t="s">
        <v>298</v>
      </c>
      <c r="F8" s="155">
        <v>770000</v>
      </c>
      <c r="G8" s="92" t="s">
        <v>299</v>
      </c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</row>
    <row r="9" spans="1:34" s="163" customFormat="1" ht="66" x14ac:dyDescent="0.3">
      <c r="A9" s="153">
        <v>2</v>
      </c>
      <c r="B9" s="158">
        <v>1245</v>
      </c>
      <c r="C9" s="159">
        <v>44292</v>
      </c>
      <c r="D9" s="153" t="s">
        <v>300</v>
      </c>
      <c r="E9" s="153" t="s">
        <v>298</v>
      </c>
      <c r="F9" s="160">
        <v>100857616</v>
      </c>
      <c r="G9" s="161" t="s">
        <v>301</v>
      </c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</row>
    <row r="10" spans="1:34" s="163" customFormat="1" ht="66" x14ac:dyDescent="0.3">
      <c r="A10" s="153">
        <v>3</v>
      </c>
      <c r="B10" s="158">
        <v>19</v>
      </c>
      <c r="C10" s="159">
        <v>44309</v>
      </c>
      <c r="D10" s="153" t="s">
        <v>300</v>
      </c>
      <c r="E10" s="153" t="s">
        <v>298</v>
      </c>
      <c r="F10" s="160">
        <v>13039142</v>
      </c>
      <c r="G10" s="161" t="s">
        <v>302</v>
      </c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</row>
    <row r="11" spans="1:34" s="170" customFormat="1" ht="78.75" x14ac:dyDescent="0.25">
      <c r="A11" s="164">
        <v>4</v>
      </c>
      <c r="B11" s="165">
        <v>1427</v>
      </c>
      <c r="C11" s="166">
        <v>44306</v>
      </c>
      <c r="D11" s="165" t="s">
        <v>303</v>
      </c>
      <c r="E11" s="165" t="s">
        <v>304</v>
      </c>
      <c r="F11" s="167">
        <v>120909</v>
      </c>
      <c r="G11" s="168" t="s">
        <v>305</v>
      </c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</row>
    <row r="12" spans="1:34" s="172" customFormat="1" ht="72" x14ac:dyDescent="0.35">
      <c r="A12" s="173">
        <v>5</v>
      </c>
      <c r="B12" s="174">
        <v>1246</v>
      </c>
      <c r="C12" s="175">
        <v>44292</v>
      </c>
      <c r="D12" s="174" t="s">
        <v>306</v>
      </c>
      <c r="E12" s="174" t="s">
        <v>298</v>
      </c>
      <c r="F12" s="176">
        <v>869300</v>
      </c>
      <c r="G12" s="177" t="s">
        <v>307</v>
      </c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</row>
    <row r="13" spans="1:34" s="172" customFormat="1" ht="72" x14ac:dyDescent="0.35">
      <c r="A13" s="173">
        <v>6</v>
      </c>
      <c r="B13" s="174">
        <v>21</v>
      </c>
      <c r="C13" s="175">
        <v>44309</v>
      </c>
      <c r="D13" s="174" t="s">
        <v>306</v>
      </c>
      <c r="E13" s="174" t="s">
        <v>298</v>
      </c>
      <c r="F13" s="176">
        <v>5380</v>
      </c>
      <c r="G13" s="178" t="s">
        <v>308</v>
      </c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</row>
    <row r="14" spans="1:34" s="172" customFormat="1" ht="66" x14ac:dyDescent="0.35">
      <c r="A14" s="37">
        <v>7</v>
      </c>
      <c r="B14" s="165">
        <v>1183</v>
      </c>
      <c r="C14" s="179">
        <v>44294</v>
      </c>
      <c r="D14" s="180" t="s">
        <v>306</v>
      </c>
      <c r="E14" s="180" t="s">
        <v>309</v>
      </c>
      <c r="F14" s="38">
        <v>5194</v>
      </c>
      <c r="G14" s="161" t="s">
        <v>310</v>
      </c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</row>
    <row r="15" spans="1:34" ht="82.5" x14ac:dyDescent="0.3">
      <c r="A15" s="154">
        <v>8</v>
      </c>
      <c r="B15" s="154">
        <v>1247</v>
      </c>
      <c r="C15" s="181">
        <v>44292</v>
      </c>
      <c r="D15" s="154" t="s">
        <v>311</v>
      </c>
      <c r="E15" s="154" t="s">
        <v>298</v>
      </c>
      <c r="F15" s="160">
        <v>88164</v>
      </c>
      <c r="G15" s="92" t="s">
        <v>312</v>
      </c>
    </row>
    <row r="16" spans="1:34" ht="82.5" x14ac:dyDescent="0.3">
      <c r="A16" s="154">
        <v>9</v>
      </c>
      <c r="B16" s="154">
        <v>20</v>
      </c>
      <c r="C16" s="181">
        <v>44309</v>
      </c>
      <c r="D16" s="154" t="s">
        <v>311</v>
      </c>
      <c r="E16" s="154" t="s">
        <v>298</v>
      </c>
      <c r="F16" s="160">
        <v>30156</v>
      </c>
      <c r="G16" s="182" t="s">
        <v>313</v>
      </c>
    </row>
    <row r="17" spans="1:7" ht="82.5" x14ac:dyDescent="0.3">
      <c r="A17" s="154">
        <v>10</v>
      </c>
      <c r="B17" s="154">
        <v>22</v>
      </c>
      <c r="C17" s="181">
        <v>44309</v>
      </c>
      <c r="D17" s="154" t="s">
        <v>314</v>
      </c>
      <c r="E17" s="154" t="s">
        <v>298</v>
      </c>
      <c r="F17" s="160">
        <v>9619</v>
      </c>
      <c r="G17" s="184" t="s">
        <v>315</v>
      </c>
    </row>
    <row r="18" spans="1:7" x14ac:dyDescent="0.3">
      <c r="F18" s="186">
        <f>SUM(F8:F17)</f>
        <v>115795480</v>
      </c>
    </row>
    <row r="20" spans="1:7" x14ac:dyDescent="0.3">
      <c r="F20" s="186"/>
    </row>
    <row r="21" spans="1:7" x14ac:dyDescent="0.3">
      <c r="F21" s="186"/>
    </row>
    <row r="22" spans="1:7" ht="18" x14ac:dyDescent="0.3">
      <c r="G22" s="178"/>
    </row>
    <row r="38" spans="7:7" x14ac:dyDescent="0.3">
      <c r="G38" s="80">
        <f ca="1">G38:G43</f>
        <v>0</v>
      </c>
    </row>
  </sheetData>
  <mergeCells count="7">
    <mergeCell ref="C3:G3"/>
    <mergeCell ref="A6:A7"/>
    <mergeCell ref="B6:B7"/>
    <mergeCell ref="C6:C7"/>
    <mergeCell ref="D6:E6"/>
    <mergeCell ref="F6:F7"/>
    <mergeCell ref="G6:G7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B8BA6-3A07-4876-9AC1-D379223F9069}">
  <dimension ref="A1:AG11"/>
  <sheetViews>
    <sheetView workbookViewId="0">
      <selection activeCell="F11" sqref="F11"/>
    </sheetView>
  </sheetViews>
  <sheetFormatPr defaultRowHeight="16.5" x14ac:dyDescent="0.3"/>
  <cols>
    <col min="1" max="1" width="10.5703125" style="80" customWidth="1"/>
    <col min="2" max="2" width="14" style="80" customWidth="1"/>
    <col min="3" max="3" width="13.42578125" style="80" customWidth="1"/>
    <col min="4" max="4" width="24.42578125" style="200" customWidth="1"/>
    <col min="5" max="5" width="68.28515625" style="80" customWidth="1"/>
    <col min="6" max="6" width="12.85546875" style="80" customWidth="1"/>
    <col min="7" max="257" width="9.140625" style="80"/>
    <col min="258" max="258" width="15.140625" style="80" customWidth="1"/>
    <col min="259" max="259" width="9.140625" style="80"/>
    <col min="260" max="260" width="11.140625" style="80" customWidth="1"/>
    <col min="261" max="261" width="11.7109375" style="80" bestFit="1" customWidth="1"/>
    <col min="262" max="262" width="115.7109375" style="80" customWidth="1"/>
    <col min="263" max="513" width="9.140625" style="80"/>
    <col min="514" max="514" width="15.140625" style="80" customWidth="1"/>
    <col min="515" max="515" width="9.140625" style="80"/>
    <col min="516" max="516" width="11.140625" style="80" customWidth="1"/>
    <col min="517" max="517" width="11.7109375" style="80" bestFit="1" customWidth="1"/>
    <col min="518" max="518" width="115.7109375" style="80" customWidth="1"/>
    <col min="519" max="769" width="9.140625" style="80"/>
    <col min="770" max="770" width="15.140625" style="80" customWidth="1"/>
    <col min="771" max="771" width="9.140625" style="80"/>
    <col min="772" max="772" width="11.140625" style="80" customWidth="1"/>
    <col min="773" max="773" width="11.7109375" style="80" bestFit="1" customWidth="1"/>
    <col min="774" max="774" width="115.7109375" style="80" customWidth="1"/>
    <col min="775" max="1025" width="9.140625" style="80"/>
    <col min="1026" max="1026" width="15.140625" style="80" customWidth="1"/>
    <col min="1027" max="1027" width="9.140625" style="80"/>
    <col min="1028" max="1028" width="11.140625" style="80" customWidth="1"/>
    <col min="1029" max="1029" width="11.7109375" style="80" bestFit="1" customWidth="1"/>
    <col min="1030" max="1030" width="115.7109375" style="80" customWidth="1"/>
    <col min="1031" max="1281" width="9.140625" style="80"/>
    <col min="1282" max="1282" width="15.140625" style="80" customWidth="1"/>
    <col min="1283" max="1283" width="9.140625" style="80"/>
    <col min="1284" max="1284" width="11.140625" style="80" customWidth="1"/>
    <col min="1285" max="1285" width="11.7109375" style="80" bestFit="1" customWidth="1"/>
    <col min="1286" max="1286" width="115.7109375" style="80" customWidth="1"/>
    <col min="1287" max="1537" width="9.140625" style="80"/>
    <col min="1538" max="1538" width="15.140625" style="80" customWidth="1"/>
    <col min="1539" max="1539" width="9.140625" style="80"/>
    <col min="1540" max="1540" width="11.140625" style="80" customWidth="1"/>
    <col min="1541" max="1541" width="11.7109375" style="80" bestFit="1" customWidth="1"/>
    <col min="1542" max="1542" width="115.7109375" style="80" customWidth="1"/>
    <col min="1543" max="1793" width="9.140625" style="80"/>
    <col min="1794" max="1794" width="15.140625" style="80" customWidth="1"/>
    <col min="1795" max="1795" width="9.140625" style="80"/>
    <col min="1796" max="1796" width="11.140625" style="80" customWidth="1"/>
    <col min="1797" max="1797" width="11.7109375" style="80" bestFit="1" customWidth="1"/>
    <col min="1798" max="1798" width="115.7109375" style="80" customWidth="1"/>
    <col min="1799" max="2049" width="9.140625" style="80"/>
    <col min="2050" max="2050" width="15.140625" style="80" customWidth="1"/>
    <col min="2051" max="2051" width="9.140625" style="80"/>
    <col min="2052" max="2052" width="11.140625" style="80" customWidth="1"/>
    <col min="2053" max="2053" width="11.7109375" style="80" bestFit="1" customWidth="1"/>
    <col min="2054" max="2054" width="115.7109375" style="80" customWidth="1"/>
    <col min="2055" max="2305" width="9.140625" style="80"/>
    <col min="2306" max="2306" width="15.140625" style="80" customWidth="1"/>
    <col min="2307" max="2307" width="9.140625" style="80"/>
    <col min="2308" max="2308" width="11.140625" style="80" customWidth="1"/>
    <col min="2309" max="2309" width="11.7109375" style="80" bestFit="1" customWidth="1"/>
    <col min="2310" max="2310" width="115.7109375" style="80" customWidth="1"/>
    <col min="2311" max="2561" width="9.140625" style="80"/>
    <col min="2562" max="2562" width="15.140625" style="80" customWidth="1"/>
    <col min="2563" max="2563" width="9.140625" style="80"/>
    <col min="2564" max="2564" width="11.140625" style="80" customWidth="1"/>
    <col min="2565" max="2565" width="11.7109375" style="80" bestFit="1" customWidth="1"/>
    <col min="2566" max="2566" width="115.7109375" style="80" customWidth="1"/>
    <col min="2567" max="2817" width="9.140625" style="80"/>
    <col min="2818" max="2818" width="15.140625" style="80" customWidth="1"/>
    <col min="2819" max="2819" width="9.140625" style="80"/>
    <col min="2820" max="2820" width="11.140625" style="80" customWidth="1"/>
    <col min="2821" max="2821" width="11.7109375" style="80" bestFit="1" customWidth="1"/>
    <col min="2822" max="2822" width="115.7109375" style="80" customWidth="1"/>
    <col min="2823" max="3073" width="9.140625" style="80"/>
    <col min="3074" max="3074" width="15.140625" style="80" customWidth="1"/>
    <col min="3075" max="3075" width="9.140625" style="80"/>
    <col min="3076" max="3076" width="11.140625" style="80" customWidth="1"/>
    <col min="3077" max="3077" width="11.7109375" style="80" bestFit="1" customWidth="1"/>
    <col min="3078" max="3078" width="115.7109375" style="80" customWidth="1"/>
    <col min="3079" max="3329" width="9.140625" style="80"/>
    <col min="3330" max="3330" width="15.140625" style="80" customWidth="1"/>
    <col min="3331" max="3331" width="9.140625" style="80"/>
    <col min="3332" max="3332" width="11.140625" style="80" customWidth="1"/>
    <col min="3333" max="3333" width="11.7109375" style="80" bestFit="1" customWidth="1"/>
    <col min="3334" max="3334" width="115.7109375" style="80" customWidth="1"/>
    <col min="3335" max="3585" width="9.140625" style="80"/>
    <col min="3586" max="3586" width="15.140625" style="80" customWidth="1"/>
    <col min="3587" max="3587" width="9.140625" style="80"/>
    <col min="3588" max="3588" width="11.140625" style="80" customWidth="1"/>
    <col min="3589" max="3589" width="11.7109375" style="80" bestFit="1" customWidth="1"/>
    <col min="3590" max="3590" width="115.7109375" style="80" customWidth="1"/>
    <col min="3591" max="3841" width="9.140625" style="80"/>
    <col min="3842" max="3842" width="15.140625" style="80" customWidth="1"/>
    <col min="3843" max="3843" width="9.140625" style="80"/>
    <col min="3844" max="3844" width="11.140625" style="80" customWidth="1"/>
    <col min="3845" max="3845" width="11.7109375" style="80" bestFit="1" customWidth="1"/>
    <col min="3846" max="3846" width="115.7109375" style="80" customWidth="1"/>
    <col min="3847" max="4097" width="9.140625" style="80"/>
    <col min="4098" max="4098" width="15.140625" style="80" customWidth="1"/>
    <col min="4099" max="4099" width="9.140625" style="80"/>
    <col min="4100" max="4100" width="11.140625" style="80" customWidth="1"/>
    <col min="4101" max="4101" width="11.7109375" style="80" bestFit="1" customWidth="1"/>
    <col min="4102" max="4102" width="115.7109375" style="80" customWidth="1"/>
    <col min="4103" max="4353" width="9.140625" style="80"/>
    <col min="4354" max="4354" width="15.140625" style="80" customWidth="1"/>
    <col min="4355" max="4355" width="9.140625" style="80"/>
    <col min="4356" max="4356" width="11.140625" style="80" customWidth="1"/>
    <col min="4357" max="4357" width="11.7109375" style="80" bestFit="1" customWidth="1"/>
    <col min="4358" max="4358" width="115.7109375" style="80" customWidth="1"/>
    <col min="4359" max="4609" width="9.140625" style="80"/>
    <col min="4610" max="4610" width="15.140625" style="80" customWidth="1"/>
    <col min="4611" max="4611" width="9.140625" style="80"/>
    <col min="4612" max="4612" width="11.140625" style="80" customWidth="1"/>
    <col min="4613" max="4613" width="11.7109375" style="80" bestFit="1" customWidth="1"/>
    <col min="4614" max="4614" width="115.7109375" style="80" customWidth="1"/>
    <col min="4615" max="4865" width="9.140625" style="80"/>
    <col min="4866" max="4866" width="15.140625" style="80" customWidth="1"/>
    <col min="4867" max="4867" width="9.140625" style="80"/>
    <col min="4868" max="4868" width="11.140625" style="80" customWidth="1"/>
    <col min="4869" max="4869" width="11.7109375" style="80" bestFit="1" customWidth="1"/>
    <col min="4870" max="4870" width="115.7109375" style="80" customWidth="1"/>
    <col min="4871" max="5121" width="9.140625" style="80"/>
    <col min="5122" max="5122" width="15.140625" style="80" customWidth="1"/>
    <col min="5123" max="5123" width="9.140625" style="80"/>
    <col min="5124" max="5124" width="11.140625" style="80" customWidth="1"/>
    <col min="5125" max="5125" width="11.7109375" style="80" bestFit="1" customWidth="1"/>
    <col min="5126" max="5126" width="115.7109375" style="80" customWidth="1"/>
    <col min="5127" max="5377" width="9.140625" style="80"/>
    <col min="5378" max="5378" width="15.140625" style="80" customWidth="1"/>
    <col min="5379" max="5379" width="9.140625" style="80"/>
    <col min="5380" max="5380" width="11.140625" style="80" customWidth="1"/>
    <col min="5381" max="5381" width="11.7109375" style="80" bestFit="1" customWidth="1"/>
    <col min="5382" max="5382" width="115.7109375" style="80" customWidth="1"/>
    <col min="5383" max="5633" width="9.140625" style="80"/>
    <col min="5634" max="5634" width="15.140625" style="80" customWidth="1"/>
    <col min="5635" max="5635" width="9.140625" style="80"/>
    <col min="5636" max="5636" width="11.140625" style="80" customWidth="1"/>
    <col min="5637" max="5637" width="11.7109375" style="80" bestFit="1" customWidth="1"/>
    <col min="5638" max="5638" width="115.7109375" style="80" customWidth="1"/>
    <col min="5639" max="5889" width="9.140625" style="80"/>
    <col min="5890" max="5890" width="15.140625" style="80" customWidth="1"/>
    <col min="5891" max="5891" width="9.140625" style="80"/>
    <col min="5892" max="5892" width="11.140625" style="80" customWidth="1"/>
    <col min="5893" max="5893" width="11.7109375" style="80" bestFit="1" customWidth="1"/>
    <col min="5894" max="5894" width="115.7109375" style="80" customWidth="1"/>
    <col min="5895" max="6145" width="9.140625" style="80"/>
    <col min="6146" max="6146" width="15.140625" style="80" customWidth="1"/>
    <col min="6147" max="6147" width="9.140625" style="80"/>
    <col min="6148" max="6148" width="11.140625" style="80" customWidth="1"/>
    <col min="6149" max="6149" width="11.7109375" style="80" bestFit="1" customWidth="1"/>
    <col min="6150" max="6150" width="115.7109375" style="80" customWidth="1"/>
    <col min="6151" max="6401" width="9.140625" style="80"/>
    <col min="6402" max="6402" width="15.140625" style="80" customWidth="1"/>
    <col min="6403" max="6403" width="9.140625" style="80"/>
    <col min="6404" max="6404" width="11.140625" style="80" customWidth="1"/>
    <col min="6405" max="6405" width="11.7109375" style="80" bestFit="1" customWidth="1"/>
    <col min="6406" max="6406" width="115.7109375" style="80" customWidth="1"/>
    <col min="6407" max="6657" width="9.140625" style="80"/>
    <col min="6658" max="6658" width="15.140625" style="80" customWidth="1"/>
    <col min="6659" max="6659" width="9.140625" style="80"/>
    <col min="6660" max="6660" width="11.140625" style="80" customWidth="1"/>
    <col min="6661" max="6661" width="11.7109375" style="80" bestFit="1" customWidth="1"/>
    <col min="6662" max="6662" width="115.7109375" style="80" customWidth="1"/>
    <col min="6663" max="6913" width="9.140625" style="80"/>
    <col min="6914" max="6914" width="15.140625" style="80" customWidth="1"/>
    <col min="6915" max="6915" width="9.140625" style="80"/>
    <col min="6916" max="6916" width="11.140625" style="80" customWidth="1"/>
    <col min="6917" max="6917" width="11.7109375" style="80" bestFit="1" customWidth="1"/>
    <col min="6918" max="6918" width="115.7109375" style="80" customWidth="1"/>
    <col min="6919" max="7169" width="9.140625" style="80"/>
    <col min="7170" max="7170" width="15.140625" style="80" customWidth="1"/>
    <col min="7171" max="7171" width="9.140625" style="80"/>
    <col min="7172" max="7172" width="11.140625" style="80" customWidth="1"/>
    <col min="7173" max="7173" width="11.7109375" style="80" bestFit="1" customWidth="1"/>
    <col min="7174" max="7174" width="115.7109375" style="80" customWidth="1"/>
    <col min="7175" max="7425" width="9.140625" style="80"/>
    <col min="7426" max="7426" width="15.140625" style="80" customWidth="1"/>
    <col min="7427" max="7427" width="9.140625" style="80"/>
    <col min="7428" max="7428" width="11.140625" style="80" customWidth="1"/>
    <col min="7429" max="7429" width="11.7109375" style="80" bestFit="1" customWidth="1"/>
    <col min="7430" max="7430" width="115.7109375" style="80" customWidth="1"/>
    <col min="7431" max="7681" width="9.140625" style="80"/>
    <col min="7682" max="7682" width="15.140625" style="80" customWidth="1"/>
    <col min="7683" max="7683" width="9.140625" style="80"/>
    <col min="7684" max="7684" width="11.140625" style="80" customWidth="1"/>
    <col min="7685" max="7685" width="11.7109375" style="80" bestFit="1" customWidth="1"/>
    <col min="7686" max="7686" width="115.7109375" style="80" customWidth="1"/>
    <col min="7687" max="7937" width="9.140625" style="80"/>
    <col min="7938" max="7938" width="15.140625" style="80" customWidth="1"/>
    <col min="7939" max="7939" width="9.140625" style="80"/>
    <col min="7940" max="7940" width="11.140625" style="80" customWidth="1"/>
    <col min="7941" max="7941" width="11.7109375" style="80" bestFit="1" customWidth="1"/>
    <col min="7942" max="7942" width="115.7109375" style="80" customWidth="1"/>
    <col min="7943" max="8193" width="9.140625" style="80"/>
    <col min="8194" max="8194" width="15.140625" style="80" customWidth="1"/>
    <col min="8195" max="8195" width="9.140625" style="80"/>
    <col min="8196" max="8196" width="11.140625" style="80" customWidth="1"/>
    <col min="8197" max="8197" width="11.7109375" style="80" bestFit="1" customWidth="1"/>
    <col min="8198" max="8198" width="115.7109375" style="80" customWidth="1"/>
    <col min="8199" max="8449" width="9.140625" style="80"/>
    <col min="8450" max="8450" width="15.140625" style="80" customWidth="1"/>
    <col min="8451" max="8451" width="9.140625" style="80"/>
    <col min="8452" max="8452" width="11.140625" style="80" customWidth="1"/>
    <col min="8453" max="8453" width="11.7109375" style="80" bestFit="1" customWidth="1"/>
    <col min="8454" max="8454" width="115.7109375" style="80" customWidth="1"/>
    <col min="8455" max="8705" width="9.140625" style="80"/>
    <col min="8706" max="8706" width="15.140625" style="80" customWidth="1"/>
    <col min="8707" max="8707" width="9.140625" style="80"/>
    <col min="8708" max="8708" width="11.140625" style="80" customWidth="1"/>
    <col min="8709" max="8709" width="11.7109375" style="80" bestFit="1" customWidth="1"/>
    <col min="8710" max="8710" width="115.7109375" style="80" customWidth="1"/>
    <col min="8711" max="8961" width="9.140625" style="80"/>
    <col min="8962" max="8962" width="15.140625" style="80" customWidth="1"/>
    <col min="8963" max="8963" width="9.140625" style="80"/>
    <col min="8964" max="8964" width="11.140625" style="80" customWidth="1"/>
    <col min="8965" max="8965" width="11.7109375" style="80" bestFit="1" customWidth="1"/>
    <col min="8966" max="8966" width="115.7109375" style="80" customWidth="1"/>
    <col min="8967" max="9217" width="9.140625" style="80"/>
    <col min="9218" max="9218" width="15.140625" style="80" customWidth="1"/>
    <col min="9219" max="9219" width="9.140625" style="80"/>
    <col min="9220" max="9220" width="11.140625" style="80" customWidth="1"/>
    <col min="9221" max="9221" width="11.7109375" style="80" bestFit="1" customWidth="1"/>
    <col min="9222" max="9222" width="115.7109375" style="80" customWidth="1"/>
    <col min="9223" max="9473" width="9.140625" style="80"/>
    <col min="9474" max="9474" width="15.140625" style="80" customWidth="1"/>
    <col min="9475" max="9475" width="9.140625" style="80"/>
    <col min="9476" max="9476" width="11.140625" style="80" customWidth="1"/>
    <col min="9477" max="9477" width="11.7109375" style="80" bestFit="1" customWidth="1"/>
    <col min="9478" max="9478" width="115.7109375" style="80" customWidth="1"/>
    <col min="9479" max="9729" width="9.140625" style="80"/>
    <col min="9730" max="9730" width="15.140625" style="80" customWidth="1"/>
    <col min="9731" max="9731" width="9.140625" style="80"/>
    <col min="9732" max="9732" width="11.140625" style="80" customWidth="1"/>
    <col min="9733" max="9733" width="11.7109375" style="80" bestFit="1" customWidth="1"/>
    <col min="9734" max="9734" width="115.7109375" style="80" customWidth="1"/>
    <col min="9735" max="9985" width="9.140625" style="80"/>
    <col min="9986" max="9986" width="15.140625" style="80" customWidth="1"/>
    <col min="9987" max="9987" width="9.140625" style="80"/>
    <col min="9988" max="9988" width="11.140625" style="80" customWidth="1"/>
    <col min="9989" max="9989" width="11.7109375" style="80" bestFit="1" customWidth="1"/>
    <col min="9990" max="9990" width="115.7109375" style="80" customWidth="1"/>
    <col min="9991" max="10241" width="9.140625" style="80"/>
    <col min="10242" max="10242" width="15.140625" style="80" customWidth="1"/>
    <col min="10243" max="10243" width="9.140625" style="80"/>
    <col min="10244" max="10244" width="11.140625" style="80" customWidth="1"/>
    <col min="10245" max="10245" width="11.7109375" style="80" bestFit="1" customWidth="1"/>
    <col min="10246" max="10246" width="115.7109375" style="80" customWidth="1"/>
    <col min="10247" max="10497" width="9.140625" style="80"/>
    <col min="10498" max="10498" width="15.140625" style="80" customWidth="1"/>
    <col min="10499" max="10499" width="9.140625" style="80"/>
    <col min="10500" max="10500" width="11.140625" style="80" customWidth="1"/>
    <col min="10501" max="10501" width="11.7109375" style="80" bestFit="1" customWidth="1"/>
    <col min="10502" max="10502" width="115.7109375" style="80" customWidth="1"/>
    <col min="10503" max="10753" width="9.140625" style="80"/>
    <col min="10754" max="10754" width="15.140625" style="80" customWidth="1"/>
    <col min="10755" max="10755" width="9.140625" style="80"/>
    <col min="10756" max="10756" width="11.140625" style="80" customWidth="1"/>
    <col min="10757" max="10757" width="11.7109375" style="80" bestFit="1" customWidth="1"/>
    <col min="10758" max="10758" width="115.7109375" style="80" customWidth="1"/>
    <col min="10759" max="11009" width="9.140625" style="80"/>
    <col min="11010" max="11010" width="15.140625" style="80" customWidth="1"/>
    <col min="11011" max="11011" width="9.140625" style="80"/>
    <col min="11012" max="11012" width="11.140625" style="80" customWidth="1"/>
    <col min="11013" max="11013" width="11.7109375" style="80" bestFit="1" customWidth="1"/>
    <col min="11014" max="11014" width="115.7109375" style="80" customWidth="1"/>
    <col min="11015" max="11265" width="9.140625" style="80"/>
    <col min="11266" max="11266" width="15.140625" style="80" customWidth="1"/>
    <col min="11267" max="11267" width="9.140625" style="80"/>
    <col min="11268" max="11268" width="11.140625" style="80" customWidth="1"/>
    <col min="11269" max="11269" width="11.7109375" style="80" bestFit="1" customWidth="1"/>
    <col min="11270" max="11270" width="115.7109375" style="80" customWidth="1"/>
    <col min="11271" max="11521" width="9.140625" style="80"/>
    <col min="11522" max="11522" width="15.140625" style="80" customWidth="1"/>
    <col min="11523" max="11523" width="9.140625" style="80"/>
    <col min="11524" max="11524" width="11.140625" style="80" customWidth="1"/>
    <col min="11525" max="11525" width="11.7109375" style="80" bestFit="1" customWidth="1"/>
    <col min="11526" max="11526" width="115.7109375" style="80" customWidth="1"/>
    <col min="11527" max="11777" width="9.140625" style="80"/>
    <col min="11778" max="11778" width="15.140625" style="80" customWidth="1"/>
    <col min="11779" max="11779" width="9.140625" style="80"/>
    <col min="11780" max="11780" width="11.140625" style="80" customWidth="1"/>
    <col min="11781" max="11781" width="11.7109375" style="80" bestFit="1" customWidth="1"/>
    <col min="11782" max="11782" width="115.7109375" style="80" customWidth="1"/>
    <col min="11783" max="12033" width="9.140625" style="80"/>
    <col min="12034" max="12034" width="15.140625" style="80" customWidth="1"/>
    <col min="12035" max="12035" width="9.140625" style="80"/>
    <col min="12036" max="12036" width="11.140625" style="80" customWidth="1"/>
    <col min="12037" max="12037" width="11.7109375" style="80" bestFit="1" customWidth="1"/>
    <col min="12038" max="12038" width="115.7109375" style="80" customWidth="1"/>
    <col min="12039" max="12289" width="9.140625" style="80"/>
    <col min="12290" max="12290" width="15.140625" style="80" customWidth="1"/>
    <col min="12291" max="12291" width="9.140625" style="80"/>
    <col min="12292" max="12292" width="11.140625" style="80" customWidth="1"/>
    <col min="12293" max="12293" width="11.7109375" style="80" bestFit="1" customWidth="1"/>
    <col min="12294" max="12294" width="115.7109375" style="80" customWidth="1"/>
    <col min="12295" max="12545" width="9.140625" style="80"/>
    <col min="12546" max="12546" width="15.140625" style="80" customWidth="1"/>
    <col min="12547" max="12547" width="9.140625" style="80"/>
    <col min="12548" max="12548" width="11.140625" style="80" customWidth="1"/>
    <col min="12549" max="12549" width="11.7109375" style="80" bestFit="1" customWidth="1"/>
    <col min="12550" max="12550" width="115.7109375" style="80" customWidth="1"/>
    <col min="12551" max="12801" width="9.140625" style="80"/>
    <col min="12802" max="12802" width="15.140625" style="80" customWidth="1"/>
    <col min="12803" max="12803" width="9.140625" style="80"/>
    <col min="12804" max="12804" width="11.140625" style="80" customWidth="1"/>
    <col min="12805" max="12805" width="11.7109375" style="80" bestFit="1" customWidth="1"/>
    <col min="12806" max="12806" width="115.7109375" style="80" customWidth="1"/>
    <col min="12807" max="13057" width="9.140625" style="80"/>
    <col min="13058" max="13058" width="15.140625" style="80" customWidth="1"/>
    <col min="13059" max="13059" width="9.140625" style="80"/>
    <col min="13060" max="13060" width="11.140625" style="80" customWidth="1"/>
    <col min="13061" max="13061" width="11.7109375" style="80" bestFit="1" customWidth="1"/>
    <col min="13062" max="13062" width="115.7109375" style="80" customWidth="1"/>
    <col min="13063" max="13313" width="9.140625" style="80"/>
    <col min="13314" max="13314" width="15.140625" style="80" customWidth="1"/>
    <col min="13315" max="13315" width="9.140625" style="80"/>
    <col min="13316" max="13316" width="11.140625" style="80" customWidth="1"/>
    <col min="13317" max="13317" width="11.7109375" style="80" bestFit="1" customWidth="1"/>
    <col min="13318" max="13318" width="115.7109375" style="80" customWidth="1"/>
    <col min="13319" max="13569" width="9.140625" style="80"/>
    <col min="13570" max="13570" width="15.140625" style="80" customWidth="1"/>
    <col min="13571" max="13571" width="9.140625" style="80"/>
    <col min="13572" max="13572" width="11.140625" style="80" customWidth="1"/>
    <col min="13573" max="13573" width="11.7109375" style="80" bestFit="1" customWidth="1"/>
    <col min="13574" max="13574" width="115.7109375" style="80" customWidth="1"/>
    <col min="13575" max="13825" width="9.140625" style="80"/>
    <col min="13826" max="13826" width="15.140625" style="80" customWidth="1"/>
    <col min="13827" max="13827" width="9.140625" style="80"/>
    <col min="13828" max="13828" width="11.140625" style="80" customWidth="1"/>
    <col min="13829" max="13829" width="11.7109375" style="80" bestFit="1" customWidth="1"/>
    <col min="13830" max="13830" width="115.7109375" style="80" customWidth="1"/>
    <col min="13831" max="14081" width="9.140625" style="80"/>
    <col min="14082" max="14082" width="15.140625" style="80" customWidth="1"/>
    <col min="14083" max="14083" width="9.140625" style="80"/>
    <col min="14084" max="14084" width="11.140625" style="80" customWidth="1"/>
    <col min="14085" max="14085" width="11.7109375" style="80" bestFit="1" customWidth="1"/>
    <col min="14086" max="14086" width="115.7109375" style="80" customWidth="1"/>
    <col min="14087" max="14337" width="9.140625" style="80"/>
    <col min="14338" max="14338" width="15.140625" style="80" customWidth="1"/>
    <col min="14339" max="14339" width="9.140625" style="80"/>
    <col min="14340" max="14340" width="11.140625" style="80" customWidth="1"/>
    <col min="14341" max="14341" width="11.7109375" style="80" bestFit="1" customWidth="1"/>
    <col min="14342" max="14342" width="115.7109375" style="80" customWidth="1"/>
    <col min="14343" max="14593" width="9.140625" style="80"/>
    <col min="14594" max="14594" width="15.140625" style="80" customWidth="1"/>
    <col min="14595" max="14595" width="9.140625" style="80"/>
    <col min="14596" max="14596" width="11.140625" style="80" customWidth="1"/>
    <col min="14597" max="14597" width="11.7109375" style="80" bestFit="1" customWidth="1"/>
    <col min="14598" max="14598" width="115.7109375" style="80" customWidth="1"/>
    <col min="14599" max="14849" width="9.140625" style="80"/>
    <col min="14850" max="14850" width="15.140625" style="80" customWidth="1"/>
    <col min="14851" max="14851" width="9.140625" style="80"/>
    <col min="14852" max="14852" width="11.140625" style="80" customWidth="1"/>
    <col min="14853" max="14853" width="11.7109375" style="80" bestFit="1" customWidth="1"/>
    <col min="14854" max="14854" width="115.7109375" style="80" customWidth="1"/>
    <col min="14855" max="15105" width="9.140625" style="80"/>
    <col min="15106" max="15106" width="15.140625" style="80" customWidth="1"/>
    <col min="15107" max="15107" width="9.140625" style="80"/>
    <col min="15108" max="15108" width="11.140625" style="80" customWidth="1"/>
    <col min="15109" max="15109" width="11.7109375" style="80" bestFit="1" customWidth="1"/>
    <col min="15110" max="15110" width="115.7109375" style="80" customWidth="1"/>
    <col min="15111" max="15361" width="9.140625" style="80"/>
    <col min="15362" max="15362" width="15.140625" style="80" customWidth="1"/>
    <col min="15363" max="15363" width="9.140625" style="80"/>
    <col min="15364" max="15364" width="11.140625" style="80" customWidth="1"/>
    <col min="15365" max="15365" width="11.7109375" style="80" bestFit="1" customWidth="1"/>
    <col min="15366" max="15366" width="115.7109375" style="80" customWidth="1"/>
    <col min="15367" max="15617" width="9.140625" style="80"/>
    <col min="15618" max="15618" width="15.140625" style="80" customWidth="1"/>
    <col min="15619" max="15619" width="9.140625" style="80"/>
    <col min="15620" max="15620" width="11.140625" style="80" customWidth="1"/>
    <col min="15621" max="15621" width="11.7109375" style="80" bestFit="1" customWidth="1"/>
    <col min="15622" max="15622" width="115.7109375" style="80" customWidth="1"/>
    <col min="15623" max="15873" width="9.140625" style="80"/>
    <col min="15874" max="15874" width="15.140625" style="80" customWidth="1"/>
    <col min="15875" max="15875" width="9.140625" style="80"/>
    <col min="15876" max="15876" width="11.140625" style="80" customWidth="1"/>
    <col min="15877" max="15877" width="11.7109375" style="80" bestFit="1" customWidth="1"/>
    <col min="15878" max="15878" width="115.7109375" style="80" customWidth="1"/>
    <col min="15879" max="16129" width="9.140625" style="80"/>
    <col min="16130" max="16130" width="15.140625" style="80" customWidth="1"/>
    <col min="16131" max="16131" width="9.140625" style="80"/>
    <col min="16132" max="16132" width="11.140625" style="80" customWidth="1"/>
    <col min="16133" max="16133" width="11.7109375" style="80" bestFit="1" customWidth="1"/>
    <col min="16134" max="16134" width="115.7109375" style="80" customWidth="1"/>
    <col min="16135" max="16384" width="9.140625" style="80"/>
  </cols>
  <sheetData>
    <row r="1" spans="1:33" s="106" customFormat="1" x14ac:dyDescent="0.3">
      <c r="A1" s="1" t="s">
        <v>316</v>
      </c>
      <c r="B1" s="187"/>
      <c r="C1" s="187"/>
      <c r="D1" s="188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</row>
    <row r="2" spans="1:33" s="106" customFormat="1" x14ac:dyDescent="0.3">
      <c r="A2" s="1" t="s">
        <v>1</v>
      </c>
      <c r="B2" s="1"/>
      <c r="C2" s="1"/>
      <c r="D2" s="3"/>
      <c r="E2" s="189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</row>
    <row r="3" spans="1:33" s="106" customFormat="1" x14ac:dyDescent="0.3">
      <c r="A3" s="1" t="s">
        <v>317</v>
      </c>
      <c r="B3" s="187"/>
      <c r="C3" s="187"/>
      <c r="D3" s="188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</row>
    <row r="4" spans="1:33" s="106" customFormat="1" x14ac:dyDescent="0.3">
      <c r="A4" s="1"/>
      <c r="B4" s="187"/>
      <c r="C4" s="187"/>
      <c r="D4" s="188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</row>
    <row r="5" spans="1:33" s="106" customFormat="1" x14ac:dyDescent="0.3">
      <c r="A5" s="1"/>
      <c r="B5" s="187"/>
      <c r="C5" s="1" t="s">
        <v>318</v>
      </c>
      <c r="D5" s="188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</row>
    <row r="6" spans="1:33" s="106" customFormat="1" x14ac:dyDescent="0.3">
      <c r="A6" s="1"/>
      <c r="B6" s="187"/>
      <c r="C6" s="187"/>
      <c r="D6" s="188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</row>
    <row r="7" spans="1:33" x14ac:dyDescent="0.3">
      <c r="A7" s="106"/>
      <c r="B7" s="106"/>
      <c r="C7" s="106"/>
      <c r="D7" s="96"/>
      <c r="E7" s="106"/>
      <c r="F7" s="106"/>
      <c r="G7" s="106"/>
      <c r="H7" s="106"/>
      <c r="I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</row>
    <row r="8" spans="1:33" s="193" customFormat="1" ht="82.5" x14ac:dyDescent="0.25">
      <c r="A8" s="190" t="s">
        <v>319</v>
      </c>
      <c r="B8" s="190" t="s">
        <v>320</v>
      </c>
      <c r="C8" s="191" t="s">
        <v>321</v>
      </c>
      <c r="D8" s="191" t="s">
        <v>130</v>
      </c>
      <c r="E8" s="192" t="s">
        <v>322</v>
      </c>
      <c r="F8" s="183" t="s">
        <v>323</v>
      </c>
    </row>
    <row r="9" spans="1:33" s="193" customFormat="1" ht="86.25" customHeight="1" x14ac:dyDescent="0.25">
      <c r="A9" s="194">
        <v>1</v>
      </c>
      <c r="B9" s="195" t="s">
        <v>324</v>
      </c>
      <c r="C9" s="194">
        <v>1368</v>
      </c>
      <c r="D9" s="196" t="s">
        <v>325</v>
      </c>
      <c r="E9" s="197" t="s">
        <v>326</v>
      </c>
      <c r="F9" s="198">
        <v>9222.5</v>
      </c>
    </row>
    <row r="10" spans="1:33" s="193" customFormat="1" ht="65.25" customHeight="1" x14ac:dyDescent="0.25">
      <c r="A10" s="194">
        <v>2</v>
      </c>
      <c r="B10" s="195" t="s">
        <v>327</v>
      </c>
      <c r="C10" s="194">
        <v>1548</v>
      </c>
      <c r="D10" s="196" t="s">
        <v>328</v>
      </c>
      <c r="E10" s="197" t="s">
        <v>329</v>
      </c>
      <c r="F10" s="198">
        <v>583.1</v>
      </c>
    </row>
    <row r="11" spans="1:33" x14ac:dyDescent="0.3">
      <c r="A11" s="239"/>
      <c r="B11" s="239"/>
      <c r="C11" s="113"/>
      <c r="D11" s="113"/>
      <c r="E11" s="113"/>
      <c r="F11" s="199">
        <f>SUM(F9:F10)</f>
        <v>9805.6</v>
      </c>
    </row>
  </sheetData>
  <mergeCells count="1">
    <mergeCell ref="A11:B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6A68-9197-45B1-80DB-D364B1ACF7FD}">
  <dimension ref="A1:E44"/>
  <sheetViews>
    <sheetView topLeftCell="A40" workbookViewId="0">
      <selection activeCell="E44" sqref="E44"/>
    </sheetView>
  </sheetViews>
  <sheetFormatPr defaultRowHeight="15" x14ac:dyDescent="0.25"/>
  <cols>
    <col min="2" max="2" width="10.7109375" customWidth="1"/>
    <col min="3" max="3" width="74.42578125" customWidth="1"/>
    <col min="4" max="4" width="22.28515625" customWidth="1"/>
    <col min="5" max="5" width="20.5703125" customWidth="1"/>
  </cols>
  <sheetData>
    <row r="1" spans="1:5" s="4" customFormat="1" ht="18" x14ac:dyDescent="0.3">
      <c r="A1" s="201" t="s">
        <v>330</v>
      </c>
      <c r="B1" s="202"/>
      <c r="C1" s="203"/>
      <c r="D1" s="204"/>
      <c r="E1" s="205"/>
    </row>
    <row r="2" spans="1:5" s="4" customFormat="1" ht="18" x14ac:dyDescent="0.3">
      <c r="A2" s="201" t="s">
        <v>331</v>
      </c>
      <c r="B2" s="202"/>
      <c r="C2" s="203"/>
      <c r="D2" s="204"/>
      <c r="E2" s="205"/>
    </row>
    <row r="3" spans="1:5" s="4" customFormat="1" ht="18" x14ac:dyDescent="0.3">
      <c r="A3" s="201" t="s">
        <v>332</v>
      </c>
      <c r="B3" s="202"/>
      <c r="C3" s="203"/>
      <c r="D3" s="204"/>
      <c r="E3" s="205"/>
    </row>
    <row r="4" spans="1:5" s="4" customFormat="1" ht="18" x14ac:dyDescent="0.3">
      <c r="A4" s="201"/>
      <c r="B4" s="202"/>
      <c r="C4" s="203"/>
      <c r="D4" s="204"/>
      <c r="E4" s="205"/>
    </row>
    <row r="5" spans="1:5" s="4" customFormat="1" ht="18" x14ac:dyDescent="0.3">
      <c r="A5" s="201"/>
      <c r="B5" s="206"/>
      <c r="C5" s="207"/>
      <c r="D5" s="208"/>
      <c r="E5" s="209"/>
    </row>
    <row r="6" spans="1:5" s="4" customFormat="1" ht="16.5" x14ac:dyDescent="0.3">
      <c r="A6" s="210"/>
      <c r="B6" s="211"/>
      <c r="C6" s="212" t="s">
        <v>333</v>
      </c>
      <c r="D6" s="208"/>
      <c r="E6" s="209"/>
    </row>
    <row r="8" spans="1:5" ht="33" x14ac:dyDescent="0.25">
      <c r="A8" s="213" t="s">
        <v>67</v>
      </c>
      <c r="B8" s="214" t="s">
        <v>68</v>
      </c>
      <c r="C8" s="215" t="s">
        <v>69</v>
      </c>
      <c r="D8" s="213" t="s">
        <v>334</v>
      </c>
      <c r="E8" s="216" t="s">
        <v>70</v>
      </c>
    </row>
    <row r="9" spans="1:5" ht="30" x14ac:dyDescent="0.25">
      <c r="A9" s="217">
        <v>1393</v>
      </c>
      <c r="B9" s="218">
        <v>44306</v>
      </c>
      <c r="C9" s="219" t="s">
        <v>335</v>
      </c>
      <c r="D9" s="219" t="s">
        <v>336</v>
      </c>
      <c r="E9" s="220">
        <v>1390</v>
      </c>
    </row>
    <row r="10" spans="1:5" ht="30" x14ac:dyDescent="0.25">
      <c r="A10" s="217">
        <v>1394</v>
      </c>
      <c r="B10" s="218">
        <v>44306</v>
      </c>
      <c r="C10" s="219" t="s">
        <v>335</v>
      </c>
      <c r="D10" s="219" t="s">
        <v>336</v>
      </c>
      <c r="E10" s="220">
        <v>1426</v>
      </c>
    </row>
    <row r="11" spans="1:5" ht="30" x14ac:dyDescent="0.25">
      <c r="A11" s="217">
        <v>1395</v>
      </c>
      <c r="B11" s="218">
        <v>44306</v>
      </c>
      <c r="C11" s="219" t="s">
        <v>335</v>
      </c>
      <c r="D11" s="219" t="s">
        <v>336</v>
      </c>
      <c r="E11" s="220">
        <v>1390</v>
      </c>
    </row>
    <row r="12" spans="1:5" ht="30" x14ac:dyDescent="0.25">
      <c r="A12" s="217">
        <v>1396</v>
      </c>
      <c r="B12" s="218">
        <v>44306</v>
      </c>
      <c r="C12" s="219" t="s">
        <v>337</v>
      </c>
      <c r="D12" s="219" t="s">
        <v>336</v>
      </c>
      <c r="E12" s="220">
        <v>246</v>
      </c>
    </row>
    <row r="13" spans="1:5" ht="30" x14ac:dyDescent="0.25">
      <c r="A13" s="217">
        <v>1397</v>
      </c>
      <c r="B13" s="218">
        <v>44306</v>
      </c>
      <c r="C13" s="219" t="s">
        <v>338</v>
      </c>
      <c r="D13" s="219" t="s">
        <v>336</v>
      </c>
      <c r="E13" s="220">
        <v>251</v>
      </c>
    </row>
    <row r="14" spans="1:5" ht="30" x14ac:dyDescent="0.25">
      <c r="A14" s="217">
        <v>1398</v>
      </c>
      <c r="B14" s="218">
        <v>44306</v>
      </c>
      <c r="C14" s="219" t="s">
        <v>338</v>
      </c>
      <c r="D14" s="219" t="s">
        <v>336</v>
      </c>
      <c r="E14" s="220">
        <v>246</v>
      </c>
    </row>
    <row r="15" spans="1:5" ht="30" x14ac:dyDescent="0.25">
      <c r="A15" s="217">
        <v>1399</v>
      </c>
      <c r="B15" s="218">
        <v>44306</v>
      </c>
      <c r="C15" s="219" t="s">
        <v>335</v>
      </c>
      <c r="D15" s="219" t="s">
        <v>336</v>
      </c>
      <c r="E15" s="220">
        <v>34039</v>
      </c>
    </row>
    <row r="16" spans="1:5" ht="30" x14ac:dyDescent="0.25">
      <c r="A16" s="217">
        <v>1400</v>
      </c>
      <c r="B16" s="218">
        <v>44306</v>
      </c>
      <c r="C16" s="219" t="s">
        <v>338</v>
      </c>
      <c r="D16" s="219" t="s">
        <v>336</v>
      </c>
      <c r="E16" s="220">
        <v>6005</v>
      </c>
    </row>
    <row r="17" spans="1:5" ht="30" x14ac:dyDescent="0.25">
      <c r="A17" s="217">
        <v>1401</v>
      </c>
      <c r="B17" s="218">
        <v>44306</v>
      </c>
      <c r="C17" s="219" t="s">
        <v>335</v>
      </c>
      <c r="D17" s="219" t="s">
        <v>336</v>
      </c>
      <c r="E17" s="220">
        <v>1270</v>
      </c>
    </row>
    <row r="18" spans="1:5" ht="30" x14ac:dyDescent="0.25">
      <c r="A18" s="217">
        <v>1402</v>
      </c>
      <c r="B18" s="218">
        <v>44306</v>
      </c>
      <c r="C18" s="219" t="s">
        <v>338</v>
      </c>
      <c r="D18" s="219" t="s">
        <v>336</v>
      </c>
      <c r="E18" s="220">
        <v>224</v>
      </c>
    </row>
    <row r="19" spans="1:5" ht="45" x14ac:dyDescent="0.25">
      <c r="A19" s="217">
        <v>1403</v>
      </c>
      <c r="B19" s="218">
        <v>44307</v>
      </c>
      <c r="C19" s="219" t="s">
        <v>339</v>
      </c>
      <c r="D19" s="219" t="s">
        <v>72</v>
      </c>
      <c r="E19" s="220">
        <v>14983</v>
      </c>
    </row>
    <row r="20" spans="1:5" ht="45" x14ac:dyDescent="0.25">
      <c r="A20" s="217">
        <v>1404</v>
      </c>
      <c r="B20" s="218">
        <v>44307</v>
      </c>
      <c r="C20" s="219" t="s">
        <v>340</v>
      </c>
      <c r="D20" s="219" t="s">
        <v>290</v>
      </c>
      <c r="E20" s="220">
        <v>1910</v>
      </c>
    </row>
    <row r="21" spans="1:5" ht="30" x14ac:dyDescent="0.25">
      <c r="A21" s="217">
        <v>1405</v>
      </c>
      <c r="B21" s="218">
        <v>44307</v>
      </c>
      <c r="C21" s="219" t="s">
        <v>341</v>
      </c>
      <c r="D21" s="219" t="s">
        <v>72</v>
      </c>
      <c r="E21" s="220">
        <v>6759</v>
      </c>
    </row>
    <row r="22" spans="1:5" ht="30" x14ac:dyDescent="0.25">
      <c r="A22" s="217">
        <v>1406</v>
      </c>
      <c r="B22" s="218">
        <v>44307</v>
      </c>
      <c r="C22" s="219" t="s">
        <v>342</v>
      </c>
      <c r="D22" s="219" t="s">
        <v>290</v>
      </c>
      <c r="E22" s="220">
        <v>4390</v>
      </c>
    </row>
    <row r="23" spans="1:5" ht="45" x14ac:dyDescent="0.25">
      <c r="A23" s="217">
        <v>1407</v>
      </c>
      <c r="B23" s="218">
        <v>44307</v>
      </c>
      <c r="C23" s="219" t="s">
        <v>343</v>
      </c>
      <c r="D23" s="219" t="s">
        <v>72</v>
      </c>
      <c r="E23" s="220">
        <v>1519.95</v>
      </c>
    </row>
    <row r="24" spans="1:5" ht="45" x14ac:dyDescent="0.25">
      <c r="A24" s="217">
        <v>1408</v>
      </c>
      <c r="B24" s="218">
        <v>44307</v>
      </c>
      <c r="C24" s="219" t="s">
        <v>344</v>
      </c>
      <c r="D24" s="219" t="s">
        <v>72</v>
      </c>
      <c r="E24" s="220">
        <v>2646</v>
      </c>
    </row>
    <row r="25" spans="1:5" ht="45" x14ac:dyDescent="0.25">
      <c r="A25" s="217">
        <v>1409</v>
      </c>
      <c r="B25" s="218">
        <v>44307</v>
      </c>
      <c r="C25" s="219" t="s">
        <v>345</v>
      </c>
      <c r="D25" s="219" t="s">
        <v>290</v>
      </c>
      <c r="E25" s="220">
        <v>337</v>
      </c>
    </row>
    <row r="26" spans="1:5" ht="30" x14ac:dyDescent="0.25">
      <c r="A26" s="217">
        <v>1410</v>
      </c>
      <c r="B26" s="218">
        <v>44307</v>
      </c>
      <c r="C26" s="219" t="s">
        <v>346</v>
      </c>
      <c r="D26" s="219" t="s">
        <v>72</v>
      </c>
      <c r="E26" s="220">
        <v>1191</v>
      </c>
    </row>
    <row r="27" spans="1:5" ht="30" x14ac:dyDescent="0.25">
      <c r="A27" s="217">
        <v>1411</v>
      </c>
      <c r="B27" s="218">
        <v>44307</v>
      </c>
      <c r="C27" s="219" t="s">
        <v>347</v>
      </c>
      <c r="D27" s="219" t="s">
        <v>290</v>
      </c>
      <c r="E27" s="220">
        <v>776</v>
      </c>
    </row>
    <row r="28" spans="1:5" ht="45" x14ac:dyDescent="0.25">
      <c r="A28" s="217">
        <v>1412</v>
      </c>
      <c r="B28" s="218">
        <v>44307</v>
      </c>
      <c r="C28" s="219" t="s">
        <v>348</v>
      </c>
      <c r="D28" s="219" t="s">
        <v>72</v>
      </c>
      <c r="E28" s="220">
        <v>268.05</v>
      </c>
    </row>
    <row r="29" spans="1:5" ht="60" x14ac:dyDescent="0.25">
      <c r="A29" s="217">
        <v>1453</v>
      </c>
      <c r="B29" s="218">
        <v>44308</v>
      </c>
      <c r="C29" s="219" t="s">
        <v>349</v>
      </c>
      <c r="D29" s="219" t="s">
        <v>336</v>
      </c>
      <c r="E29" s="220">
        <v>1096</v>
      </c>
    </row>
    <row r="30" spans="1:5" ht="45" x14ac:dyDescent="0.25">
      <c r="A30" s="217">
        <v>1454</v>
      </c>
      <c r="B30" s="218">
        <v>44308</v>
      </c>
      <c r="C30" s="219" t="s">
        <v>350</v>
      </c>
      <c r="D30" s="219" t="s">
        <v>336</v>
      </c>
      <c r="E30" s="220">
        <v>193</v>
      </c>
    </row>
    <row r="31" spans="1:5" ht="45" x14ac:dyDescent="0.25">
      <c r="A31" s="217">
        <v>1455</v>
      </c>
      <c r="B31" s="218">
        <v>44308</v>
      </c>
      <c r="C31" s="219" t="s">
        <v>351</v>
      </c>
      <c r="D31" s="219" t="s">
        <v>336</v>
      </c>
      <c r="E31" s="220">
        <v>2191</v>
      </c>
    </row>
    <row r="32" spans="1:5" ht="45" x14ac:dyDescent="0.25">
      <c r="A32" s="217">
        <v>1456</v>
      </c>
      <c r="B32" s="218">
        <v>44308</v>
      </c>
      <c r="C32" s="219" t="s">
        <v>350</v>
      </c>
      <c r="D32" s="219" t="s">
        <v>336</v>
      </c>
      <c r="E32" s="220">
        <v>387</v>
      </c>
    </row>
    <row r="33" spans="1:5" ht="60" x14ac:dyDescent="0.25">
      <c r="A33" s="217">
        <v>1458</v>
      </c>
      <c r="B33" s="218">
        <v>44308</v>
      </c>
      <c r="C33" s="219" t="s">
        <v>352</v>
      </c>
      <c r="D33" s="219" t="s">
        <v>72</v>
      </c>
      <c r="E33" s="220">
        <v>1406</v>
      </c>
    </row>
    <row r="34" spans="1:5" ht="45" x14ac:dyDescent="0.25">
      <c r="A34" s="217">
        <v>1459</v>
      </c>
      <c r="B34" s="218">
        <v>44308</v>
      </c>
      <c r="C34" s="219" t="s">
        <v>353</v>
      </c>
      <c r="D34" s="219" t="s">
        <v>72</v>
      </c>
      <c r="E34" s="220">
        <v>562</v>
      </c>
    </row>
    <row r="35" spans="1:5" ht="45" x14ac:dyDescent="0.25">
      <c r="A35" s="217">
        <v>1460</v>
      </c>
      <c r="B35" s="218">
        <v>44308</v>
      </c>
      <c r="C35" s="219" t="s">
        <v>354</v>
      </c>
      <c r="D35" s="219" t="s">
        <v>290</v>
      </c>
      <c r="E35" s="220">
        <v>366</v>
      </c>
    </row>
    <row r="36" spans="1:5" ht="60" x14ac:dyDescent="0.25">
      <c r="A36" s="217">
        <v>1461</v>
      </c>
      <c r="B36" s="218">
        <v>44308</v>
      </c>
      <c r="C36" s="219" t="s">
        <v>355</v>
      </c>
      <c r="D36" s="219" t="s">
        <v>72</v>
      </c>
      <c r="E36" s="220">
        <v>126.7</v>
      </c>
    </row>
    <row r="37" spans="1:5" ht="45" x14ac:dyDescent="0.25">
      <c r="A37" s="217">
        <v>1462</v>
      </c>
      <c r="B37" s="218">
        <v>44308</v>
      </c>
      <c r="C37" s="219" t="s">
        <v>356</v>
      </c>
      <c r="D37" s="219" t="s">
        <v>72</v>
      </c>
      <c r="E37" s="220">
        <v>248</v>
      </c>
    </row>
    <row r="38" spans="1:5" ht="45" x14ac:dyDescent="0.25">
      <c r="A38" s="217">
        <v>1463</v>
      </c>
      <c r="B38" s="218">
        <v>44308</v>
      </c>
      <c r="C38" s="219" t="s">
        <v>357</v>
      </c>
      <c r="D38" s="219" t="s">
        <v>72</v>
      </c>
      <c r="E38" s="220">
        <v>99</v>
      </c>
    </row>
    <row r="39" spans="1:5" ht="45" x14ac:dyDescent="0.25">
      <c r="A39" s="217">
        <v>1464</v>
      </c>
      <c r="B39" s="218">
        <v>44308</v>
      </c>
      <c r="C39" s="219" t="s">
        <v>358</v>
      </c>
      <c r="D39" s="219" t="s">
        <v>290</v>
      </c>
      <c r="E39" s="220">
        <v>65</v>
      </c>
    </row>
    <row r="40" spans="1:5" ht="45" x14ac:dyDescent="0.25">
      <c r="A40" s="217">
        <v>1465</v>
      </c>
      <c r="B40" s="218">
        <v>44308</v>
      </c>
      <c r="C40" s="219" t="s">
        <v>359</v>
      </c>
      <c r="D40" s="219" t="s">
        <v>72</v>
      </c>
      <c r="E40" s="220">
        <v>22.3</v>
      </c>
    </row>
    <row r="41" spans="1:5" ht="30" x14ac:dyDescent="0.25">
      <c r="A41" s="217">
        <v>1497</v>
      </c>
      <c r="B41" s="218">
        <v>44308</v>
      </c>
      <c r="C41" s="219" t="s">
        <v>360</v>
      </c>
      <c r="D41" s="219" t="s">
        <v>361</v>
      </c>
      <c r="E41" s="220">
        <v>8.5</v>
      </c>
    </row>
    <row r="42" spans="1:5" ht="30" x14ac:dyDescent="0.25">
      <c r="A42" s="217">
        <v>1498</v>
      </c>
      <c r="B42" s="218">
        <v>44308</v>
      </c>
      <c r="C42" s="219" t="s">
        <v>362</v>
      </c>
      <c r="D42" s="219" t="s">
        <v>361</v>
      </c>
      <c r="E42" s="220">
        <v>48.15</v>
      </c>
    </row>
    <row r="43" spans="1:5" x14ac:dyDescent="0.25">
      <c r="A43" s="217"/>
      <c r="B43" s="218"/>
      <c r="C43" s="219"/>
      <c r="D43" s="219"/>
      <c r="E43" s="220"/>
    </row>
    <row r="44" spans="1:5" s="225" customFormat="1" x14ac:dyDescent="0.25">
      <c r="A44" s="221"/>
      <c r="B44" s="222"/>
      <c r="C44" s="223" t="s">
        <v>73</v>
      </c>
      <c r="D44" s="223"/>
      <c r="E44" s="224">
        <f>SUM(E9:E43)</f>
        <v>88085.65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091B-25ED-4F6A-B244-FBA076F01D08}">
  <dimension ref="A1:E81"/>
  <sheetViews>
    <sheetView topLeftCell="A67" workbookViewId="0">
      <selection activeCell="E81" sqref="E81"/>
    </sheetView>
  </sheetViews>
  <sheetFormatPr defaultRowHeight="15" x14ac:dyDescent="0.25"/>
  <cols>
    <col min="1" max="1" width="10.42578125" style="33" customWidth="1"/>
    <col min="2" max="2" width="11.85546875" style="24" bestFit="1" customWidth="1"/>
    <col min="3" max="3" width="109.28515625" style="24" customWidth="1"/>
    <col min="4" max="4" width="25.85546875" style="24" bestFit="1" customWidth="1"/>
    <col min="5" max="5" width="13.42578125" style="24" bestFit="1" customWidth="1"/>
    <col min="6" max="16384" width="9.140625" style="24"/>
  </cols>
  <sheetData>
    <row r="1" spans="1:5" ht="16.5" x14ac:dyDescent="0.3">
      <c r="A1" s="31" t="s">
        <v>63</v>
      </c>
      <c r="B1" s="31"/>
    </row>
    <row r="2" spans="1:5" ht="16.5" x14ac:dyDescent="0.3">
      <c r="A2" s="31" t="s">
        <v>64</v>
      </c>
      <c r="B2" s="31"/>
    </row>
    <row r="3" spans="1:5" ht="16.5" x14ac:dyDescent="0.3">
      <c r="A3" s="31" t="s">
        <v>65</v>
      </c>
      <c r="B3" s="31"/>
    </row>
    <row r="4" spans="1:5" ht="16.5" x14ac:dyDescent="0.3">
      <c r="A4" s="32" t="s">
        <v>66</v>
      </c>
    </row>
    <row r="7" spans="1:5" ht="16.5" x14ac:dyDescent="0.25">
      <c r="C7" s="34" t="s">
        <v>79</v>
      </c>
    </row>
    <row r="8" spans="1:5" ht="16.5" x14ac:dyDescent="0.3">
      <c r="A8" s="35" t="s">
        <v>67</v>
      </c>
      <c r="B8" s="36" t="s">
        <v>68</v>
      </c>
      <c r="C8" s="37" t="s">
        <v>69</v>
      </c>
      <c r="D8" s="37" t="s">
        <v>102</v>
      </c>
      <c r="E8" s="38" t="s">
        <v>70</v>
      </c>
    </row>
    <row r="9" spans="1:5" ht="45" x14ac:dyDescent="0.3">
      <c r="A9" s="72" t="s">
        <v>98</v>
      </c>
      <c r="B9" s="68">
        <v>44287</v>
      </c>
      <c r="C9" s="71" t="s">
        <v>112</v>
      </c>
      <c r="D9" s="73" t="s">
        <v>114</v>
      </c>
      <c r="E9" s="74">
        <v>1392.27</v>
      </c>
    </row>
    <row r="10" spans="1:5" ht="45" x14ac:dyDescent="0.3">
      <c r="A10" s="72" t="s">
        <v>93</v>
      </c>
      <c r="B10" s="68">
        <v>44287</v>
      </c>
      <c r="C10" s="71" t="s">
        <v>113</v>
      </c>
      <c r="D10" s="73" t="s">
        <v>114</v>
      </c>
      <c r="E10" s="74">
        <v>7300.68</v>
      </c>
    </row>
    <row r="11" spans="1:5" ht="45" x14ac:dyDescent="0.3">
      <c r="A11" s="72" t="s">
        <v>94</v>
      </c>
      <c r="B11" s="68">
        <v>44287</v>
      </c>
      <c r="C11" s="71" t="s">
        <v>96</v>
      </c>
      <c r="D11" s="73" t="s">
        <v>115</v>
      </c>
      <c r="E11" s="74">
        <v>1010.14</v>
      </c>
    </row>
    <row r="12" spans="1:5" ht="30" customHeight="1" x14ac:dyDescent="0.3">
      <c r="A12" s="70" t="s">
        <v>95</v>
      </c>
      <c r="B12" s="68">
        <v>44287</v>
      </c>
      <c r="C12" s="69" t="s">
        <v>97</v>
      </c>
      <c r="D12" s="73" t="s">
        <v>115</v>
      </c>
      <c r="E12" s="74">
        <v>5296.86</v>
      </c>
    </row>
    <row r="13" spans="1:5" ht="45" x14ac:dyDescent="0.3">
      <c r="A13" s="72" t="s">
        <v>116</v>
      </c>
      <c r="B13" s="68">
        <v>44287</v>
      </c>
      <c r="C13" s="71" t="s">
        <v>117</v>
      </c>
      <c r="D13" s="73" t="s">
        <v>71</v>
      </c>
      <c r="E13" s="74">
        <v>-70</v>
      </c>
    </row>
    <row r="14" spans="1:5" ht="45" x14ac:dyDescent="0.3">
      <c r="A14" s="72" t="s">
        <v>390</v>
      </c>
      <c r="B14" s="68">
        <v>44291</v>
      </c>
      <c r="C14" s="71" t="s">
        <v>391</v>
      </c>
      <c r="D14" s="73" t="s">
        <v>100</v>
      </c>
      <c r="E14" s="74">
        <v>639.12</v>
      </c>
    </row>
    <row r="15" spans="1:5" ht="45" x14ac:dyDescent="0.3">
      <c r="A15" s="59">
        <v>1369</v>
      </c>
      <c r="B15" s="43">
        <v>44302</v>
      </c>
      <c r="C15" s="71" t="s">
        <v>121</v>
      </c>
      <c r="D15" s="73" t="s">
        <v>71</v>
      </c>
      <c r="E15" s="44">
        <v>209</v>
      </c>
    </row>
    <row r="16" spans="1:5" ht="45" x14ac:dyDescent="0.3">
      <c r="A16" s="59">
        <v>1370</v>
      </c>
      <c r="B16" s="43">
        <v>44302</v>
      </c>
      <c r="C16" s="71" t="s">
        <v>119</v>
      </c>
      <c r="D16" s="73" t="s">
        <v>71</v>
      </c>
      <c r="E16" s="44">
        <v>1097</v>
      </c>
    </row>
    <row r="17" spans="1:5" ht="45" x14ac:dyDescent="0.3">
      <c r="A17" s="59">
        <v>1371</v>
      </c>
      <c r="B17" s="43">
        <v>44302</v>
      </c>
      <c r="C17" s="71" t="s">
        <v>118</v>
      </c>
      <c r="D17" s="73" t="s">
        <v>71</v>
      </c>
      <c r="E17" s="44">
        <v>209</v>
      </c>
    </row>
    <row r="18" spans="1:5" ht="45" x14ac:dyDescent="0.3">
      <c r="A18" s="59">
        <v>1372</v>
      </c>
      <c r="B18" s="43">
        <v>44302</v>
      </c>
      <c r="C18" s="71" t="s">
        <v>119</v>
      </c>
      <c r="D18" s="73" t="s">
        <v>71</v>
      </c>
      <c r="E18" s="44">
        <v>1097</v>
      </c>
    </row>
    <row r="19" spans="1:5" ht="45" x14ac:dyDescent="0.3">
      <c r="A19" s="59">
        <v>1373</v>
      </c>
      <c r="B19" s="43">
        <v>44302</v>
      </c>
      <c r="C19" s="71" t="s">
        <v>121</v>
      </c>
      <c r="D19" s="73" t="s">
        <v>71</v>
      </c>
      <c r="E19" s="44">
        <v>148</v>
      </c>
    </row>
    <row r="20" spans="1:5" ht="45" x14ac:dyDescent="0.3">
      <c r="A20" s="59">
        <v>1374</v>
      </c>
      <c r="B20" s="43">
        <v>44302</v>
      </c>
      <c r="C20" s="71" t="s">
        <v>119</v>
      </c>
      <c r="D20" s="73" t="s">
        <v>71</v>
      </c>
      <c r="E20" s="44">
        <v>775</v>
      </c>
    </row>
    <row r="21" spans="1:5" ht="45" x14ac:dyDescent="0.3">
      <c r="A21" s="59">
        <v>1375</v>
      </c>
      <c r="B21" s="43">
        <v>44302</v>
      </c>
      <c r="C21" s="71" t="s">
        <v>121</v>
      </c>
      <c r="D21" s="73" t="s">
        <v>71</v>
      </c>
      <c r="E21" s="44">
        <v>220</v>
      </c>
    </row>
    <row r="22" spans="1:5" ht="45" x14ac:dyDescent="0.3">
      <c r="A22" s="59">
        <v>1376</v>
      </c>
      <c r="B22" s="43">
        <v>44302</v>
      </c>
      <c r="C22" s="71" t="s">
        <v>120</v>
      </c>
      <c r="D22" s="73" t="s">
        <v>71</v>
      </c>
      <c r="E22" s="44">
        <v>1152</v>
      </c>
    </row>
    <row r="23" spans="1:5" ht="45" x14ac:dyDescent="0.3">
      <c r="A23" s="59">
        <v>1377</v>
      </c>
      <c r="B23" s="43">
        <v>44302</v>
      </c>
      <c r="C23" s="71" t="s">
        <v>121</v>
      </c>
      <c r="D23" s="73" t="s">
        <v>71</v>
      </c>
      <c r="E23" s="44">
        <v>207</v>
      </c>
    </row>
    <row r="24" spans="1:5" ht="45" x14ac:dyDescent="0.3">
      <c r="A24" s="59">
        <v>1378</v>
      </c>
      <c r="B24" s="43">
        <v>44302</v>
      </c>
      <c r="C24" s="71" t="s">
        <v>120</v>
      </c>
      <c r="D24" s="73" t="s">
        <v>71</v>
      </c>
      <c r="E24" s="44">
        <v>1083</v>
      </c>
    </row>
    <row r="25" spans="1:5" ht="45" x14ac:dyDescent="0.3">
      <c r="A25" s="59">
        <v>1379</v>
      </c>
      <c r="B25" s="43">
        <v>44302</v>
      </c>
      <c r="C25" s="71" t="s">
        <v>121</v>
      </c>
      <c r="D25" s="73" t="s">
        <v>71</v>
      </c>
      <c r="E25" s="44">
        <v>307</v>
      </c>
    </row>
    <row r="26" spans="1:5" ht="45" x14ac:dyDescent="0.3">
      <c r="A26" s="59">
        <v>1380</v>
      </c>
      <c r="B26" s="43">
        <v>44302</v>
      </c>
      <c r="C26" s="71" t="s">
        <v>119</v>
      </c>
      <c r="D26" s="73" t="s">
        <v>71</v>
      </c>
      <c r="E26" s="44">
        <v>1606</v>
      </c>
    </row>
    <row r="27" spans="1:5" ht="45" x14ac:dyDescent="0.3">
      <c r="A27" s="59">
        <v>1381</v>
      </c>
      <c r="B27" s="43">
        <v>44302</v>
      </c>
      <c r="C27" s="71" t="s">
        <v>121</v>
      </c>
      <c r="D27" s="73" t="s">
        <v>71</v>
      </c>
      <c r="E27" s="44">
        <v>225</v>
      </c>
    </row>
    <row r="28" spans="1:5" ht="45" x14ac:dyDescent="0.3">
      <c r="A28" s="59">
        <v>1382</v>
      </c>
      <c r="B28" s="43">
        <v>44302</v>
      </c>
      <c r="C28" s="71" t="s">
        <v>120</v>
      </c>
      <c r="D28" s="73" t="s">
        <v>71</v>
      </c>
      <c r="E28" s="44">
        <v>1178</v>
      </c>
    </row>
    <row r="29" spans="1:5" ht="45" x14ac:dyDescent="0.3">
      <c r="A29" s="59">
        <v>1383</v>
      </c>
      <c r="B29" s="43">
        <v>44302</v>
      </c>
      <c r="C29" s="71" t="s">
        <v>120</v>
      </c>
      <c r="D29" s="73" t="s">
        <v>71</v>
      </c>
      <c r="E29" s="44">
        <v>8</v>
      </c>
    </row>
    <row r="30" spans="1:5" ht="45" x14ac:dyDescent="0.3">
      <c r="A30" s="59">
        <v>1384</v>
      </c>
      <c r="B30" s="43">
        <v>44302</v>
      </c>
      <c r="C30" s="71" t="s">
        <v>121</v>
      </c>
      <c r="D30" s="73" t="s">
        <v>71</v>
      </c>
      <c r="E30" s="44">
        <v>2</v>
      </c>
    </row>
    <row r="31" spans="1:5" ht="45" x14ac:dyDescent="0.3">
      <c r="A31" s="42">
        <v>1385</v>
      </c>
      <c r="B31" s="43">
        <v>44302</v>
      </c>
      <c r="C31" s="71" t="s">
        <v>104</v>
      </c>
      <c r="D31" s="75" t="s">
        <v>71</v>
      </c>
      <c r="E31" s="76">
        <v>648</v>
      </c>
    </row>
    <row r="32" spans="1:5" ht="45" x14ac:dyDescent="0.3">
      <c r="A32" s="42">
        <v>1386</v>
      </c>
      <c r="B32" s="43">
        <v>44302</v>
      </c>
      <c r="C32" s="71" t="s">
        <v>111</v>
      </c>
      <c r="D32" s="75" t="s">
        <v>71</v>
      </c>
      <c r="E32" s="76">
        <v>3395</v>
      </c>
    </row>
    <row r="33" spans="1:5" ht="45" x14ac:dyDescent="0.3">
      <c r="A33" s="42">
        <v>1387</v>
      </c>
      <c r="B33" s="43">
        <v>44302</v>
      </c>
      <c r="C33" s="71" t="s">
        <v>105</v>
      </c>
      <c r="D33" s="75" t="s">
        <v>72</v>
      </c>
      <c r="E33" s="76">
        <v>258</v>
      </c>
    </row>
    <row r="34" spans="1:5" ht="45" x14ac:dyDescent="0.3">
      <c r="A34" s="42">
        <v>1388</v>
      </c>
      <c r="B34" s="43">
        <v>44302</v>
      </c>
      <c r="C34" s="71" t="s">
        <v>106</v>
      </c>
      <c r="D34" s="75" t="s">
        <v>72</v>
      </c>
      <c r="E34" s="76">
        <v>1359</v>
      </c>
    </row>
    <row r="35" spans="1:5" ht="45" x14ac:dyDescent="0.3">
      <c r="A35" s="42">
        <v>1389</v>
      </c>
      <c r="B35" s="43">
        <v>44302</v>
      </c>
      <c r="C35" s="71" t="s">
        <v>107</v>
      </c>
      <c r="D35" s="73" t="s">
        <v>78</v>
      </c>
      <c r="E35" s="44">
        <v>168</v>
      </c>
    </row>
    <row r="36" spans="1:5" ht="45" x14ac:dyDescent="0.3">
      <c r="A36" s="42">
        <v>1390</v>
      </c>
      <c r="B36" s="43">
        <v>44302</v>
      </c>
      <c r="C36" s="73" t="s">
        <v>108</v>
      </c>
      <c r="D36" s="73" t="s">
        <v>78</v>
      </c>
      <c r="E36" s="44">
        <v>882</v>
      </c>
    </row>
    <row r="37" spans="1:5" ht="45" x14ac:dyDescent="0.3">
      <c r="A37" s="42">
        <v>1391</v>
      </c>
      <c r="B37" s="43">
        <v>44302</v>
      </c>
      <c r="C37" s="75" t="s">
        <v>109</v>
      </c>
      <c r="D37" s="75" t="s">
        <v>72</v>
      </c>
      <c r="E37" s="76">
        <v>56.99</v>
      </c>
    </row>
    <row r="38" spans="1:5" ht="45" x14ac:dyDescent="0.3">
      <c r="A38" s="42">
        <v>1392</v>
      </c>
      <c r="B38" s="43">
        <v>44302</v>
      </c>
      <c r="C38" s="71" t="s">
        <v>110</v>
      </c>
      <c r="D38" s="75" t="s">
        <v>72</v>
      </c>
      <c r="E38" s="76">
        <v>307.01</v>
      </c>
    </row>
    <row r="39" spans="1:5" ht="45" x14ac:dyDescent="0.3">
      <c r="A39" s="42">
        <v>1413</v>
      </c>
      <c r="B39" s="43">
        <v>44302</v>
      </c>
      <c r="C39" s="71" t="s">
        <v>103</v>
      </c>
      <c r="D39" s="73" t="s">
        <v>101</v>
      </c>
      <c r="E39" s="44">
        <v>52939.49</v>
      </c>
    </row>
    <row r="40" spans="1:5" ht="45" x14ac:dyDescent="0.3">
      <c r="A40" s="42">
        <v>1414</v>
      </c>
      <c r="B40" s="43">
        <v>44302</v>
      </c>
      <c r="C40" s="73" t="s">
        <v>122</v>
      </c>
      <c r="D40" s="73" t="s">
        <v>101</v>
      </c>
      <c r="E40" s="44">
        <v>277598.96000000002</v>
      </c>
    </row>
    <row r="41" spans="1:5" ht="45" x14ac:dyDescent="0.3">
      <c r="A41" s="42">
        <v>1428</v>
      </c>
      <c r="B41" s="43">
        <v>44305</v>
      </c>
      <c r="C41" s="73" t="s">
        <v>99</v>
      </c>
      <c r="D41" s="73" t="s">
        <v>100</v>
      </c>
      <c r="E41" s="44">
        <f>24557.55</f>
        <v>24557.55</v>
      </c>
    </row>
    <row r="43" spans="1:5" ht="45.75" x14ac:dyDescent="0.3">
      <c r="A43" s="217">
        <v>1289</v>
      </c>
      <c r="B43" s="218">
        <v>44300</v>
      </c>
      <c r="C43" s="226" t="s">
        <v>364</v>
      </c>
      <c r="D43" s="73" t="s">
        <v>71</v>
      </c>
      <c r="E43" s="217">
        <v>170</v>
      </c>
    </row>
    <row r="44" spans="1:5" ht="45.75" x14ac:dyDescent="0.3">
      <c r="A44" s="217">
        <v>1290</v>
      </c>
      <c r="B44" s="218">
        <v>44300</v>
      </c>
      <c r="C44" s="226" t="s">
        <v>365</v>
      </c>
      <c r="D44" s="73" t="s">
        <v>71</v>
      </c>
      <c r="E44" s="217">
        <v>498</v>
      </c>
    </row>
    <row r="45" spans="1:5" ht="45.75" x14ac:dyDescent="0.3">
      <c r="A45" s="217">
        <v>1291</v>
      </c>
      <c r="B45" s="218">
        <v>44300</v>
      </c>
      <c r="C45" s="226" t="s">
        <v>366</v>
      </c>
      <c r="D45" s="73" t="s">
        <v>71</v>
      </c>
      <c r="E45" s="217">
        <v>498</v>
      </c>
    </row>
    <row r="46" spans="1:5" ht="45.75" x14ac:dyDescent="0.3">
      <c r="A46" s="217">
        <v>1292</v>
      </c>
      <c r="B46" s="218">
        <v>44300</v>
      </c>
      <c r="C46" s="226" t="s">
        <v>367</v>
      </c>
      <c r="D46" s="73" t="s">
        <v>71</v>
      </c>
      <c r="E46" s="217">
        <v>498</v>
      </c>
    </row>
    <row r="47" spans="1:5" ht="30.75" x14ac:dyDescent="0.3">
      <c r="A47" s="217">
        <v>1293</v>
      </c>
      <c r="B47" s="218">
        <v>44300</v>
      </c>
      <c r="C47" s="226" t="s">
        <v>363</v>
      </c>
      <c r="D47" s="73" t="s">
        <v>71</v>
      </c>
      <c r="E47" s="217">
        <v>230</v>
      </c>
    </row>
    <row r="48" spans="1:5" ht="60" x14ac:dyDescent="0.25">
      <c r="A48" s="217">
        <v>1299</v>
      </c>
      <c r="B48" s="218">
        <v>44300</v>
      </c>
      <c r="C48" s="226" t="s">
        <v>392</v>
      </c>
      <c r="D48" s="227" t="s">
        <v>368</v>
      </c>
      <c r="E48" s="217">
        <v>738</v>
      </c>
    </row>
    <row r="49" spans="1:5" ht="45" x14ac:dyDescent="0.25">
      <c r="A49" s="217">
        <v>1300</v>
      </c>
      <c r="B49" s="218">
        <v>44300</v>
      </c>
      <c r="C49" s="226" t="s">
        <v>393</v>
      </c>
      <c r="D49" s="227" t="s">
        <v>369</v>
      </c>
      <c r="E49" s="217">
        <v>73</v>
      </c>
    </row>
    <row r="50" spans="1:5" ht="60" x14ac:dyDescent="0.25">
      <c r="A50" s="217">
        <v>1301</v>
      </c>
      <c r="B50" s="218">
        <v>44300</v>
      </c>
      <c r="C50" s="226" t="s">
        <v>394</v>
      </c>
      <c r="D50" s="227" t="s">
        <v>368</v>
      </c>
      <c r="E50" s="217">
        <v>323</v>
      </c>
    </row>
    <row r="51" spans="1:5" ht="45" x14ac:dyDescent="0.25">
      <c r="A51" s="217">
        <v>1302</v>
      </c>
      <c r="B51" s="218">
        <v>44300</v>
      </c>
      <c r="C51" s="226" t="s">
        <v>395</v>
      </c>
      <c r="D51" s="227" t="s">
        <v>100</v>
      </c>
      <c r="E51" s="217">
        <v>210</v>
      </c>
    </row>
    <row r="52" spans="1:5" ht="60" x14ac:dyDescent="0.25">
      <c r="A52" s="217">
        <v>1303</v>
      </c>
      <c r="B52" s="218">
        <v>44300</v>
      </c>
      <c r="C52" s="226" t="s">
        <v>396</v>
      </c>
      <c r="D52" s="227" t="s">
        <v>370</v>
      </c>
      <c r="E52" s="217">
        <v>73.66</v>
      </c>
    </row>
    <row r="53" spans="1:5" ht="45.75" x14ac:dyDescent="0.3">
      <c r="A53" s="217">
        <v>1294</v>
      </c>
      <c r="B53" s="218">
        <v>44300</v>
      </c>
      <c r="C53" s="226" t="s">
        <v>397</v>
      </c>
      <c r="D53" s="73" t="s">
        <v>71</v>
      </c>
      <c r="E53" s="217">
        <v>894</v>
      </c>
    </row>
    <row r="54" spans="1:5" ht="45.75" x14ac:dyDescent="0.3">
      <c r="A54" s="217">
        <v>1295</v>
      </c>
      <c r="B54" s="218">
        <v>44300</v>
      </c>
      <c r="C54" s="226" t="s">
        <v>398</v>
      </c>
      <c r="D54" s="73" t="s">
        <v>71</v>
      </c>
      <c r="E54" s="217">
        <v>2612</v>
      </c>
    </row>
    <row r="55" spans="1:5" ht="45.75" x14ac:dyDescent="0.3">
      <c r="A55" s="217">
        <v>1296</v>
      </c>
      <c r="B55" s="218">
        <v>44300</v>
      </c>
      <c r="C55" s="226" t="s">
        <v>399</v>
      </c>
      <c r="D55" s="73" t="s">
        <v>71</v>
      </c>
      <c r="E55" s="217">
        <v>2612</v>
      </c>
    </row>
    <row r="56" spans="1:5" ht="45.75" x14ac:dyDescent="0.3">
      <c r="A56" s="217">
        <v>1297</v>
      </c>
      <c r="B56" s="218">
        <v>44300</v>
      </c>
      <c r="C56" s="226" t="s">
        <v>399</v>
      </c>
      <c r="D56" s="73" t="s">
        <v>71</v>
      </c>
      <c r="E56" s="217">
        <v>2612</v>
      </c>
    </row>
    <row r="57" spans="1:5" ht="45.75" x14ac:dyDescent="0.3">
      <c r="A57" s="217">
        <v>1298</v>
      </c>
      <c r="B57" s="218">
        <v>44300</v>
      </c>
      <c r="C57" s="226" t="s">
        <v>400</v>
      </c>
      <c r="D57" s="73" t="s">
        <v>71</v>
      </c>
      <c r="E57" s="217">
        <v>1208</v>
      </c>
    </row>
    <row r="58" spans="1:5" ht="45" x14ac:dyDescent="0.25">
      <c r="A58" s="217">
        <v>1304</v>
      </c>
      <c r="B58" s="218">
        <v>44300</v>
      </c>
      <c r="C58" s="226" t="s">
        <v>401</v>
      </c>
      <c r="D58" s="227" t="s">
        <v>371</v>
      </c>
      <c r="E58" s="217">
        <v>3864</v>
      </c>
    </row>
    <row r="59" spans="1:5" ht="45" x14ac:dyDescent="0.25">
      <c r="A59" s="217">
        <v>1305</v>
      </c>
      <c r="B59" s="218">
        <v>44300</v>
      </c>
      <c r="C59" s="226" t="s">
        <v>402</v>
      </c>
      <c r="D59" s="227" t="s">
        <v>100</v>
      </c>
      <c r="E59" s="217">
        <v>382</v>
      </c>
    </row>
    <row r="60" spans="1:5" ht="45" x14ac:dyDescent="0.25">
      <c r="A60" s="217">
        <v>1306</v>
      </c>
      <c r="B60" s="218">
        <v>44300</v>
      </c>
      <c r="C60" s="226" t="s">
        <v>403</v>
      </c>
      <c r="D60" s="227" t="s">
        <v>371</v>
      </c>
      <c r="E60" s="217">
        <v>1697</v>
      </c>
    </row>
    <row r="61" spans="1:5" ht="30" x14ac:dyDescent="0.25">
      <c r="A61" s="217">
        <v>1307</v>
      </c>
      <c r="B61" s="218">
        <v>44300</v>
      </c>
      <c r="C61" s="226" t="s">
        <v>372</v>
      </c>
      <c r="D61" s="227" t="s">
        <v>100</v>
      </c>
      <c r="E61" s="217">
        <v>1103</v>
      </c>
    </row>
    <row r="62" spans="1:5" ht="45" x14ac:dyDescent="0.25">
      <c r="A62" s="217">
        <v>1308</v>
      </c>
      <c r="B62" s="218">
        <v>44300</v>
      </c>
      <c r="C62" s="226" t="s">
        <v>404</v>
      </c>
      <c r="D62" s="227" t="s">
        <v>371</v>
      </c>
      <c r="E62" s="217">
        <v>381.34</v>
      </c>
    </row>
    <row r="63" spans="1:5" ht="30" x14ac:dyDescent="0.25">
      <c r="A63" s="228">
        <v>1466</v>
      </c>
      <c r="B63" s="229">
        <v>44308</v>
      </c>
      <c r="C63" s="230" t="s">
        <v>373</v>
      </c>
      <c r="D63" s="231" t="s">
        <v>71</v>
      </c>
      <c r="E63" s="232">
        <v>359</v>
      </c>
    </row>
    <row r="64" spans="1:5" ht="30" x14ac:dyDescent="0.25">
      <c r="A64" s="228">
        <v>1467</v>
      </c>
      <c r="B64" s="229">
        <v>44308</v>
      </c>
      <c r="C64" s="230" t="s">
        <v>374</v>
      </c>
      <c r="D64" s="231" t="s">
        <v>71</v>
      </c>
      <c r="E64" s="232">
        <v>1881</v>
      </c>
    </row>
    <row r="65" spans="1:5" ht="30" x14ac:dyDescent="0.25">
      <c r="A65" s="228">
        <v>1468</v>
      </c>
      <c r="B65" s="229">
        <v>44308</v>
      </c>
      <c r="C65" s="230" t="s">
        <v>375</v>
      </c>
      <c r="D65" s="231" t="s">
        <v>71</v>
      </c>
      <c r="E65" s="232">
        <v>1063</v>
      </c>
    </row>
    <row r="66" spans="1:5" ht="30" x14ac:dyDescent="0.25">
      <c r="A66" s="228">
        <v>1469</v>
      </c>
      <c r="B66" s="229">
        <v>44308</v>
      </c>
      <c r="C66" s="230" t="s">
        <v>376</v>
      </c>
      <c r="D66" s="231" t="s">
        <v>71</v>
      </c>
      <c r="E66" s="232">
        <v>202</v>
      </c>
    </row>
    <row r="67" spans="1:5" ht="30" x14ac:dyDescent="0.25">
      <c r="A67" s="228">
        <v>1470</v>
      </c>
      <c r="B67" s="229">
        <v>44308</v>
      </c>
      <c r="C67" s="230" t="s">
        <v>377</v>
      </c>
      <c r="D67" s="231" t="s">
        <v>71</v>
      </c>
      <c r="E67" s="232">
        <v>176</v>
      </c>
    </row>
    <row r="68" spans="1:5" ht="30" x14ac:dyDescent="0.25">
      <c r="A68" s="228">
        <v>1471</v>
      </c>
      <c r="B68" s="229">
        <v>44308</v>
      </c>
      <c r="C68" s="230" t="s">
        <v>374</v>
      </c>
      <c r="D68" s="231" t="s">
        <v>71</v>
      </c>
      <c r="E68" s="232">
        <v>923</v>
      </c>
    </row>
    <row r="69" spans="1:5" ht="30" x14ac:dyDescent="0.25">
      <c r="A69" s="228">
        <v>1052</v>
      </c>
      <c r="B69" s="229">
        <v>44308</v>
      </c>
      <c r="C69" s="230" t="s">
        <v>378</v>
      </c>
      <c r="D69" s="231" t="s">
        <v>71</v>
      </c>
      <c r="E69" s="232">
        <v>276</v>
      </c>
    </row>
    <row r="70" spans="1:5" ht="30" x14ac:dyDescent="0.25">
      <c r="A70" s="228">
        <v>1473</v>
      </c>
      <c r="B70" s="229">
        <v>44308</v>
      </c>
      <c r="C70" s="230" t="s">
        <v>379</v>
      </c>
      <c r="D70" s="231" t="s">
        <v>71</v>
      </c>
      <c r="E70" s="232">
        <v>1449</v>
      </c>
    </row>
    <row r="71" spans="1:5" ht="30" x14ac:dyDescent="0.25">
      <c r="A71" s="228">
        <v>1474</v>
      </c>
      <c r="B71" s="229">
        <v>44308</v>
      </c>
      <c r="C71" s="230" t="s">
        <v>380</v>
      </c>
      <c r="D71" s="233" t="s">
        <v>72</v>
      </c>
      <c r="E71" s="232">
        <v>240</v>
      </c>
    </row>
    <row r="72" spans="1:5" ht="30" x14ac:dyDescent="0.25">
      <c r="A72" s="228">
        <v>1475</v>
      </c>
      <c r="B72" s="229">
        <v>44308</v>
      </c>
      <c r="C72" s="230" t="s">
        <v>381</v>
      </c>
      <c r="D72" s="233" t="s">
        <v>290</v>
      </c>
      <c r="E72" s="232">
        <v>193</v>
      </c>
    </row>
    <row r="73" spans="1:5" ht="30" x14ac:dyDescent="0.25">
      <c r="A73" s="228">
        <v>1476</v>
      </c>
      <c r="B73" s="229">
        <v>44308</v>
      </c>
      <c r="C73" s="230" t="s">
        <v>382</v>
      </c>
      <c r="D73" s="233" t="s">
        <v>72</v>
      </c>
      <c r="E73" s="232">
        <v>173</v>
      </c>
    </row>
    <row r="74" spans="1:5" ht="30" x14ac:dyDescent="0.25">
      <c r="A74" s="228">
        <v>1477</v>
      </c>
      <c r="B74" s="229">
        <v>44308</v>
      </c>
      <c r="C74" s="230" t="s">
        <v>383</v>
      </c>
      <c r="D74" s="233" t="s">
        <v>290</v>
      </c>
      <c r="E74" s="232">
        <v>114</v>
      </c>
    </row>
    <row r="75" spans="1:5" ht="30" x14ac:dyDescent="0.25">
      <c r="A75" s="228">
        <v>1478</v>
      </c>
      <c r="B75" s="229">
        <v>44308</v>
      </c>
      <c r="C75" s="230" t="s">
        <v>384</v>
      </c>
      <c r="D75" s="233" t="s">
        <v>72</v>
      </c>
      <c r="E75" s="232">
        <v>39.19</v>
      </c>
    </row>
    <row r="76" spans="1:5" ht="30" x14ac:dyDescent="0.25">
      <c r="A76" s="228">
        <v>1479</v>
      </c>
      <c r="B76" s="229">
        <v>44308</v>
      </c>
      <c r="C76" s="230" t="s">
        <v>385</v>
      </c>
      <c r="D76" s="233" t="s">
        <v>72</v>
      </c>
      <c r="E76" s="232">
        <v>1258</v>
      </c>
    </row>
    <row r="77" spans="1:5" ht="30" x14ac:dyDescent="0.25">
      <c r="A77" s="228">
        <v>1480</v>
      </c>
      <c r="B77" s="229">
        <v>44308</v>
      </c>
      <c r="C77" s="230" t="s">
        <v>386</v>
      </c>
      <c r="D77" s="233" t="s">
        <v>290</v>
      </c>
      <c r="E77" s="232">
        <v>1014</v>
      </c>
    </row>
    <row r="78" spans="1:5" ht="30" x14ac:dyDescent="0.25">
      <c r="A78" s="228">
        <v>1481</v>
      </c>
      <c r="B78" s="229">
        <v>44308</v>
      </c>
      <c r="C78" s="230" t="s">
        <v>387</v>
      </c>
      <c r="D78" s="233" t="s">
        <v>72</v>
      </c>
      <c r="E78" s="232">
        <v>910</v>
      </c>
    </row>
    <row r="79" spans="1:5" ht="30" x14ac:dyDescent="0.25">
      <c r="A79" s="228">
        <v>1482</v>
      </c>
      <c r="B79" s="229">
        <v>44308</v>
      </c>
      <c r="C79" s="230" t="s">
        <v>388</v>
      </c>
      <c r="D79" s="233" t="s">
        <v>290</v>
      </c>
      <c r="E79" s="232">
        <v>591</v>
      </c>
    </row>
    <row r="80" spans="1:5" ht="30" x14ac:dyDescent="0.25">
      <c r="A80" s="228">
        <v>1483</v>
      </c>
      <c r="B80" s="229">
        <v>44308</v>
      </c>
      <c r="C80" s="230" t="s">
        <v>389</v>
      </c>
      <c r="D80" s="233" t="s">
        <v>72</v>
      </c>
      <c r="E80" s="232">
        <v>203.81</v>
      </c>
    </row>
    <row r="81" spans="1:5" ht="16.5" x14ac:dyDescent="0.25">
      <c r="A81" s="12"/>
      <c r="B81" s="13"/>
      <c r="C81" s="39" t="s">
        <v>73</v>
      </c>
      <c r="D81" s="40"/>
      <c r="E81" s="41">
        <f>+SUM(E9:E80)</f>
        <v>419004.07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3D094-ED66-4312-8BBA-FF240765D436}">
  <dimension ref="A1:G36"/>
  <sheetViews>
    <sheetView tabSelected="1" topLeftCell="A25" workbookViewId="0">
      <selection activeCell="I34" sqref="I34"/>
    </sheetView>
  </sheetViews>
  <sheetFormatPr defaultRowHeight="15" x14ac:dyDescent="0.25"/>
  <cols>
    <col min="2" max="2" width="34.42578125" customWidth="1"/>
    <col min="3" max="3" width="15.140625" customWidth="1"/>
    <col min="4" max="4" width="16.7109375" customWidth="1"/>
    <col min="6" max="6" width="15.85546875" customWidth="1"/>
    <col min="7" max="7" width="17.5703125" customWidth="1"/>
  </cols>
  <sheetData>
    <row r="1" spans="1:7" x14ac:dyDescent="0.25">
      <c r="A1" s="241" t="s">
        <v>361</v>
      </c>
      <c r="B1" s="242"/>
      <c r="C1" s="243"/>
      <c r="D1" s="243"/>
      <c r="E1" s="244"/>
      <c r="F1" s="245"/>
      <c r="G1" s="246"/>
    </row>
    <row r="2" spans="1:7" x14ac:dyDescent="0.25">
      <c r="A2" s="247" t="s">
        <v>405</v>
      </c>
      <c r="B2" s="242"/>
      <c r="C2" s="243"/>
      <c r="D2" s="243"/>
      <c r="E2" s="244"/>
      <c r="F2" s="245"/>
      <c r="G2" s="246"/>
    </row>
    <row r="3" spans="1:7" x14ac:dyDescent="0.25">
      <c r="A3" s="247"/>
      <c r="B3" s="242"/>
      <c r="C3" s="243"/>
      <c r="D3" s="243"/>
      <c r="E3" s="244"/>
      <c r="F3" s="245"/>
      <c r="G3" s="246"/>
    </row>
    <row r="4" spans="1:7" ht="18" customHeight="1" x14ac:dyDescent="0.25">
      <c r="A4" s="248"/>
      <c r="B4" s="249"/>
      <c r="C4" s="250"/>
      <c r="D4" s="248"/>
      <c r="E4" s="248"/>
      <c r="F4" s="251"/>
      <c r="G4" s="252"/>
    </row>
    <row r="5" spans="1:7" ht="36.75" customHeight="1" x14ac:dyDescent="0.25">
      <c r="A5" s="253" t="s">
        <v>406</v>
      </c>
      <c r="B5" s="254"/>
      <c r="C5" s="254"/>
      <c r="D5" s="254"/>
      <c r="E5" s="254"/>
      <c r="F5" s="254"/>
      <c r="G5" s="254"/>
    </row>
    <row r="6" spans="1:7" x14ac:dyDescent="0.25">
      <c r="A6" s="255"/>
      <c r="B6" s="256"/>
      <c r="C6" s="256"/>
      <c r="D6" s="256"/>
      <c r="E6" s="256"/>
      <c r="F6" s="257"/>
      <c r="G6" s="256"/>
    </row>
    <row r="7" spans="1:7" x14ac:dyDescent="0.25">
      <c r="A7" s="258" t="s">
        <v>407</v>
      </c>
      <c r="B7" s="259"/>
      <c r="C7" s="260"/>
      <c r="D7" s="260"/>
      <c r="E7" s="261"/>
      <c r="F7" s="262"/>
      <c r="G7" s="263"/>
    </row>
    <row r="8" spans="1:7" x14ac:dyDescent="0.25">
      <c r="A8" s="264" t="s">
        <v>408</v>
      </c>
      <c r="B8" s="259"/>
      <c r="C8" s="260"/>
      <c r="D8" s="260"/>
      <c r="E8" s="261"/>
      <c r="F8" s="262"/>
      <c r="G8" s="263"/>
    </row>
    <row r="9" spans="1:7" x14ac:dyDescent="0.25">
      <c r="A9" s="248"/>
      <c r="B9" s="249"/>
      <c r="C9" s="250"/>
      <c r="D9" s="248"/>
      <c r="E9" s="248"/>
      <c r="F9" s="251"/>
      <c r="G9" s="252"/>
    </row>
    <row r="10" spans="1:7" ht="25.5" x14ac:dyDescent="0.25">
      <c r="A10" s="265" t="s">
        <v>294</v>
      </c>
      <c r="B10" s="265" t="s">
        <v>409</v>
      </c>
      <c r="C10" s="265" t="s">
        <v>5</v>
      </c>
      <c r="D10" s="265" t="s">
        <v>295</v>
      </c>
      <c r="E10" s="265" t="s">
        <v>410</v>
      </c>
      <c r="F10" s="266" t="s">
        <v>6</v>
      </c>
      <c r="G10" s="265" t="s">
        <v>411</v>
      </c>
    </row>
    <row r="11" spans="1:7" ht="82.5" x14ac:dyDescent="0.25">
      <c r="A11" s="267">
        <v>1</v>
      </c>
      <c r="B11" s="158">
        <v>83</v>
      </c>
      <c r="C11" s="268">
        <v>44293</v>
      </c>
      <c r="D11" s="267" t="s">
        <v>412</v>
      </c>
      <c r="E11" s="267">
        <v>65</v>
      </c>
      <c r="F11" s="269">
        <v>2805.75</v>
      </c>
      <c r="G11" s="270" t="s">
        <v>413</v>
      </c>
    </row>
    <row r="12" spans="1:7" ht="82.5" x14ac:dyDescent="0.25">
      <c r="A12" s="267">
        <v>2</v>
      </c>
      <c r="B12" s="158">
        <v>84</v>
      </c>
      <c r="C12" s="268">
        <v>44293</v>
      </c>
      <c r="D12" s="267" t="s">
        <v>412</v>
      </c>
      <c r="E12" s="267">
        <v>65</v>
      </c>
      <c r="F12" s="269">
        <v>2394.16</v>
      </c>
      <c r="G12" s="270" t="s">
        <v>413</v>
      </c>
    </row>
    <row r="13" spans="1:7" ht="115.5" x14ac:dyDescent="0.25">
      <c r="A13" s="267">
        <v>3</v>
      </c>
      <c r="B13" s="158" t="s">
        <v>414</v>
      </c>
      <c r="C13" s="268">
        <v>44294</v>
      </c>
      <c r="D13" s="267" t="s">
        <v>412</v>
      </c>
      <c r="E13" s="267">
        <v>65</v>
      </c>
      <c r="F13" s="269">
        <v>104731</v>
      </c>
      <c r="G13" s="270" t="s">
        <v>415</v>
      </c>
    </row>
    <row r="14" spans="1:7" ht="297" x14ac:dyDescent="0.25">
      <c r="A14" s="267">
        <v>4</v>
      </c>
      <c r="B14" s="158">
        <v>97</v>
      </c>
      <c r="C14" s="268">
        <v>44294</v>
      </c>
      <c r="D14" s="267" t="s">
        <v>412</v>
      </c>
      <c r="E14" s="267">
        <v>65</v>
      </c>
      <c r="F14" s="269">
        <v>72651</v>
      </c>
      <c r="G14" s="158" t="s">
        <v>416</v>
      </c>
    </row>
    <row r="15" spans="1:7" ht="247.5" x14ac:dyDescent="0.25">
      <c r="A15" s="267">
        <v>5</v>
      </c>
      <c r="B15" s="158">
        <v>98</v>
      </c>
      <c r="C15" s="268">
        <v>44294</v>
      </c>
      <c r="D15" s="267" t="s">
        <v>412</v>
      </c>
      <c r="E15" s="267">
        <v>65</v>
      </c>
      <c r="F15" s="269">
        <v>3877</v>
      </c>
      <c r="G15" s="270" t="s">
        <v>417</v>
      </c>
    </row>
    <row r="16" spans="1:7" ht="82.5" x14ac:dyDescent="0.25">
      <c r="A16" s="267">
        <v>6</v>
      </c>
      <c r="B16" s="158">
        <v>99</v>
      </c>
      <c r="C16" s="268">
        <v>44298</v>
      </c>
      <c r="D16" s="267" t="s">
        <v>412</v>
      </c>
      <c r="E16" s="267">
        <v>65</v>
      </c>
      <c r="F16" s="269">
        <v>2948.73</v>
      </c>
      <c r="G16" s="271" t="s">
        <v>418</v>
      </c>
    </row>
    <row r="17" spans="1:7" ht="148.5" x14ac:dyDescent="0.25">
      <c r="A17" s="267">
        <v>7</v>
      </c>
      <c r="B17" s="158">
        <v>100</v>
      </c>
      <c r="C17" s="268">
        <v>44305</v>
      </c>
      <c r="D17" s="267" t="s">
        <v>412</v>
      </c>
      <c r="E17" s="267">
        <v>65</v>
      </c>
      <c r="F17" s="269">
        <v>833.7</v>
      </c>
      <c r="G17" s="271" t="s">
        <v>419</v>
      </c>
    </row>
    <row r="18" spans="1:7" ht="165" x14ac:dyDescent="0.25">
      <c r="A18" s="267">
        <v>8</v>
      </c>
      <c r="B18" s="158">
        <v>101</v>
      </c>
      <c r="C18" s="268">
        <v>44305</v>
      </c>
      <c r="D18" s="267" t="s">
        <v>412</v>
      </c>
      <c r="E18" s="267">
        <v>65</v>
      </c>
      <c r="F18" s="269">
        <f>12000+7560+4680</f>
        <v>24240</v>
      </c>
      <c r="G18" s="271" t="s">
        <v>420</v>
      </c>
    </row>
    <row r="19" spans="1:7" ht="33" x14ac:dyDescent="0.25">
      <c r="A19" s="267">
        <v>9</v>
      </c>
      <c r="B19" s="158">
        <v>102</v>
      </c>
      <c r="C19" s="268">
        <v>44305</v>
      </c>
      <c r="D19" s="267" t="s">
        <v>412</v>
      </c>
      <c r="E19" s="267">
        <v>65</v>
      </c>
      <c r="F19" s="269">
        <v>15872.22</v>
      </c>
      <c r="G19" s="271" t="s">
        <v>421</v>
      </c>
    </row>
    <row r="20" spans="1:7" ht="82.5" x14ac:dyDescent="0.25">
      <c r="A20" s="267">
        <v>10</v>
      </c>
      <c r="B20" s="158">
        <v>103</v>
      </c>
      <c r="C20" s="268">
        <v>44307</v>
      </c>
      <c r="D20" s="267" t="s">
        <v>412</v>
      </c>
      <c r="E20" s="267">
        <v>65</v>
      </c>
      <c r="F20" s="269">
        <v>2672493.88</v>
      </c>
      <c r="G20" s="271" t="s">
        <v>422</v>
      </c>
    </row>
    <row r="21" spans="1:7" ht="231" x14ac:dyDescent="0.25">
      <c r="A21" s="267">
        <v>11</v>
      </c>
      <c r="B21" s="158">
        <v>104</v>
      </c>
      <c r="C21" s="268">
        <v>44307</v>
      </c>
      <c r="D21" s="267" t="s">
        <v>412</v>
      </c>
      <c r="E21" s="267">
        <v>65</v>
      </c>
      <c r="F21" s="269">
        <v>25585</v>
      </c>
      <c r="G21" s="271" t="s">
        <v>423</v>
      </c>
    </row>
    <row r="22" spans="1:7" ht="148.5" x14ac:dyDescent="0.25">
      <c r="A22" s="267">
        <v>12</v>
      </c>
      <c r="B22" s="158">
        <v>107</v>
      </c>
      <c r="C22" s="268">
        <v>44309</v>
      </c>
      <c r="D22" s="267" t="s">
        <v>412</v>
      </c>
      <c r="E22" s="267">
        <v>65</v>
      </c>
      <c r="F22" s="269">
        <v>7187.9</v>
      </c>
      <c r="G22" s="271" t="s">
        <v>424</v>
      </c>
    </row>
    <row r="23" spans="1:7" ht="66" x14ac:dyDescent="0.25">
      <c r="A23" s="267">
        <v>13</v>
      </c>
      <c r="B23" s="158">
        <v>108</v>
      </c>
      <c r="C23" s="268">
        <v>44309</v>
      </c>
      <c r="D23" s="267" t="s">
        <v>412</v>
      </c>
      <c r="E23" s="267">
        <v>65</v>
      </c>
      <c r="F23" s="160">
        <v>621</v>
      </c>
      <c r="G23" s="271" t="s">
        <v>425</v>
      </c>
    </row>
    <row r="24" spans="1:7" ht="82.5" x14ac:dyDescent="0.25">
      <c r="A24" s="267">
        <v>14</v>
      </c>
      <c r="B24" s="158">
        <v>109</v>
      </c>
      <c r="C24" s="268">
        <v>44313</v>
      </c>
      <c r="D24" s="267" t="s">
        <v>412</v>
      </c>
      <c r="E24" s="267">
        <v>65</v>
      </c>
      <c r="F24" s="269">
        <f>1149110.36</f>
        <v>1149110.3600000001</v>
      </c>
      <c r="G24" s="271" t="s">
        <v>422</v>
      </c>
    </row>
    <row r="25" spans="1:7" ht="82.5" x14ac:dyDescent="0.25">
      <c r="A25" s="267">
        <v>15</v>
      </c>
      <c r="B25" s="158">
        <v>110</v>
      </c>
      <c r="C25" s="268">
        <v>44313</v>
      </c>
      <c r="D25" s="267" t="s">
        <v>412</v>
      </c>
      <c r="E25" s="267">
        <v>65</v>
      </c>
      <c r="F25" s="160">
        <v>272500.12</v>
      </c>
      <c r="G25" s="271" t="s">
        <v>422</v>
      </c>
    </row>
    <row r="26" spans="1:7" ht="16.5" x14ac:dyDescent="0.25">
      <c r="A26" s="272" t="s">
        <v>73</v>
      </c>
      <c r="B26" s="272"/>
      <c r="C26" s="272"/>
      <c r="D26" s="272"/>
      <c r="E26" s="272"/>
      <c r="F26" s="273">
        <f>SUM(F11:F25)</f>
        <v>4357851.82</v>
      </c>
      <c r="G26" s="158"/>
    </row>
    <row r="27" spans="1:7" x14ac:dyDescent="0.25">
      <c r="A27" s="248"/>
      <c r="B27" s="249"/>
      <c r="C27" s="250"/>
      <c r="D27" s="248"/>
      <c r="E27" s="248"/>
      <c r="F27" s="251"/>
      <c r="G27" s="252"/>
    </row>
    <row r="28" spans="1:7" x14ac:dyDescent="0.25">
      <c r="A28" s="243"/>
      <c r="B28" s="242"/>
      <c r="C28" s="243"/>
      <c r="D28" s="243"/>
      <c r="E28" s="244"/>
      <c r="F28" s="245"/>
      <c r="G28" s="246"/>
    </row>
    <row r="29" spans="1:7" x14ac:dyDescent="0.25">
      <c r="A29" s="258" t="s">
        <v>407</v>
      </c>
      <c r="B29" s="259"/>
      <c r="C29" s="260"/>
      <c r="D29" s="260"/>
      <c r="E29" s="261"/>
      <c r="F29" s="262"/>
      <c r="G29" s="263"/>
    </row>
    <row r="30" spans="1:7" x14ac:dyDescent="0.25">
      <c r="A30" s="264" t="s">
        <v>426</v>
      </c>
      <c r="B30" s="259"/>
      <c r="C30" s="260"/>
      <c r="D30" s="260"/>
      <c r="E30" s="261"/>
      <c r="F30" s="262"/>
      <c r="G30" s="263"/>
    </row>
    <row r="31" spans="1:7" x14ac:dyDescent="0.25">
      <c r="A31" s="248"/>
      <c r="B31" s="249"/>
      <c r="C31" s="250"/>
      <c r="D31" s="248"/>
      <c r="E31" s="248"/>
      <c r="F31" s="251"/>
      <c r="G31" s="252"/>
    </row>
    <row r="32" spans="1:7" ht="25.5" x14ac:dyDescent="0.25">
      <c r="A32" s="265" t="s">
        <v>294</v>
      </c>
      <c r="B32" s="265" t="s">
        <v>409</v>
      </c>
      <c r="C32" s="265" t="s">
        <v>5</v>
      </c>
      <c r="D32" s="265" t="s">
        <v>295</v>
      </c>
      <c r="E32" s="265" t="s">
        <v>410</v>
      </c>
      <c r="F32" s="266" t="s">
        <v>6</v>
      </c>
      <c r="G32" s="265" t="s">
        <v>411</v>
      </c>
    </row>
    <row r="33" spans="1:7" ht="115.5" x14ac:dyDescent="0.25">
      <c r="A33" s="267">
        <v>1</v>
      </c>
      <c r="B33" s="158">
        <v>105</v>
      </c>
      <c r="C33" s="268">
        <v>44308</v>
      </c>
      <c r="D33" s="267" t="s">
        <v>412</v>
      </c>
      <c r="E33" s="267">
        <v>20</v>
      </c>
      <c r="F33" s="160">
        <v>7298.79</v>
      </c>
      <c r="G33" s="271" t="s">
        <v>427</v>
      </c>
    </row>
    <row r="34" spans="1:7" ht="115.5" x14ac:dyDescent="0.25">
      <c r="A34" s="267">
        <v>2</v>
      </c>
      <c r="B34" s="158">
        <v>106</v>
      </c>
      <c r="C34" s="268">
        <v>44308</v>
      </c>
      <c r="D34" s="267" t="s">
        <v>412</v>
      </c>
      <c r="E34" s="267">
        <v>20</v>
      </c>
      <c r="F34" s="160">
        <v>4506.26</v>
      </c>
      <c r="G34" s="271" t="s">
        <v>428</v>
      </c>
    </row>
    <row r="35" spans="1:7" ht="16.5" x14ac:dyDescent="0.25">
      <c r="A35" s="272" t="s">
        <v>73</v>
      </c>
      <c r="B35" s="272"/>
      <c r="C35" s="272"/>
      <c r="D35" s="272"/>
      <c r="E35" s="272"/>
      <c r="F35" s="273">
        <f>SUM(F33:F34)</f>
        <v>11805.05</v>
      </c>
      <c r="G35" s="158"/>
    </row>
    <row r="36" spans="1:7" x14ac:dyDescent="0.25">
      <c r="A36" s="243"/>
      <c r="B36" s="242"/>
      <c r="C36" s="243"/>
      <c r="D36" s="243"/>
      <c r="E36" s="244"/>
      <c r="F36" s="245"/>
      <c r="G36" s="246"/>
    </row>
  </sheetData>
  <mergeCells count="3">
    <mergeCell ref="A5:G5"/>
    <mergeCell ref="A26:E26"/>
    <mergeCell ref="A35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TITLUL I aprilie 2021</vt:lpstr>
      <vt:lpstr>TITLUL II aprilie 2021</vt:lpstr>
      <vt:lpstr>59.40 aprilie 2021</vt:lpstr>
      <vt:lpstr>TRANSFERURI APRILIE 2021</vt:lpstr>
      <vt:lpstr>venituri proprii-titlul 20</vt:lpstr>
      <vt:lpstr>PROIECTE TITLUL 58 SURSA D MFN</vt:lpstr>
      <vt:lpstr>PROIECTE TITLUL 58 SURSA A</vt:lpstr>
      <vt:lpstr>DIPFIE</vt:lpstr>
      <vt:lpstr>'TITLUL II aprilie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2021-05-21T06:58:36Z</dcterms:modified>
</cp:coreProperties>
</file>