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24795" windowHeight="13005" tabRatio="968" firstSheet="6" activeTab="15"/>
  </bookViews>
  <sheets>
    <sheet name="20.01.02" sheetId="1" r:id="rId1"/>
    <sheet name="20.01.01" sheetId="2" r:id="rId2"/>
    <sheet name="20.01.03" sheetId="3" r:id="rId3"/>
    <sheet name="20.01.04" sheetId="4" r:id="rId4"/>
    <sheet name="20.01.05" sheetId="5" r:id="rId5"/>
    <sheet name="20.01.06" sheetId="6" r:id="rId6"/>
    <sheet name="20.01.08" sheetId="7" r:id="rId7"/>
    <sheet name="20.01.09" sheetId="8" r:id="rId8"/>
    <sheet name="20.01.30" sheetId="9" r:id="rId9"/>
    <sheet name="20.02" sheetId="10" r:id="rId10"/>
    <sheet name="20.05.30" sheetId="11" r:id="rId11"/>
    <sheet name="20.06.01" sheetId="12" r:id="rId12"/>
    <sheet name="20.06.02" sheetId="13" r:id="rId13"/>
    <sheet name="20.12" sheetId="14" r:id="rId14"/>
    <sheet name="20.13" sheetId="15" r:id="rId15"/>
    <sheet name="20.14" sheetId="16" r:id="rId16"/>
    <sheet name="20.25" sheetId="17" r:id="rId17"/>
    <sheet name="20.30.01" sheetId="18" r:id="rId18"/>
    <sheet name="20.30.02" sheetId="19" r:id="rId19"/>
    <sheet name="20.30.03" sheetId="20" r:id="rId20"/>
    <sheet name="20.30.07" sheetId="21" r:id="rId21"/>
    <sheet name="20.30.30" sheetId="22" r:id="rId22"/>
    <sheet name="59.08" sheetId="23" r:id="rId23"/>
    <sheet name="59.22" sheetId="24" r:id="rId24"/>
    <sheet name="71.03" sheetId="25" r:id="rId25"/>
    <sheet name="71.01.30" sheetId="26" r:id="rId26"/>
    <sheet name="59.08 P3" sheetId="27" r:id="rId27"/>
  </sheets>
  <definedNames>
    <definedName name="_xlnm.Print_Area" localSheetId="1">'20.01.01'!$A$1:$L$27</definedName>
    <definedName name="_xlnm.Print_Area" localSheetId="0">'20.01.02'!$A$1:$J$23</definedName>
    <definedName name="_xlnm.Print_Area" localSheetId="2">'20.01.03'!$A$1:$J$26</definedName>
    <definedName name="_xlnm.Print_Area" localSheetId="3">'20.01.04'!$A$1:$J$25</definedName>
    <definedName name="_xlnm.Print_Area" localSheetId="4">'20.01.05'!$A$1:$J$24</definedName>
    <definedName name="_xlnm.Print_Area" localSheetId="5">'20.01.06'!$A$1:$J$30</definedName>
    <definedName name="_xlnm.Print_Area" localSheetId="6">'20.01.08'!$A$1:$J$28</definedName>
    <definedName name="_xlnm.Print_Area" localSheetId="7">'20.01.09'!$A$1:$J$33</definedName>
    <definedName name="_xlnm.Print_Area" localSheetId="8">'20.01.30'!$C$1:$N$42</definedName>
    <definedName name="_xlnm.Print_Area" localSheetId="9">'20.02'!$A$1:$L$38</definedName>
    <definedName name="_xlnm.Print_Area" localSheetId="10">'20.05.30'!$A$1:$J$30</definedName>
    <definedName name="_xlnm.Print_Area" localSheetId="11">'20.06.01'!#REF!</definedName>
    <definedName name="_xlnm.Print_Area" localSheetId="13">'20.12'!$A$1:$J$23</definedName>
    <definedName name="_xlnm.Print_Area" localSheetId="14">'20.13'!$A$1:$J$24</definedName>
    <definedName name="_xlnm.Print_Area" localSheetId="15">'20.14'!$A$1:$J$27</definedName>
    <definedName name="_xlnm.Print_Area" localSheetId="16">'20.25'!$A$1:$J$23</definedName>
    <definedName name="_xlnm.Print_Area" localSheetId="17">'20.30.01'!$A$1:$J$25</definedName>
    <definedName name="_xlnm.Print_Area" localSheetId="18">'20.30.02'!$A$1:$J$33</definedName>
    <definedName name="_xlnm.Print_Area" localSheetId="20">'20.30.07'!$A$1:$J$25</definedName>
    <definedName name="_xlnm.Print_Area" localSheetId="21">'20.30.30'!#REF!</definedName>
    <definedName name="_xlnm.Print_Area" localSheetId="22">'59.08'!#REF!</definedName>
    <definedName name="_xlnm.Print_Area" localSheetId="26">'59.08 P3'!#REF!</definedName>
    <definedName name="_xlnm.Print_Area" localSheetId="23">'59.22'!#REF!</definedName>
  </definedNames>
  <calcPr fullCalcOnLoad="1"/>
</workbook>
</file>

<file path=xl/sharedStrings.xml><?xml version="1.0" encoding="utf-8"?>
<sst xmlns="http://schemas.openxmlformats.org/spreadsheetml/2006/main" count="1765" uniqueCount="457">
  <si>
    <t>Nr_____________/__________</t>
  </si>
  <si>
    <t>Nr crt.</t>
  </si>
  <si>
    <t>Cod CPV</t>
  </si>
  <si>
    <t xml:space="preserve">          Valoarea estimativă</t>
  </si>
  <si>
    <t>Procedura</t>
  </si>
  <si>
    <t>LEI fara TVA</t>
  </si>
  <si>
    <t>EURO fara TVA</t>
  </si>
  <si>
    <t>Valoare cu TVA</t>
  </si>
  <si>
    <t>TOTAL</t>
  </si>
  <si>
    <t>Art.20.01.05 “Carburanţi şi lubrifianţi”</t>
  </si>
  <si>
    <t>Art.20.01.09 “Materiale şi prestări de servicii cu caracter funcţional”</t>
  </si>
  <si>
    <t>31681410-0</t>
  </si>
  <si>
    <t xml:space="preserve">      Art.20.01.03 “Încălzit, iluminat şi forţă motrică”</t>
  </si>
  <si>
    <t>Art.20.01.04 “Apă, canal şi salubritate”</t>
  </si>
  <si>
    <t>65100000-4</t>
  </si>
  <si>
    <t>Art.20.01.08 “Poştă, telecomunicaţii, radio, tv, internet”</t>
  </si>
  <si>
    <t>Servicii de telefonie mobila</t>
  </si>
  <si>
    <t>64212000-5</t>
  </si>
  <si>
    <t>64211000-8</t>
  </si>
  <si>
    <t>64110000-0</t>
  </si>
  <si>
    <t>Art.20.01.30 “Alte bunuri şi servicii pentru întreţinere şi funcţionare”</t>
  </si>
  <si>
    <t>Servicii de curăţenie</t>
  </si>
  <si>
    <t>90900000-6</t>
  </si>
  <si>
    <t>50750000-7</t>
  </si>
  <si>
    <t>79140000-7</t>
  </si>
  <si>
    <t>79713000-5</t>
  </si>
  <si>
    <t>50720000-8</t>
  </si>
  <si>
    <t>90921000-9</t>
  </si>
  <si>
    <t>71356200-0</t>
  </si>
  <si>
    <t>Art.20.06.01 “Deplasări interne, detaşări, transferări”</t>
  </si>
  <si>
    <t xml:space="preserve">Valoare </t>
  </si>
  <si>
    <t>Art.20.06.02 “Deplasări în străinătate”</t>
  </si>
  <si>
    <t>Art.20.13 “Pregătire profesională”</t>
  </si>
  <si>
    <t>Art.20.14 “Protecţia muncii”</t>
  </si>
  <si>
    <t>Servicii de medicina muncii</t>
  </si>
  <si>
    <t>85147000-1</t>
  </si>
  <si>
    <t xml:space="preserve">     Art.20.25 “Cheltuieli judiciare şi extrajudiciare derivate din actiuni în reprezentarea intereselor statului”</t>
  </si>
  <si>
    <t xml:space="preserve">     Art.20.30.30 “Alte cheltuieli cu bunuri şi servicii”</t>
  </si>
  <si>
    <t>Servicii de dezinsectie şi deratizare</t>
  </si>
  <si>
    <t>64228100-1 (2)</t>
  </si>
  <si>
    <t>Servicii de protecţia muncii, PSI si SSM</t>
  </si>
  <si>
    <t>Art.20.30.07 “Fondul conducătorului instituţiei publice”</t>
  </si>
  <si>
    <t>Fondul conducătorului instituţiei publice</t>
  </si>
  <si>
    <t>Registre, registre contabile, clasoare, formulare şi alte articole imprimate de papetărie din hârtie sau din carton</t>
  </si>
  <si>
    <t>50413200-5</t>
  </si>
  <si>
    <t>Materiale pentru instalaţii de apă şi canalizare şi materiale de încălzire</t>
  </si>
  <si>
    <t>Servicii de reparare şi de întreţinere a echipamentului de telefonie prin fir</t>
  </si>
  <si>
    <t>44115200-1</t>
  </si>
  <si>
    <t xml:space="preserve">60420000-8 </t>
  </si>
  <si>
    <t>Art.20.12 “Consultanta si expertiza”</t>
  </si>
  <si>
    <t>Art.20.02 Reparatii curente</t>
  </si>
  <si>
    <t>Art.20.05.30   Alte obiecte de inventar</t>
  </si>
  <si>
    <t>Art.20.30.01 “Reclama si publicitate”</t>
  </si>
  <si>
    <t xml:space="preserve">Capitol/ subcapitol 67.01 Cultura recreere si religie </t>
  </si>
  <si>
    <t>MINISTERUL TINERETULUI SI SPORTULUI</t>
  </si>
  <si>
    <t>Art.20.30.02 “Protocol si reprezentare”</t>
  </si>
  <si>
    <t xml:space="preserve"> Articol bugetar/Obiectul contractului</t>
  </si>
  <si>
    <t>Data estimata pentru inceprerea procedurii</t>
  </si>
  <si>
    <t>Data estimata pentru finalizarea procedurii</t>
  </si>
  <si>
    <t>Persoana responsabila pentru atribuire contract</t>
  </si>
  <si>
    <t>Procedura aplicata</t>
  </si>
  <si>
    <t>Data estimata pentru incepere procedura</t>
  </si>
  <si>
    <t>Data estimata pentru finalizare procedura</t>
  </si>
  <si>
    <t>42419510-4</t>
  </si>
  <si>
    <t>42512500-3</t>
  </si>
  <si>
    <t>Servicii poştale de corespondenta</t>
  </si>
  <si>
    <t>Servicii de telefonie fixa (locala si interurbana)</t>
  </si>
  <si>
    <t>Data estimata incepere procedura</t>
  </si>
  <si>
    <t>Data estimata finalizare procedura</t>
  </si>
  <si>
    <t>ANEXA 1</t>
  </si>
  <si>
    <t>Titlul 20: Bunuri şi servicii</t>
  </si>
  <si>
    <t xml:space="preserve">       Titlul 20: Bunuri şi servicii</t>
  </si>
  <si>
    <t xml:space="preserve">        Capitol/ subcapitol 67.01 Cultura recreere si religie </t>
  </si>
  <si>
    <t>39294100-0</t>
  </si>
  <si>
    <t>decembrie</t>
  </si>
  <si>
    <t xml:space="preserve">Servicii de întreţinere ascensoare </t>
  </si>
  <si>
    <t>Servicii de reparare şi întreţinere a automobilelor</t>
  </si>
  <si>
    <t>Servicii de pază . Anexa 2B(exceptare OUG 34/2006)</t>
  </si>
  <si>
    <t>ANEXA 2</t>
  </si>
  <si>
    <t>ANEXA 3</t>
  </si>
  <si>
    <t>ANEXA 4</t>
  </si>
  <si>
    <t>ANEXA 5</t>
  </si>
  <si>
    <t>ANEXA 6</t>
  </si>
  <si>
    <t>ANEXA 7</t>
  </si>
  <si>
    <t>ANEXA 8</t>
  </si>
  <si>
    <t>ANEXA 9</t>
  </si>
  <si>
    <t>ANEXA 10</t>
  </si>
  <si>
    <t xml:space="preserve">ANEXA 11 </t>
  </si>
  <si>
    <t>ANEXA 12</t>
  </si>
  <si>
    <t>ANEXA 13</t>
  </si>
  <si>
    <t>ANEXA 14</t>
  </si>
  <si>
    <t>ANEXA 15</t>
  </si>
  <si>
    <t>ANEXA 16</t>
  </si>
  <si>
    <t>ANEXA 17</t>
  </si>
  <si>
    <t>ANEXA 18</t>
  </si>
  <si>
    <t>ANEXA 20</t>
  </si>
  <si>
    <t>ANEXA 19</t>
  </si>
  <si>
    <t>ANEXA 21</t>
  </si>
  <si>
    <t>ANEXA 22</t>
  </si>
  <si>
    <t>ANEXA 23</t>
  </si>
  <si>
    <t xml:space="preserve">      Articole de papetărie si alte articole din hartie                                   </t>
  </si>
  <si>
    <t>Achizitie directa</t>
  </si>
  <si>
    <t>Acord cadru bilete avion</t>
  </si>
  <si>
    <t>55110000-4</t>
  </si>
  <si>
    <t>60420000-8</t>
  </si>
  <si>
    <t xml:space="preserve"> Servicii de transport aerian ocazional</t>
  </si>
  <si>
    <t>ianuarie</t>
  </si>
  <si>
    <t>Acord cadru</t>
  </si>
  <si>
    <t>achizitie directa</t>
  </si>
  <si>
    <t>72413000-8</t>
  </si>
  <si>
    <t>Servicii si produse de protocol si reprezentare</t>
  </si>
  <si>
    <t>92621000-0</t>
  </si>
  <si>
    <t>79100000-5</t>
  </si>
  <si>
    <t>Servicii juridice( cheltuieli judiciare,taxe,timbre,etc.)</t>
  </si>
  <si>
    <t>Serviciul Achizitii Publice</t>
  </si>
  <si>
    <t>LEI cu TVA</t>
  </si>
  <si>
    <t>Servicii de cazare</t>
  </si>
  <si>
    <t>Lubrifianti,uleiuri,antigel</t>
  </si>
  <si>
    <t xml:space="preserve"> Art.20.01.01 “Furnituri de birou”</t>
  </si>
  <si>
    <t xml:space="preserve">Titlul 20: Bunuri şi servicii </t>
  </si>
  <si>
    <t>Art.20.01.06 “Piese de schimb”</t>
  </si>
  <si>
    <t>Piese schimb ascensoare</t>
  </si>
  <si>
    <t xml:space="preserve">         Capitol/subcapitol 67.01 –Cultura, recreere si religie</t>
  </si>
  <si>
    <t xml:space="preserve">            Titlul 20: Bunuri şi servicii  </t>
  </si>
  <si>
    <t xml:space="preserve">          Capitol/ subcapitol 67.01 Cultura recreere si religie </t>
  </si>
  <si>
    <t xml:space="preserve">          Titlul 20: Bunuri şi servicii</t>
  </si>
  <si>
    <t xml:space="preserve"> Cap.67.01 - Cultura, recreere si religie</t>
  </si>
  <si>
    <t>Titlul 59: Alte Cheltuieli</t>
  </si>
  <si>
    <t xml:space="preserve"> Art.59.08 “Programe pentru tineret” Programe de sustinere a activitatii de tineret</t>
  </si>
  <si>
    <r>
      <t xml:space="preserve">  </t>
    </r>
    <r>
      <rPr>
        <b/>
        <sz val="9"/>
        <rFont val="Arial"/>
        <family val="2"/>
      </rPr>
      <t>Art.20.01.02 “Materiale pt. curăţenie”</t>
    </r>
  </si>
  <si>
    <t>66516100-1</t>
  </si>
  <si>
    <t>66514110-0</t>
  </si>
  <si>
    <t xml:space="preserve"> inchiriere autobuze si autocare cu sofer</t>
  </si>
  <si>
    <t>60172000-4</t>
  </si>
  <si>
    <t>Servicii de auditare financiara</t>
  </si>
  <si>
    <t>79212100-4</t>
  </si>
  <si>
    <t>2280000-8; 2283000-7;</t>
  </si>
  <si>
    <t>75251100-1; 75251110-4</t>
  </si>
  <si>
    <t xml:space="preserve">60420000-8; 60100000-9 </t>
  </si>
  <si>
    <t>79632000-3; 79633000-0</t>
  </si>
  <si>
    <t>Produse informative si de promovare</t>
  </si>
  <si>
    <t>Valoarea estimata</t>
  </si>
  <si>
    <t>Valoare fara TVA</t>
  </si>
  <si>
    <t>Anexa 2B(exceptare OUG 34/2006)</t>
  </si>
  <si>
    <t>Servicii de formare şi perfecţionare  a personalului</t>
  </si>
  <si>
    <t>30233151-4; 30233152-1; 30233110-5</t>
  </si>
  <si>
    <t>71354300-7</t>
  </si>
  <si>
    <t>79521000-2; 50323000-5</t>
  </si>
  <si>
    <t>Servicii de reparatii si intretinere aparatura periferica IT(imprimante,faxuri,copiatoare</t>
  </si>
  <si>
    <t>Servicii de reincarcare stingatoare incendiu</t>
  </si>
  <si>
    <t>30141200-1</t>
  </si>
  <si>
    <t>79995100-6</t>
  </si>
  <si>
    <t>Servicii de asigurare facultativa CASCO</t>
  </si>
  <si>
    <t>Servicii de fotocopiere/reincarcare cartuse tonere</t>
  </si>
  <si>
    <t>Rovignete</t>
  </si>
  <si>
    <t>22453000-0</t>
  </si>
  <si>
    <t>Dispozitive de stocare si citire(CD,DVD,memory-stick)</t>
  </si>
  <si>
    <t>Servicii de supraveghere şi verificare tehnica a instalatiilor (RSVTI)</t>
  </si>
  <si>
    <t>71600000-4</t>
  </si>
  <si>
    <t xml:space="preserve">Anunturi,Servicii de publicare şi tipărire  </t>
  </si>
  <si>
    <t>79970000-4</t>
  </si>
  <si>
    <t>Servicii de raspundere civila auto(RCA)</t>
  </si>
  <si>
    <t>39711310-5</t>
  </si>
  <si>
    <t>Servicii de cadastru si publicitate imobiliara</t>
  </si>
  <si>
    <t>Hartie pentru fotocopiatoare</t>
  </si>
  <si>
    <t>30197643-5</t>
  </si>
  <si>
    <t>Servicii de  administrare si mentenanta website MTS</t>
  </si>
  <si>
    <t>ANEXA 24</t>
  </si>
  <si>
    <t>Servicii de certificare a semnaturii electronice</t>
  </si>
  <si>
    <t>79132100-9</t>
  </si>
  <si>
    <t>Aprob</t>
  </si>
  <si>
    <t>MINISTRU,</t>
  </si>
  <si>
    <t>Piese de schimb centrala telefonica</t>
  </si>
  <si>
    <t>Piese de schimb dispozitive climatizare</t>
  </si>
  <si>
    <t>Piese de schimb pentru imprimante şi fotocopiatoare</t>
  </si>
  <si>
    <t>30125000-1</t>
  </si>
  <si>
    <t>34300000-0; 34341100-3</t>
  </si>
  <si>
    <t>30200000-1</t>
  </si>
  <si>
    <t>Piese şi accesorii pentru computere, si servere</t>
  </si>
  <si>
    <t>32553000-4</t>
  </si>
  <si>
    <t>APROB</t>
  </si>
  <si>
    <t>MINISTRU</t>
  </si>
  <si>
    <t>41110000-3</t>
  </si>
  <si>
    <t>Servicii estimare (servicii evaluare si reevaluare terenuri)</t>
  </si>
  <si>
    <t>71324000-5</t>
  </si>
  <si>
    <t>SEF SERVICIU,</t>
  </si>
  <si>
    <t>Ministru,</t>
  </si>
  <si>
    <t xml:space="preserve">                         </t>
  </si>
  <si>
    <t>Titlul 70 Cheltuieli de capital-</t>
  </si>
  <si>
    <t>Serviciul Investitii si Achizitii Publice</t>
  </si>
  <si>
    <t>72600000-6</t>
  </si>
  <si>
    <t>Servicii de asistenta si consultanta informatica</t>
  </si>
  <si>
    <t>septembrie</t>
  </si>
  <si>
    <t>19640000-4</t>
  </si>
  <si>
    <t>Fondul de handicap</t>
  </si>
  <si>
    <t>Licitatie deschisa</t>
  </si>
  <si>
    <t>saci si pungi din poliester pentru deseuri</t>
  </si>
  <si>
    <t>Maturi, perii si alte materiale pentru curatenie</t>
  </si>
  <si>
    <t>30192000-1;   30141200-1; 30197000-6; 30193000-8</t>
  </si>
  <si>
    <t xml:space="preserve">30100000-0; 30199000-0;   30199700-7 </t>
  </si>
  <si>
    <t>Articole marunte de birou(articole de taiat), masini de birou(calculatoare), accesorii de birou</t>
  </si>
  <si>
    <t>39800000-0; 39830000-9; 39831200-8; 33711900-6</t>
  </si>
  <si>
    <t xml:space="preserve">33760000-5; </t>
  </si>
  <si>
    <t>39812100-8; 39831240-0;  39812400-1; 39831700-3</t>
  </si>
  <si>
    <t>Distribuţie de apă şi servicii conexe</t>
  </si>
  <si>
    <t>90511200-4; 90410000-4</t>
  </si>
  <si>
    <t xml:space="preserve">Servicii de evacuare a deseurilor si apelor reziduale de eliminare a deseurilor, de igienizare si salubritate </t>
  </si>
  <si>
    <t xml:space="preserve">Achizitie directa </t>
  </si>
  <si>
    <t>Alte cheltuieli, telecomunicatii, radio, abonament cablu TV</t>
  </si>
  <si>
    <t>44511000-5; 44411000-4</t>
  </si>
  <si>
    <t xml:space="preserve"> Cartuse de toner; Cartuse de cerneala</t>
  </si>
  <si>
    <t>30125100-2; 30192113-6</t>
  </si>
  <si>
    <t>Alte materiale si prestari servicii cu caracter functional</t>
  </si>
  <si>
    <t>Alte cheltuieli pentru intretinere si functionare</t>
  </si>
  <si>
    <t>50112300-6</t>
  </si>
  <si>
    <t>Servicii de spalare a automobilelor si servicii similare</t>
  </si>
  <si>
    <t>50112100-4</t>
  </si>
  <si>
    <t>50323200-7</t>
  </si>
  <si>
    <t>filtre de cafea electrice</t>
  </si>
  <si>
    <t>stampile</t>
  </si>
  <si>
    <t>30192153-8; 30192150-7</t>
  </si>
  <si>
    <t>32252100-5</t>
  </si>
  <si>
    <t>Alte obiecte de inventar</t>
  </si>
  <si>
    <t>Cheltuieli cu deplasările interne(cazare, transport CFR,auto,  etc),</t>
  </si>
  <si>
    <t>Art.20.30.03 “ Prime de asigurare non-viata”</t>
  </si>
  <si>
    <t>Servicii  de asigurare non-viata</t>
  </si>
  <si>
    <t>60400000-2</t>
  </si>
  <si>
    <t xml:space="preserve">Servicii de transport aerian </t>
  </si>
  <si>
    <t>Servicii de restaurant si de servire a mancarii</t>
  </si>
  <si>
    <t>55300000-3</t>
  </si>
  <si>
    <t>Cartuse de toner</t>
  </si>
  <si>
    <t>30125100-2</t>
  </si>
  <si>
    <t>18331000-8</t>
  </si>
  <si>
    <t>Pixuri inscriptionate</t>
  </si>
  <si>
    <t>30192121-5</t>
  </si>
  <si>
    <t>60210000-3; 60112000-6; 60130000-8</t>
  </si>
  <si>
    <t xml:space="preserve">Articole de papetarie si alte articole din hartie </t>
  </si>
  <si>
    <t>Rest nerepartizat P2</t>
  </si>
  <si>
    <t>Carburanti auto (10 autoturisme)- Bonuri valorice pentru carburanti auto</t>
  </si>
  <si>
    <t>22458000-5</t>
  </si>
  <si>
    <t xml:space="preserve">24951100-6; 09211100-2 ; 24951311-8 </t>
  </si>
  <si>
    <t>09123000-7</t>
  </si>
  <si>
    <t>gaze naturale</t>
  </si>
  <si>
    <t>09310000-5</t>
  </si>
  <si>
    <t>Servicii inchiriere autocare si autobuze cu sofer</t>
  </si>
  <si>
    <t>Servicii de formare profesionala a tinerilor</t>
  </si>
  <si>
    <t>80310000-0</t>
  </si>
  <si>
    <r>
      <t xml:space="preserve">Echipament pentru sporturi în aer liber- </t>
    </r>
    <r>
      <rPr>
        <i/>
        <sz val="10"/>
        <rFont val="Arial"/>
        <family val="2"/>
      </rPr>
      <t>mingi de volei(14 buc), mingi fotbal(14 buc), set badminton(14 seturi</t>
    </r>
  </si>
  <si>
    <t>37410000-5; 37452900-0; 37451700-1; 37452120-8</t>
  </si>
  <si>
    <t>Servicii de inchiriere (Sali, echipamente si dotari suplimentare)</t>
  </si>
  <si>
    <t>55250000-7</t>
  </si>
  <si>
    <t>Trofee(cupe)</t>
  </si>
  <si>
    <t>39298700-4</t>
  </si>
  <si>
    <t>Medalii</t>
  </si>
  <si>
    <t>18512200-3</t>
  </si>
  <si>
    <t>Echipament informatic şi accesorii de birou, cu excepţia mobilierului şi a pachetelor software(Laptop, imprimanta etc.</t>
  </si>
  <si>
    <t>30000000-9; 30232110-8; 30121100-4</t>
  </si>
  <si>
    <t>30233100-2</t>
  </si>
  <si>
    <t>Lucrari de instalare de echipamente de ventilatie; alte ventilatoare decat cele de uz caznic- perdea de aer intrare sediu MTS</t>
  </si>
  <si>
    <t>45331210-1; 42522000-1</t>
  </si>
  <si>
    <t>ELISABETA LIPA</t>
  </si>
  <si>
    <t>Intocmit,</t>
  </si>
  <si>
    <t>Mariana Nica</t>
  </si>
  <si>
    <t>SERVICIUL INVESTITII SI ACHIZITII PUBLICE,</t>
  </si>
  <si>
    <t>IOANA VOINESCU</t>
  </si>
  <si>
    <t>Produse de curăţat ( sapunuri detergenti, produse  de curatat, produse de toaleta, odorizante camera si auto, rezerve, dispensere, etc)</t>
  </si>
  <si>
    <t>Hartie prosopată, igienică,servetele masa</t>
  </si>
  <si>
    <t xml:space="preserve">                                                                                   </t>
  </si>
  <si>
    <t>Piese de schimb autovehicule(10 autoturisme parca auto MTS)</t>
  </si>
  <si>
    <t>Piese de schimb centrala termica sedii MTS, str. Vasile Conta si Eremia Grigorescu</t>
  </si>
  <si>
    <t>Materiale electrice si cabluri sisteme IT(mufe,cabluri,etc)</t>
  </si>
  <si>
    <t>materiale gospodaresti, scule  si materiale sanitare(piese) etc.)</t>
  </si>
  <si>
    <t>Carti de vizita</t>
  </si>
  <si>
    <t>30199730-6</t>
  </si>
  <si>
    <t>Servicii de informare juridică - legislaţie- actualizare legislatie online</t>
  </si>
  <si>
    <t>Servicii de reparare şi de întreţinere a incalzirii centrale sedii  MTS</t>
  </si>
  <si>
    <t xml:space="preserve">Servicii de mentenanta program contabilitate </t>
  </si>
  <si>
    <t>Servicii de verificare/revizie instalatii de gaze , apa sedii MTS</t>
  </si>
  <si>
    <t>Servicii de verificare/revizie instalatii  centrale termice, sanitare si de evaluare si date tehnice PRAM</t>
  </si>
  <si>
    <t>50334100-6; 50334130-5</t>
  </si>
  <si>
    <t>50324100-3</t>
  </si>
  <si>
    <t>Servicii de reparare si intretinere sistem acces intrare sediu MTS</t>
  </si>
  <si>
    <t>Servicii de reparare si intretinere sistem de supraveghere video sediu MTS</t>
  </si>
  <si>
    <t>lucrari de igienizare sedii MTS-vopsitorie lavabila, parchetare, raschetare,paluxare</t>
  </si>
  <si>
    <t>45262600-7</t>
  </si>
  <si>
    <t>Servicii de reparare si intretinere a echipamentului de stingere a incendiilor</t>
  </si>
  <si>
    <t>45312200-9; 31625300-6</t>
  </si>
  <si>
    <t>Reparare a sistemelor electrice -Lucrari de reparatii sistem antiefractie</t>
  </si>
  <si>
    <t>31625200-5; 50116100-2</t>
  </si>
  <si>
    <t>Reparare a sistemelor electrice- revizie- inlocuire sistem alarmare si stingere incendii</t>
  </si>
  <si>
    <t>aparate telefonice digitale, analogice</t>
  </si>
  <si>
    <t>calculatoare birou</t>
  </si>
  <si>
    <t>39515440-1</t>
  </si>
  <si>
    <t>steaguri sigla MTS</t>
  </si>
  <si>
    <t>jaluzele verticale</t>
  </si>
  <si>
    <t>mocheta trafic intens</t>
  </si>
  <si>
    <t xml:space="preserve">bannere, roll-upuri, </t>
  </si>
  <si>
    <t>44112200-0</t>
  </si>
  <si>
    <t>Servicii de consultanta ,  expertiza lucrari de reparatii terase sediu MTS, expertiza instalatii sanitare</t>
  </si>
  <si>
    <t xml:space="preserve"> 71319000-7</t>
  </si>
  <si>
    <t>Distributie apa potabila angajati MTS</t>
  </si>
  <si>
    <t>Servicii de arhivare se legatorie documente</t>
  </si>
  <si>
    <t>cartele de acces sediu MTS</t>
  </si>
  <si>
    <t>Alte cheltuieli cu bunuri si servicii(taxe auto, taxe pasaport, taxe CNCIR, autorizatii de functionare ,alte taxe,etc.)</t>
  </si>
  <si>
    <t>22457000-8</t>
  </si>
  <si>
    <t xml:space="preserve"> 71.03 "Reparatii capitale aferente  activelor fixe"</t>
  </si>
  <si>
    <t>reparatii capitale sediul secundar MTS din str. Eremia Grigorescu nr.26, sector 1 Bucuresti</t>
  </si>
  <si>
    <t xml:space="preserve">Tricouri inscriptionate </t>
  </si>
  <si>
    <t>Servicii de restaurant si de servire a mancarii (in unitati subordonate)</t>
  </si>
  <si>
    <t xml:space="preserve">Servicii de cazare (in unitati subordonate) </t>
  </si>
  <si>
    <t>Hartie copiator</t>
  </si>
  <si>
    <t xml:space="preserve"> 39294100-0; 22819000-4</t>
  </si>
  <si>
    <t xml:space="preserve">Servicii de transport(feroviar,auto,rutier etc) </t>
  </si>
  <si>
    <t>Servicii de restaurant si de servire a mancarii- Tratatii</t>
  </si>
  <si>
    <t>Programe pentru tineret” Programe de sustinere a activitatii de tineret, P2 total, din care:</t>
  </si>
  <si>
    <t xml:space="preserve">DPPTS; </t>
  </si>
  <si>
    <t>DPPTS</t>
  </si>
  <si>
    <t>DPPTS;</t>
  </si>
  <si>
    <t>Serviciul Achizitii Publice;DPPTS</t>
  </si>
  <si>
    <t>42121400-7</t>
  </si>
  <si>
    <t>ANEXA 25</t>
  </si>
  <si>
    <t>45262690-4</t>
  </si>
  <si>
    <t>putere motrica</t>
  </si>
  <si>
    <t>electricitate</t>
  </si>
  <si>
    <t>Repartizat P2</t>
  </si>
  <si>
    <t>SECRETAR GENERAL,</t>
  </si>
  <si>
    <t>CLAUDIA GEORGESCU                                                                          DIRECTIA ECONOMICA SI PATRIMONIU,</t>
  </si>
  <si>
    <t>CLAUDIA GEORGESCU                                                                                          DIRECTIA ECONOMICA SI PATRIMONIU,</t>
  </si>
  <si>
    <t>MIHAELA CAPATINA</t>
  </si>
  <si>
    <t>1 Euro= 4,5360 RON</t>
  </si>
  <si>
    <t>curs BNR 18.01.2016</t>
  </si>
  <si>
    <t>COORDONATOR</t>
  </si>
  <si>
    <t>COORDONATOR,</t>
  </si>
  <si>
    <t>1 Euro= 4,5360RON</t>
  </si>
  <si>
    <t xml:space="preserve">             SERVICIUL INVESTITII SI ACHIZITII PUBLICE,</t>
  </si>
  <si>
    <t xml:space="preserve">             SEF SERVICIU,</t>
  </si>
  <si>
    <t xml:space="preserve">             IOANA VOINESCU</t>
  </si>
  <si>
    <t xml:space="preserve">  COORDONATOR,</t>
  </si>
  <si>
    <t xml:space="preserve">  MIHAELA CAPATINA</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</si>
  <si>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</si>
  <si>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</si>
  <si>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</si>
  <si>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</si>
  <si>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</si>
  <si>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</si>
  <si>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</si>
  <si>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</si>
  <si>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</si>
  <si>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</si>
  <si>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CLAUDIA GEORGESCU                                                    DIRECTIA ECONOMICA SI PATRIMONIU,</t>
  </si>
  <si>
    <t>iunie</t>
  </si>
  <si>
    <t>august</t>
  </si>
  <si>
    <t>1 Euro= 4,4634 RON</t>
  </si>
  <si>
    <t>curs BNR 29.03.2016</t>
  </si>
  <si>
    <t>DIRECTIA GENERALA MANAGEMENT LOGISTIC</t>
  </si>
  <si>
    <t>DIRECTOR GENERAL,</t>
  </si>
  <si>
    <t>Iulian Gurzu</t>
  </si>
  <si>
    <t>DIRECTIA FINANCIARA SI CONTABILITATE</t>
  </si>
  <si>
    <t>DIRECTOR,</t>
  </si>
  <si>
    <t>CLAUDIA GEORGESCU                                        DIRECTIA GENERALA MANAGEMENT LOGISTIC                      DIRECTIA FINANCIARA SI CONTABILITATE,</t>
  </si>
  <si>
    <t xml:space="preserve">             </t>
  </si>
  <si>
    <t>DIRECTOR GENERAL</t>
  </si>
  <si>
    <t>IULIAN GURZU</t>
  </si>
  <si>
    <t>Consilier,</t>
  </si>
  <si>
    <t xml:space="preserve"> 71.01.30- "Alte active fixe"</t>
  </si>
  <si>
    <t>pachet software pentru web-site MTS si baza de date aferenta</t>
  </si>
  <si>
    <t>ANEXA 26</t>
  </si>
  <si>
    <t>Unitati de memorie -memory stick de : 2GB/4Gb/8Gb/32Gb - 250 buc.</t>
  </si>
  <si>
    <t xml:space="preserve">Produse informative si de promovare: banner tip roll-up – 10 
buc, banner 5m/1,5m-1 buc, caiet spirala inscriptionat – 300 buc, afise A2 – 60 buc., diplome participare A4 – 380 buc., spider curb – 1 buc., plase panza inscriptionate – 140 buc., stickere inscriptionate – 140 buc., baloane inscriptionate – 140 buc. </t>
  </si>
  <si>
    <t>CLAUDIA GEORGESCU</t>
  </si>
  <si>
    <t>Valentin LAZAR</t>
  </si>
  <si>
    <t>Servicii experti externi</t>
  </si>
  <si>
    <t xml:space="preserve">Obiecte de inventar </t>
  </si>
  <si>
    <t xml:space="preserve">Servicii de formare </t>
  </si>
  <si>
    <t>curs BNR 02.06.2016</t>
  </si>
  <si>
    <t xml:space="preserve">1 Euro = </t>
  </si>
  <si>
    <t xml:space="preserve"> Art.59.08 “Programe pentru tineret” Programul de cercetare sociala in domeniul tineretului P3</t>
  </si>
  <si>
    <t>Programe pentru tineret” Programul de cercetare sociala in domeniul tineretului P3 total, din care:</t>
  </si>
  <si>
    <t>Lucrare de cercetare - Situatia tineretului si asteptarile sale - Diagnoza - barometru de opinie publica tineret 2016</t>
  </si>
  <si>
    <t>Lucrare de cercetare - Evaluarea activitatii de tineret si a programelor in domeniul tineretului pentru perioada 2010-2015</t>
  </si>
  <si>
    <t xml:space="preserve">Lucrare de cercetare - Lucratorii de tineret - revizuirea standardelor </t>
  </si>
  <si>
    <t>Studiu sociologic - Orientari si valori ale tinerilor cu privire la cariera si munca. Dificultati in angajarea tinerilor in munca. Tinerii in mediul de afaceri.</t>
  </si>
  <si>
    <t xml:space="preserve">Lucrare de cercetare - Impactul voluntariatului si al mediului organizational in procesul de formare a tanarului </t>
  </si>
  <si>
    <t>Repartizat P3</t>
  </si>
  <si>
    <t>Rest nerepartizat P3</t>
  </si>
  <si>
    <t>Exceptie legea 98/2016 Servicii incluse Anexa 2</t>
  </si>
  <si>
    <t>79315000-5</t>
  </si>
  <si>
    <t>79311100-8</t>
  </si>
  <si>
    <t>ANEXA 27</t>
  </si>
  <si>
    <t>60210000-3
60112000-6
60130000-8</t>
  </si>
  <si>
    <t>79419000-4</t>
  </si>
  <si>
    <t>Servicii experti externi(Servicii de consultanta in domeniul evaluarii)</t>
  </si>
  <si>
    <t>30192170-3
42994230-1
30197621-5
30216110-0</t>
  </si>
  <si>
    <t>Actiuni cu caracter stintiific si social cultural”- (Actiuni pentru studenti, tabere, total)</t>
  </si>
  <si>
    <t>curs BNR 05.07.2016</t>
  </si>
  <si>
    <t>Servicii de cazare(in unitati subordonate)</t>
  </si>
  <si>
    <t>Legea  98/2016 Servicii incluse Anexa 2</t>
  </si>
  <si>
    <t xml:space="preserve">Biroul Achizitii Publice </t>
  </si>
  <si>
    <t>Servicii de restaurant si servirea mesei - tratatii</t>
  </si>
  <si>
    <t>Servicii de transport (auto personal, feroviar, etc.)</t>
  </si>
  <si>
    <t>Tricouri, sepci si prosoape inscriptionate</t>
  </si>
  <si>
    <t>18331000-8; 39514100-9;
18443340-1</t>
  </si>
  <si>
    <t>37451700-1; 37452900-0; 37452920-6</t>
  </si>
  <si>
    <t xml:space="preserve">Suma nerepartizata </t>
  </si>
  <si>
    <t xml:space="preserve">Total repartizat </t>
  </si>
  <si>
    <t>Echipament pentru sporturi in aer liber, mingi de fotbal, volei, fileu de volei.</t>
  </si>
  <si>
    <t>Articole de papetarie si alte articole din hartie, hartie color A4, hartie flipchart, marker (carioca), post it colorat, banda adeziva, capsator, capse, perforator, agrafe birou, evidentiatoar, pensule, vopsele tempera, panza de pictura, creioane cu mina, gume de sters, diplome</t>
  </si>
  <si>
    <t>30197630-1;  30197621-5; 30192123-9, 30192125-3; 30197620-8; 44424200-0; 30197320-5; 30197110-0; 30197330-8; 30197220-4; 37821000-9; 44812300-8; 19212300-8; 30192131-8; 30192700-8; 30192000-0; 30196000-0; 30199700-7;</t>
  </si>
  <si>
    <t>iulie</t>
  </si>
  <si>
    <t xml:space="preserve"> Art.59.22 “Actiuni cu caracter stiintific si social cultural” (Actiuni pentru studenti, Tabere)</t>
  </si>
  <si>
    <t xml:space="preserve">60172000-4 </t>
  </si>
  <si>
    <t>Procedura simplificata</t>
  </si>
  <si>
    <t>Biroul Achizitii Publice</t>
  </si>
  <si>
    <t>SECRETAR GENERAL ADJUNCT</t>
  </si>
  <si>
    <t>ION CRISTINEL RUJAN</t>
  </si>
  <si>
    <t>SECRETAR DE STAT</t>
  </si>
  <si>
    <t>ANDREI POPESCU</t>
  </si>
  <si>
    <t>SUBSECRETAR DE STAT</t>
  </si>
  <si>
    <t>LUCIAN CONSTANTIN MIRCESCU</t>
  </si>
  <si>
    <t>RON</t>
  </si>
  <si>
    <t>1 Euro =</t>
  </si>
  <si>
    <t>curs BNR 05.08.2016</t>
  </si>
  <si>
    <t>1 Euro= 4,4580 RON</t>
  </si>
  <si>
    <t>curs BNR 17.08.2016</t>
  </si>
  <si>
    <t>45261210-9</t>
  </si>
  <si>
    <t>454210000-7</t>
  </si>
  <si>
    <t>SECRETAR GENERAL ADJUNCT,</t>
  </si>
  <si>
    <t>DIRECTIA GENERALA MANAGEMENT LOGISTIC,</t>
  </si>
  <si>
    <t>BIROUL ACHIZITII PUBLICE</t>
  </si>
  <si>
    <t>Lucrari de tamplarie, capitonare usi</t>
  </si>
  <si>
    <t>Lucrari de reparatii invelitoare sala de sedinte cabinet ministru</t>
  </si>
  <si>
    <t>pachet software pentru realizarea platformei de gestiune a proiectelor si taberelor MTS pe subdomeniile www.proiecte.mts.ro si www.tabere.mts.ro.</t>
  </si>
  <si>
    <t>octombrie</t>
  </si>
  <si>
    <t>48611000-4</t>
  </si>
  <si>
    <t>ron</t>
  </si>
  <si>
    <t>curs BNR 04.10.2016</t>
  </si>
  <si>
    <t>Consilier</t>
  </si>
  <si>
    <t>48224000-4;</t>
  </si>
  <si>
    <t>curs BNR 19.10.2016</t>
  </si>
  <si>
    <t>1 Euro= 4,4627 RON</t>
  </si>
  <si>
    <t>curs BNR 05.10.2016</t>
  </si>
  <si>
    <t>Biroul  Achizitii Publice</t>
  </si>
  <si>
    <t>Robe pentru instanta</t>
  </si>
  <si>
    <t>81000000-0</t>
  </si>
  <si>
    <t>DIRECTIA  GENERALĂ MANAGEMENT LOGISTIC</t>
  </si>
  <si>
    <t>DIRECTIA FINANCIAR CONTABILITATE</t>
  </si>
  <si>
    <t>MIHAELA CĂPĂTÎNĂ</t>
  </si>
  <si>
    <t>Valentin Lazăr</t>
  </si>
  <si>
    <t>1 Euro= 4,4576 RON</t>
  </si>
  <si>
    <t>servicii de expertiza tehnica aferente reparatiei capitale a sediului MTS din Bucuresti. Str. Eremia Grigorescu nr. 26</t>
  </si>
  <si>
    <t>servicii de proiectare aferente reparatiei capitale a sediului MTS din Bucuresti. Str. Eremia Grigorescu nr. 26</t>
  </si>
  <si>
    <t>71230000-9</t>
  </si>
  <si>
    <t>servicii audit energetic aferente reparatiei capitale a sediului MTS din Bucuresti. Str. Eremia Grigorescu nr. 26</t>
  </si>
  <si>
    <t>71314300-5</t>
  </si>
  <si>
    <t>Intocmit</t>
  </si>
  <si>
    <t>Valentin Lazar</t>
  </si>
  <si>
    <t>71319000-7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</si>
</sst>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18]d\ mmmm\ yyyy"/>
  </numFmts>
  <fonts count="69">
    <font>
      <sz val="10"/>
      <name val="Arial"/>
      <family val="0"/>
    </font>
    <font>
      <b/>
      <sz val="11"/>
      <name val="Arial"/>
      <family val="2"/>
    </font>
    <font>
      <sz val="11"/>
      <name val="Arial"/>
      <family val="2"/>
    </font>
    <font>
      <b/>
      <sz val="9"/>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9"/>
      <name val="Arial"/>
      <family val="0"/>
    </font>
    <font>
      <sz val="8"/>
      <name val="Arial"/>
      <family val="0"/>
    </font>
    <font>
      <b/>
      <sz val="10"/>
      <color indexed="8"/>
      <name val="Arial"/>
      <family val="2"/>
    </font>
    <font>
      <b/>
      <sz val="10"/>
      <color indexed="17"/>
      <name val="Arial"/>
      <family val="2"/>
    </font>
    <font>
      <sz val="10"/>
      <color indexed="10"/>
      <name val="Arial"/>
      <family val="0"/>
    </font>
    <font>
      <sz val="10"/>
      <color indexed="8"/>
      <name val="Arial"/>
      <family val="0"/>
    </font>
    <font>
      <b/>
      <sz val="9"/>
      <color indexed="8"/>
      <name val="Arial"/>
      <family val="0"/>
    </font>
    <font>
      <sz val="9"/>
      <color indexed="8"/>
      <name val="Arial"/>
      <family val="0"/>
    </font>
    <font>
      <sz val="8"/>
      <color indexed="8"/>
      <name val="Arial"/>
      <family val="2"/>
    </font>
    <font>
      <sz val="12"/>
      <color indexed="8"/>
      <name val="Arial"/>
      <family val="2"/>
    </font>
    <font>
      <b/>
      <sz val="12"/>
      <color indexed="8"/>
      <name val="Arial"/>
      <family val="2"/>
    </font>
    <font>
      <b/>
      <i/>
      <sz val="9"/>
      <name val="Arial"/>
      <family val="2"/>
    </font>
    <font>
      <sz val="10"/>
      <name val="EUAlbertina"/>
      <family val="0"/>
    </font>
    <font>
      <b/>
      <sz val="10"/>
      <name val="EUAlbertina"/>
      <family val="0"/>
    </font>
    <font>
      <b/>
      <sz val="12"/>
      <name val="Times New Roman"/>
      <family val="1"/>
    </font>
    <font>
      <sz val="11"/>
      <name val="Times New Roman"/>
      <family val="1"/>
    </font>
    <font>
      <b/>
      <u val="single"/>
      <sz val="9"/>
      <name val="Arial"/>
      <family val="2"/>
    </font>
    <font>
      <i/>
      <sz val="10"/>
      <name val="Arial"/>
      <family val="2"/>
    </font>
    <font>
      <i/>
      <sz val="9"/>
      <color indexed="8"/>
      <name val="Arial"/>
      <family val="2"/>
    </font>
    <font>
      <i/>
      <sz val="9"/>
      <name val="Arial"/>
      <family val="2"/>
    </font>
    <font>
      <b/>
      <sz val="10"/>
      <color indexed="10"/>
      <name val="Arial"/>
      <family val="2"/>
    </font>
    <font>
      <sz val="9"/>
      <name val="Verdana"/>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56"/>
      <name val="Arial"/>
      <family val="2"/>
    </font>
    <font>
      <sz val="9"/>
      <color indexed="5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B2A4C"/>
      <name val="Arial"/>
      <family val="2"/>
    </font>
    <font>
      <sz val="9"/>
      <color rgb="FF0B2A4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6">
    <xf numFmtId="0" fontId="0" fillId="0" borderId="0" xfId="0"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5" fillId="0" borderId="0" xfId="57" applyFont="1" applyBorder="1">
      <alignment/>
      <protection/>
    </xf>
    <xf numFmtId="3" fontId="5" fillId="0" borderId="0" xfId="0" applyNumberFormat="1" applyFont="1" applyBorder="1" applyAlignment="1">
      <alignment/>
    </xf>
    <xf numFmtId="0" fontId="0" fillId="0" borderId="0" xfId="57" applyFont="1" applyBorder="1" applyAlignment="1">
      <alignment horizontal="center"/>
      <protection/>
    </xf>
    <xf numFmtId="3" fontId="5" fillId="0" borderId="0" xfId="57" applyNumberFormat="1" applyFont="1" applyBorder="1">
      <alignment/>
      <protection/>
    </xf>
    <xf numFmtId="0" fontId="5" fillId="0" borderId="0" xfId="57" applyFont="1">
      <alignment/>
      <protection/>
    </xf>
    <xf numFmtId="0" fontId="1" fillId="0" borderId="0" xfId="57" applyFont="1">
      <alignment/>
      <protection/>
    </xf>
    <xf numFmtId="0" fontId="2" fillId="0" borderId="0" xfId="57" applyFont="1">
      <alignment/>
      <protection/>
    </xf>
    <xf numFmtId="0" fontId="4" fillId="0" borderId="0" xfId="57" applyFont="1">
      <alignment/>
      <protection/>
    </xf>
    <xf numFmtId="0" fontId="0" fillId="0" borderId="0" xfId="57" applyFont="1">
      <alignment/>
      <protection/>
    </xf>
    <xf numFmtId="0" fontId="5" fillId="0" borderId="0" xfId="57" applyFont="1" applyAlignment="1">
      <alignment horizontal="left" indent="2"/>
      <protection/>
    </xf>
    <xf numFmtId="0" fontId="0" fillId="0" borderId="10" xfId="57" applyFont="1" applyBorder="1">
      <alignment/>
      <protection/>
    </xf>
    <xf numFmtId="0" fontId="0" fillId="0" borderId="0" xfId="57" applyFont="1" applyBorder="1">
      <alignment/>
      <protection/>
    </xf>
    <xf numFmtId="0" fontId="0" fillId="0" borderId="0" xfId="57" applyFont="1">
      <alignment/>
      <protection/>
    </xf>
    <xf numFmtId="3" fontId="5" fillId="0" borderId="0" xfId="57" applyNumberFormat="1" applyFont="1" applyBorder="1">
      <alignment/>
      <protection/>
    </xf>
    <xf numFmtId="0" fontId="0" fillId="0" borderId="0" xfId="0" applyFont="1" applyAlignment="1">
      <alignment/>
    </xf>
    <xf numFmtId="0" fontId="5" fillId="0" borderId="0" xfId="0" applyFont="1" applyBorder="1" applyAlignment="1">
      <alignment/>
    </xf>
    <xf numFmtId="0" fontId="0" fillId="0" borderId="0" xfId="0" applyFont="1" applyBorder="1" applyAlignment="1">
      <alignment/>
    </xf>
    <xf numFmtId="0" fontId="0" fillId="0" borderId="10" xfId="57" applyFont="1" applyBorder="1">
      <alignment/>
      <protection/>
    </xf>
    <xf numFmtId="0" fontId="0" fillId="0" borderId="0" xfId="0" applyFont="1" applyAlignment="1">
      <alignment/>
    </xf>
    <xf numFmtId="0" fontId="0" fillId="0" borderId="0" xfId="0" applyFont="1" applyBorder="1" applyAlignment="1">
      <alignment/>
    </xf>
    <xf numFmtId="0" fontId="0" fillId="0" borderId="11" xfId="57" applyFont="1" applyBorder="1">
      <alignment/>
      <protection/>
    </xf>
    <xf numFmtId="0" fontId="0" fillId="0" borderId="0" xfId="0" applyFont="1" applyAlignment="1">
      <alignment horizontal="center"/>
    </xf>
    <xf numFmtId="0" fontId="0" fillId="0" borderId="0" xfId="57" applyFont="1" applyAlignment="1">
      <alignment horizontal="center"/>
      <protection/>
    </xf>
    <xf numFmtId="0" fontId="0" fillId="0" borderId="11" xfId="0" applyFont="1" applyBorder="1" applyAlignment="1">
      <alignment horizontal="center"/>
    </xf>
    <xf numFmtId="0" fontId="0" fillId="0" borderId="11" xfId="57" applyFont="1" applyBorder="1" applyAlignment="1">
      <alignment horizontal="center"/>
      <protection/>
    </xf>
    <xf numFmtId="0" fontId="5" fillId="0" borderId="0" xfId="57" applyFont="1" applyBorder="1" applyAlignment="1">
      <alignment horizontal="left"/>
      <protection/>
    </xf>
    <xf numFmtId="0" fontId="0" fillId="0" borderId="11" xfId="0" applyFont="1" applyBorder="1" applyAlignment="1">
      <alignment/>
    </xf>
    <xf numFmtId="0" fontId="5" fillId="0" borderId="0" xfId="57" applyFont="1" applyAlignment="1">
      <alignment horizontal="center"/>
      <protection/>
    </xf>
    <xf numFmtId="0" fontId="5" fillId="0" borderId="0" xfId="57" applyFont="1" applyBorder="1">
      <alignment/>
      <protection/>
    </xf>
    <xf numFmtId="0" fontId="5" fillId="0" borderId="11" xfId="57" applyFont="1" applyBorder="1">
      <alignment/>
      <protection/>
    </xf>
    <xf numFmtId="0" fontId="0" fillId="0" borderId="0" xfId="0" applyFont="1" applyAlignment="1">
      <alignment horizontal="center"/>
    </xf>
    <xf numFmtId="0" fontId="0" fillId="0" borderId="0" xfId="0" applyFont="1" applyAlignment="1">
      <alignment/>
    </xf>
    <xf numFmtId="0" fontId="0" fillId="0" borderId="11" xfId="57" applyFont="1" applyBorder="1" applyAlignment="1">
      <alignment horizontal="center" wrapText="1"/>
      <protection/>
    </xf>
    <xf numFmtId="0" fontId="0" fillId="0" borderId="11" xfId="0" applyBorder="1" applyAlignment="1">
      <alignment/>
    </xf>
    <xf numFmtId="0" fontId="0" fillId="0" borderId="0" xfId="0" applyBorder="1" applyAlignment="1">
      <alignment/>
    </xf>
    <xf numFmtId="0" fontId="5" fillId="0" borderId="11" xfId="0" applyFont="1" applyBorder="1" applyAlignment="1">
      <alignment wrapText="1"/>
    </xf>
    <xf numFmtId="0" fontId="5" fillId="0" borderId="11" xfId="0" applyFont="1" applyBorder="1" applyAlignment="1">
      <alignment/>
    </xf>
    <xf numFmtId="0" fontId="5" fillId="0" borderId="11" xfId="0" applyFont="1" applyBorder="1" applyAlignment="1">
      <alignment horizontal="center"/>
    </xf>
    <xf numFmtId="0" fontId="0" fillId="0" borderId="11" xfId="0" applyFont="1" applyBorder="1" applyAlignment="1">
      <alignment horizontal="center"/>
    </xf>
    <xf numFmtId="0" fontId="5" fillId="0" borderId="11" xfId="0" applyFont="1" applyBorder="1" applyAlignment="1">
      <alignment horizontal="center"/>
    </xf>
    <xf numFmtId="0" fontId="5" fillId="0" borderId="11" xfId="57" applyFont="1" applyBorder="1">
      <alignment/>
      <protection/>
    </xf>
    <xf numFmtId="0" fontId="0" fillId="0" borderId="0" xfId="0" applyFill="1" applyBorder="1" applyAlignment="1">
      <alignment/>
    </xf>
    <xf numFmtId="0" fontId="0" fillId="0" borderId="0" xfId="0" applyBorder="1" applyAlignment="1">
      <alignment horizontal="center"/>
    </xf>
    <xf numFmtId="0" fontId="5" fillId="0" borderId="11" xfId="57" applyFont="1" applyBorder="1">
      <alignment/>
      <protection/>
    </xf>
    <xf numFmtId="0" fontId="5" fillId="0" borderId="11" xfId="57" applyFont="1" applyBorder="1" applyAlignment="1">
      <alignment wrapText="1"/>
      <protection/>
    </xf>
    <xf numFmtId="0" fontId="3" fillId="0" borderId="0" xfId="0" applyFont="1" applyAlignment="1">
      <alignment/>
    </xf>
    <xf numFmtId="0" fontId="8" fillId="0" borderId="0" xfId="0" applyFont="1" applyAlignment="1">
      <alignment/>
    </xf>
    <xf numFmtId="0" fontId="3" fillId="0" borderId="0" xfId="0" applyFont="1" applyAlignment="1">
      <alignment/>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horizontal="left"/>
    </xf>
    <xf numFmtId="3" fontId="8" fillId="0" borderId="0" xfId="0" applyNumberFormat="1" applyFont="1" applyAlignment="1">
      <alignment/>
    </xf>
    <xf numFmtId="0" fontId="8" fillId="0" borderId="0" xfId="0" applyFont="1" applyBorder="1" applyAlignment="1">
      <alignment/>
    </xf>
    <xf numFmtId="0" fontId="8" fillId="0" borderId="0" xfId="57" applyFont="1">
      <alignment/>
      <protection/>
    </xf>
    <xf numFmtId="0" fontId="3" fillId="0" borderId="0" xfId="0" applyFont="1" applyAlignment="1">
      <alignment horizontal="right"/>
    </xf>
    <xf numFmtId="0" fontId="5" fillId="0" borderId="0" xfId="57" applyFont="1" applyBorder="1" applyAlignment="1">
      <alignment horizontal="left" indent="2"/>
      <protection/>
    </xf>
    <xf numFmtId="0" fontId="5" fillId="0" borderId="11" xfId="57" applyFont="1" applyBorder="1" applyAlignment="1">
      <alignment horizontal="center"/>
      <protection/>
    </xf>
    <xf numFmtId="0" fontId="5" fillId="0" borderId="11" xfId="57" applyFont="1" applyBorder="1" applyAlignment="1">
      <alignment horizontal="center" wrapText="1"/>
      <protection/>
    </xf>
    <xf numFmtId="0" fontId="0" fillId="0" borderId="11" xfId="0" applyFont="1" applyBorder="1" applyAlignment="1">
      <alignment horizontal="center"/>
    </xf>
    <xf numFmtId="14" fontId="11" fillId="0" borderId="0" xfId="0" applyNumberFormat="1" applyFont="1" applyAlignment="1">
      <alignment/>
    </xf>
    <xf numFmtId="14" fontId="3" fillId="0" borderId="0" xfId="0" applyNumberFormat="1" applyFont="1" applyAlignment="1">
      <alignment/>
    </xf>
    <xf numFmtId="0" fontId="12" fillId="0" borderId="0" xfId="0" applyFont="1" applyAlignment="1">
      <alignment/>
    </xf>
    <xf numFmtId="0" fontId="8" fillId="0" borderId="0" xfId="57" applyFont="1" applyBorder="1" applyAlignment="1">
      <alignment horizontal="left" vertical="center" wrapText="1"/>
      <protection/>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3" fillId="0" borderId="0" xfId="0" applyFont="1" applyAlignment="1">
      <alignment/>
    </xf>
    <xf numFmtId="0" fontId="9" fillId="0" borderId="0" xfId="0" applyFont="1" applyAlignment="1">
      <alignment/>
    </xf>
    <xf numFmtId="0" fontId="9" fillId="0" borderId="0" xfId="0" applyFont="1" applyAlignment="1">
      <alignment horizontal="center"/>
    </xf>
    <xf numFmtId="0" fontId="3" fillId="0" borderId="0" xfId="57" applyFont="1">
      <alignment/>
      <protection/>
    </xf>
    <xf numFmtId="0" fontId="3" fillId="0" borderId="0" xfId="57" applyFont="1" applyAlignment="1">
      <alignment horizontal="center"/>
      <protection/>
    </xf>
    <xf numFmtId="0" fontId="5" fillId="0" borderId="12" xfId="0" applyFont="1" applyBorder="1" applyAlignment="1">
      <alignment horizontal="center" wrapText="1"/>
    </xf>
    <xf numFmtId="0" fontId="0" fillId="0" borderId="11" xfId="0" applyBorder="1" applyAlignment="1">
      <alignment horizontal="center"/>
    </xf>
    <xf numFmtId="0" fontId="5" fillId="0" borderId="11" xfId="57" applyFont="1" applyBorder="1" applyAlignment="1">
      <alignment horizontal="center" wrapText="1"/>
      <protection/>
    </xf>
    <xf numFmtId="3" fontId="0" fillId="0" borderId="0" xfId="0" applyNumberFormat="1" applyFont="1" applyAlignment="1">
      <alignment/>
    </xf>
    <xf numFmtId="0" fontId="0" fillId="0" borderId="11" xfId="0" applyFont="1" applyBorder="1" applyAlignment="1">
      <alignment horizontal="center" wrapText="1"/>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5" fillId="0" borderId="0" xfId="57" applyFont="1" applyBorder="1" applyAlignment="1">
      <alignment horizontal="left" vertical="center" wrapText="1"/>
      <protection/>
    </xf>
    <xf numFmtId="0" fontId="13" fillId="0" borderId="10" xfId="57" applyFont="1" applyBorder="1">
      <alignment/>
      <protection/>
    </xf>
    <xf numFmtId="0" fontId="13" fillId="0" borderId="0" xfId="57" applyFont="1">
      <alignment/>
      <protection/>
    </xf>
    <xf numFmtId="0" fontId="13" fillId="0" borderId="0" xfId="57" applyFont="1" applyAlignment="1">
      <alignment horizontal="center"/>
      <protection/>
    </xf>
    <xf numFmtId="0" fontId="10" fillId="0" borderId="11" xfId="57" applyFont="1" applyBorder="1">
      <alignment/>
      <protection/>
    </xf>
    <xf numFmtId="0" fontId="10" fillId="0" borderId="11" xfId="57" applyFont="1" applyBorder="1" applyAlignment="1">
      <alignment wrapText="1"/>
      <protection/>
    </xf>
    <xf numFmtId="0" fontId="14" fillId="0" borderId="0" xfId="0" applyFont="1" applyAlignment="1">
      <alignment/>
    </xf>
    <xf numFmtId="0" fontId="14" fillId="0" borderId="0" xfId="0" applyFont="1" applyAlignment="1">
      <alignment/>
    </xf>
    <xf numFmtId="0" fontId="16" fillId="0" borderId="0" xfId="0" applyFont="1" applyAlignment="1">
      <alignment/>
    </xf>
    <xf numFmtId="0" fontId="16" fillId="0" borderId="0" xfId="0" applyFont="1" applyAlignment="1">
      <alignment horizontal="center"/>
    </xf>
    <xf numFmtId="0" fontId="15" fillId="0" borderId="0" xfId="0" applyFont="1" applyAlignment="1">
      <alignment horizontal="center"/>
    </xf>
    <xf numFmtId="3" fontId="0" fillId="0" borderId="0" xfId="0" applyNumberFormat="1" applyFont="1" applyBorder="1" applyAlignment="1">
      <alignment/>
    </xf>
    <xf numFmtId="3" fontId="0" fillId="0" borderId="0" xfId="57" applyNumberFormat="1" applyFont="1" applyBorder="1">
      <alignment/>
      <protection/>
    </xf>
    <xf numFmtId="0" fontId="0" fillId="0" borderId="0" xfId="0" applyFont="1" applyBorder="1" applyAlignment="1">
      <alignment/>
    </xf>
    <xf numFmtId="0" fontId="17" fillId="0" borderId="0" xfId="0" applyFont="1" applyBorder="1" applyAlignment="1">
      <alignment/>
    </xf>
    <xf numFmtId="0" fontId="13" fillId="0" borderId="0" xfId="0" applyFont="1" applyBorder="1" applyAlignment="1">
      <alignment/>
    </xf>
    <xf numFmtId="0" fontId="13" fillId="0" borderId="0" xfId="57" applyFont="1" applyBorder="1">
      <alignment/>
      <protection/>
    </xf>
    <xf numFmtId="0" fontId="18" fillId="0" borderId="0" xfId="57" applyFont="1" applyBorder="1">
      <alignment/>
      <protection/>
    </xf>
    <xf numFmtId="0" fontId="10" fillId="0" borderId="0" xfId="0" applyFont="1" applyBorder="1" applyAlignment="1">
      <alignment/>
    </xf>
    <xf numFmtId="0" fontId="10" fillId="0" borderId="0" xfId="57" applyFont="1" applyBorder="1">
      <alignment/>
      <protection/>
    </xf>
    <xf numFmtId="0" fontId="5" fillId="0" borderId="11" xfId="57" applyFont="1" applyBorder="1" applyAlignment="1">
      <alignment horizontal="center" wrapText="1"/>
      <protection/>
    </xf>
    <xf numFmtId="0" fontId="5" fillId="0" borderId="0" xfId="0" applyFont="1" applyAlignment="1">
      <alignment/>
    </xf>
    <xf numFmtId="0" fontId="3" fillId="0" borderId="0" xfId="0" applyFont="1" applyAlignment="1">
      <alignment/>
    </xf>
    <xf numFmtId="0" fontId="3" fillId="0" borderId="0" xfId="0" applyFont="1" applyAlignment="1">
      <alignment/>
    </xf>
    <xf numFmtId="0" fontId="8" fillId="0" borderId="0" xfId="0" applyFont="1" applyAlignment="1">
      <alignment/>
    </xf>
    <xf numFmtId="0" fontId="3" fillId="0" borderId="0" xfId="57" applyFont="1" applyAlignment="1">
      <alignment horizontal="left" indent="2"/>
      <protection/>
    </xf>
    <xf numFmtId="0" fontId="8" fillId="0" borderId="0" xfId="57" applyFont="1">
      <alignment/>
      <protection/>
    </xf>
    <xf numFmtId="0" fontId="3" fillId="0" borderId="0" xfId="0" applyFont="1" applyAlignment="1">
      <alignment horizontal="left" indent="2"/>
    </xf>
    <xf numFmtId="0" fontId="3" fillId="0" borderId="0" xfId="0" applyFont="1" applyAlignment="1">
      <alignment horizontal="left"/>
    </xf>
    <xf numFmtId="0" fontId="5" fillId="0" borderId="11" xfId="0" applyFont="1" applyBorder="1" applyAlignment="1">
      <alignment horizontal="center" wrapText="1"/>
    </xf>
    <xf numFmtId="0" fontId="5" fillId="0" borderId="11" xfId="0" applyFont="1" applyBorder="1" applyAlignment="1">
      <alignment horizontal="center" wrapText="1"/>
    </xf>
    <xf numFmtId="3" fontId="5" fillId="0" borderId="11" xfId="57" applyNumberFormat="1" applyFont="1" applyBorder="1" applyAlignment="1">
      <alignment horizontal="center"/>
      <protection/>
    </xf>
    <xf numFmtId="0" fontId="5" fillId="0" borderId="11" xfId="57" applyFont="1" applyBorder="1" applyAlignment="1">
      <alignment horizontal="center"/>
      <protection/>
    </xf>
    <xf numFmtId="3" fontId="5" fillId="0" borderId="11" xfId="0" applyNumberFormat="1" applyFont="1" applyBorder="1" applyAlignment="1">
      <alignment horizontal="center"/>
    </xf>
    <xf numFmtId="0" fontId="8" fillId="0" borderId="0" xfId="57" applyFont="1" applyBorder="1">
      <alignment/>
      <protection/>
    </xf>
    <xf numFmtId="3" fontId="5" fillId="0" borderId="11" xfId="57" applyNumberFormat="1" applyFont="1" applyBorder="1" applyAlignment="1">
      <alignment horizontal="center"/>
      <protection/>
    </xf>
    <xf numFmtId="3" fontId="0" fillId="0" borderId="11" xfId="0" applyNumberFormat="1" applyFont="1" applyBorder="1" applyAlignment="1">
      <alignment horizontal="center"/>
    </xf>
    <xf numFmtId="0" fontId="5" fillId="0" borderId="12" xfId="0" applyFont="1" applyBorder="1" applyAlignment="1">
      <alignment horizontal="center"/>
    </xf>
    <xf numFmtId="0" fontId="0" fillId="0" borderId="11" xfId="57" applyFont="1" applyFill="1" applyBorder="1" applyAlignment="1">
      <alignment horizontal="center"/>
      <protection/>
    </xf>
    <xf numFmtId="3" fontId="3" fillId="0" borderId="11" xfId="0" applyNumberFormat="1" applyFont="1" applyBorder="1" applyAlignment="1">
      <alignment horizontal="center"/>
    </xf>
    <xf numFmtId="0" fontId="5" fillId="0" borderId="11" xfId="0" applyFont="1" applyBorder="1" applyAlignment="1">
      <alignment horizontal="center" wrapText="1"/>
    </xf>
    <xf numFmtId="0" fontId="14" fillId="0" borderId="0" xfId="0" applyFont="1" applyBorder="1" applyAlignment="1">
      <alignment/>
    </xf>
    <xf numFmtId="0" fontId="14" fillId="0" borderId="0" xfId="57" applyFont="1" applyBorder="1">
      <alignment/>
      <protection/>
    </xf>
    <xf numFmtId="0" fontId="10" fillId="0" borderId="11" xfId="57" applyFont="1" applyBorder="1" applyAlignment="1">
      <alignment horizontal="center" wrapText="1"/>
      <protection/>
    </xf>
    <xf numFmtId="0" fontId="10" fillId="0" borderId="11" xfId="57" applyFont="1" applyBorder="1" applyAlignment="1">
      <alignment horizontal="center"/>
      <protection/>
    </xf>
    <xf numFmtId="3" fontId="10" fillId="0" borderId="11" xfId="57" applyNumberFormat="1" applyFont="1" applyBorder="1" applyAlignment="1">
      <alignment horizontal="center"/>
      <protection/>
    </xf>
    <xf numFmtId="0" fontId="10" fillId="0" borderId="11" xfId="0" applyFont="1" applyBorder="1" applyAlignment="1">
      <alignment horizontal="center" wrapText="1"/>
    </xf>
    <xf numFmtId="0" fontId="10" fillId="0" borderId="11" xfId="57" applyFont="1" applyBorder="1" applyAlignment="1">
      <alignment horizontal="center" wrapText="1"/>
      <protection/>
    </xf>
    <xf numFmtId="0" fontId="3" fillId="0" borderId="0" xfId="57" applyFont="1" applyBorder="1">
      <alignment/>
      <protection/>
    </xf>
    <xf numFmtId="3" fontId="5" fillId="0" borderId="11" xfId="57" applyNumberFormat="1" applyFont="1" applyBorder="1" applyAlignment="1">
      <alignment horizontal="center" wrapText="1"/>
      <protection/>
    </xf>
    <xf numFmtId="0" fontId="3" fillId="0" borderId="0" xfId="57" applyFont="1" applyBorder="1" applyAlignment="1">
      <alignment horizontal="left" indent="2"/>
      <protection/>
    </xf>
    <xf numFmtId="3" fontId="5" fillId="0" borderId="11" xfId="57" applyNumberFormat="1" applyFont="1" applyBorder="1" applyAlignment="1">
      <alignment horizontal="center" wrapText="1"/>
      <protection/>
    </xf>
    <xf numFmtId="0" fontId="0" fillId="0" borderId="11" xfId="0" applyBorder="1" applyAlignment="1">
      <alignment horizontal="center" wrapText="1"/>
    </xf>
    <xf numFmtId="0" fontId="8" fillId="0" borderId="10" xfId="57" applyFont="1" applyBorder="1">
      <alignment/>
      <protection/>
    </xf>
    <xf numFmtId="0" fontId="8" fillId="0" borderId="10" xfId="57" applyFont="1" applyBorder="1">
      <alignment/>
      <protection/>
    </xf>
    <xf numFmtId="3" fontId="5" fillId="0" borderId="11" xfId="0" applyNumberFormat="1" applyFont="1" applyBorder="1" applyAlignment="1">
      <alignment horizontal="center" wrapText="1"/>
    </xf>
    <xf numFmtId="0" fontId="3" fillId="0" borderId="0" xfId="57" applyFont="1" applyBorder="1">
      <alignment/>
      <protection/>
    </xf>
    <xf numFmtId="3" fontId="10" fillId="0" borderId="11" xfId="57" applyNumberFormat="1" applyFont="1" applyBorder="1" applyAlignment="1">
      <alignment horizontal="center" wrapText="1"/>
      <protection/>
    </xf>
    <xf numFmtId="0" fontId="14" fillId="0" borderId="0" xfId="0" applyFont="1" applyAlignment="1">
      <alignment/>
    </xf>
    <xf numFmtId="0" fontId="14" fillId="0" borderId="0" xfId="57" applyFont="1" applyAlignment="1">
      <alignment horizontal="left" indent="2"/>
      <protection/>
    </xf>
    <xf numFmtId="0" fontId="19" fillId="0" borderId="0" xfId="0" applyFont="1" applyAlignment="1">
      <alignment/>
    </xf>
    <xf numFmtId="0" fontId="0" fillId="0" borderId="0" xfId="57" applyFont="1" applyBorder="1">
      <alignment/>
      <protection/>
    </xf>
    <xf numFmtId="0" fontId="0" fillId="0" borderId="11" xfId="57" applyFont="1" applyBorder="1" applyAlignment="1">
      <alignment horizontal="center" wrapText="1"/>
      <protection/>
    </xf>
    <xf numFmtId="0" fontId="0" fillId="0" borderId="11" xfId="57" applyFont="1" applyBorder="1" applyAlignment="1">
      <alignment horizontal="center"/>
      <protection/>
    </xf>
    <xf numFmtId="3" fontId="8" fillId="0" borderId="11" xfId="0" applyNumberFormat="1" applyFont="1" applyBorder="1" applyAlignment="1">
      <alignment horizontal="center"/>
    </xf>
    <xf numFmtId="3" fontId="0" fillId="0" borderId="11" xfId="57" applyNumberFormat="1" applyFont="1" applyBorder="1" applyAlignment="1">
      <alignment horizontal="center"/>
      <protection/>
    </xf>
    <xf numFmtId="0" fontId="0" fillId="0" borderId="11" xfId="0" applyFont="1" applyBorder="1" applyAlignment="1">
      <alignment horizontal="center" wrapText="1"/>
    </xf>
    <xf numFmtId="0" fontId="13" fillId="0" borderId="11" xfId="57" applyFont="1" applyBorder="1" applyAlignment="1">
      <alignment horizontal="center" wrapText="1"/>
      <protection/>
    </xf>
    <xf numFmtId="3" fontId="0" fillId="0" borderId="11" xfId="0" applyNumberFormat="1" applyFont="1" applyBorder="1" applyAlignment="1">
      <alignment horizontal="center"/>
    </xf>
    <xf numFmtId="0" fontId="13" fillId="0" borderId="11" xfId="0" applyFont="1" applyBorder="1" applyAlignment="1">
      <alignment horizontal="center" wrapText="1"/>
    </xf>
    <xf numFmtId="9" fontId="0" fillId="0" borderId="0" xfId="0" applyNumberFormat="1" applyAlignment="1">
      <alignment/>
    </xf>
    <xf numFmtId="0" fontId="5" fillId="0" borderId="0" xfId="0" applyFont="1" applyBorder="1" applyAlignment="1">
      <alignment horizontal="center"/>
    </xf>
    <xf numFmtId="3" fontId="5" fillId="0" borderId="0" xfId="57" applyNumberFormat="1" applyFont="1" applyBorder="1" applyAlignment="1">
      <alignment horizontal="center"/>
      <protection/>
    </xf>
    <xf numFmtId="0" fontId="0" fillId="0" borderId="0" xfId="0" applyAlignment="1">
      <alignment wrapText="1"/>
    </xf>
    <xf numFmtId="0" fontId="0" fillId="0" borderId="0" xfId="0" applyAlignment="1">
      <alignment horizontal="center"/>
    </xf>
    <xf numFmtId="0" fontId="0" fillId="0" borderId="12" xfId="0" applyFont="1" applyBorder="1" applyAlignment="1">
      <alignment horizontal="center"/>
    </xf>
    <xf numFmtId="0" fontId="0" fillId="0" borderId="12" xfId="0" applyFont="1" applyBorder="1" applyAlignment="1">
      <alignment horizontal="center" wrapText="1"/>
    </xf>
    <xf numFmtId="0" fontId="8" fillId="0" borderId="0" xfId="0" applyFont="1" applyAlignment="1">
      <alignment horizontal="center" wrapText="1"/>
    </xf>
    <xf numFmtId="3" fontId="0" fillId="0" borderId="12" xfId="0" applyNumberFormat="1" applyFont="1" applyBorder="1" applyAlignment="1">
      <alignment horizontal="center"/>
    </xf>
    <xf numFmtId="0" fontId="8" fillId="0" borderId="11" xfId="0" applyFont="1" applyBorder="1" applyAlignment="1">
      <alignment horizontal="center" wrapText="1"/>
    </xf>
    <xf numFmtId="0" fontId="0" fillId="0" borderId="11" xfId="0" applyFont="1" applyBorder="1" applyAlignment="1">
      <alignment horizontal="center" vertical="top" wrapText="1"/>
    </xf>
    <xf numFmtId="0" fontId="0" fillId="0" borderId="0" xfId="0" applyFont="1" applyAlignment="1">
      <alignment horizontal="center"/>
    </xf>
    <xf numFmtId="3" fontId="0" fillId="0" borderId="11" xfId="0" applyNumberFormat="1" applyFont="1" applyBorder="1" applyAlignment="1">
      <alignment horizontal="center" wrapText="1"/>
    </xf>
    <xf numFmtId="0" fontId="8" fillId="0" borderId="0" xfId="0" applyFont="1" applyAlignment="1">
      <alignment/>
    </xf>
    <xf numFmtId="3" fontId="8" fillId="0" borderId="0" xfId="0" applyNumberFormat="1" applyFont="1" applyAlignment="1">
      <alignment/>
    </xf>
    <xf numFmtId="0" fontId="8" fillId="0" borderId="11" xfId="57" applyFont="1" applyBorder="1" applyAlignment="1">
      <alignment horizontal="center" wrapText="1"/>
      <protection/>
    </xf>
    <xf numFmtId="3" fontId="0" fillId="0" borderId="11" xfId="57" applyNumberFormat="1" applyFont="1" applyBorder="1" applyAlignment="1" quotePrefix="1">
      <alignment horizontal="center"/>
      <protection/>
    </xf>
    <xf numFmtId="0" fontId="0" fillId="0" borderId="12" xfId="57" applyFont="1" applyBorder="1" applyAlignment="1">
      <alignment horizontal="center"/>
      <protection/>
    </xf>
    <xf numFmtId="3" fontId="8" fillId="0" borderId="12" xfId="0" applyNumberFormat="1" applyFont="1" applyBorder="1" applyAlignment="1">
      <alignment horizontal="center"/>
    </xf>
    <xf numFmtId="3" fontId="0" fillId="0" borderId="12" xfId="57" applyNumberFormat="1" applyFont="1" applyBorder="1" applyAlignment="1">
      <alignment horizontal="center"/>
      <protection/>
    </xf>
    <xf numFmtId="0" fontId="0" fillId="0" borderId="12" xfId="57" applyFont="1" applyBorder="1" applyAlignment="1">
      <alignment horizontal="center" wrapText="1"/>
      <protection/>
    </xf>
    <xf numFmtId="0" fontId="8" fillId="0" borderId="0" xfId="0" applyFont="1" applyAlignment="1">
      <alignment horizontal="center"/>
    </xf>
    <xf numFmtId="3" fontId="0" fillId="0" borderId="11" xfId="57" applyNumberFormat="1" applyFont="1" applyBorder="1" applyAlignment="1">
      <alignment horizontal="center"/>
      <protection/>
    </xf>
    <xf numFmtId="0" fontId="0" fillId="0" borderId="11" xfId="0" applyFont="1" applyBorder="1" applyAlignment="1">
      <alignment horizontal="center" wrapText="1"/>
    </xf>
    <xf numFmtId="0" fontId="0" fillId="0" borderId="11" xfId="57" applyFont="1" applyBorder="1" applyAlignment="1">
      <alignment horizontal="center" wrapText="1"/>
      <protection/>
    </xf>
    <xf numFmtId="0" fontId="0" fillId="0" borderId="11" xfId="57" applyFont="1" applyBorder="1" applyAlignment="1">
      <alignment horizontal="center"/>
      <protection/>
    </xf>
    <xf numFmtId="0" fontId="20" fillId="0" borderId="11" xfId="57" applyFont="1" applyBorder="1" applyAlignment="1">
      <alignment horizontal="center" wrapText="1"/>
      <protection/>
    </xf>
    <xf numFmtId="0" fontId="0" fillId="0" borderId="11" xfId="57" applyFont="1" applyBorder="1" applyAlignment="1">
      <alignment horizontal="center" vertical="top" wrapText="1"/>
      <protection/>
    </xf>
    <xf numFmtId="3" fontId="13" fillId="0" borderId="11" xfId="57" applyNumberFormat="1" applyFont="1" applyBorder="1" applyAlignment="1">
      <alignment horizontal="center"/>
      <protection/>
    </xf>
    <xf numFmtId="3" fontId="8" fillId="0" borderId="11" xfId="0" applyNumberFormat="1" applyFont="1" applyBorder="1" applyAlignment="1">
      <alignment horizontal="center" wrapText="1"/>
    </xf>
    <xf numFmtId="3" fontId="0" fillId="0" borderId="11" xfId="57" applyNumberFormat="1" applyFont="1" applyBorder="1" applyAlignment="1">
      <alignment horizontal="center" wrapText="1"/>
      <protection/>
    </xf>
    <xf numFmtId="0" fontId="0" fillId="0" borderId="13" xfId="57" applyFont="1" applyBorder="1" applyAlignment="1">
      <alignment horizontal="center" wrapText="1"/>
      <protection/>
    </xf>
    <xf numFmtId="3" fontId="0" fillId="0" borderId="12" xfId="57" applyNumberFormat="1" applyFont="1" applyBorder="1" applyAlignment="1">
      <alignment horizontal="center" wrapText="1"/>
      <protection/>
    </xf>
    <xf numFmtId="0" fontId="0" fillId="0" borderId="14" xfId="0" applyFont="1" applyBorder="1" applyAlignment="1">
      <alignment horizontal="center" wrapText="1"/>
    </xf>
    <xf numFmtId="0" fontId="0" fillId="0" borderId="12" xfId="57" applyFont="1" applyBorder="1" applyAlignment="1">
      <alignment horizontal="center" vertical="top" wrapText="1"/>
      <protection/>
    </xf>
    <xf numFmtId="0" fontId="13" fillId="0" borderId="15" xfId="57" applyFont="1" applyBorder="1" applyAlignment="1">
      <alignment horizontal="center" wrapText="1"/>
      <protection/>
    </xf>
    <xf numFmtId="0" fontId="13" fillId="0" borderId="15" xfId="0" applyFont="1" applyBorder="1" applyAlignment="1">
      <alignment horizontal="center" wrapText="1"/>
    </xf>
    <xf numFmtId="0" fontId="15" fillId="0" borderId="0" xfId="0" applyFont="1" applyAlignment="1">
      <alignment horizontal="center" wrapText="1"/>
    </xf>
    <xf numFmtId="3" fontId="15" fillId="0" borderId="11" xfId="0" applyNumberFormat="1" applyFont="1" applyBorder="1" applyAlignment="1">
      <alignment horizontal="center" wrapText="1"/>
    </xf>
    <xf numFmtId="3" fontId="13" fillId="0" borderId="11" xfId="57" applyNumberFormat="1" applyFont="1" applyBorder="1" applyAlignment="1">
      <alignment horizontal="center" wrapText="1"/>
      <protection/>
    </xf>
    <xf numFmtId="3" fontId="13" fillId="0" borderId="11" xfId="0" applyNumberFormat="1" applyFont="1" applyBorder="1" applyAlignment="1">
      <alignment horizontal="center" wrapText="1"/>
    </xf>
    <xf numFmtId="0" fontId="0" fillId="0" borderId="11" xfId="0" applyFont="1" applyBorder="1" applyAlignment="1">
      <alignment horizontal="left" wrapText="1"/>
    </xf>
    <xf numFmtId="0" fontId="12" fillId="0" borderId="0" xfId="0" applyFont="1" applyAlignment="1">
      <alignment/>
    </xf>
    <xf numFmtId="0" fontId="0" fillId="0" borderId="15" xfId="0" applyBorder="1" applyAlignment="1">
      <alignment horizontal="center"/>
    </xf>
    <xf numFmtId="0" fontId="0" fillId="0" borderId="12" xfId="0" applyFont="1" applyBorder="1" applyAlignment="1">
      <alignment horizontal="left" wrapText="1"/>
    </xf>
    <xf numFmtId="0" fontId="0" fillId="0" borderId="11" xfId="0" applyBorder="1" applyAlignment="1">
      <alignment wrapText="1"/>
    </xf>
    <xf numFmtId="0" fontId="0" fillId="0" borderId="11" xfId="0" applyFont="1" applyBorder="1" applyAlignment="1">
      <alignment wrapText="1"/>
    </xf>
    <xf numFmtId="0" fontId="13" fillId="0" borderId="15" xfId="57" applyFont="1" applyBorder="1" applyAlignment="1">
      <alignment horizontal="center"/>
      <protection/>
    </xf>
    <xf numFmtId="3" fontId="8" fillId="0" borderId="11" xfId="0" applyNumberFormat="1" applyFont="1" applyBorder="1" applyAlignment="1">
      <alignment/>
    </xf>
    <xf numFmtId="0" fontId="8" fillId="0" borderId="11" xfId="0" applyFont="1" applyBorder="1" applyAlignment="1">
      <alignment wrapText="1"/>
    </xf>
    <xf numFmtId="3" fontId="8" fillId="0" borderId="11" xfId="0" applyNumberFormat="1" applyFont="1" applyBorder="1" applyAlignment="1">
      <alignment wrapText="1"/>
    </xf>
    <xf numFmtId="0" fontId="0" fillId="0" borderId="11" xfId="57" applyFont="1" applyBorder="1" applyAlignment="1">
      <alignment wrapText="1"/>
      <protection/>
    </xf>
    <xf numFmtId="0" fontId="0" fillId="0" borderId="11" xfId="0" applyFont="1" applyBorder="1" applyAlignment="1">
      <alignment horizontal="center"/>
    </xf>
    <xf numFmtId="4" fontId="8" fillId="0" borderId="11" xfId="0" applyNumberFormat="1" applyFont="1" applyBorder="1" applyAlignment="1">
      <alignment horizontal="center" wrapText="1"/>
    </xf>
    <xf numFmtId="4" fontId="8" fillId="0" borderId="12" xfId="0" applyNumberFormat="1" applyFont="1" applyBorder="1" applyAlignment="1">
      <alignment horizontal="center" wrapText="1"/>
    </xf>
    <xf numFmtId="4" fontId="15" fillId="0" borderId="11" xfId="0" applyNumberFormat="1" applyFont="1" applyBorder="1" applyAlignment="1">
      <alignment horizontal="center"/>
    </xf>
    <xf numFmtId="4" fontId="0" fillId="0" borderId="11" xfId="0" applyNumberFormat="1" applyFont="1" applyBorder="1" applyAlignment="1">
      <alignment horizontal="center"/>
    </xf>
    <xf numFmtId="0" fontId="13" fillId="0" borderId="0" xfId="0" applyFont="1" applyAlignment="1">
      <alignment/>
    </xf>
    <xf numFmtId="0" fontId="10" fillId="0" borderId="0" xfId="0" applyFont="1" applyAlignment="1">
      <alignment/>
    </xf>
    <xf numFmtId="0" fontId="13" fillId="0" borderId="0" xfId="0" applyFont="1" applyAlignment="1">
      <alignment/>
    </xf>
    <xf numFmtId="0" fontId="10" fillId="0" borderId="0" xfId="0" applyFont="1" applyAlignment="1">
      <alignment/>
    </xf>
    <xf numFmtId="0" fontId="10" fillId="0" borderId="0" xfId="57" applyFont="1" applyBorder="1" applyAlignment="1">
      <alignment horizontal="left"/>
      <protection/>
    </xf>
    <xf numFmtId="0" fontId="13" fillId="0" borderId="0" xfId="57" applyFont="1" applyBorder="1">
      <alignment/>
      <protection/>
    </xf>
    <xf numFmtId="0" fontId="13" fillId="0" borderId="0" xfId="57" applyFont="1">
      <alignment/>
      <protection/>
    </xf>
    <xf numFmtId="0" fontId="13" fillId="0" borderId="0" xfId="57" applyFont="1" applyAlignment="1">
      <alignment horizontal="center"/>
      <protection/>
    </xf>
    <xf numFmtId="3" fontId="10" fillId="0" borderId="11" xfId="57" applyNumberFormat="1" applyFont="1" applyBorder="1" applyAlignment="1">
      <alignment horizontal="center" wrapText="1"/>
      <protection/>
    </xf>
    <xf numFmtId="0" fontId="0" fillId="0" borderId="11" xfId="0" applyFont="1" applyBorder="1" applyAlignment="1">
      <alignment/>
    </xf>
    <xf numFmtId="0" fontId="0" fillId="0" borderId="11" xfId="57" applyFont="1" applyBorder="1" applyAlignment="1">
      <alignment horizontal="left" wrapText="1"/>
      <protection/>
    </xf>
    <xf numFmtId="0" fontId="23" fillId="0" borderId="0" xfId="0" applyFont="1" applyAlignment="1">
      <alignment/>
    </xf>
    <xf numFmtId="0" fontId="21" fillId="0" borderId="0" xfId="57" applyFont="1" applyBorder="1" applyAlignment="1">
      <alignment horizontal="center" wrapText="1"/>
      <protection/>
    </xf>
    <xf numFmtId="0" fontId="5" fillId="0" borderId="0" xfId="57" applyFont="1" applyBorder="1" applyAlignment="1">
      <alignment horizontal="center"/>
      <protection/>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0" xfId="0" applyFont="1" applyBorder="1" applyAlignment="1">
      <alignment horizontal="left"/>
    </xf>
    <xf numFmtId="0" fontId="0" fillId="0" borderId="0" xfId="0" applyAlignment="1">
      <alignment/>
    </xf>
    <xf numFmtId="0" fontId="3" fillId="0" borderId="0" xfId="0" applyFont="1" applyBorder="1" applyAlignment="1">
      <alignment/>
    </xf>
    <xf numFmtId="0" fontId="0" fillId="0" borderId="15" xfId="57" applyFont="1" applyBorder="1">
      <alignment/>
      <protection/>
    </xf>
    <xf numFmtId="0" fontId="14" fillId="0" borderId="0" xfId="0" applyFont="1" applyBorder="1" applyAlignment="1">
      <alignment/>
    </xf>
    <xf numFmtId="0" fontId="15" fillId="0" borderId="0" xfId="0" applyFont="1" applyBorder="1" applyAlignment="1">
      <alignment/>
    </xf>
    <xf numFmtId="0" fontId="3" fillId="0" borderId="0" xfId="0" applyFont="1" applyBorder="1" applyAlignment="1">
      <alignment/>
    </xf>
    <xf numFmtId="0" fontId="15" fillId="0" borderId="0" xfId="0" applyFont="1" applyAlignment="1">
      <alignment/>
    </xf>
    <xf numFmtId="0" fontId="15" fillId="0" borderId="0" xfId="0" applyFont="1" applyBorder="1" applyAlignment="1">
      <alignment horizontal="left"/>
    </xf>
    <xf numFmtId="0" fontId="24" fillId="0" borderId="0" xfId="0" applyFont="1" applyAlignment="1">
      <alignment horizontal="center"/>
    </xf>
    <xf numFmtId="0" fontId="0" fillId="0" borderId="0" xfId="0" applyFont="1" applyBorder="1" applyAlignment="1">
      <alignment horizontal="center"/>
    </xf>
    <xf numFmtId="3" fontId="5" fillId="0" borderId="0" xfId="0" applyNumberFormat="1" applyFont="1" applyBorder="1" applyAlignment="1">
      <alignment horizontal="center"/>
    </xf>
    <xf numFmtId="0" fontId="25" fillId="0" borderId="11" xfId="57" applyFont="1" applyBorder="1" applyAlignment="1">
      <alignment horizontal="left" wrapText="1"/>
      <protection/>
    </xf>
    <xf numFmtId="17" fontId="0" fillId="0" borderId="14" xfId="0" applyNumberFormat="1" applyFont="1" applyBorder="1" applyAlignment="1">
      <alignment horizontal="center" wrapText="1"/>
    </xf>
    <xf numFmtId="0" fontId="22" fillId="0" borderId="11" xfId="0" applyFont="1" applyBorder="1" applyAlignment="1">
      <alignment horizontal="right" wrapText="1"/>
    </xf>
    <xf numFmtId="0" fontId="0" fillId="0" borderId="11" xfId="57" applyFont="1" applyBorder="1">
      <alignment/>
      <protection/>
    </xf>
    <xf numFmtId="0" fontId="5" fillId="0" borderId="11" xfId="57" applyFont="1" applyBorder="1" applyAlignment="1">
      <alignment horizontal="center"/>
      <protection/>
    </xf>
    <xf numFmtId="0" fontId="13" fillId="0" borderId="11" xfId="0" applyFont="1" applyBorder="1" applyAlignment="1">
      <alignment horizontal="left" wrapText="1"/>
    </xf>
    <xf numFmtId="0" fontId="8" fillId="0" borderId="11" xfId="57" applyFont="1" applyBorder="1" applyAlignment="1">
      <alignment horizontal="center"/>
      <protection/>
    </xf>
    <xf numFmtId="3" fontId="8" fillId="0" borderId="11" xfId="57" applyNumberFormat="1" applyFont="1" applyBorder="1" applyAlignment="1">
      <alignment horizontal="center"/>
      <protection/>
    </xf>
    <xf numFmtId="0" fontId="8" fillId="0" borderId="11" xfId="57" applyFont="1" applyBorder="1" applyAlignment="1">
      <alignment horizontal="center"/>
      <protection/>
    </xf>
    <xf numFmtId="0" fontId="0" fillId="0" borderId="11" xfId="57" applyFont="1" applyBorder="1" applyAlignment="1">
      <alignment horizontal="left"/>
      <protection/>
    </xf>
    <xf numFmtId="0" fontId="15" fillId="0" borderId="11" xfId="0" applyFont="1" applyBorder="1" applyAlignment="1">
      <alignment/>
    </xf>
    <xf numFmtId="0" fontId="10" fillId="0" borderId="11" xfId="0" applyFont="1" applyBorder="1" applyAlignment="1">
      <alignment horizontal="center" wrapText="1"/>
    </xf>
    <xf numFmtId="0" fontId="0" fillId="0" borderId="11" xfId="0" applyFont="1" applyFill="1" applyBorder="1" applyAlignment="1">
      <alignment horizontal="left" wrapText="1"/>
    </xf>
    <xf numFmtId="3" fontId="0" fillId="0" borderId="11" xfId="57" applyNumberFormat="1" applyFont="1" applyBorder="1" applyAlignment="1">
      <alignment horizontal="center"/>
      <protection/>
    </xf>
    <xf numFmtId="0" fontId="27" fillId="0" borderId="11" xfId="0" applyFont="1" applyBorder="1" applyAlignment="1">
      <alignment/>
    </xf>
    <xf numFmtId="3" fontId="15" fillId="0" borderId="11" xfId="0" applyNumberFormat="1" applyFont="1" applyBorder="1" applyAlignment="1">
      <alignment horizontal="center"/>
    </xf>
    <xf numFmtId="0" fontId="0" fillId="0" borderId="0" xfId="0" applyFont="1" applyBorder="1" applyAlignment="1">
      <alignment horizontal="center" wrapText="1"/>
    </xf>
    <xf numFmtId="3" fontId="5" fillId="0" borderId="11" xfId="57" applyNumberFormat="1" applyFont="1" applyBorder="1" applyAlignment="1">
      <alignment horizontal="center"/>
      <protection/>
    </xf>
    <xf numFmtId="3" fontId="0" fillId="0" borderId="0" xfId="0" applyNumberFormat="1" applyAlignment="1">
      <alignment/>
    </xf>
    <xf numFmtId="0" fontId="3" fillId="0" borderId="0" xfId="0" applyFont="1" applyAlignment="1">
      <alignment wrapText="1"/>
    </xf>
    <xf numFmtId="0" fontId="0" fillId="0" borderId="0" xfId="0" applyBorder="1" applyAlignment="1">
      <alignment/>
    </xf>
    <xf numFmtId="0" fontId="0" fillId="0" borderId="15" xfId="0" applyBorder="1" applyAlignment="1">
      <alignment horizontal="center" wrapText="1"/>
    </xf>
    <xf numFmtId="0" fontId="0" fillId="0" borderId="0" xfId="0" applyFont="1" applyBorder="1" applyAlignment="1">
      <alignment horizontal="center"/>
    </xf>
    <xf numFmtId="0" fontId="8" fillId="0" borderId="0" xfId="57" applyFont="1" applyBorder="1">
      <alignment/>
      <protection/>
    </xf>
    <xf numFmtId="0" fontId="8" fillId="0" borderId="0" xfId="57" applyFont="1" applyBorder="1" applyAlignment="1">
      <alignment/>
      <protection/>
    </xf>
    <xf numFmtId="0" fontId="3" fillId="0" borderId="11" xfId="0" applyFont="1" applyBorder="1" applyAlignment="1">
      <alignment horizontal="center" wrapText="1"/>
    </xf>
    <xf numFmtId="0" fontId="8" fillId="0" borderId="11" xfId="0" applyFont="1" applyBorder="1" applyAlignment="1">
      <alignment horizontal="center"/>
    </xf>
    <xf numFmtId="0" fontId="8" fillId="0" borderId="11" xfId="0" applyFont="1" applyBorder="1" applyAlignment="1">
      <alignment/>
    </xf>
    <xf numFmtId="0" fontId="8" fillId="0" borderId="11" xfId="57" applyFont="1" applyBorder="1" applyAlignment="1">
      <alignment wrapText="1"/>
      <protection/>
    </xf>
    <xf numFmtId="0" fontId="8" fillId="0" borderId="11" xfId="0" applyFont="1" applyBorder="1" applyAlignment="1">
      <alignment horizontal="left" wrapText="1"/>
    </xf>
    <xf numFmtId="0" fontId="3" fillId="0" borderId="11" xfId="0" applyFont="1" applyBorder="1" applyAlignment="1">
      <alignment horizontal="center"/>
    </xf>
    <xf numFmtId="0" fontId="8" fillId="0" borderId="0" xfId="0" applyFont="1" applyAlignment="1">
      <alignment/>
    </xf>
    <xf numFmtId="0" fontId="8" fillId="0" borderId="0" xfId="57" applyFont="1" applyBorder="1" applyAlignment="1">
      <alignment horizontal="left" vertical="center" wrapText="1"/>
      <protection/>
    </xf>
    <xf numFmtId="0" fontId="8" fillId="0" borderId="0" xfId="0" applyFont="1" applyBorder="1" applyAlignment="1">
      <alignment horizontal="left"/>
    </xf>
    <xf numFmtId="0" fontId="8" fillId="0" borderId="11" xfId="0" applyFont="1" applyBorder="1" applyAlignment="1">
      <alignment/>
    </xf>
    <xf numFmtId="3" fontId="8" fillId="0" borderId="11" xfId="57" applyNumberFormat="1" applyFont="1" applyBorder="1" applyAlignment="1">
      <alignment/>
      <protection/>
    </xf>
    <xf numFmtId="0" fontId="8" fillId="0" borderId="0" xfId="0" applyFont="1" applyBorder="1" applyAlignment="1">
      <alignment/>
    </xf>
    <xf numFmtId="0" fontId="8" fillId="0" borderId="0" xfId="57" applyFont="1" applyBorder="1">
      <alignment/>
      <protection/>
    </xf>
    <xf numFmtId="0" fontId="8" fillId="0" borderId="0" xfId="57" applyFont="1" applyBorder="1" applyAlignment="1">
      <alignment/>
      <protection/>
    </xf>
    <xf numFmtId="0" fontId="8" fillId="0" borderId="0" xfId="0" applyFont="1" applyBorder="1" applyAlignment="1">
      <alignment/>
    </xf>
    <xf numFmtId="4" fontId="26" fillId="0" borderId="11" xfId="0" applyNumberFormat="1" applyFont="1" applyBorder="1" applyAlignment="1">
      <alignment horizontal="center"/>
    </xf>
    <xf numFmtId="0" fontId="26" fillId="0" borderId="11" xfId="57" applyFont="1" applyBorder="1" applyAlignment="1">
      <alignment horizontal="center" wrapText="1"/>
      <protection/>
    </xf>
    <xf numFmtId="3" fontId="26" fillId="0" borderId="11" xfId="57" applyNumberFormat="1" applyFont="1" applyBorder="1" applyAlignment="1">
      <alignment horizontal="center"/>
      <protection/>
    </xf>
    <xf numFmtId="0" fontId="0" fillId="0" borderId="0" xfId="57" applyFont="1" applyBorder="1" applyAlignment="1">
      <alignment horizontal="center"/>
      <protection/>
    </xf>
    <xf numFmtId="0" fontId="0" fillId="0" borderId="0" xfId="57" applyFont="1" applyBorder="1" applyAlignment="1">
      <alignment horizontal="center" wrapText="1"/>
      <protection/>
    </xf>
    <xf numFmtId="0" fontId="8" fillId="0" borderId="11" xfId="57" applyFont="1" applyBorder="1" applyAlignment="1">
      <alignment horizontal="left" wrapText="1"/>
      <protection/>
    </xf>
    <xf numFmtId="3" fontId="0" fillId="0" borderId="0" xfId="0" applyNumberFormat="1" applyFont="1" applyAlignment="1">
      <alignment/>
    </xf>
    <xf numFmtId="0" fontId="5" fillId="0" borderId="11" xfId="0" applyFont="1" applyBorder="1" applyAlignment="1">
      <alignment wrapText="1"/>
    </xf>
    <xf numFmtId="0" fontId="28" fillId="0" borderId="0" xfId="0" applyFont="1" applyAlignment="1">
      <alignment/>
    </xf>
    <xf numFmtId="0" fontId="8" fillId="0" borderId="0" xfId="57" applyFont="1" applyBorder="1" applyAlignment="1">
      <alignment horizontal="center"/>
      <protection/>
    </xf>
    <xf numFmtId="3" fontId="3" fillId="0" borderId="0" xfId="0" applyNumberFormat="1" applyFont="1" applyBorder="1" applyAlignment="1">
      <alignment horizontal="center"/>
    </xf>
    <xf numFmtId="0" fontId="3" fillId="0" borderId="0" xfId="0" applyFont="1" applyBorder="1" applyAlignment="1">
      <alignment horizontal="center" wrapText="1"/>
    </xf>
    <xf numFmtId="0" fontId="10" fillId="0" borderId="0" xfId="57" applyFont="1" applyBorder="1" applyAlignment="1">
      <alignment horizontal="center"/>
      <protection/>
    </xf>
    <xf numFmtId="3" fontId="10" fillId="0" borderId="0" xfId="57" applyNumberFormat="1" applyFont="1" applyBorder="1" applyAlignment="1">
      <alignment horizontal="center"/>
      <protection/>
    </xf>
    <xf numFmtId="0" fontId="13" fillId="0" borderId="0" xfId="57" applyFont="1" applyBorder="1" applyAlignment="1">
      <alignment horizontal="center"/>
      <protection/>
    </xf>
    <xf numFmtId="0" fontId="10" fillId="0" borderId="0" xfId="0" applyFont="1" applyBorder="1" applyAlignment="1">
      <alignment horizontal="center" wrapText="1"/>
    </xf>
    <xf numFmtId="0" fontId="5" fillId="0" borderId="0" xfId="57" applyFont="1" applyBorder="1" applyAlignment="1">
      <alignment horizontal="center"/>
      <protection/>
    </xf>
    <xf numFmtId="3" fontId="5" fillId="0" borderId="0" xfId="57" applyNumberFormat="1" applyFont="1" applyBorder="1" applyAlignment="1">
      <alignment horizontal="center"/>
      <protection/>
    </xf>
    <xf numFmtId="0" fontId="5" fillId="0" borderId="0" xfId="0" applyFont="1" applyBorder="1" applyAlignment="1">
      <alignment horizontal="center"/>
    </xf>
    <xf numFmtId="0" fontId="10" fillId="0" borderId="0" xfId="57" applyFont="1" applyBorder="1" applyAlignment="1">
      <alignment horizontal="center" wrapText="1"/>
      <protection/>
    </xf>
    <xf numFmtId="3" fontId="10" fillId="0" borderId="0" xfId="57" applyNumberFormat="1" applyFont="1" applyBorder="1" applyAlignment="1">
      <alignment horizontal="center" wrapText="1"/>
      <protection/>
    </xf>
    <xf numFmtId="0" fontId="5" fillId="0" borderId="11" xfId="0" applyFont="1" applyBorder="1" applyAlignment="1">
      <alignment horizontal="right" wrapText="1"/>
    </xf>
    <xf numFmtId="3" fontId="5" fillId="0" borderId="0" xfId="0" applyNumberFormat="1" applyFont="1" applyAlignment="1">
      <alignment/>
    </xf>
    <xf numFmtId="3" fontId="5" fillId="0" borderId="11" xfId="0" applyNumberFormat="1" applyFont="1" applyBorder="1" applyAlignment="1">
      <alignment/>
    </xf>
    <xf numFmtId="3" fontId="3" fillId="0" borderId="0" xfId="0" applyNumberFormat="1" applyFont="1" applyAlignment="1">
      <alignment/>
    </xf>
    <xf numFmtId="3" fontId="3" fillId="0" borderId="0" xfId="0" applyNumberFormat="1" applyFont="1" applyAlignment="1">
      <alignment/>
    </xf>
    <xf numFmtId="3" fontId="5" fillId="0" borderId="11" xfId="57" applyNumberFormat="1" applyFont="1" applyBorder="1" applyAlignment="1">
      <alignment horizontal="center" wrapText="1"/>
      <protection/>
    </xf>
    <xf numFmtId="3" fontId="27" fillId="0" borderId="11" xfId="0" applyNumberFormat="1" applyFont="1" applyBorder="1" applyAlignment="1">
      <alignment horizontal="center"/>
    </xf>
    <xf numFmtId="3" fontId="27" fillId="0" borderId="12" xfId="57" applyNumberFormat="1" applyFont="1" applyBorder="1" applyAlignment="1">
      <alignment horizontal="center"/>
      <protection/>
    </xf>
    <xf numFmtId="3" fontId="27" fillId="0" borderId="11" xfId="0" applyNumberFormat="1" applyFont="1" applyBorder="1" applyAlignment="1">
      <alignment/>
    </xf>
    <xf numFmtId="0" fontId="27" fillId="0" borderId="11" xfId="57" applyFont="1" applyBorder="1" applyAlignment="1">
      <alignment horizontal="left" wrapText="1"/>
      <protection/>
    </xf>
    <xf numFmtId="0" fontId="27" fillId="0" borderId="11" xfId="0" applyFont="1" applyBorder="1" applyAlignment="1">
      <alignment wrapText="1"/>
    </xf>
    <xf numFmtId="0" fontId="26" fillId="0" borderId="11" xfId="0" applyFont="1" applyBorder="1" applyAlignment="1">
      <alignment horizontal="left" wrapText="1"/>
    </xf>
    <xf numFmtId="0" fontId="13" fillId="0" borderId="0" xfId="0" applyFont="1" applyAlignment="1">
      <alignment horizontal="right"/>
    </xf>
    <xf numFmtId="0" fontId="0" fillId="0" borderId="0" xfId="57" applyFont="1">
      <alignment/>
      <protection/>
    </xf>
    <xf numFmtId="3" fontId="0" fillId="0" borderId="0" xfId="57" applyNumberFormat="1" applyFont="1" applyBorder="1">
      <alignment/>
      <protection/>
    </xf>
    <xf numFmtId="49" fontId="13" fillId="0" borderId="11" xfId="57" applyNumberFormat="1" applyFont="1" applyBorder="1" applyAlignment="1">
      <alignment horizontal="center" wrapText="1"/>
      <protection/>
    </xf>
    <xf numFmtId="0" fontId="5" fillId="0" borderId="11" xfId="57" applyFont="1" applyBorder="1" applyAlignment="1">
      <alignment horizontal="left" wrapText="1"/>
      <protection/>
    </xf>
    <xf numFmtId="3" fontId="27" fillId="0" borderId="11" xfId="57" applyNumberFormat="1" applyFont="1" applyBorder="1" applyAlignment="1">
      <alignment horizontal="center"/>
      <protection/>
    </xf>
    <xf numFmtId="3" fontId="5" fillId="0" borderId="12" xfId="57" applyNumberFormat="1" applyFont="1" applyBorder="1" applyAlignment="1">
      <alignment horizontal="center"/>
      <protection/>
    </xf>
    <xf numFmtId="0" fontId="8" fillId="0" borderId="0" xfId="0" applyFont="1" applyBorder="1" applyAlignment="1">
      <alignment horizontal="center"/>
    </xf>
    <xf numFmtId="0" fontId="15" fillId="0" borderId="11" xfId="0" applyFont="1" applyBorder="1" applyAlignment="1">
      <alignment horizontal="center"/>
    </xf>
    <xf numFmtId="0" fontId="8" fillId="0" borderId="0" xfId="0" applyFont="1" applyAlignment="1">
      <alignment horizontal="left"/>
    </xf>
    <xf numFmtId="0" fontId="5" fillId="0" borderId="0" xfId="0" applyFont="1" applyAlignment="1">
      <alignment horizontal="left"/>
    </xf>
    <xf numFmtId="0" fontId="0" fillId="0" borderId="0" xfId="0" applyFont="1" applyFill="1" applyBorder="1" applyAlignment="1">
      <alignment horizontal="center" wrapText="1"/>
    </xf>
    <xf numFmtId="0" fontId="3" fillId="0" borderId="0" xfId="0" applyFont="1" applyFill="1" applyAlignment="1">
      <alignment horizontal="right"/>
    </xf>
    <xf numFmtId="0" fontId="0" fillId="0" borderId="11" xfId="0" applyFont="1" applyBorder="1" applyAlignment="1">
      <alignment wrapText="1"/>
    </xf>
    <xf numFmtId="0" fontId="0" fillId="0" borderId="11" xfId="0" applyFont="1" applyFill="1" applyBorder="1" applyAlignment="1">
      <alignment horizontal="center" wrapText="1"/>
    </xf>
    <xf numFmtId="0" fontId="8" fillId="0" borderId="0" xfId="0" applyFont="1" applyAlignment="1">
      <alignment wrapText="1"/>
    </xf>
    <xf numFmtId="0" fontId="67" fillId="0" borderId="11" xfId="0" applyFont="1" applyBorder="1" applyAlignment="1">
      <alignment wrapText="1"/>
    </xf>
    <xf numFmtId="0" fontId="26" fillId="0" borderId="11" xfId="0" applyFont="1" applyFill="1" applyBorder="1" applyAlignment="1">
      <alignment horizontal="left" wrapText="1"/>
    </xf>
    <xf numFmtId="0" fontId="27" fillId="0" borderId="11" xfId="0" applyFont="1" applyFill="1" applyBorder="1" applyAlignment="1">
      <alignment horizontal="center" wrapText="1"/>
    </xf>
    <xf numFmtId="0" fontId="0" fillId="0" borderId="11" xfId="0" applyBorder="1" applyAlignment="1">
      <alignment horizontal="left"/>
    </xf>
    <xf numFmtId="0" fontId="9" fillId="0" borderId="0" xfId="0" applyFont="1" applyBorder="1" applyAlignment="1">
      <alignment/>
    </xf>
    <xf numFmtId="0" fontId="9" fillId="0" borderId="0" xfId="0" applyFont="1" applyBorder="1" applyAlignment="1">
      <alignment horizontal="center"/>
    </xf>
    <xf numFmtId="0" fontId="9" fillId="0" borderId="0" xfId="57" applyFont="1" applyBorder="1">
      <alignment/>
      <protection/>
    </xf>
    <xf numFmtId="3" fontId="9" fillId="0" borderId="0" xfId="0" applyNumberFormat="1" applyFont="1" applyAlignment="1">
      <alignment/>
    </xf>
    <xf numFmtId="0" fontId="9" fillId="0" borderId="0" xfId="57" applyFont="1" applyBorder="1" applyAlignment="1">
      <alignment/>
      <protection/>
    </xf>
    <xf numFmtId="0" fontId="68" fillId="0" borderId="11" xfId="0" applyFont="1" applyBorder="1" applyAlignment="1">
      <alignment/>
    </xf>
    <xf numFmtId="0" fontId="29" fillId="0" borderId="11" xfId="0" applyFont="1" applyBorder="1" applyAlignment="1">
      <alignment/>
    </xf>
    <xf numFmtId="0" fontId="5" fillId="0" borderId="0" xfId="57" applyFont="1" applyBorder="1" applyAlignment="1">
      <alignment horizontal="left" readingOrder="1"/>
      <protection/>
    </xf>
    <xf numFmtId="0" fontId="0" fillId="0" borderId="11" xfId="0" applyBorder="1" applyAlignment="1">
      <alignment horizontal="left" wrapText="1"/>
    </xf>
    <xf numFmtId="0" fontId="0" fillId="0" borderId="11" xfId="0" applyFont="1" applyBorder="1" applyAlignment="1">
      <alignment horizontal="center" wrapText="1"/>
    </xf>
    <xf numFmtId="0" fontId="8" fillId="0" borderId="0" xfId="0" applyFont="1" applyBorder="1" applyAlignment="1">
      <alignment horizontal="left"/>
    </xf>
    <xf numFmtId="0" fontId="9" fillId="0" borderId="0" xfId="0" applyFont="1" applyBorder="1" applyAlignment="1">
      <alignment horizontal="right"/>
    </xf>
    <xf numFmtId="0" fontId="9" fillId="0" borderId="0" xfId="0" applyFont="1" applyAlignment="1">
      <alignment horizontal="right"/>
    </xf>
    <xf numFmtId="0" fontId="9" fillId="0" borderId="0" xfId="0" applyFont="1" applyBorder="1" applyAlignment="1">
      <alignment horizontal="left"/>
    </xf>
    <xf numFmtId="0" fontId="0" fillId="0" borderId="15" xfId="0" applyBorder="1" applyAlignment="1">
      <alignment wrapText="1"/>
    </xf>
    <xf numFmtId="0" fontId="0" fillId="0" borderId="11" xfId="0" applyFont="1" applyBorder="1" applyAlignment="1">
      <alignment/>
    </xf>
    <xf numFmtId="0" fontId="30" fillId="0" borderId="11" xfId="57" applyFont="1" applyBorder="1" applyAlignment="1">
      <alignment horizontal="center" wrapText="1"/>
      <protection/>
    </xf>
    <xf numFmtId="0" fontId="25" fillId="0" borderId="11" xfId="0" applyFont="1" applyBorder="1" applyAlignment="1">
      <alignment horizontal="center" wrapText="1"/>
    </xf>
    <xf numFmtId="0" fontId="13" fillId="0" borderId="15" xfId="57" applyFont="1" applyBorder="1" applyAlignment="1">
      <alignment horizontal="center"/>
      <protection/>
    </xf>
    <xf numFmtId="0" fontId="15" fillId="0" borderId="11" xfId="57" applyFont="1" applyBorder="1" applyAlignment="1">
      <alignment horizontal="center" wrapText="1"/>
      <protection/>
    </xf>
    <xf numFmtId="0" fontId="8" fillId="0" borderId="11" xfId="0" applyFont="1" applyBorder="1" applyAlignment="1">
      <alignment/>
    </xf>
    <xf numFmtId="4" fontId="15" fillId="0" borderId="11" xfId="0" applyNumberFormat="1" applyFont="1" applyBorder="1" applyAlignment="1">
      <alignment horizontal="center"/>
    </xf>
    <xf numFmtId="3" fontId="13" fillId="0" borderId="11" xfId="57" applyNumberFormat="1" applyFont="1" applyBorder="1" applyAlignment="1">
      <alignment horizontal="center"/>
      <protection/>
    </xf>
    <xf numFmtId="3" fontId="15" fillId="0" borderId="11" xfId="57" applyNumberFormat="1" applyFont="1" applyBorder="1" applyAlignment="1">
      <alignment horizontal="center"/>
      <protection/>
    </xf>
    <xf numFmtId="0" fontId="13" fillId="0" borderId="11" xfId="57" applyFont="1" applyBorder="1" applyAlignment="1">
      <alignment horizontal="center" wrapText="1"/>
      <protection/>
    </xf>
    <xf numFmtId="0" fontId="0" fillId="0" borderId="0" xfId="0" applyFont="1" applyAlignment="1">
      <alignment/>
    </xf>
    <xf numFmtId="0" fontId="13" fillId="0" borderId="0" xfId="0" applyFont="1" applyBorder="1" applyAlignment="1">
      <alignment horizontal="center" wrapText="1"/>
    </xf>
    <xf numFmtId="0" fontId="3" fillId="0" borderId="0" xfId="0" applyFont="1" applyAlignment="1">
      <alignment horizontal="center" wrapText="1"/>
    </xf>
    <xf numFmtId="0" fontId="0" fillId="0" borderId="11" xfId="0" applyFont="1" applyFill="1" applyBorder="1" applyAlignment="1">
      <alignment/>
    </xf>
    <xf numFmtId="0" fontId="8" fillId="0" borderId="0" xfId="0" applyFont="1" applyBorder="1" applyAlignment="1">
      <alignment horizontal="right"/>
    </xf>
    <xf numFmtId="0" fontId="0" fillId="0" borderId="0" xfId="0" applyAlignment="1">
      <alignment horizontal="center"/>
    </xf>
    <xf numFmtId="0" fontId="5" fillId="0" borderId="11" xfId="0" applyFont="1" applyBorder="1" applyAlignment="1">
      <alignment horizontal="center"/>
    </xf>
    <xf numFmtId="0" fontId="0" fillId="0" borderId="11" xfId="0"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xf>
    <xf numFmtId="0" fontId="5" fillId="0" borderId="11" xfId="0" applyFont="1" applyBorder="1" applyAlignment="1">
      <alignment horizontal="center" wrapText="1"/>
    </xf>
    <xf numFmtId="0" fontId="3" fillId="0" borderId="0" xfId="0" applyFont="1" applyAlignment="1">
      <alignment/>
    </xf>
    <xf numFmtId="0" fontId="8" fillId="0" borderId="0" xfId="0" applyFont="1" applyAlignment="1">
      <alignment/>
    </xf>
    <xf numFmtId="0" fontId="8" fillId="0" borderId="0" xfId="57" applyFont="1" applyBorder="1" applyAlignment="1">
      <alignment horizontal="left" vertical="center" wrapText="1"/>
      <protection/>
    </xf>
    <xf numFmtId="0" fontId="8" fillId="0" borderId="0" xfId="0" applyFont="1" applyBorder="1" applyAlignment="1">
      <alignment horizontal="left"/>
    </xf>
    <xf numFmtId="0" fontId="8" fillId="0" borderId="0" xfId="0" applyFont="1" applyAlignment="1">
      <alignment horizontal="center"/>
    </xf>
    <xf numFmtId="0" fontId="8" fillId="0" borderId="0" xfId="0" applyFont="1" applyBorder="1" applyAlignment="1">
      <alignment horizontal="center"/>
    </xf>
    <xf numFmtId="0" fontId="0" fillId="0" borderId="0" xfId="0" applyAlignment="1">
      <alignment/>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15" xfId="0" applyFont="1" applyBorder="1" applyAlignment="1">
      <alignment horizontal="center"/>
    </xf>
    <xf numFmtId="0" fontId="5" fillId="0" borderId="15" xfId="0" applyFont="1" applyBorder="1" applyAlignment="1">
      <alignment horizontal="center" wrapText="1"/>
    </xf>
    <xf numFmtId="0" fontId="3" fillId="0" borderId="12" xfId="0" applyFont="1" applyBorder="1" applyAlignment="1">
      <alignment horizontal="center"/>
    </xf>
    <xf numFmtId="0" fontId="3" fillId="0" borderId="15" xfId="0" applyFont="1" applyBorder="1" applyAlignment="1">
      <alignment horizontal="center"/>
    </xf>
    <xf numFmtId="0" fontId="3" fillId="0" borderId="12" xfId="0" applyFont="1" applyBorder="1" applyAlignment="1">
      <alignment horizontal="center" wrapText="1"/>
    </xf>
    <xf numFmtId="0" fontId="3" fillId="0" borderId="15" xfId="0" applyFont="1" applyBorder="1" applyAlignment="1">
      <alignment horizontal="center" wrapText="1"/>
    </xf>
    <xf numFmtId="0" fontId="8" fillId="0" borderId="15" xfId="0" applyFont="1" applyBorder="1" applyAlignment="1">
      <alignment horizontal="center" wrapText="1"/>
    </xf>
    <xf numFmtId="0" fontId="3" fillId="0" borderId="16"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0" fillId="0" borderId="0" xfId="0" applyFont="1" applyAlignment="1">
      <alignment horizontal="center"/>
    </xf>
    <xf numFmtId="0" fontId="8" fillId="0" borderId="0" xfId="0" applyFont="1" applyBorder="1" applyAlignment="1">
      <alignment wrapText="1"/>
    </xf>
    <xf numFmtId="0" fontId="8" fillId="0" borderId="0" xfId="0" applyFont="1" applyAlignment="1">
      <alignment horizontal="center"/>
    </xf>
    <xf numFmtId="0" fontId="5" fillId="0" borderId="12" xfId="57" applyFont="1" applyBorder="1" applyAlignment="1">
      <alignment horizontal="center" wrapText="1"/>
      <protection/>
    </xf>
    <xf numFmtId="0" fontId="5" fillId="0" borderId="15" xfId="57" applyFont="1" applyBorder="1" applyAlignment="1">
      <alignment horizontal="center" wrapText="1"/>
      <protection/>
    </xf>
    <xf numFmtId="0" fontId="5" fillId="0" borderId="12" xfId="57" applyFont="1" applyBorder="1" applyAlignment="1">
      <alignment horizontal="center"/>
      <protection/>
    </xf>
    <xf numFmtId="0" fontId="5" fillId="0" borderId="15"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3" xfId="57" applyFont="1" applyBorder="1" applyAlignment="1">
      <alignment horizontal="center"/>
      <protection/>
    </xf>
    <xf numFmtId="0" fontId="0" fillId="0" borderId="15" xfId="0" applyBorder="1" applyAlignment="1">
      <alignment horizontal="center" wrapText="1"/>
    </xf>
    <xf numFmtId="0" fontId="10" fillId="0" borderId="12" xfId="0" applyFont="1" applyBorder="1" applyAlignment="1">
      <alignment horizontal="center" wrapText="1"/>
    </xf>
    <xf numFmtId="0" fontId="10" fillId="0" borderId="15" xfId="0" applyFont="1" applyBorder="1" applyAlignment="1">
      <alignment horizontal="center" wrapText="1"/>
    </xf>
    <xf numFmtId="0" fontId="5" fillId="0" borderId="11" xfId="57"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10" fillId="0" borderId="11" xfId="0" applyFont="1" applyBorder="1" applyAlignment="1">
      <alignment horizontal="center" wrapText="1"/>
    </xf>
    <xf numFmtId="0" fontId="10" fillId="0" borderId="11" xfId="0" applyFont="1" applyBorder="1" applyAlignment="1">
      <alignment horizontal="center"/>
    </xf>
    <xf numFmtId="0" fontId="8" fillId="0" borderId="0" xfId="0" applyFont="1" applyBorder="1" applyAlignment="1">
      <alignment/>
    </xf>
    <xf numFmtId="0" fontId="10" fillId="0" borderId="12" xfId="57" applyFont="1" applyBorder="1" applyAlignment="1">
      <alignment horizontal="center"/>
      <protection/>
    </xf>
    <xf numFmtId="0" fontId="10" fillId="0" borderId="15" xfId="57" applyFont="1" applyBorder="1" applyAlignment="1">
      <alignment horizontal="center"/>
      <protection/>
    </xf>
    <xf numFmtId="0" fontId="10" fillId="0" borderId="12" xfId="0" applyFont="1" applyBorder="1" applyAlignment="1">
      <alignment horizontal="center" wrapText="1"/>
    </xf>
    <xf numFmtId="0" fontId="0" fillId="0" borderId="15" xfId="0" applyBorder="1" applyAlignment="1">
      <alignment horizontal="center"/>
    </xf>
    <xf numFmtId="0" fontId="10" fillId="0" borderId="16" xfId="57" applyFont="1" applyBorder="1" applyAlignment="1">
      <alignment horizontal="center" wrapText="1"/>
      <protection/>
    </xf>
    <xf numFmtId="0" fontId="10" fillId="0" borderId="17" xfId="57" applyFont="1" applyBorder="1" applyAlignment="1">
      <alignment horizontal="center" wrapText="1"/>
      <protection/>
    </xf>
    <xf numFmtId="0" fontId="10" fillId="0" borderId="13" xfId="57" applyFont="1" applyBorder="1" applyAlignment="1">
      <alignment horizontal="center" wrapText="1"/>
      <protection/>
    </xf>
    <xf numFmtId="0" fontId="10" fillId="0" borderId="11" xfId="57" applyFont="1" applyBorder="1" applyAlignment="1">
      <alignment horizontal="center"/>
      <protection/>
    </xf>
    <xf numFmtId="0" fontId="5" fillId="0" borderId="18" xfId="0" applyFont="1" applyBorder="1" applyAlignment="1">
      <alignment wrapText="1"/>
    </xf>
    <xf numFmtId="0" fontId="0" fillId="0" borderId="0" xfId="0" applyBorder="1" applyAlignment="1">
      <alignment/>
    </xf>
    <xf numFmtId="0" fontId="5" fillId="0" borderId="12" xfId="57" applyFont="1" applyBorder="1" applyAlignment="1">
      <alignment/>
      <protection/>
    </xf>
    <xf numFmtId="0" fontId="5" fillId="0" borderId="15" xfId="57" applyFont="1" applyBorder="1" applyAlignment="1">
      <alignment/>
      <protection/>
    </xf>
    <xf numFmtId="0" fontId="5" fillId="0" borderId="11" xfId="0" applyFont="1" applyBorder="1" applyAlignment="1">
      <alignment wrapText="1"/>
    </xf>
    <xf numFmtId="0" fontId="0" fillId="0" borderId="11" xfId="0" applyBorder="1" applyAlignment="1">
      <alignment/>
    </xf>
    <xf numFmtId="0" fontId="5" fillId="0" borderId="11" xfId="0" applyFont="1" applyBorder="1" applyAlignment="1">
      <alignment horizontal="left" wrapText="1"/>
    </xf>
    <xf numFmtId="0" fontId="0" fillId="0" borderId="11" xfId="0" applyBorder="1" applyAlignment="1">
      <alignment horizontal="left"/>
    </xf>
    <xf numFmtId="0" fontId="5" fillId="0" borderId="11" xfId="57" applyFont="1" applyBorder="1" applyAlignment="1">
      <alignment horizontal="center" wrapText="1"/>
      <protection/>
    </xf>
    <xf numFmtId="0" fontId="3" fillId="0" borderId="0" xfId="0" applyFont="1" applyAlignment="1">
      <alignment horizontal="center"/>
    </xf>
    <xf numFmtId="0" fontId="5" fillId="0" borderId="16" xfId="57" applyFont="1" applyBorder="1" applyAlignment="1">
      <alignment horizontal="center" wrapText="1"/>
      <protection/>
    </xf>
    <xf numFmtId="0" fontId="5" fillId="0" borderId="17" xfId="57" applyFont="1" applyBorder="1" applyAlignment="1">
      <alignment horizontal="center" wrapText="1"/>
      <protection/>
    </xf>
    <xf numFmtId="0" fontId="5" fillId="0" borderId="13" xfId="57" applyFont="1" applyBorder="1" applyAlignment="1">
      <alignment horizontal="center" wrapText="1"/>
      <protection/>
    </xf>
    <xf numFmtId="0" fontId="5" fillId="0" borderId="12" xfId="57" applyFont="1" applyBorder="1" applyAlignment="1">
      <alignment horizontal="center" wrapText="1"/>
      <protection/>
    </xf>
    <xf numFmtId="0" fontId="5" fillId="0" borderId="15" xfId="0" applyFont="1" applyBorder="1" applyAlignment="1">
      <alignment horizontal="center"/>
    </xf>
    <xf numFmtId="0" fontId="5" fillId="0" borderId="15" xfId="57" applyFont="1" applyBorder="1" applyAlignment="1">
      <alignment horizontal="center" wrapText="1"/>
      <protection/>
    </xf>
    <xf numFmtId="0" fontId="5" fillId="0" borderId="12" xfId="57" applyFont="1" applyBorder="1" applyAlignment="1">
      <alignment horizontal="center"/>
      <protection/>
    </xf>
    <xf numFmtId="0" fontId="5" fillId="0" borderId="15" xfId="57" applyFont="1" applyBorder="1" applyAlignment="1">
      <alignment horizontal="center"/>
      <protection/>
    </xf>
    <xf numFmtId="0" fontId="5" fillId="0" borderId="12" xfId="0" applyFont="1" applyBorder="1" applyAlignment="1">
      <alignment horizontal="center" wrapText="1"/>
    </xf>
    <xf numFmtId="0" fontId="5" fillId="0" borderId="15" xfId="0" applyFont="1" applyBorder="1" applyAlignment="1">
      <alignment horizontal="center" wrapText="1"/>
    </xf>
    <xf numFmtId="0" fontId="8" fillId="0" borderId="0" xfId="0" applyFont="1" applyBorder="1" applyAlignment="1">
      <alignment/>
    </xf>
    <xf numFmtId="0" fontId="3" fillId="0" borderId="0" xfId="0" applyFont="1" applyAlignment="1">
      <alignment horizontal="center"/>
    </xf>
    <xf numFmtId="0" fontId="5" fillId="0" borderId="16" xfId="57" applyFont="1" applyBorder="1" applyAlignment="1">
      <alignment horizontal="center" wrapText="1"/>
      <protection/>
    </xf>
    <xf numFmtId="0" fontId="5" fillId="0" borderId="17" xfId="57" applyFont="1" applyBorder="1" applyAlignment="1">
      <alignment horizontal="center" wrapText="1"/>
      <protection/>
    </xf>
    <xf numFmtId="0" fontId="5" fillId="0" borderId="13" xfId="57" applyFont="1" applyBorder="1" applyAlignment="1">
      <alignment horizontal="center" wrapText="1"/>
      <protection/>
    </xf>
    <xf numFmtId="0" fontId="8" fillId="0" borderId="0" xfId="0" applyFont="1" applyAlignment="1">
      <alignment horizontal="center"/>
    </xf>
    <xf numFmtId="0" fontId="5" fillId="0" borderId="11" xfId="57" applyFont="1" applyBorder="1" applyAlignment="1">
      <alignment horizontal="center"/>
      <protection/>
    </xf>
    <xf numFmtId="0" fontId="5" fillId="0" borderId="11" xfId="0" applyFont="1" applyBorder="1" applyAlignment="1">
      <alignment horizontal="center"/>
    </xf>
    <xf numFmtId="0" fontId="5" fillId="0" borderId="11" xfId="0" applyFont="1" applyBorder="1" applyAlignment="1">
      <alignment horizontal="center" wrapText="1"/>
    </xf>
    <xf numFmtId="0" fontId="14" fillId="0" borderId="0" xfId="0" applyFont="1" applyAlignment="1">
      <alignment/>
    </xf>
    <xf numFmtId="0" fontId="15" fillId="0" borderId="0" xfId="0" applyFont="1" applyAlignment="1">
      <alignment/>
    </xf>
    <xf numFmtId="0" fontId="10" fillId="0" borderId="12" xfId="57" applyFont="1" applyBorder="1" applyAlignment="1">
      <alignment wrapText="1"/>
      <protection/>
    </xf>
    <xf numFmtId="0" fontId="13" fillId="0" borderId="15" xfId="0" applyFont="1" applyBorder="1" applyAlignment="1">
      <alignment/>
    </xf>
    <xf numFmtId="0" fontId="10" fillId="0" borderId="15" xfId="57" applyFont="1" applyBorder="1" applyAlignment="1">
      <alignment wrapText="1"/>
      <protection/>
    </xf>
    <xf numFmtId="0" fontId="14" fillId="0" borderId="0" xfId="0" applyFont="1" applyAlignment="1">
      <alignment wrapText="1"/>
    </xf>
    <xf numFmtId="0" fontId="13" fillId="0" borderId="0" xfId="0" applyFont="1" applyAlignment="1">
      <alignment wrapText="1"/>
    </xf>
    <xf numFmtId="0" fontId="14" fillId="0" borderId="0" xfId="0" applyFont="1" applyAlignment="1">
      <alignment/>
    </xf>
    <xf numFmtId="0" fontId="10" fillId="0" borderId="12" xfId="57" applyFont="1" applyBorder="1" applyAlignment="1">
      <alignment/>
      <protection/>
    </xf>
    <xf numFmtId="0" fontId="10" fillId="0" borderId="15" xfId="57" applyFont="1" applyBorder="1" applyAlignment="1">
      <alignment/>
      <protection/>
    </xf>
    <xf numFmtId="0" fontId="10" fillId="0" borderId="12" xfId="0" applyFont="1" applyBorder="1" applyAlignment="1">
      <alignment wrapText="1"/>
    </xf>
    <xf numFmtId="0" fontId="8" fillId="0" borderId="0" xfId="0" applyFont="1" applyAlignment="1">
      <alignment horizontal="left"/>
    </xf>
    <xf numFmtId="0" fontId="5" fillId="0" borderId="11" xfId="57" applyFont="1" applyBorder="1" applyAlignment="1">
      <alignment wrapText="1"/>
      <protection/>
    </xf>
    <xf numFmtId="0" fontId="5" fillId="0" borderId="11" xfId="0" applyFont="1" applyBorder="1" applyAlignment="1">
      <alignment/>
    </xf>
    <xf numFmtId="0" fontId="5" fillId="0" borderId="12" xfId="0" applyFont="1" applyBorder="1" applyAlignment="1">
      <alignment wrapText="1"/>
    </xf>
    <xf numFmtId="0" fontId="5" fillId="0" borderId="15" xfId="0" applyFont="1" applyBorder="1" applyAlignment="1">
      <alignment/>
    </xf>
    <xf numFmtId="0" fontId="9" fillId="0" borderId="0" xfId="0" applyFont="1" applyAlignment="1">
      <alignment horizontal="center"/>
    </xf>
    <xf numFmtId="0" fontId="9" fillId="0" borderId="0" xfId="0" applyFont="1" applyBorder="1" applyAlignment="1">
      <alignment horizontal="center"/>
    </xf>
    <xf numFmtId="0" fontId="5" fillId="0" borderId="12" xfId="0" applyFont="1" applyBorder="1" applyAlignment="1">
      <alignment/>
    </xf>
    <xf numFmtId="0" fontId="0" fillId="0" borderId="15" xfId="0" applyBorder="1" applyAlignment="1">
      <alignment/>
    </xf>
    <xf numFmtId="0" fontId="10" fillId="0" borderId="11" xfId="0" applyFont="1" applyBorder="1" applyAlignment="1">
      <alignment horizontal="center" wrapText="1"/>
    </xf>
    <xf numFmtId="0" fontId="10" fillId="0" borderId="15" xfId="0" applyFont="1" applyBorder="1" applyAlignment="1">
      <alignment horizontal="center" wrapText="1"/>
    </xf>
    <xf numFmtId="0" fontId="10" fillId="0" borderId="11" xfId="57" applyFont="1" applyBorder="1" applyAlignment="1">
      <alignment horizontal="center" wrapText="1"/>
      <protection/>
    </xf>
    <xf numFmtId="0" fontId="5" fillId="0" borderId="12" xfId="57" applyFont="1" applyBorder="1" applyAlignment="1">
      <alignment wrapText="1"/>
      <protection/>
    </xf>
    <xf numFmtId="0" fontId="5" fillId="0" borderId="0" xfId="0" applyFont="1" applyAlignment="1">
      <alignment horizontal="center" wrapText="1"/>
    </xf>
    <xf numFmtId="0" fontId="5" fillId="0" borderId="16" xfId="57" applyFont="1" applyBorder="1" applyAlignment="1">
      <alignment/>
      <protection/>
    </xf>
    <xf numFmtId="0" fontId="5" fillId="0" borderId="17" xfId="57" applyFont="1" applyBorder="1" applyAlignment="1">
      <alignment/>
      <protection/>
    </xf>
    <xf numFmtId="0" fontId="5" fillId="0" borderId="13" xfId="57" applyFont="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0</xdr:rowOff>
    </xdr:from>
    <xdr:to>
      <xdr:col>1</xdr:col>
      <xdr:colOff>152400</xdr:colOff>
      <xdr:row>39</xdr:row>
      <xdr:rowOff>0</xdr:rowOff>
    </xdr:to>
    <xdr:pic>
      <xdr:nvPicPr>
        <xdr:cNvPr id="1" name="Picture 1"/>
        <xdr:cNvPicPr preferRelativeResize="1">
          <a:picLocks noChangeAspect="1"/>
        </xdr:cNvPicPr>
      </xdr:nvPicPr>
      <xdr:blipFill>
        <a:blip r:embed="rId1"/>
        <a:stretch>
          <a:fillRect/>
        </a:stretch>
      </xdr:blipFill>
      <xdr:spPr>
        <a:xfrm>
          <a:off x="371475" y="9582150"/>
          <a:ext cx="152400" cy="152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85725</xdr:colOff>
      <xdr:row>0</xdr:row>
      <xdr:rowOff>85725</xdr:rowOff>
    </xdr:to>
    <xdr:pic>
      <xdr:nvPicPr>
        <xdr:cNvPr id="1" name="tr_id_img_10" descr="plus"/>
        <xdr:cNvPicPr preferRelativeResize="1">
          <a:picLocks noChangeAspect="1"/>
        </xdr:cNvPicPr>
      </xdr:nvPicPr>
      <xdr:blipFill>
        <a:blip r:embed="rId1"/>
        <a:stretch>
          <a:fillRect/>
        </a:stretch>
      </xdr:blipFill>
      <xdr:spPr>
        <a:xfrm>
          <a:off x="2228850" y="0"/>
          <a:ext cx="85725" cy="85725"/>
        </a:xfrm>
        <a:prstGeom prst="rect">
          <a:avLst/>
        </a:prstGeom>
        <a:noFill/>
        <a:ln w="9525" cmpd="sng">
          <a:noFill/>
        </a:ln>
      </xdr:spPr>
    </xdr:pic>
    <xdr:clientData/>
  </xdr:twoCellAnchor>
  <xdr:twoCellAnchor editAs="oneCell">
    <xdr:from>
      <xdr:col>2</xdr:col>
      <xdr:colOff>0</xdr:colOff>
      <xdr:row>0</xdr:row>
      <xdr:rowOff>0</xdr:rowOff>
    </xdr:from>
    <xdr:to>
      <xdr:col>2</xdr:col>
      <xdr:colOff>85725</xdr:colOff>
      <xdr:row>0</xdr:row>
      <xdr:rowOff>85725</xdr:rowOff>
    </xdr:to>
    <xdr:pic>
      <xdr:nvPicPr>
        <xdr:cNvPr id="2" name="tr_id_img_10" descr="plus"/>
        <xdr:cNvPicPr preferRelativeResize="1">
          <a:picLocks noChangeAspect="1"/>
        </xdr:cNvPicPr>
      </xdr:nvPicPr>
      <xdr:blipFill>
        <a:blip r:embed="rId1"/>
        <a:stretch>
          <a:fillRect/>
        </a:stretch>
      </xdr:blipFill>
      <xdr:spPr>
        <a:xfrm>
          <a:off x="2228850" y="0"/>
          <a:ext cx="85725" cy="85725"/>
        </a:xfrm>
        <a:prstGeom prst="rect">
          <a:avLst/>
        </a:prstGeom>
        <a:noFill/>
        <a:ln w="9525" cmpd="sng">
          <a:noFill/>
        </a:ln>
      </xdr:spPr>
    </xdr:pic>
    <xdr:clientData/>
  </xdr:twoCellAnchor>
  <xdr:twoCellAnchor editAs="oneCell">
    <xdr:from>
      <xdr:col>0</xdr:col>
      <xdr:colOff>0</xdr:colOff>
      <xdr:row>0</xdr:row>
      <xdr:rowOff>0</xdr:rowOff>
    </xdr:from>
    <xdr:to>
      <xdr:col>0</xdr:col>
      <xdr:colOff>85725</xdr:colOff>
      <xdr:row>0</xdr:row>
      <xdr:rowOff>85725</xdr:rowOff>
    </xdr:to>
    <xdr:pic>
      <xdr:nvPicPr>
        <xdr:cNvPr id="3" name="tr_id_img_10" descr="plus"/>
        <xdr:cNvPicPr preferRelativeResize="1">
          <a:picLocks noChangeAspect="1"/>
        </xdr:cNvPicPr>
      </xdr:nvPicPr>
      <xdr:blipFill>
        <a:blip r:embed="rId1"/>
        <a:stretch>
          <a:fillRect/>
        </a:stretch>
      </xdr:blipFill>
      <xdr:spPr>
        <a:xfrm>
          <a:off x="0" y="0"/>
          <a:ext cx="85725" cy="85725"/>
        </a:xfrm>
        <a:prstGeom prst="rect">
          <a:avLst/>
        </a:prstGeom>
        <a:noFill/>
        <a:ln w="9525" cmpd="sng">
          <a:noFill/>
        </a:ln>
      </xdr:spPr>
    </xdr:pic>
    <xdr:clientData/>
  </xdr:twoCellAnchor>
  <xdr:twoCellAnchor editAs="oneCell">
    <xdr:from>
      <xdr:col>2</xdr:col>
      <xdr:colOff>0</xdr:colOff>
      <xdr:row>0</xdr:row>
      <xdr:rowOff>0</xdr:rowOff>
    </xdr:from>
    <xdr:to>
      <xdr:col>2</xdr:col>
      <xdr:colOff>85725</xdr:colOff>
      <xdr:row>0</xdr:row>
      <xdr:rowOff>85725</xdr:rowOff>
    </xdr:to>
    <xdr:pic>
      <xdr:nvPicPr>
        <xdr:cNvPr id="4" name="tr_id_img_10" descr="plus"/>
        <xdr:cNvPicPr preferRelativeResize="1">
          <a:picLocks noChangeAspect="1"/>
        </xdr:cNvPicPr>
      </xdr:nvPicPr>
      <xdr:blipFill>
        <a:blip r:embed="rId1"/>
        <a:stretch>
          <a:fillRect/>
        </a:stretch>
      </xdr:blipFill>
      <xdr:spPr>
        <a:xfrm>
          <a:off x="2228850" y="0"/>
          <a:ext cx="85725" cy="85725"/>
        </a:xfrm>
        <a:prstGeom prst="rect">
          <a:avLst/>
        </a:prstGeom>
        <a:noFill/>
        <a:ln w="9525" cmpd="sng">
          <a:noFill/>
        </a:ln>
      </xdr:spPr>
    </xdr:pic>
    <xdr:clientData/>
  </xdr:twoCellAnchor>
  <xdr:twoCellAnchor editAs="oneCell">
    <xdr:from>
      <xdr:col>2</xdr:col>
      <xdr:colOff>0</xdr:colOff>
      <xdr:row>0</xdr:row>
      <xdr:rowOff>0</xdr:rowOff>
    </xdr:from>
    <xdr:to>
      <xdr:col>2</xdr:col>
      <xdr:colOff>85725</xdr:colOff>
      <xdr:row>0</xdr:row>
      <xdr:rowOff>85725</xdr:rowOff>
    </xdr:to>
    <xdr:pic>
      <xdr:nvPicPr>
        <xdr:cNvPr id="5" name="tr_id_img_10" descr="plus"/>
        <xdr:cNvPicPr preferRelativeResize="1">
          <a:picLocks noChangeAspect="1"/>
        </xdr:cNvPicPr>
      </xdr:nvPicPr>
      <xdr:blipFill>
        <a:blip r:embed="rId1"/>
        <a:stretch>
          <a:fillRect/>
        </a:stretch>
      </xdr:blipFill>
      <xdr:spPr>
        <a:xfrm>
          <a:off x="2228850" y="0"/>
          <a:ext cx="85725" cy="85725"/>
        </a:xfrm>
        <a:prstGeom prst="rect">
          <a:avLst/>
        </a:prstGeom>
        <a:noFill/>
        <a:ln w="9525" cmpd="sng">
          <a:noFill/>
        </a:ln>
      </xdr:spPr>
    </xdr:pic>
    <xdr:clientData/>
  </xdr:twoCellAnchor>
  <xdr:twoCellAnchor editAs="oneCell">
    <xdr:from>
      <xdr:col>2</xdr:col>
      <xdr:colOff>0</xdr:colOff>
      <xdr:row>30</xdr:row>
      <xdr:rowOff>0</xdr:rowOff>
    </xdr:from>
    <xdr:to>
      <xdr:col>2</xdr:col>
      <xdr:colOff>85725</xdr:colOff>
      <xdr:row>30</xdr:row>
      <xdr:rowOff>85725</xdr:rowOff>
    </xdr:to>
    <xdr:pic>
      <xdr:nvPicPr>
        <xdr:cNvPr id="6" name="tr_id_img_10" descr="plus"/>
        <xdr:cNvPicPr preferRelativeResize="1">
          <a:picLocks noChangeAspect="1"/>
        </xdr:cNvPicPr>
      </xdr:nvPicPr>
      <xdr:blipFill>
        <a:blip r:embed="rId1"/>
        <a:stretch>
          <a:fillRect/>
        </a:stretch>
      </xdr:blipFill>
      <xdr:spPr>
        <a:xfrm>
          <a:off x="2228850" y="13496925"/>
          <a:ext cx="85725" cy="85725"/>
        </a:xfrm>
        <a:prstGeom prst="rect">
          <a:avLst/>
        </a:prstGeom>
        <a:noFill/>
        <a:ln w="9525" cmpd="sng">
          <a:noFill/>
        </a:ln>
      </xdr:spPr>
    </xdr:pic>
    <xdr:clientData/>
  </xdr:twoCellAnchor>
  <xdr:twoCellAnchor editAs="oneCell">
    <xdr:from>
      <xdr:col>2</xdr:col>
      <xdr:colOff>0</xdr:colOff>
      <xdr:row>30</xdr:row>
      <xdr:rowOff>0</xdr:rowOff>
    </xdr:from>
    <xdr:to>
      <xdr:col>2</xdr:col>
      <xdr:colOff>85725</xdr:colOff>
      <xdr:row>30</xdr:row>
      <xdr:rowOff>85725</xdr:rowOff>
    </xdr:to>
    <xdr:pic>
      <xdr:nvPicPr>
        <xdr:cNvPr id="7" name="tr_id_img_10" descr="plus"/>
        <xdr:cNvPicPr preferRelativeResize="1">
          <a:picLocks noChangeAspect="1"/>
        </xdr:cNvPicPr>
      </xdr:nvPicPr>
      <xdr:blipFill>
        <a:blip r:embed="rId1"/>
        <a:stretch>
          <a:fillRect/>
        </a:stretch>
      </xdr:blipFill>
      <xdr:spPr>
        <a:xfrm>
          <a:off x="2228850" y="13496925"/>
          <a:ext cx="85725"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zoomScalePageLayoutView="0" workbookViewId="0" topLeftCell="A1">
      <selection activeCell="E27" sqref="E27"/>
    </sheetView>
  </sheetViews>
  <sheetFormatPr defaultColWidth="9.140625" defaultRowHeight="12.75"/>
  <cols>
    <col min="1" max="1" width="6.28125" style="0" customWidth="1"/>
    <col min="2" max="2" width="30.28125" style="0" customWidth="1"/>
    <col min="3" max="3" width="12.57421875" style="0" customWidth="1"/>
    <col min="4" max="4" width="14.421875" style="0" customWidth="1"/>
    <col min="5" max="5" width="12.57421875" style="0" customWidth="1"/>
    <col min="6" max="6" width="10.8515625" style="0" customWidth="1"/>
    <col min="7" max="7" width="13.28125" style="0" customWidth="1"/>
    <col min="8" max="8" width="17.421875" style="0" customWidth="1"/>
    <col min="9" max="9" width="12.140625" style="0" customWidth="1"/>
    <col min="10" max="10" width="15.140625" style="0" customWidth="1"/>
    <col min="12" max="13" width="9.7109375" style="0" bestFit="1"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78</v>
      </c>
      <c r="J2" s="50"/>
    </row>
    <row r="3" spans="1:10" ht="12.75">
      <c r="A3" s="50"/>
      <c r="B3" s="50"/>
      <c r="C3" s="50"/>
      <c r="D3" s="50"/>
      <c r="E3" s="50"/>
      <c r="F3" s="50"/>
      <c r="G3" s="50"/>
      <c r="H3" s="50"/>
      <c r="I3" s="373"/>
      <c r="J3" s="374"/>
    </row>
    <row r="4" spans="1:10" ht="12.75">
      <c r="A4" s="50"/>
      <c r="B4" s="50"/>
      <c r="C4" s="50"/>
      <c r="D4" s="50"/>
      <c r="E4" s="50"/>
      <c r="F4" s="50"/>
      <c r="G4" s="50"/>
      <c r="H4" s="69" t="s">
        <v>180</v>
      </c>
      <c r="I4" s="67"/>
      <c r="J4" s="53"/>
    </row>
    <row r="5" spans="1:10" ht="14.25" customHeight="1">
      <c r="A5" s="49"/>
      <c r="B5" s="49"/>
      <c r="C5" s="50"/>
      <c r="D5" s="50"/>
      <c r="E5" s="50"/>
      <c r="F5" s="50"/>
      <c r="G5" s="50"/>
      <c r="H5" s="69" t="s">
        <v>171</v>
      </c>
      <c r="I5" s="67"/>
      <c r="J5" s="50"/>
    </row>
    <row r="6" spans="1:10" ht="12.75">
      <c r="A6" s="50"/>
      <c r="B6" s="50"/>
      <c r="C6" s="50"/>
      <c r="D6" s="51"/>
      <c r="E6" s="52"/>
      <c r="F6" s="52"/>
      <c r="G6" s="52"/>
      <c r="H6" s="69" t="s">
        <v>260</v>
      </c>
      <c r="I6" s="67"/>
      <c r="J6" s="50"/>
    </row>
    <row r="7" spans="1:10" ht="12.75">
      <c r="A7" s="50"/>
      <c r="B7" s="51" t="s">
        <v>53</v>
      </c>
      <c r="C7" s="52"/>
      <c r="D7" s="49"/>
      <c r="E7" s="49"/>
      <c r="F7" s="49"/>
      <c r="G7" s="375"/>
      <c r="H7" s="376"/>
      <c r="I7" s="376"/>
      <c r="J7" s="376"/>
    </row>
    <row r="8" spans="2:12" ht="12.75">
      <c r="B8" s="109" t="s">
        <v>70</v>
      </c>
      <c r="G8" s="6"/>
      <c r="H8" s="49" t="s">
        <v>329</v>
      </c>
      <c r="I8" s="375"/>
      <c r="J8" s="376"/>
      <c r="K8" s="376"/>
      <c r="L8" s="376"/>
    </row>
    <row r="9" spans="7:12" ht="12.75">
      <c r="G9" s="6"/>
      <c r="H9" s="49" t="s">
        <v>330</v>
      </c>
      <c r="I9" s="66"/>
      <c r="J9" s="54"/>
      <c r="K9" s="54"/>
      <c r="L9" s="54"/>
    </row>
    <row r="10" spans="2:3" ht="12.75">
      <c r="B10" s="147" t="s">
        <v>129</v>
      </c>
      <c r="C10" s="1"/>
    </row>
    <row r="11" spans="1:10" ht="12.75" customHeight="1">
      <c r="A11" s="367" t="s">
        <v>1</v>
      </c>
      <c r="B11" s="372" t="s">
        <v>56</v>
      </c>
      <c r="C11" s="367" t="s">
        <v>2</v>
      </c>
      <c r="D11" s="369" t="s">
        <v>3</v>
      </c>
      <c r="E11" s="370"/>
      <c r="F11" s="371"/>
      <c r="G11" s="372" t="s">
        <v>60</v>
      </c>
      <c r="H11" s="372" t="s">
        <v>57</v>
      </c>
      <c r="I11" s="372" t="s">
        <v>58</v>
      </c>
      <c r="J11" s="372" t="s">
        <v>59</v>
      </c>
    </row>
    <row r="12" spans="1:10" ht="49.5" customHeight="1">
      <c r="A12" s="368"/>
      <c r="B12" s="368"/>
      <c r="C12" s="368"/>
      <c r="D12" s="117" t="s">
        <v>5</v>
      </c>
      <c r="E12" s="117" t="s">
        <v>6</v>
      </c>
      <c r="F12" s="41" t="s">
        <v>115</v>
      </c>
      <c r="G12" s="372"/>
      <c r="H12" s="367"/>
      <c r="I12" s="367"/>
      <c r="J12" s="372"/>
    </row>
    <row r="13" spans="1:10" ht="63" customHeight="1">
      <c r="A13" s="162">
        <v>1</v>
      </c>
      <c r="B13" s="201" t="s">
        <v>265</v>
      </c>
      <c r="C13" s="164" t="s">
        <v>201</v>
      </c>
      <c r="D13" s="165">
        <f>F13/1.2</f>
        <v>20833.333333333336</v>
      </c>
      <c r="E13" s="165">
        <f>D13/4.53</f>
        <v>4598.96983075791</v>
      </c>
      <c r="F13" s="165">
        <v>25000</v>
      </c>
      <c r="G13" s="163" t="s">
        <v>101</v>
      </c>
      <c r="H13" s="162" t="s">
        <v>106</v>
      </c>
      <c r="I13" s="162" t="s">
        <v>74</v>
      </c>
      <c r="J13" s="153" t="s">
        <v>189</v>
      </c>
    </row>
    <row r="14" spans="1:10" ht="38.25">
      <c r="A14" s="42">
        <v>2</v>
      </c>
      <c r="B14" s="198" t="s">
        <v>266</v>
      </c>
      <c r="C14" s="166" t="s">
        <v>202</v>
      </c>
      <c r="D14" s="165">
        <f>F14/1.2</f>
        <v>20833.333333333336</v>
      </c>
      <c r="E14" s="165">
        <f>D14/4.53</f>
        <v>4598.96983075791</v>
      </c>
      <c r="F14" s="155">
        <v>25000</v>
      </c>
      <c r="G14" s="153" t="s">
        <v>101</v>
      </c>
      <c r="H14" s="42" t="s">
        <v>106</v>
      </c>
      <c r="I14" s="42" t="s">
        <v>74</v>
      </c>
      <c r="J14" s="153" t="s">
        <v>189</v>
      </c>
    </row>
    <row r="15" spans="1:10" ht="38.25">
      <c r="A15" s="42">
        <v>3</v>
      </c>
      <c r="B15" s="198" t="s">
        <v>196</v>
      </c>
      <c r="C15" s="160" t="s">
        <v>193</v>
      </c>
      <c r="D15" s="165">
        <f>F15/1.2</f>
        <v>8333.333333333334</v>
      </c>
      <c r="E15" s="165">
        <f>D15/4.53</f>
        <v>1839.587932303164</v>
      </c>
      <c r="F15" s="155">
        <v>10000</v>
      </c>
      <c r="G15" s="153" t="s">
        <v>101</v>
      </c>
      <c r="H15" s="42" t="s">
        <v>106</v>
      </c>
      <c r="I15" s="42" t="s">
        <v>74</v>
      </c>
      <c r="J15" s="153" t="s">
        <v>189</v>
      </c>
    </row>
    <row r="16" spans="1:10" ht="48">
      <c r="A16" s="42">
        <v>4</v>
      </c>
      <c r="B16" s="198" t="s">
        <v>197</v>
      </c>
      <c r="C16" s="166" t="s">
        <v>203</v>
      </c>
      <c r="D16" s="165">
        <f>F16/1.2</f>
        <v>2500</v>
      </c>
      <c r="E16" s="165">
        <f>D16/4.53</f>
        <v>551.8763796909492</v>
      </c>
      <c r="F16" s="155">
        <v>3000</v>
      </c>
      <c r="G16" s="153" t="s">
        <v>101</v>
      </c>
      <c r="H16" s="42" t="s">
        <v>106</v>
      </c>
      <c r="I16" s="42" t="s">
        <v>74</v>
      </c>
      <c r="J16" s="153" t="s">
        <v>189</v>
      </c>
    </row>
    <row r="17" spans="1:12" ht="12.75">
      <c r="A17" s="27"/>
      <c r="B17" s="43" t="s">
        <v>8</v>
      </c>
      <c r="C17" s="43"/>
      <c r="D17" s="120">
        <f>SUM(D13:D16)</f>
        <v>52500.00000000001</v>
      </c>
      <c r="E17" s="120">
        <f>SUM(E13:E16)</f>
        <v>11589.403973509934</v>
      </c>
      <c r="F17" s="120">
        <f>SUM(F13:F16)</f>
        <v>63000</v>
      </c>
      <c r="G17" s="27"/>
      <c r="H17" s="27"/>
      <c r="I17" s="27"/>
      <c r="J17" s="27"/>
      <c r="K17" s="157"/>
      <c r="L17" s="157"/>
    </row>
    <row r="18" spans="1:13" ht="12.75" customHeight="1">
      <c r="A18" s="279" t="s">
        <v>325</v>
      </c>
      <c r="B18" s="279"/>
      <c r="C18" s="279"/>
      <c r="D18" s="279"/>
      <c r="E18" s="279"/>
      <c r="F18" s="279"/>
      <c r="G18" s="279"/>
      <c r="H18" s="279"/>
      <c r="I18" s="279"/>
      <c r="J18" s="279"/>
      <c r="L18" s="157"/>
      <c r="M18" s="157"/>
    </row>
    <row r="19" spans="1:10" ht="12.75">
      <c r="A19" s="279" t="s">
        <v>326</v>
      </c>
      <c r="B19" s="279"/>
      <c r="C19" s="279"/>
      <c r="D19" s="279"/>
      <c r="E19" s="279"/>
      <c r="F19" s="279"/>
      <c r="G19" s="279" t="s">
        <v>263</v>
      </c>
      <c r="H19" s="279"/>
      <c r="I19" s="279"/>
      <c r="J19" s="279"/>
    </row>
    <row r="20" spans="1:10" ht="12.75">
      <c r="A20" s="279"/>
      <c r="B20" s="279"/>
      <c r="C20" s="279"/>
      <c r="D20" s="366" t="s">
        <v>332</v>
      </c>
      <c r="E20" s="366"/>
      <c r="F20" s="279"/>
      <c r="G20" s="279" t="s">
        <v>185</v>
      </c>
      <c r="H20" s="279"/>
      <c r="I20" s="279"/>
      <c r="J20" s="279"/>
    </row>
    <row r="21" spans="1:10" ht="12.75">
      <c r="A21" s="280"/>
      <c r="B21" s="280"/>
      <c r="C21" s="281" t="s">
        <v>267</v>
      </c>
      <c r="D21" s="366" t="s">
        <v>328</v>
      </c>
      <c r="E21" s="366"/>
      <c r="F21" s="279"/>
      <c r="G21" s="279" t="s">
        <v>264</v>
      </c>
      <c r="H21" s="279"/>
      <c r="I21" s="279"/>
      <c r="J21" s="279"/>
    </row>
    <row r="22" spans="1:10" ht="12.75">
      <c r="A22" s="279"/>
      <c r="B22" s="279"/>
      <c r="C22" s="279"/>
      <c r="D22" s="279"/>
      <c r="E22" s="279"/>
      <c r="F22" s="279"/>
      <c r="G22" s="279"/>
      <c r="H22" s="279"/>
      <c r="I22" s="279" t="s">
        <v>261</v>
      </c>
      <c r="J22" s="279"/>
    </row>
    <row r="23" spans="1:10" ht="12.75">
      <c r="A23" s="279"/>
      <c r="B23" s="279"/>
      <c r="C23" s="279"/>
      <c r="D23" s="279"/>
      <c r="E23" s="279"/>
      <c r="F23" s="279"/>
      <c r="G23" s="279"/>
      <c r="H23" s="279"/>
      <c r="I23" s="279" t="s">
        <v>262</v>
      </c>
      <c r="J23" s="279"/>
    </row>
    <row r="24" spans="1:10" ht="12.75">
      <c r="A24" s="50"/>
      <c r="B24" s="50"/>
      <c r="C24" s="50"/>
      <c r="D24" s="50"/>
      <c r="E24" s="50"/>
      <c r="F24" s="50"/>
      <c r="G24" s="50"/>
      <c r="H24" s="50"/>
      <c r="I24" s="50"/>
      <c r="J24" s="50"/>
    </row>
    <row r="25" ht="12.75">
      <c r="I25" s="70"/>
    </row>
  </sheetData>
  <sheetProtection/>
  <mergeCells count="13">
    <mergeCell ref="G11:G12"/>
    <mergeCell ref="H11:H12"/>
    <mergeCell ref="I3:J3"/>
    <mergeCell ref="G7:J7"/>
    <mergeCell ref="I8:L8"/>
    <mergeCell ref="J11:J12"/>
    <mergeCell ref="I11:I12"/>
    <mergeCell ref="D20:E20"/>
    <mergeCell ref="D21:E21"/>
    <mergeCell ref="A11:A12"/>
    <mergeCell ref="C11:C12"/>
    <mergeCell ref="D11:F11"/>
    <mergeCell ref="B11:B12"/>
  </mergeCells>
  <printOptions/>
  <pageMargins left="0.32" right="0.27" top="0.67" bottom="0.61" header="0.5" footer="0.5"/>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L37"/>
  <sheetViews>
    <sheetView zoomScalePageLayoutView="0" workbookViewId="0" topLeftCell="A16">
      <selection activeCell="A23" sqref="A23:IV23"/>
    </sheetView>
  </sheetViews>
  <sheetFormatPr defaultColWidth="9.140625" defaultRowHeight="12.75"/>
  <cols>
    <col min="1" max="1" width="5.57421875" style="0" customWidth="1"/>
    <col min="2" max="2" width="38.7109375" style="0" customWidth="1"/>
    <col min="3" max="3" width="13.00390625" style="0" customWidth="1"/>
    <col min="4" max="5" width="11.00390625" style="0" customWidth="1"/>
    <col min="6" max="6" width="10.00390625" style="0" customWidth="1"/>
    <col min="7" max="7" width="9.7109375" style="0" customWidth="1"/>
    <col min="8" max="8" width="11.28125" style="0" customWidth="1"/>
    <col min="9" max="9" width="10.140625" style="0" customWidth="1"/>
    <col min="10" max="10" width="17.8515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86</v>
      </c>
      <c r="J2" s="50"/>
    </row>
    <row r="3" spans="1:10" ht="12.75">
      <c r="A3" s="50"/>
      <c r="B3" s="50"/>
      <c r="C3" s="50"/>
      <c r="D3" s="50"/>
      <c r="E3" s="50"/>
      <c r="F3" s="50"/>
      <c r="G3" s="50"/>
      <c r="H3" s="50"/>
      <c r="I3" s="58"/>
      <c r="J3" s="50"/>
    </row>
    <row r="4" spans="1:12" ht="12.75">
      <c r="A4" s="50"/>
      <c r="B4" s="50"/>
      <c r="C4" s="50"/>
      <c r="D4" s="50"/>
      <c r="E4" s="50"/>
      <c r="F4" s="50"/>
      <c r="G4" s="50"/>
      <c r="H4" s="50"/>
      <c r="I4" s="67" t="s">
        <v>180</v>
      </c>
      <c r="J4" s="67"/>
      <c r="K4" s="50"/>
      <c r="L4" s="50"/>
    </row>
    <row r="5" spans="1:12" ht="12.75">
      <c r="A5" s="50"/>
      <c r="B5" s="50"/>
      <c r="C5" s="50"/>
      <c r="D5" s="50"/>
      <c r="E5" s="50"/>
      <c r="F5" s="50"/>
      <c r="G5" s="50"/>
      <c r="H5" s="52"/>
      <c r="I5" s="70" t="s">
        <v>171</v>
      </c>
      <c r="J5" s="67"/>
      <c r="K5" s="50"/>
      <c r="L5" s="50"/>
    </row>
    <row r="6" spans="1:12" ht="12.75">
      <c r="A6" s="50"/>
      <c r="B6" s="50"/>
      <c r="C6" s="50"/>
      <c r="D6" s="50"/>
      <c r="E6" s="50"/>
      <c r="F6" s="50"/>
      <c r="G6" s="50"/>
      <c r="H6" s="52"/>
      <c r="I6" s="70"/>
      <c r="J6" s="67"/>
      <c r="K6" s="50"/>
      <c r="L6" s="50"/>
    </row>
    <row r="7" spans="1:12" ht="12.75">
      <c r="A7" s="50"/>
      <c r="B7" s="50"/>
      <c r="C7" s="50"/>
      <c r="D7" s="49"/>
      <c r="E7" s="49"/>
      <c r="F7" s="49"/>
      <c r="G7" s="49"/>
      <c r="H7" s="110"/>
      <c r="I7" s="70" t="s">
        <v>260</v>
      </c>
      <c r="J7" s="67"/>
      <c r="K7" s="50"/>
      <c r="L7" s="50"/>
    </row>
    <row r="8" spans="1:12" ht="12.75">
      <c r="A8" s="50"/>
      <c r="B8" s="50"/>
      <c r="C8" s="50"/>
      <c r="D8" s="49"/>
      <c r="E8" s="49"/>
      <c r="F8" s="49"/>
      <c r="G8" s="49"/>
      <c r="H8" s="110"/>
      <c r="I8" s="70"/>
      <c r="J8" s="67"/>
      <c r="K8" s="50"/>
      <c r="L8" s="50"/>
    </row>
    <row r="9" spans="2:12" ht="12.75">
      <c r="B9" s="51" t="s">
        <v>53</v>
      </c>
      <c r="C9" s="52"/>
      <c r="H9" s="54"/>
      <c r="I9" s="54"/>
      <c r="J9" s="54"/>
      <c r="K9" s="50"/>
      <c r="L9" s="50"/>
    </row>
    <row r="10" spans="2:12" ht="12.75">
      <c r="B10" s="51"/>
      <c r="C10" s="52"/>
      <c r="H10" s="54"/>
      <c r="I10" s="54"/>
      <c r="J10" s="54"/>
      <c r="K10" s="50"/>
      <c r="L10" s="50"/>
    </row>
    <row r="11" spans="2:12" ht="12.75">
      <c r="B11" s="51"/>
      <c r="C11" s="52"/>
      <c r="H11" s="54"/>
      <c r="I11" s="54"/>
      <c r="J11" s="54"/>
      <c r="K11" s="50"/>
      <c r="L11" s="50"/>
    </row>
    <row r="12" spans="2:12" ht="12.75">
      <c r="B12" s="109" t="s">
        <v>70</v>
      </c>
      <c r="G12" s="49"/>
      <c r="H12" s="373"/>
      <c r="I12" s="379"/>
      <c r="J12" s="379"/>
      <c r="K12" s="379"/>
      <c r="L12" s="379"/>
    </row>
    <row r="13" spans="8:12" ht="12.75">
      <c r="H13" s="67" t="s">
        <v>422</v>
      </c>
      <c r="I13" s="170"/>
      <c r="J13" s="54"/>
      <c r="K13" s="54"/>
      <c r="L13" s="54"/>
    </row>
    <row r="14" spans="1:9" ht="12.75">
      <c r="A14" s="15"/>
      <c r="B14" s="135" t="s">
        <v>50</v>
      </c>
      <c r="C14" s="32"/>
      <c r="D14" s="17"/>
      <c r="E14" s="17"/>
      <c r="F14" s="17"/>
      <c r="G14" s="6"/>
      <c r="H14" s="67" t="s">
        <v>423</v>
      </c>
      <c r="I14" s="67"/>
    </row>
    <row r="15" spans="1:10" ht="12.75" customHeight="1">
      <c r="A15" s="405" t="s">
        <v>1</v>
      </c>
      <c r="B15" s="372" t="s">
        <v>56</v>
      </c>
      <c r="C15" s="405" t="s">
        <v>2</v>
      </c>
      <c r="D15" s="399" t="s">
        <v>3</v>
      </c>
      <c r="E15" s="400"/>
      <c r="F15" s="401"/>
      <c r="G15" s="395" t="s">
        <v>4</v>
      </c>
      <c r="H15" s="395" t="s">
        <v>67</v>
      </c>
      <c r="I15" s="395" t="s">
        <v>68</v>
      </c>
      <c r="J15" s="403" t="s">
        <v>59</v>
      </c>
    </row>
    <row r="16" spans="1:10" ht="57.75" customHeight="1">
      <c r="A16" s="405"/>
      <c r="B16" s="368"/>
      <c r="C16" s="405"/>
      <c r="D16" s="77" t="s">
        <v>5</v>
      </c>
      <c r="E16" s="77" t="s">
        <v>6</v>
      </c>
      <c r="F16" s="77" t="s">
        <v>7</v>
      </c>
      <c r="G16" s="396"/>
      <c r="H16" s="396"/>
      <c r="I16" s="396"/>
      <c r="J16" s="404"/>
    </row>
    <row r="17" spans="1:10" s="2" customFormat="1" ht="33.75" customHeight="1">
      <c r="A17" s="150">
        <v>1</v>
      </c>
      <c r="B17" s="208" t="s">
        <v>283</v>
      </c>
      <c r="C17" t="s">
        <v>284</v>
      </c>
      <c r="D17" s="151">
        <f aca="true" t="shared" si="0" ref="D17:D24">F17/1.2</f>
        <v>12500</v>
      </c>
      <c r="E17" s="152">
        <f>D17/4.45</f>
        <v>2808.9887640449438</v>
      </c>
      <c r="F17" s="152">
        <v>15000</v>
      </c>
      <c r="G17" s="149" t="s">
        <v>101</v>
      </c>
      <c r="H17" s="42" t="s">
        <v>106</v>
      </c>
      <c r="I17" s="149" t="s">
        <v>74</v>
      </c>
      <c r="J17" s="153" t="s">
        <v>412</v>
      </c>
    </row>
    <row r="18" spans="1:10" s="2" customFormat="1" ht="54" customHeight="1">
      <c r="A18" s="150">
        <v>2</v>
      </c>
      <c r="B18" s="208" t="s">
        <v>258</v>
      </c>
      <c r="C18" s="202" t="s">
        <v>259</v>
      </c>
      <c r="D18" s="151">
        <f t="shared" si="0"/>
        <v>12500</v>
      </c>
      <c r="E18" s="152">
        <f aca="true" t="shared" si="1" ref="E18:E24">D18/4.45</f>
        <v>2808.9887640449438</v>
      </c>
      <c r="F18" s="152">
        <v>15000</v>
      </c>
      <c r="G18" s="149" t="s">
        <v>101</v>
      </c>
      <c r="H18" s="149" t="s">
        <v>106</v>
      </c>
      <c r="I18" s="149" t="s">
        <v>74</v>
      </c>
      <c r="J18" s="153" t="s">
        <v>412</v>
      </c>
    </row>
    <row r="19" spans="1:10" s="2" customFormat="1" ht="38.25" customHeight="1">
      <c r="A19" s="150">
        <v>3</v>
      </c>
      <c r="B19" s="208" t="s">
        <v>287</v>
      </c>
      <c r="C19" s="160" t="s">
        <v>286</v>
      </c>
      <c r="D19" s="151">
        <f t="shared" si="0"/>
        <v>8333.333333333334</v>
      </c>
      <c r="E19" s="152">
        <f t="shared" si="1"/>
        <v>1872.6591760299625</v>
      </c>
      <c r="F19" s="152">
        <v>10000</v>
      </c>
      <c r="G19" s="149" t="s">
        <v>101</v>
      </c>
      <c r="H19" s="149" t="s">
        <v>106</v>
      </c>
      <c r="I19" s="149" t="s">
        <v>74</v>
      </c>
      <c r="J19" s="153" t="s">
        <v>412</v>
      </c>
    </row>
    <row r="20" spans="1:10" s="2" customFormat="1" ht="37.5" customHeight="1">
      <c r="A20" s="150">
        <v>4</v>
      </c>
      <c r="B20" s="208" t="s">
        <v>289</v>
      </c>
      <c r="C20" s="202" t="s">
        <v>288</v>
      </c>
      <c r="D20" s="151">
        <f t="shared" si="0"/>
        <v>13333.333333333334</v>
      </c>
      <c r="E20" s="152">
        <f t="shared" si="1"/>
        <v>2996.2546816479403</v>
      </c>
      <c r="F20" s="152">
        <v>16000</v>
      </c>
      <c r="G20" s="149" t="s">
        <v>101</v>
      </c>
      <c r="H20" s="149" t="s">
        <v>106</v>
      </c>
      <c r="I20" s="149" t="s">
        <v>74</v>
      </c>
      <c r="J20" s="153" t="s">
        <v>412</v>
      </c>
    </row>
    <row r="21" spans="1:10" s="2" customFormat="1" ht="37.5" customHeight="1">
      <c r="A21" s="150">
        <v>5</v>
      </c>
      <c r="B21" s="208" t="s">
        <v>285</v>
      </c>
      <c r="C21" s="223" t="s">
        <v>44</v>
      </c>
      <c r="D21" s="151">
        <f t="shared" si="0"/>
        <v>13333.333333333334</v>
      </c>
      <c r="E21" s="152">
        <f t="shared" si="1"/>
        <v>2996.2546816479403</v>
      </c>
      <c r="F21" s="152">
        <v>16000</v>
      </c>
      <c r="G21" s="149" t="s">
        <v>101</v>
      </c>
      <c r="H21" s="149" t="s">
        <v>106</v>
      </c>
      <c r="I21" s="149" t="s">
        <v>74</v>
      </c>
      <c r="J21" s="153" t="s">
        <v>412</v>
      </c>
    </row>
    <row r="22" spans="1:10" s="2" customFormat="1" ht="37.5" customHeight="1">
      <c r="A22" s="150">
        <v>6</v>
      </c>
      <c r="B22" s="208" t="s">
        <v>429</v>
      </c>
      <c r="C22" s="223" t="s">
        <v>425</v>
      </c>
      <c r="D22" s="151">
        <f t="shared" si="0"/>
        <v>1666.6666666666667</v>
      </c>
      <c r="E22" s="152">
        <f t="shared" si="1"/>
        <v>374.53183520599254</v>
      </c>
      <c r="F22" s="152">
        <v>2000</v>
      </c>
      <c r="G22" s="149" t="s">
        <v>101</v>
      </c>
      <c r="H22" s="149" t="s">
        <v>351</v>
      </c>
      <c r="I22" s="149" t="s">
        <v>74</v>
      </c>
      <c r="J22" s="153" t="s">
        <v>412</v>
      </c>
    </row>
    <row r="23" spans="1:10" s="2" customFormat="1" ht="37.5" customHeight="1">
      <c r="A23" s="150">
        <v>7</v>
      </c>
      <c r="B23" s="208" t="s">
        <v>430</v>
      </c>
      <c r="C23" s="223" t="s">
        <v>424</v>
      </c>
      <c r="D23" s="151">
        <f>F23/1.2</f>
        <v>5833.333333333334</v>
      </c>
      <c r="E23" s="152">
        <f>D23/4.45</f>
        <v>1310.8614232209738</v>
      </c>
      <c r="F23" s="152">
        <v>7000</v>
      </c>
      <c r="G23" s="149" t="s">
        <v>101</v>
      </c>
      <c r="H23" s="149" t="s">
        <v>351</v>
      </c>
      <c r="I23" s="149" t="s">
        <v>74</v>
      </c>
      <c r="J23" s="153" t="s">
        <v>412</v>
      </c>
    </row>
    <row r="24" spans="1:10" s="2" customFormat="1" ht="37.5" customHeight="1">
      <c r="A24" s="150">
        <v>7</v>
      </c>
      <c r="B24" s="208" t="s">
        <v>430</v>
      </c>
      <c r="C24" s="223" t="s">
        <v>424</v>
      </c>
      <c r="D24" s="151">
        <f t="shared" si="0"/>
        <v>5833.333333333334</v>
      </c>
      <c r="E24" s="152">
        <f t="shared" si="1"/>
        <v>1310.8614232209738</v>
      </c>
      <c r="F24" s="152">
        <v>7000</v>
      </c>
      <c r="G24" s="149" t="s">
        <v>101</v>
      </c>
      <c r="H24" s="149" t="s">
        <v>351</v>
      </c>
      <c r="I24" s="149" t="s">
        <v>74</v>
      </c>
      <c r="J24" s="153" t="s">
        <v>412</v>
      </c>
    </row>
    <row r="25" spans="1:10" ht="12.75">
      <c r="A25" s="60"/>
      <c r="B25" s="60" t="s">
        <v>8</v>
      </c>
      <c r="C25" s="118"/>
      <c r="D25" s="118">
        <f>SUM(D12:D24)</f>
        <v>73333.33333333333</v>
      </c>
      <c r="E25" s="118">
        <f>SUM(E12:E24)</f>
        <v>16479.400749063672</v>
      </c>
      <c r="F25" s="118">
        <f>SUM(F12:F24)</f>
        <v>88000</v>
      </c>
      <c r="G25" s="28"/>
      <c r="H25" s="28"/>
      <c r="I25" s="28"/>
      <c r="J25" s="76"/>
    </row>
    <row r="26" spans="1:10" s="2" customFormat="1" ht="24" customHeight="1">
      <c r="A26" s="286"/>
      <c r="B26" s="279" t="s">
        <v>325</v>
      </c>
      <c r="C26" s="279"/>
      <c r="D26" s="279"/>
      <c r="E26" s="279"/>
      <c r="F26" s="279"/>
      <c r="G26" s="279"/>
      <c r="H26" s="279"/>
      <c r="I26" s="279"/>
      <c r="J26" s="279"/>
    </row>
    <row r="27" spans="1:10" s="2" customFormat="1" ht="18" customHeight="1">
      <c r="A27" s="286"/>
      <c r="B27" s="279" t="s">
        <v>341</v>
      </c>
      <c r="C27" s="279"/>
      <c r="D27" s="279"/>
      <c r="E27" s="279"/>
      <c r="F27" s="279"/>
      <c r="G27" s="279"/>
      <c r="H27" s="279" t="s">
        <v>427</v>
      </c>
      <c r="I27" s="279"/>
      <c r="J27" s="279"/>
    </row>
    <row r="28" spans="1:10" s="2" customFormat="1" ht="15" customHeight="1">
      <c r="A28" s="286"/>
      <c r="B28" s="279"/>
      <c r="C28" s="279"/>
      <c r="D28" s="377" t="s">
        <v>332</v>
      </c>
      <c r="E28" s="406"/>
      <c r="F28" s="406"/>
      <c r="G28" s="279"/>
      <c r="H28" s="279" t="s">
        <v>428</v>
      </c>
      <c r="I28" s="279"/>
      <c r="J28" s="279"/>
    </row>
    <row r="29" spans="1:10" s="2" customFormat="1" ht="18" customHeight="1">
      <c r="A29" s="286"/>
      <c r="B29" s="280" t="s">
        <v>426</v>
      </c>
      <c r="C29" s="280"/>
      <c r="D29" s="406" t="s">
        <v>328</v>
      </c>
      <c r="E29" s="406"/>
      <c r="F29" s="406"/>
      <c r="G29" s="279"/>
      <c r="H29" s="279" t="s">
        <v>355</v>
      </c>
      <c r="I29" s="279"/>
      <c r="J29" s="279"/>
    </row>
    <row r="30" spans="1:10" ht="12.75">
      <c r="A30" s="227"/>
      <c r="B30" s="279" t="s">
        <v>414</v>
      </c>
      <c r="C30" s="279"/>
      <c r="D30" s="279"/>
      <c r="E30" s="279"/>
      <c r="F30" s="279"/>
      <c r="G30" s="279"/>
      <c r="H30" s="279" t="s">
        <v>362</v>
      </c>
      <c r="I30" s="279"/>
      <c r="J30" s="279"/>
    </row>
    <row r="31" spans="1:10" ht="12.75">
      <c r="A31" s="227"/>
      <c r="B31" s="227"/>
      <c r="C31" s="159"/>
      <c r="D31" s="159"/>
      <c r="E31" s="159"/>
      <c r="F31" s="159"/>
      <c r="G31" s="6"/>
      <c r="H31" s="6"/>
      <c r="I31" s="6"/>
      <c r="J31" s="46"/>
    </row>
    <row r="32" spans="1:11" ht="12.75">
      <c r="A32" s="53"/>
      <c r="B32" s="279"/>
      <c r="C32" s="279"/>
      <c r="D32" s="279"/>
      <c r="E32" s="279"/>
      <c r="F32" s="279"/>
      <c r="G32" s="279"/>
      <c r="H32" s="279"/>
      <c r="I32" s="279"/>
      <c r="J32" s="279"/>
      <c r="K32" s="279"/>
    </row>
    <row r="33" spans="2:11" ht="12.75">
      <c r="B33" s="279"/>
      <c r="C33" s="279"/>
      <c r="D33" s="279"/>
      <c r="E33" s="279"/>
      <c r="F33" s="279"/>
      <c r="G33" s="279"/>
      <c r="H33" s="279"/>
      <c r="I33" s="279"/>
      <c r="J33" s="279"/>
      <c r="K33" s="279"/>
    </row>
    <row r="34" spans="2:11" ht="12.75">
      <c r="B34" s="279"/>
      <c r="C34" s="279"/>
      <c r="D34" s="377"/>
      <c r="E34" s="406"/>
      <c r="F34" s="406"/>
      <c r="G34" s="279"/>
      <c r="H34" s="279"/>
      <c r="I34" s="279"/>
      <c r="J34" s="279"/>
      <c r="K34" s="279"/>
    </row>
    <row r="35" spans="2:11" ht="12.75">
      <c r="B35" s="280"/>
      <c r="C35" s="280"/>
      <c r="D35" s="406"/>
      <c r="E35" s="406"/>
      <c r="F35" s="406"/>
      <c r="G35" s="279"/>
      <c r="H35" s="279"/>
      <c r="I35" s="279"/>
      <c r="J35" s="279"/>
      <c r="K35" s="279"/>
    </row>
    <row r="36" spans="2:11" ht="12.75">
      <c r="B36" s="279"/>
      <c r="C36" s="279"/>
      <c r="D36" s="279"/>
      <c r="E36" s="279"/>
      <c r="F36" s="279"/>
      <c r="G36" s="279"/>
      <c r="H36" s="279"/>
      <c r="I36" s="279"/>
      <c r="J36" s="279"/>
      <c r="K36" s="279"/>
    </row>
    <row r="37" spans="2:11" ht="12.75">
      <c r="B37" s="279"/>
      <c r="C37" s="279"/>
      <c r="D37" s="279"/>
      <c r="E37" s="279"/>
      <c r="F37" s="279"/>
      <c r="G37" s="279"/>
      <c r="H37" s="279"/>
      <c r="I37" s="279"/>
      <c r="J37" s="279"/>
      <c r="K37" s="279"/>
    </row>
  </sheetData>
  <sheetProtection/>
  <mergeCells count="13">
    <mergeCell ref="B15:B16"/>
    <mergeCell ref="A15:A16"/>
    <mergeCell ref="D34:F34"/>
    <mergeCell ref="D35:F35"/>
    <mergeCell ref="D15:F15"/>
    <mergeCell ref="D28:F28"/>
    <mergeCell ref="D29:F29"/>
    <mergeCell ref="H12:L12"/>
    <mergeCell ref="H15:H16"/>
    <mergeCell ref="G15:G16"/>
    <mergeCell ref="I15:I16"/>
    <mergeCell ref="J15:J16"/>
    <mergeCell ref="C15:C16"/>
  </mergeCells>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3">
      <selection activeCell="L23" sqref="L23"/>
    </sheetView>
  </sheetViews>
  <sheetFormatPr defaultColWidth="9.140625" defaultRowHeight="12.75"/>
  <cols>
    <col min="1" max="1" width="7.140625" style="0" customWidth="1"/>
    <col min="2" max="2" width="26.28125" style="0" customWidth="1"/>
    <col min="3" max="3" width="14.28125" style="0" customWidth="1"/>
    <col min="4" max="4" width="12.28125" style="0" customWidth="1"/>
    <col min="5" max="5" width="10.140625" style="0" customWidth="1"/>
    <col min="6" max="6" width="14.28125" style="0" customWidth="1"/>
    <col min="7" max="7" width="12.28125" style="0" customWidth="1"/>
    <col min="8" max="8" width="12.57421875" style="0" customWidth="1"/>
    <col min="9" max="9" width="11.421875" style="0" customWidth="1"/>
    <col min="10" max="10" width="18.140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87</v>
      </c>
      <c r="J2" s="50"/>
    </row>
    <row r="3" spans="1:10" ht="12.75">
      <c r="A3" s="50"/>
      <c r="B3" s="50"/>
      <c r="C3" s="50"/>
      <c r="D3" s="50"/>
      <c r="E3" s="50"/>
      <c r="F3" s="50"/>
      <c r="G3" s="50"/>
      <c r="H3" s="50"/>
      <c r="I3" s="51"/>
      <c r="J3" s="52"/>
    </row>
    <row r="4" spans="1:12" ht="12.75">
      <c r="A4" s="82"/>
      <c r="B4" s="82"/>
      <c r="C4" s="82"/>
      <c r="D4" s="82"/>
      <c r="E4" s="82"/>
      <c r="F4" s="82"/>
      <c r="G4" s="82"/>
      <c r="H4" s="50"/>
      <c r="I4" s="67" t="s">
        <v>180</v>
      </c>
      <c r="J4" s="67"/>
      <c r="K4" s="50"/>
      <c r="L4" s="50"/>
    </row>
    <row r="5" spans="1:12" ht="12.75">
      <c r="A5" s="81"/>
      <c r="B5" s="81"/>
      <c r="C5" s="82"/>
      <c r="D5" s="82"/>
      <c r="E5" s="82"/>
      <c r="F5" s="82"/>
      <c r="G5" s="82"/>
      <c r="H5" s="52"/>
      <c r="I5" s="70" t="s">
        <v>171</v>
      </c>
      <c r="J5" s="67"/>
      <c r="K5" s="50"/>
      <c r="L5" s="50"/>
    </row>
    <row r="6" spans="1:12" ht="12.75">
      <c r="A6" s="82"/>
      <c r="B6" s="82"/>
      <c r="C6" s="82"/>
      <c r="D6" s="84"/>
      <c r="E6" s="85"/>
      <c r="F6" s="85"/>
      <c r="G6" s="85"/>
      <c r="H6" s="110"/>
      <c r="I6" s="70" t="s">
        <v>260</v>
      </c>
      <c r="J6" s="67"/>
      <c r="K6" s="50"/>
      <c r="L6" s="50"/>
    </row>
    <row r="7" spans="1:12" ht="12.75">
      <c r="A7" s="82"/>
      <c r="B7" s="84" t="s">
        <v>53</v>
      </c>
      <c r="C7" s="85"/>
      <c r="D7" s="81"/>
      <c r="E7" s="81"/>
      <c r="F7" s="81"/>
      <c r="G7" s="87"/>
      <c r="H7" s="54"/>
      <c r="I7" s="54"/>
      <c r="J7" s="54"/>
      <c r="K7" s="50"/>
      <c r="L7" s="50"/>
    </row>
    <row r="8" spans="1:12" ht="15">
      <c r="A8" s="101"/>
      <c r="B8" s="128" t="s">
        <v>70</v>
      </c>
      <c r="C8" s="102"/>
      <c r="D8" s="103"/>
      <c r="E8" s="103"/>
      <c r="F8" s="103"/>
      <c r="G8" s="81"/>
      <c r="H8" s="49"/>
      <c r="I8" s="66"/>
      <c r="J8" s="54"/>
      <c r="K8" s="54"/>
      <c r="L8" s="54"/>
    </row>
    <row r="9" spans="1:10" ht="15.75">
      <c r="A9" s="103"/>
      <c r="B9" s="103"/>
      <c r="C9" s="103"/>
      <c r="D9" s="103"/>
      <c r="E9" s="103"/>
      <c r="F9" s="104"/>
      <c r="G9" s="105"/>
      <c r="H9" s="67" t="s">
        <v>439</v>
      </c>
      <c r="I9" s="170"/>
      <c r="J9" s="80"/>
    </row>
    <row r="10" spans="1:10" ht="12.75">
      <c r="A10" s="103"/>
      <c r="B10" s="129" t="s">
        <v>51</v>
      </c>
      <c r="C10" s="103"/>
      <c r="D10" s="103"/>
      <c r="E10" s="106"/>
      <c r="F10" s="106"/>
      <c r="G10" s="105"/>
      <c r="H10" s="67" t="s">
        <v>440</v>
      </c>
      <c r="I10" s="67"/>
      <c r="J10" s="80"/>
    </row>
    <row r="11" spans="1:10" ht="28.5" customHeight="1">
      <c r="A11" s="411" t="s">
        <v>1</v>
      </c>
      <c r="B11" s="413" t="s">
        <v>56</v>
      </c>
      <c r="C11" s="411" t="s">
        <v>2</v>
      </c>
      <c r="D11" s="415" t="s">
        <v>3</v>
      </c>
      <c r="E11" s="416"/>
      <c r="F11" s="417"/>
      <c r="G11" s="418" t="s">
        <v>4</v>
      </c>
      <c r="H11" s="408" t="s">
        <v>61</v>
      </c>
      <c r="I11" s="408" t="s">
        <v>62</v>
      </c>
      <c r="J11" s="408" t="s">
        <v>59</v>
      </c>
    </row>
    <row r="12" spans="1:10" ht="41.25" customHeight="1">
      <c r="A12" s="412"/>
      <c r="B12" s="414"/>
      <c r="C12" s="412"/>
      <c r="D12" s="130" t="s">
        <v>5</v>
      </c>
      <c r="E12" s="130" t="s">
        <v>6</v>
      </c>
      <c r="F12" s="130" t="s">
        <v>7</v>
      </c>
      <c r="G12" s="418"/>
      <c r="H12" s="409"/>
      <c r="I12" s="409"/>
      <c r="J12" s="409"/>
    </row>
    <row r="13" spans="1:10" ht="28.5" customHeight="1">
      <c r="A13" s="204">
        <v>1</v>
      </c>
      <c r="B13" s="200" t="s">
        <v>218</v>
      </c>
      <c r="C13" s="37" t="s">
        <v>162</v>
      </c>
      <c r="D13" s="212">
        <f>F13/1.2</f>
        <v>2500</v>
      </c>
      <c r="E13" s="185">
        <f>D13/4.46</f>
        <v>560.5381165919282</v>
      </c>
      <c r="F13" s="154">
        <v>3000</v>
      </c>
      <c r="G13" s="154" t="s">
        <v>108</v>
      </c>
      <c r="H13" s="154" t="s">
        <v>106</v>
      </c>
      <c r="I13" s="154" t="s">
        <v>74</v>
      </c>
      <c r="J13" s="153" t="s">
        <v>441</v>
      </c>
    </row>
    <row r="14" spans="1:10" ht="26.25" customHeight="1">
      <c r="A14" s="204">
        <v>2</v>
      </c>
      <c r="B14" s="200" t="s">
        <v>219</v>
      </c>
      <c r="C14" s="202" t="s">
        <v>220</v>
      </c>
      <c r="D14" s="212">
        <f>F14/1.2</f>
        <v>3333.3333333333335</v>
      </c>
      <c r="E14" s="185">
        <f>D14/4.46</f>
        <v>747.3841554559044</v>
      </c>
      <c r="F14" s="154">
        <v>4000</v>
      </c>
      <c r="G14" s="154" t="s">
        <v>108</v>
      </c>
      <c r="H14" s="154" t="s">
        <v>106</v>
      </c>
      <c r="I14" s="154" t="s">
        <v>74</v>
      </c>
      <c r="J14" s="153" t="s">
        <v>441</v>
      </c>
    </row>
    <row r="15" spans="1:10" ht="27" customHeight="1">
      <c r="A15" s="204">
        <v>3</v>
      </c>
      <c r="B15" s="200" t="s">
        <v>291</v>
      </c>
      <c r="C15" s="202" t="s">
        <v>150</v>
      </c>
      <c r="D15" s="212">
        <f>F15/1.2</f>
        <v>3333.3333333333335</v>
      </c>
      <c r="E15" s="185">
        <f>D15/4.46</f>
        <v>747.3841554559044</v>
      </c>
      <c r="F15" s="154">
        <v>4000</v>
      </c>
      <c r="G15" s="154" t="s">
        <v>108</v>
      </c>
      <c r="H15" s="154" t="s">
        <v>106</v>
      </c>
      <c r="I15" s="154" t="s">
        <v>74</v>
      </c>
      <c r="J15" s="153" t="s">
        <v>441</v>
      </c>
    </row>
    <row r="16" spans="1:10" ht="28.5" customHeight="1">
      <c r="A16" s="204">
        <v>4</v>
      </c>
      <c r="B16" s="264" t="s">
        <v>290</v>
      </c>
      <c r="C16" s="37" t="s">
        <v>221</v>
      </c>
      <c r="D16" s="212">
        <f>F16/1.2</f>
        <v>6666.666666666667</v>
      </c>
      <c r="E16" s="185">
        <f>D16/4.46</f>
        <v>1494.7683109118088</v>
      </c>
      <c r="F16" s="154">
        <v>8000</v>
      </c>
      <c r="G16" s="154" t="s">
        <v>108</v>
      </c>
      <c r="H16" s="154" t="s">
        <v>106</v>
      </c>
      <c r="I16" s="154" t="s">
        <v>74</v>
      </c>
      <c r="J16" s="153" t="s">
        <v>441</v>
      </c>
    </row>
    <row r="17" spans="1:10" ht="26.25" customHeight="1">
      <c r="A17" s="204">
        <v>5</v>
      </c>
      <c r="B17" s="264" t="s">
        <v>222</v>
      </c>
      <c r="C17" s="37"/>
      <c r="D17" s="212">
        <f>F17/1.2</f>
        <v>20666.666666666668</v>
      </c>
      <c r="E17" s="185">
        <f>D17/4.46</f>
        <v>4633.781763826607</v>
      </c>
      <c r="F17" s="154">
        <v>24800</v>
      </c>
      <c r="G17" s="154" t="s">
        <v>108</v>
      </c>
      <c r="H17" s="154" t="s">
        <v>106</v>
      </c>
      <c r="I17" s="154" t="s">
        <v>74</v>
      </c>
      <c r="J17" s="153" t="s">
        <v>441</v>
      </c>
    </row>
    <row r="18" spans="1:10" ht="29.25" customHeight="1">
      <c r="A18" s="204"/>
      <c r="B18" s="284" t="s">
        <v>296</v>
      </c>
      <c r="C18" s="257" t="s">
        <v>73</v>
      </c>
      <c r="D18" s="283"/>
      <c r="E18" s="285"/>
      <c r="F18" s="285"/>
      <c r="G18" s="154"/>
      <c r="H18" s="352" t="s">
        <v>106</v>
      </c>
      <c r="I18" s="352" t="s">
        <v>74</v>
      </c>
      <c r="J18" s="353" t="s">
        <v>441</v>
      </c>
    </row>
    <row r="19" spans="1:10" ht="24.75" customHeight="1">
      <c r="A19" s="204"/>
      <c r="B19" s="284" t="s">
        <v>293</v>
      </c>
      <c r="C19" s="257" t="s">
        <v>73</v>
      </c>
      <c r="D19" s="283"/>
      <c r="E19" s="285"/>
      <c r="F19" s="285"/>
      <c r="G19" s="154"/>
      <c r="H19" s="352" t="s">
        <v>106</v>
      </c>
      <c r="I19" s="352" t="s">
        <v>74</v>
      </c>
      <c r="J19" s="353" t="s">
        <v>441</v>
      </c>
    </row>
    <row r="20" spans="1:10" ht="23.25" customHeight="1">
      <c r="A20" s="204"/>
      <c r="B20" s="284" t="s">
        <v>294</v>
      </c>
      <c r="C20" s="257" t="s">
        <v>292</v>
      </c>
      <c r="D20" s="283"/>
      <c r="E20" s="285"/>
      <c r="F20" s="285"/>
      <c r="G20" s="154"/>
      <c r="H20" s="352" t="s">
        <v>106</v>
      </c>
      <c r="I20" s="352" t="s">
        <v>74</v>
      </c>
      <c r="J20" s="353" t="s">
        <v>441</v>
      </c>
    </row>
    <row r="21" spans="1:10" ht="26.25" customHeight="1">
      <c r="A21" s="204"/>
      <c r="B21" s="284" t="s">
        <v>295</v>
      </c>
      <c r="C21" s="257" t="s">
        <v>297</v>
      </c>
      <c r="D21" s="283"/>
      <c r="E21" s="285"/>
      <c r="F21" s="285"/>
      <c r="G21" s="154"/>
      <c r="H21" s="352" t="s">
        <v>106</v>
      </c>
      <c r="I21" s="352" t="s">
        <v>74</v>
      </c>
      <c r="J21" s="353" t="s">
        <v>441</v>
      </c>
    </row>
    <row r="22" spans="1:10" s="361" customFormat="1" ht="28.5" customHeight="1">
      <c r="A22" s="354">
        <v>6</v>
      </c>
      <c r="B22" s="355" t="s">
        <v>442</v>
      </c>
      <c r="C22" s="356" t="s">
        <v>443</v>
      </c>
      <c r="D22" s="357">
        <f>F22/1.2</f>
        <v>1000</v>
      </c>
      <c r="E22" s="358">
        <f>D22/4.46</f>
        <v>224.2152466367713</v>
      </c>
      <c r="F22" s="359">
        <v>1200</v>
      </c>
      <c r="G22" s="360" t="s">
        <v>108</v>
      </c>
      <c r="H22" s="360" t="s">
        <v>432</v>
      </c>
      <c r="I22" s="360" t="s">
        <v>74</v>
      </c>
      <c r="J22" s="79" t="s">
        <v>441</v>
      </c>
    </row>
    <row r="23" spans="1:10" ht="18.75" customHeight="1">
      <c r="A23" s="204"/>
      <c r="B23" s="131" t="s">
        <v>8</v>
      </c>
      <c r="C23" s="132"/>
      <c r="D23" s="132">
        <f>SUM(D13:D22)</f>
        <v>37500</v>
      </c>
      <c r="E23" s="132">
        <f>SUM(E13:E22)</f>
        <v>8408.071748878923</v>
      </c>
      <c r="F23" s="132">
        <f>SUM(F13:F22)</f>
        <v>45000</v>
      </c>
      <c r="G23" s="154"/>
      <c r="H23" s="154"/>
      <c r="I23" s="154"/>
      <c r="J23" s="153"/>
    </row>
    <row r="24" spans="1:10" ht="12.75" customHeight="1">
      <c r="A24" s="279" t="s">
        <v>325</v>
      </c>
      <c r="B24" s="279"/>
      <c r="C24" s="279"/>
      <c r="D24" s="279"/>
      <c r="E24" s="279"/>
      <c r="F24" s="279"/>
      <c r="G24" s="279"/>
      <c r="H24" s="279"/>
      <c r="I24" s="279"/>
      <c r="J24" s="279"/>
    </row>
    <row r="25" spans="1:10" ht="11.25" customHeight="1">
      <c r="A25" s="279" t="s">
        <v>326</v>
      </c>
      <c r="B25" s="279"/>
      <c r="C25" s="279"/>
      <c r="D25" s="410" t="s">
        <v>444</v>
      </c>
      <c r="E25" s="379"/>
      <c r="F25" s="379"/>
      <c r="G25" s="279"/>
      <c r="H25" s="410" t="s">
        <v>445</v>
      </c>
      <c r="I25" s="379"/>
      <c r="J25" s="379"/>
    </row>
    <row r="26" spans="1:10" ht="15" customHeight="1">
      <c r="A26" s="279"/>
      <c r="B26" s="279"/>
      <c r="C26" s="279"/>
      <c r="D26" s="407" t="s">
        <v>355</v>
      </c>
      <c r="E26" s="377"/>
      <c r="F26" s="279"/>
      <c r="G26" s="279"/>
      <c r="H26" s="407" t="s">
        <v>358</v>
      </c>
      <c r="I26" s="377"/>
      <c r="J26" s="279"/>
    </row>
    <row r="27" spans="1:10" ht="14.25" customHeight="1">
      <c r="A27" s="280" t="s">
        <v>426</v>
      </c>
      <c r="B27" s="280"/>
      <c r="C27" s="281" t="s">
        <v>267</v>
      </c>
      <c r="D27" s="407" t="s">
        <v>362</v>
      </c>
      <c r="E27" s="406"/>
      <c r="F27" s="279"/>
      <c r="G27" s="279"/>
      <c r="H27" s="407" t="s">
        <v>446</v>
      </c>
      <c r="I27" s="406"/>
      <c r="J27" s="279"/>
    </row>
    <row r="28" spans="1:10" ht="12" customHeight="1">
      <c r="A28" s="279" t="s">
        <v>414</v>
      </c>
      <c r="B28" s="279"/>
      <c r="C28" s="279"/>
      <c r="D28" s="279"/>
      <c r="E28" s="279"/>
      <c r="F28" s="279"/>
      <c r="G28" s="279"/>
      <c r="H28" s="279"/>
      <c r="I28" s="279"/>
      <c r="J28" s="323" t="s">
        <v>261</v>
      </c>
    </row>
    <row r="29" spans="1:10" ht="12.75" customHeight="1">
      <c r="A29" s="279"/>
      <c r="B29" s="279"/>
      <c r="C29" s="279"/>
      <c r="D29" s="279"/>
      <c r="E29" s="279"/>
      <c r="F29" s="279"/>
      <c r="G29" s="279"/>
      <c r="H29" s="279"/>
      <c r="I29" s="279"/>
      <c r="J29" s="323" t="s">
        <v>363</v>
      </c>
    </row>
    <row r="30" spans="1:10" ht="14.25" customHeight="1">
      <c r="A30" s="295"/>
      <c r="B30" s="295"/>
      <c r="C30" s="296"/>
      <c r="D30" s="296"/>
      <c r="E30" s="296"/>
      <c r="F30" s="296"/>
      <c r="G30" s="297"/>
      <c r="H30" s="297"/>
      <c r="I30" s="297"/>
      <c r="J30" s="362" t="s">
        <v>447</v>
      </c>
    </row>
    <row r="31" spans="1:10" ht="12.75">
      <c r="A31" s="279"/>
      <c r="B31" s="279"/>
      <c r="C31" s="279"/>
      <c r="D31" s="279"/>
      <c r="E31" s="279"/>
      <c r="F31" s="279"/>
      <c r="G31" s="279"/>
      <c r="H31" s="279"/>
      <c r="I31" s="279"/>
      <c r="J31" s="279"/>
    </row>
    <row r="32" spans="1:10" ht="15.75" customHeight="1">
      <c r="A32" s="279"/>
      <c r="B32" s="279"/>
      <c r="C32" s="279"/>
      <c r="D32" s="279"/>
      <c r="E32" s="279"/>
      <c r="F32" s="279"/>
      <c r="G32" s="279"/>
      <c r="H32" s="279"/>
      <c r="I32" s="279"/>
      <c r="J32" s="279"/>
    </row>
    <row r="33" spans="1:10" ht="12.75">
      <c r="A33" s="279"/>
      <c r="B33" s="279"/>
      <c r="C33" s="279"/>
      <c r="D33" s="279"/>
      <c r="E33" s="279"/>
      <c r="F33" s="279"/>
      <c r="G33" s="279"/>
      <c r="H33" s="279"/>
      <c r="I33" s="279"/>
      <c r="J33" s="279"/>
    </row>
    <row r="34" spans="1:10" ht="12.75">
      <c r="A34" s="280"/>
      <c r="B34" s="280"/>
      <c r="C34" s="281"/>
      <c r="D34" s="282"/>
      <c r="E34" s="282"/>
      <c r="F34" s="279"/>
      <c r="G34" s="279"/>
      <c r="H34" s="279"/>
      <c r="I34" s="279"/>
      <c r="J34" s="279"/>
    </row>
    <row r="35" spans="1:10" ht="12.75">
      <c r="A35" s="279"/>
      <c r="B35" s="279"/>
      <c r="C35" s="279"/>
      <c r="D35" s="279"/>
      <c r="E35" s="279"/>
      <c r="F35" s="279"/>
      <c r="G35" s="279"/>
      <c r="H35" s="279"/>
      <c r="I35" s="279"/>
      <c r="J35" s="279"/>
    </row>
    <row r="36" spans="1:10" ht="12.75">
      <c r="A36" s="279"/>
      <c r="B36" s="279"/>
      <c r="C36" s="279"/>
      <c r="D36" s="279"/>
      <c r="E36" s="279"/>
      <c r="F36" s="279"/>
      <c r="G36" s="279"/>
      <c r="H36" s="279"/>
      <c r="I36" s="279"/>
      <c r="J36" s="279"/>
    </row>
    <row r="37" spans="1:7" ht="12.75">
      <c r="A37" s="38"/>
      <c r="B37" s="38"/>
      <c r="C37" s="38"/>
      <c r="D37" s="46"/>
      <c r="E37" s="38"/>
      <c r="F37" s="38"/>
      <c r="G37" s="45"/>
    </row>
    <row r="38" spans="1:7" ht="12.75">
      <c r="A38" s="38"/>
      <c r="B38" s="38"/>
      <c r="C38" s="38"/>
      <c r="D38" s="46"/>
      <c r="E38" s="38"/>
      <c r="F38" s="38"/>
      <c r="G38" s="45"/>
    </row>
    <row r="39" spans="1:7" ht="12.75">
      <c r="A39" s="38"/>
      <c r="B39" s="38"/>
      <c r="C39" s="38"/>
      <c r="D39" s="46"/>
      <c r="E39" s="38"/>
      <c r="F39" s="38"/>
      <c r="G39" s="38"/>
    </row>
    <row r="40" spans="1:7" ht="12.75">
      <c r="A40" s="38"/>
      <c r="B40" s="38"/>
      <c r="C40" s="38"/>
      <c r="D40" s="46"/>
      <c r="E40" s="38"/>
      <c r="F40" s="38"/>
      <c r="G40" s="38"/>
    </row>
    <row r="41" spans="1:7" ht="12.75">
      <c r="A41" s="38"/>
      <c r="B41" s="38"/>
      <c r="C41" s="38"/>
      <c r="D41" s="46"/>
      <c r="E41" s="38"/>
      <c r="F41" s="38"/>
      <c r="G41" s="38"/>
    </row>
    <row r="42" spans="1:7" ht="12.75">
      <c r="A42" s="38"/>
      <c r="B42" s="38"/>
      <c r="C42" s="38"/>
      <c r="D42" s="46"/>
      <c r="E42" s="38"/>
      <c r="F42" s="38"/>
      <c r="G42" s="38"/>
    </row>
    <row r="43" spans="1:7" ht="12.75">
      <c r="A43" s="38"/>
      <c r="B43" s="38"/>
      <c r="C43" s="38"/>
      <c r="D43" s="46"/>
      <c r="E43" s="38"/>
      <c r="F43" s="46"/>
      <c r="G43" s="38"/>
    </row>
    <row r="44" spans="1:7" ht="12.75">
      <c r="A44" s="38"/>
      <c r="B44" s="38"/>
      <c r="C44" s="38"/>
      <c r="D44" s="38"/>
      <c r="E44" s="38"/>
      <c r="F44" s="38"/>
      <c r="G44" s="38"/>
    </row>
  </sheetData>
  <sheetProtection/>
  <mergeCells count="14">
    <mergeCell ref="A11:A12"/>
    <mergeCell ref="B11:B12"/>
    <mergeCell ref="C11:C12"/>
    <mergeCell ref="D11:F11"/>
    <mergeCell ref="G11:G12"/>
    <mergeCell ref="H11:H12"/>
    <mergeCell ref="D27:E27"/>
    <mergeCell ref="H27:I27"/>
    <mergeCell ref="I11:I12"/>
    <mergeCell ref="J11:J12"/>
    <mergeCell ref="D25:F25"/>
    <mergeCell ref="H25:J25"/>
    <mergeCell ref="D26:E26"/>
    <mergeCell ref="H26:I26"/>
  </mergeCells>
  <printOptions/>
  <pageMargins left="0.69" right="0.21" top="0.17" bottom="0.22" header="0.17" footer="0.2"/>
  <pageSetup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dimension ref="A1:M32"/>
  <sheetViews>
    <sheetView zoomScalePageLayoutView="0" workbookViewId="0" topLeftCell="A1">
      <selection activeCell="G35" sqref="G34:G35"/>
    </sheetView>
  </sheetViews>
  <sheetFormatPr defaultColWidth="9.140625" defaultRowHeight="12.75"/>
  <cols>
    <col min="1" max="1" width="6.8515625" style="0" customWidth="1"/>
    <col min="2" max="2" width="30.421875" style="0" customWidth="1"/>
    <col min="3" max="3" width="15.8515625" style="0" customWidth="1"/>
    <col min="4" max="4" width="12.00390625" style="0" customWidth="1"/>
    <col min="5" max="5" width="11.57421875" style="0" customWidth="1"/>
    <col min="6" max="6" width="10.7109375" style="0" customWidth="1"/>
    <col min="7" max="7" width="10.421875" style="0" customWidth="1"/>
    <col min="8" max="8" width="12.8515625" style="0" customWidth="1"/>
    <col min="9" max="9" width="14.57421875" style="0" customWidth="1"/>
    <col min="10" max="10" width="17.8515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88</v>
      </c>
      <c r="J2" s="50"/>
    </row>
    <row r="3" spans="1:10" ht="12.75">
      <c r="A3" s="50"/>
      <c r="B3" s="50"/>
      <c r="C3" s="50"/>
      <c r="D3" s="50"/>
      <c r="E3" s="50"/>
      <c r="F3" s="50"/>
      <c r="G3" s="50"/>
      <c r="H3" s="50"/>
      <c r="I3" s="373"/>
      <c r="J3" s="374"/>
    </row>
    <row r="4" spans="1:13" ht="12.75">
      <c r="A4" s="50"/>
      <c r="B4" s="50"/>
      <c r="C4" s="50"/>
      <c r="D4" s="50"/>
      <c r="E4" s="50"/>
      <c r="F4" s="50"/>
      <c r="G4" s="50"/>
      <c r="H4" s="82"/>
      <c r="I4" s="50"/>
      <c r="J4" s="67"/>
      <c r="K4" s="67"/>
      <c r="L4" s="50"/>
      <c r="M4" s="50"/>
    </row>
    <row r="5" spans="1:13" ht="12.75">
      <c r="A5" s="49"/>
      <c r="B5" s="49"/>
      <c r="C5" s="50"/>
      <c r="D5" s="50"/>
      <c r="E5" s="50"/>
      <c r="F5" s="50"/>
      <c r="G5" s="82"/>
      <c r="H5" s="50"/>
      <c r="I5" s="67" t="s">
        <v>180</v>
      </c>
      <c r="J5" s="67"/>
      <c r="K5" s="50"/>
      <c r="L5" s="50"/>
      <c r="M5" s="50"/>
    </row>
    <row r="6" spans="1:13" ht="12.75">
      <c r="A6" s="50"/>
      <c r="B6" s="50"/>
      <c r="C6" s="50"/>
      <c r="D6" s="51"/>
      <c r="E6" s="52"/>
      <c r="F6" s="52"/>
      <c r="G6" s="82"/>
      <c r="H6" s="52"/>
      <c r="I6" s="70" t="s">
        <v>171</v>
      </c>
      <c r="J6" s="67"/>
      <c r="K6" s="50"/>
      <c r="L6" s="50"/>
      <c r="M6" s="50"/>
    </row>
    <row r="7" spans="1:13" ht="12.75">
      <c r="A7" s="50"/>
      <c r="B7" s="50"/>
      <c r="C7" s="50"/>
      <c r="D7" s="51"/>
      <c r="E7" s="52"/>
      <c r="F7" s="52"/>
      <c r="G7" s="85"/>
      <c r="H7" s="110"/>
      <c r="I7" s="70" t="s">
        <v>260</v>
      </c>
      <c r="J7" s="67"/>
      <c r="K7" s="50"/>
      <c r="L7" s="50"/>
      <c r="M7" s="50"/>
    </row>
    <row r="8" spans="1:13" ht="12.75">
      <c r="A8" s="50"/>
      <c r="B8" s="50"/>
      <c r="C8" s="50"/>
      <c r="D8" s="49"/>
      <c r="E8" s="49"/>
      <c r="F8" s="49"/>
      <c r="G8" s="85"/>
      <c r="H8" s="64"/>
      <c r="I8" s="50"/>
      <c r="J8" s="50"/>
      <c r="K8" s="50"/>
      <c r="L8" s="50"/>
      <c r="M8" s="50"/>
    </row>
    <row r="9" spans="1:13" ht="12.75">
      <c r="A9" s="50"/>
      <c r="B9" s="51" t="s">
        <v>53</v>
      </c>
      <c r="C9" s="52"/>
      <c r="D9" s="49"/>
      <c r="E9" s="49"/>
      <c r="F9" s="49"/>
      <c r="G9" s="81"/>
      <c r="H9" s="54"/>
      <c r="I9" s="54"/>
      <c r="J9" s="54"/>
      <c r="K9" s="50"/>
      <c r="L9" s="50"/>
      <c r="M9" s="50"/>
    </row>
    <row r="10" spans="7:13" ht="12.75">
      <c r="G10" s="87"/>
      <c r="H10" s="54"/>
      <c r="I10" s="54"/>
      <c r="J10" s="54"/>
      <c r="K10" s="50"/>
      <c r="L10" s="50"/>
      <c r="M10" s="232"/>
    </row>
    <row r="11" spans="2:13" ht="12.75">
      <c r="B11" s="109" t="s">
        <v>70</v>
      </c>
      <c r="G11" s="87"/>
      <c r="H11" s="51"/>
      <c r="I11" s="232"/>
      <c r="J11" s="232"/>
      <c r="K11" s="232"/>
      <c r="L11" s="232"/>
      <c r="M11" s="54"/>
    </row>
    <row r="12" spans="7:12" ht="12.75">
      <c r="G12" s="81"/>
      <c r="H12" s="67" t="s">
        <v>329</v>
      </c>
      <c r="I12" s="170"/>
      <c r="J12" s="54"/>
      <c r="K12" s="54"/>
      <c r="L12" s="54"/>
    </row>
    <row r="13" spans="1:9" ht="13.5" thickBot="1">
      <c r="A13" s="112" t="s">
        <v>29</v>
      </c>
      <c r="B13" s="21"/>
      <c r="C13" s="12"/>
      <c r="D13" s="12"/>
      <c r="E13" s="16"/>
      <c r="F13" s="16"/>
      <c r="G13" s="26"/>
      <c r="H13" s="67" t="s">
        <v>330</v>
      </c>
      <c r="I13" s="67"/>
    </row>
    <row r="14" spans="1:10" ht="12.75" customHeight="1">
      <c r="A14" s="421" t="s">
        <v>1</v>
      </c>
      <c r="B14" s="419" t="s">
        <v>56</v>
      </c>
      <c r="C14" s="421" t="s">
        <v>2</v>
      </c>
      <c r="D14" s="44" t="s">
        <v>3</v>
      </c>
      <c r="E14" s="44"/>
      <c r="F14" s="44"/>
      <c r="G14" s="405" t="s">
        <v>4</v>
      </c>
      <c r="H14" s="423" t="s">
        <v>61</v>
      </c>
      <c r="I14" s="423" t="s">
        <v>62</v>
      </c>
      <c r="J14" s="425" t="s">
        <v>59</v>
      </c>
    </row>
    <row r="15" spans="1:10" ht="53.25" customHeight="1">
      <c r="A15" s="422"/>
      <c r="B15" s="420"/>
      <c r="C15" s="422"/>
      <c r="D15" s="44" t="s">
        <v>5</v>
      </c>
      <c r="E15" s="48" t="s">
        <v>6</v>
      </c>
      <c r="F15" s="44" t="s">
        <v>30</v>
      </c>
      <c r="G15" s="368"/>
      <c r="H15" s="424"/>
      <c r="I15" s="424"/>
      <c r="J15" s="426"/>
    </row>
    <row r="16" spans="1:10" s="2" customFormat="1" ht="38.25">
      <c r="A16" s="177">
        <v>1</v>
      </c>
      <c r="B16" s="177" t="s">
        <v>223</v>
      </c>
      <c r="C16" s="188" t="s">
        <v>138</v>
      </c>
      <c r="D16" s="211">
        <f>F16/1.2</f>
        <v>76666.66666666667</v>
      </c>
      <c r="E16" s="189">
        <f>D16/4.53</f>
        <v>16924.20897718911</v>
      </c>
      <c r="F16" s="189">
        <v>92000</v>
      </c>
      <c r="G16" s="190" t="s">
        <v>101</v>
      </c>
      <c r="H16" s="190" t="s">
        <v>106</v>
      </c>
      <c r="I16" s="244" t="s">
        <v>74</v>
      </c>
      <c r="J16" s="153" t="s">
        <v>189</v>
      </c>
    </row>
    <row r="17" spans="1:10" s="2" customFormat="1" ht="25.5">
      <c r="A17" s="149">
        <v>2</v>
      </c>
      <c r="B17" s="149" t="s">
        <v>105</v>
      </c>
      <c r="C17" s="188" t="s">
        <v>48</v>
      </c>
      <c r="D17" s="211">
        <f>F17/1.2</f>
        <v>20833.333333333336</v>
      </c>
      <c r="E17" s="189">
        <f>D17/4.53</f>
        <v>4598.96983075791</v>
      </c>
      <c r="F17" s="187">
        <v>25000</v>
      </c>
      <c r="G17" s="149" t="s">
        <v>107</v>
      </c>
      <c r="H17" s="190" t="s">
        <v>106</v>
      </c>
      <c r="I17" s="244" t="s">
        <v>74</v>
      </c>
      <c r="J17" s="153" t="s">
        <v>189</v>
      </c>
    </row>
    <row r="18" spans="1:10" s="161" customFormat="1" ht="12.75">
      <c r="A18" s="36"/>
      <c r="B18" s="61" t="s">
        <v>8</v>
      </c>
      <c r="C18" s="61"/>
      <c r="D18" s="138">
        <f>SUM(D16:D17)</f>
        <v>97500</v>
      </c>
      <c r="E18" s="138">
        <f>SUM(E16:E17)</f>
        <v>21523.17880794702</v>
      </c>
      <c r="F18" s="138">
        <f>SUM(F16:F17)</f>
        <v>117000</v>
      </c>
      <c r="G18" s="36"/>
      <c r="H18" s="36"/>
      <c r="I18" s="36"/>
      <c r="J18" s="139"/>
    </row>
    <row r="19" spans="1:10" ht="12.75">
      <c r="A19" s="279" t="s">
        <v>325</v>
      </c>
      <c r="B19" s="279"/>
      <c r="C19" s="279"/>
      <c r="D19" s="279"/>
      <c r="E19" s="279"/>
      <c r="F19" s="279"/>
      <c r="G19" s="279"/>
      <c r="H19" s="279"/>
      <c r="I19" s="279"/>
      <c r="J19" s="279"/>
    </row>
    <row r="20" spans="1:10" ht="12.75">
      <c r="A20" s="279" t="s">
        <v>326</v>
      </c>
      <c r="B20" s="279"/>
      <c r="C20" s="279"/>
      <c r="D20" s="279"/>
      <c r="E20" s="279"/>
      <c r="F20" s="279"/>
      <c r="G20" s="279" t="s">
        <v>263</v>
      </c>
      <c r="H20" s="279"/>
      <c r="I20" s="279"/>
      <c r="J20" s="279"/>
    </row>
    <row r="21" spans="1:10" ht="12.75">
      <c r="A21" s="279"/>
      <c r="B21" s="279"/>
      <c r="C21" s="279"/>
      <c r="D21" s="279" t="s">
        <v>332</v>
      </c>
      <c r="E21" s="279"/>
      <c r="F21" s="279"/>
      <c r="G21" s="279" t="s">
        <v>185</v>
      </c>
      <c r="H21" s="279"/>
      <c r="I21" s="279"/>
      <c r="J21" s="279"/>
    </row>
    <row r="22" spans="1:10" ht="12.75">
      <c r="A22" s="280"/>
      <c r="B22" s="280"/>
      <c r="C22" s="281" t="s">
        <v>267</v>
      </c>
      <c r="D22" s="282" t="s">
        <v>328</v>
      </c>
      <c r="E22" s="282"/>
      <c r="F22" s="279"/>
      <c r="G22" s="279" t="s">
        <v>264</v>
      </c>
      <c r="H22" s="279"/>
      <c r="I22" s="279"/>
      <c r="J22" s="279"/>
    </row>
    <row r="23" spans="1:10" ht="12.75">
      <c r="A23" s="279"/>
      <c r="B23" s="279"/>
      <c r="C23" s="279"/>
      <c r="D23" s="279"/>
      <c r="E23" s="279"/>
      <c r="F23" s="279"/>
      <c r="G23" s="279"/>
      <c r="H23" s="279"/>
      <c r="I23" s="279" t="s">
        <v>261</v>
      </c>
      <c r="J23" s="279"/>
    </row>
    <row r="24" spans="1:10" ht="12.75">
      <c r="A24" s="279"/>
      <c r="B24" s="279"/>
      <c r="C24" s="279"/>
      <c r="D24" s="279"/>
      <c r="E24" s="279"/>
      <c r="F24" s="279"/>
      <c r="G24" s="279"/>
      <c r="H24" s="279"/>
      <c r="I24" s="279" t="s">
        <v>262</v>
      </c>
      <c r="J24" s="279"/>
    </row>
    <row r="25" spans="1:10" ht="12.75">
      <c r="A25" s="15"/>
      <c r="B25" s="32"/>
      <c r="C25" s="32"/>
      <c r="D25" s="17"/>
      <c r="E25" s="17"/>
      <c r="F25" s="17"/>
      <c r="G25" s="6"/>
      <c r="H25" s="15"/>
      <c r="I25" s="15"/>
      <c r="J25" s="38"/>
    </row>
    <row r="26" spans="1:10" ht="12.75">
      <c r="A26" s="15"/>
      <c r="B26" s="32"/>
      <c r="C26" s="32"/>
      <c r="D26" s="17"/>
      <c r="E26" s="17"/>
      <c r="F26" s="17"/>
      <c r="G26" s="6"/>
      <c r="H26" s="15"/>
      <c r="I26" s="15"/>
      <c r="J26" s="38"/>
    </row>
    <row r="27" spans="1:10" ht="12.75">
      <c r="A27" s="15"/>
      <c r="B27" s="32"/>
      <c r="C27" s="32"/>
      <c r="D27" s="17"/>
      <c r="E27" s="17"/>
      <c r="F27" s="17"/>
      <c r="G27" s="6"/>
      <c r="H27" s="15"/>
      <c r="I27" s="15"/>
      <c r="J27" s="38"/>
    </row>
    <row r="28" spans="1:10" ht="12.75">
      <c r="A28" s="15"/>
      <c r="B28" s="32"/>
      <c r="C28" s="32"/>
      <c r="D28" s="17"/>
      <c r="E28" s="17"/>
      <c r="F28" s="17"/>
      <c r="G28" s="6"/>
      <c r="H28" s="15"/>
      <c r="I28" s="15"/>
      <c r="J28" s="38"/>
    </row>
    <row r="29" spans="1:10" ht="12.75">
      <c r="A29" s="69"/>
      <c r="B29" s="67"/>
      <c r="C29" s="67"/>
      <c r="D29" s="67"/>
      <c r="E29" s="67"/>
      <c r="F29" s="67"/>
      <c r="G29" s="67"/>
      <c r="H29" s="71"/>
      <c r="I29" s="72"/>
      <c r="J29" s="67"/>
    </row>
    <row r="30" spans="1:10" ht="12.75">
      <c r="A30" s="49"/>
      <c r="B30" s="50"/>
      <c r="C30" s="50"/>
      <c r="D30" s="50"/>
      <c r="E30" s="50"/>
      <c r="F30" s="50"/>
      <c r="G30" s="50"/>
      <c r="H30" s="374"/>
      <c r="I30" s="374"/>
      <c r="J30" s="374"/>
    </row>
    <row r="31" spans="1:10" ht="12.75">
      <c r="A31" s="50"/>
      <c r="B31" s="50"/>
      <c r="C31" s="50"/>
      <c r="D31" s="50"/>
      <c r="E31" s="50"/>
      <c r="F31" s="50"/>
      <c r="G31" s="50"/>
      <c r="H31" s="50"/>
      <c r="I31" s="53"/>
      <c r="J31" s="50"/>
    </row>
    <row r="32" spans="1:10" ht="12.75">
      <c r="A32" s="53"/>
      <c r="B32" s="50"/>
      <c r="C32" s="50"/>
      <c r="D32" s="50"/>
      <c r="E32" s="50"/>
      <c r="F32" s="50"/>
      <c r="G32" s="50"/>
      <c r="H32" s="50"/>
      <c r="I32" s="53"/>
      <c r="J32" s="50"/>
    </row>
  </sheetData>
  <sheetProtection/>
  <mergeCells count="9">
    <mergeCell ref="I3:J3"/>
    <mergeCell ref="B14:B15"/>
    <mergeCell ref="A14:A15"/>
    <mergeCell ref="C14:C15"/>
    <mergeCell ref="H30:J30"/>
    <mergeCell ref="G14:G15"/>
    <mergeCell ref="H14:H15"/>
    <mergeCell ref="I14:I15"/>
    <mergeCell ref="J14:J15"/>
  </mergeCells>
  <printOptions/>
  <pageMargins left="0.36" right="0.28" top="0.94" bottom="1" header="0.33" footer="0.5"/>
  <pageSetup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selection activeCell="F28" sqref="F28"/>
    </sheetView>
  </sheetViews>
  <sheetFormatPr defaultColWidth="9.140625" defaultRowHeight="12.75"/>
  <cols>
    <col min="1" max="1" width="5.57421875" style="0" customWidth="1"/>
    <col min="2" max="2" width="23.140625" style="0" customWidth="1"/>
    <col min="3" max="3" width="11.421875" style="0" customWidth="1"/>
    <col min="4" max="4" width="12.140625" style="0" customWidth="1"/>
    <col min="5" max="5" width="13.8515625" style="0" customWidth="1"/>
    <col min="6" max="6" width="16.28125" style="0" customWidth="1"/>
    <col min="7" max="7" width="14.57421875" style="0" customWidth="1"/>
    <col min="8" max="8" width="10.8515625" style="0" customWidth="1"/>
    <col min="9" max="9" width="11.7109375" style="0" customWidth="1"/>
    <col min="10" max="10" width="12.57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89</v>
      </c>
      <c r="J2" s="50"/>
    </row>
    <row r="3" spans="1:10" ht="12.75">
      <c r="A3" s="50"/>
      <c r="B3" s="50"/>
      <c r="C3" s="50"/>
      <c r="D3" s="50"/>
      <c r="E3" s="50"/>
      <c r="F3" s="50"/>
      <c r="G3" s="50"/>
      <c r="H3" s="50"/>
      <c r="I3" s="58"/>
      <c r="J3" s="50"/>
    </row>
    <row r="4" spans="1:10" ht="12.75">
      <c r="A4" s="50"/>
      <c r="B4" s="50"/>
      <c r="C4" s="50"/>
      <c r="D4" s="50"/>
      <c r="E4" s="50"/>
      <c r="F4" s="50"/>
      <c r="G4" s="50"/>
      <c r="H4" s="50"/>
      <c r="I4" s="58" t="s">
        <v>180</v>
      </c>
      <c r="J4" s="50"/>
    </row>
    <row r="5" spans="1:10" ht="12.75">
      <c r="A5" s="50"/>
      <c r="B5" s="50"/>
      <c r="C5" s="50"/>
      <c r="D5" s="50"/>
      <c r="E5" s="50"/>
      <c r="F5" s="50"/>
      <c r="G5" s="50"/>
      <c r="H5" s="50"/>
      <c r="I5" s="58" t="s">
        <v>171</v>
      </c>
      <c r="J5" s="50"/>
    </row>
    <row r="6" spans="1:10" ht="12.75">
      <c r="A6" s="50"/>
      <c r="B6" s="50"/>
      <c r="C6" s="50"/>
      <c r="D6" s="49"/>
      <c r="E6" s="49"/>
      <c r="F6" s="49"/>
      <c r="G6" s="49"/>
      <c r="H6" s="49"/>
      <c r="I6" s="67" t="s">
        <v>260</v>
      </c>
      <c r="J6" s="50"/>
    </row>
    <row r="7" spans="1:10" ht="12.75">
      <c r="A7" s="50"/>
      <c r="B7" s="50"/>
      <c r="C7" s="50"/>
      <c r="D7" s="49"/>
      <c r="E7" s="49"/>
      <c r="F7" s="49"/>
      <c r="G7" s="49"/>
      <c r="H7" s="49"/>
      <c r="I7" s="67"/>
      <c r="J7" s="50"/>
    </row>
    <row r="8" spans="1:10" ht="12.75">
      <c r="A8" s="50"/>
      <c r="B8" s="50"/>
      <c r="C8" s="50"/>
      <c r="D8" s="49"/>
      <c r="E8" s="49"/>
      <c r="F8" s="49"/>
      <c r="G8" s="49"/>
      <c r="H8" s="49"/>
      <c r="I8" s="67"/>
      <c r="J8" s="50"/>
    </row>
    <row r="9" spans="1:10" ht="12.75">
      <c r="A9" s="50"/>
      <c r="B9" s="51" t="s">
        <v>53</v>
      </c>
      <c r="C9" s="52"/>
      <c r="D9" s="49"/>
      <c r="E9" s="49"/>
      <c r="F9" s="49"/>
      <c r="G9" s="375"/>
      <c r="H9" s="375"/>
      <c r="I9" s="375"/>
      <c r="J9" s="375"/>
    </row>
    <row r="10" spans="7:8" ht="15">
      <c r="G10" s="225"/>
      <c r="H10" s="49"/>
    </row>
    <row r="11" ht="12.75">
      <c r="B11" s="109" t="s">
        <v>70</v>
      </c>
    </row>
    <row r="12" spans="1:10" ht="12.75">
      <c r="A12" s="59"/>
      <c r="B12" s="148"/>
      <c r="C12" s="12"/>
      <c r="D12" s="12"/>
      <c r="E12" s="16"/>
      <c r="F12" s="16"/>
      <c r="G12" s="26"/>
      <c r="H12" s="16"/>
      <c r="I12" s="67" t="s">
        <v>329</v>
      </c>
      <c r="J12" s="170"/>
    </row>
    <row r="13" spans="1:10" ht="12.75">
      <c r="A13" s="137" t="s">
        <v>31</v>
      </c>
      <c r="B13" s="15"/>
      <c r="C13" s="15"/>
      <c r="D13" s="15"/>
      <c r="E13" s="15"/>
      <c r="F13" s="15"/>
      <c r="G13" s="6"/>
      <c r="H13" s="15"/>
      <c r="I13" s="67" t="s">
        <v>330</v>
      </c>
      <c r="J13" s="67"/>
    </row>
    <row r="14" spans="1:10" ht="12.75" customHeight="1">
      <c r="A14" s="395" t="s">
        <v>1</v>
      </c>
      <c r="B14" s="381" t="s">
        <v>56</v>
      </c>
      <c r="C14" s="395" t="s">
        <v>2</v>
      </c>
      <c r="D14" s="44" t="s">
        <v>3</v>
      </c>
      <c r="E14" s="77"/>
      <c r="F14" s="77"/>
      <c r="G14" s="395" t="s">
        <v>4</v>
      </c>
      <c r="H14" s="381" t="s">
        <v>61</v>
      </c>
      <c r="I14" s="381" t="s">
        <v>62</v>
      </c>
      <c r="J14" s="381" t="s">
        <v>59</v>
      </c>
    </row>
    <row r="15" spans="1:10" ht="25.5">
      <c r="A15" s="396"/>
      <c r="B15" s="383"/>
      <c r="C15" s="396"/>
      <c r="D15" s="77" t="s">
        <v>5</v>
      </c>
      <c r="E15" s="77" t="s">
        <v>6</v>
      </c>
      <c r="F15" s="77" t="s">
        <v>7</v>
      </c>
      <c r="G15" s="396"/>
      <c r="H15" s="383"/>
      <c r="I15" s="383"/>
      <c r="J15" s="383"/>
    </row>
    <row r="16" spans="1:10" ht="51">
      <c r="A16" s="149">
        <v>1</v>
      </c>
      <c r="B16" s="149" t="s">
        <v>105</v>
      </c>
      <c r="C16" s="149" t="s">
        <v>104</v>
      </c>
      <c r="D16" s="210">
        <f>F16/1.2</f>
        <v>75000</v>
      </c>
      <c r="E16" s="187">
        <f>D16/4.53</f>
        <v>16556.291390728475</v>
      </c>
      <c r="F16" s="187">
        <v>90000</v>
      </c>
      <c r="G16" s="149" t="s">
        <v>102</v>
      </c>
      <c r="H16" s="149" t="s">
        <v>106</v>
      </c>
      <c r="I16" s="149" t="s">
        <v>74</v>
      </c>
      <c r="J16" s="153" t="s">
        <v>189</v>
      </c>
    </row>
    <row r="17" spans="1:10" ht="51">
      <c r="A17" s="149">
        <v>2</v>
      </c>
      <c r="B17" s="149" t="s">
        <v>116</v>
      </c>
      <c r="C17" s="166" t="s">
        <v>103</v>
      </c>
      <c r="D17" s="210">
        <f>F17/1.2</f>
        <v>30000</v>
      </c>
      <c r="E17" s="187">
        <f>D17/4.53</f>
        <v>6622.516556291391</v>
      </c>
      <c r="F17" s="187">
        <v>36000</v>
      </c>
      <c r="G17" s="149" t="s">
        <v>101</v>
      </c>
      <c r="H17" s="149" t="s">
        <v>106</v>
      </c>
      <c r="I17" s="149" t="s">
        <v>74</v>
      </c>
      <c r="J17" s="153" t="s">
        <v>189</v>
      </c>
    </row>
    <row r="18" spans="1:10" ht="12.75">
      <c r="A18" s="61"/>
      <c r="B18" s="107" t="s">
        <v>8</v>
      </c>
      <c r="C18" s="107"/>
      <c r="D18" s="136">
        <f>SUM(D16:D17)</f>
        <v>105000</v>
      </c>
      <c r="E18" s="136">
        <f>SUM(E16:E17)</f>
        <v>23178.807947019865</v>
      </c>
      <c r="F18" s="136">
        <f>SUM(F16:F17)</f>
        <v>126000</v>
      </c>
      <c r="G18" s="61"/>
      <c r="H18" s="61"/>
      <c r="I18" s="61"/>
      <c r="J18" s="127"/>
    </row>
    <row r="19" spans="1:10" ht="12.75">
      <c r="A19" s="279" t="s">
        <v>325</v>
      </c>
      <c r="B19" s="279"/>
      <c r="C19" s="279"/>
      <c r="D19" s="279"/>
      <c r="E19" s="279"/>
      <c r="F19" s="279"/>
      <c r="G19" s="279"/>
      <c r="H19" s="279"/>
      <c r="I19" s="279"/>
      <c r="J19" s="279"/>
    </row>
    <row r="20" spans="1:10" ht="12.75">
      <c r="A20" s="279" t="s">
        <v>342</v>
      </c>
      <c r="B20" s="279"/>
      <c r="C20" s="279"/>
      <c r="D20" s="279"/>
      <c r="E20" s="279"/>
      <c r="F20" s="279"/>
      <c r="G20" s="279" t="s">
        <v>263</v>
      </c>
      <c r="H20" s="279"/>
      <c r="I20" s="279"/>
      <c r="J20" s="279"/>
    </row>
    <row r="21" spans="1:10" ht="12.75">
      <c r="A21" s="279"/>
      <c r="B21" s="279"/>
      <c r="C21" s="279"/>
      <c r="D21" s="279" t="s">
        <v>331</v>
      </c>
      <c r="E21" s="279"/>
      <c r="F21" s="279"/>
      <c r="G21" s="279" t="s">
        <v>185</v>
      </c>
      <c r="H21" s="279"/>
      <c r="I21" s="279"/>
      <c r="J21" s="279"/>
    </row>
    <row r="22" spans="1:10" ht="12.75">
      <c r="A22" s="280"/>
      <c r="B22" s="280"/>
      <c r="C22" s="281" t="s">
        <v>267</v>
      </c>
      <c r="D22" s="282" t="s">
        <v>328</v>
      </c>
      <c r="E22" s="282"/>
      <c r="F22" s="279"/>
      <c r="G22" s="279" t="s">
        <v>264</v>
      </c>
      <c r="H22" s="279"/>
      <c r="I22" s="279"/>
      <c r="J22" s="279"/>
    </row>
    <row r="23" spans="1:10" ht="12.75">
      <c r="A23" s="279"/>
      <c r="B23" s="279"/>
      <c r="C23" s="279"/>
      <c r="D23" s="279"/>
      <c r="E23" s="279"/>
      <c r="F23" s="279"/>
      <c r="G23" s="279"/>
      <c r="H23" s="279"/>
      <c r="I23" s="279" t="s">
        <v>261</v>
      </c>
      <c r="J23" s="279"/>
    </row>
    <row r="24" spans="1:10" ht="12.75">
      <c r="A24" s="279"/>
      <c r="B24" s="279"/>
      <c r="C24" s="279"/>
      <c r="D24" s="279"/>
      <c r="E24" s="279"/>
      <c r="F24" s="279"/>
      <c r="G24" s="279"/>
      <c r="H24" s="279"/>
      <c r="I24" s="279" t="s">
        <v>262</v>
      </c>
      <c r="J24" s="279"/>
    </row>
  </sheetData>
  <sheetProtection/>
  <mergeCells count="8">
    <mergeCell ref="I14:I15"/>
    <mergeCell ref="J14:J15"/>
    <mergeCell ref="G9:J9"/>
    <mergeCell ref="G14:G15"/>
    <mergeCell ref="A14:A15"/>
    <mergeCell ref="B14:B15"/>
    <mergeCell ref="C14:C15"/>
    <mergeCell ref="H14:H15"/>
  </mergeCells>
  <printOptions/>
  <pageMargins left="0.41" right="0.38"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27"/>
  <sheetViews>
    <sheetView zoomScalePageLayoutView="0" workbookViewId="0" topLeftCell="A1">
      <selection activeCell="C28" sqref="C28"/>
    </sheetView>
  </sheetViews>
  <sheetFormatPr defaultColWidth="9.140625" defaultRowHeight="12.75"/>
  <cols>
    <col min="1" max="1" width="5.421875" style="0" customWidth="1"/>
    <col min="2" max="2" width="27.28125" style="0" customWidth="1"/>
    <col min="3" max="3" width="12.140625" style="0" customWidth="1"/>
    <col min="4" max="4" width="11.140625" style="0" customWidth="1"/>
    <col min="5" max="5" width="11.421875" style="0" customWidth="1"/>
    <col min="6" max="6" width="14.140625" style="0" customWidth="1"/>
    <col min="7" max="7" width="12.421875" style="0" customWidth="1"/>
    <col min="8" max="8" width="11.421875" style="0" customWidth="1"/>
    <col min="9" max="9" width="11.00390625" style="0" customWidth="1"/>
    <col min="10" max="10" width="16.00390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90</v>
      </c>
      <c r="J2" s="50"/>
    </row>
    <row r="3" spans="1:10" ht="12.75">
      <c r="A3" s="50"/>
      <c r="B3" s="50"/>
      <c r="C3" s="50"/>
      <c r="D3" s="50"/>
      <c r="E3" s="50"/>
      <c r="F3" s="50"/>
      <c r="G3" s="50"/>
      <c r="H3" s="50"/>
      <c r="I3" s="373"/>
      <c r="J3" s="374"/>
    </row>
    <row r="4" spans="1:10" ht="12.75">
      <c r="A4" s="50"/>
      <c r="B4" s="50"/>
      <c r="C4" s="50"/>
      <c r="D4" s="50"/>
      <c r="E4" s="50"/>
      <c r="F4" s="50"/>
      <c r="G4" s="50"/>
      <c r="H4" s="50"/>
      <c r="I4" s="428"/>
      <c r="J4" s="377"/>
    </row>
    <row r="5" spans="1:12" ht="12.75">
      <c r="A5" s="49"/>
      <c r="B5" s="49"/>
      <c r="C5" s="50"/>
      <c r="D5" s="50"/>
      <c r="E5" s="50"/>
      <c r="F5" s="50"/>
      <c r="G5" s="82"/>
      <c r="H5" s="50"/>
      <c r="I5" s="67" t="s">
        <v>180</v>
      </c>
      <c r="J5" s="67"/>
      <c r="K5" s="50"/>
      <c r="L5" s="50"/>
    </row>
    <row r="6" spans="1:12" ht="12.75">
      <c r="A6" s="50"/>
      <c r="B6" s="50"/>
      <c r="C6" s="50"/>
      <c r="D6" s="51"/>
      <c r="E6" s="52"/>
      <c r="F6" s="52"/>
      <c r="G6" s="82"/>
      <c r="H6" s="52"/>
      <c r="I6" s="70" t="s">
        <v>171</v>
      </c>
      <c r="J6" s="67"/>
      <c r="K6" s="50"/>
      <c r="L6" s="50"/>
    </row>
    <row r="7" spans="1:12" ht="12.75">
      <c r="A7" s="50"/>
      <c r="B7" s="50"/>
      <c r="C7" s="50"/>
      <c r="D7" s="51"/>
      <c r="E7" s="52"/>
      <c r="F7" s="52"/>
      <c r="G7" s="85"/>
      <c r="H7" s="110"/>
      <c r="I7" s="70" t="s">
        <v>260</v>
      </c>
      <c r="J7" s="67"/>
      <c r="K7" s="50"/>
      <c r="L7" s="50"/>
    </row>
    <row r="8" spans="1:12" ht="12.75">
      <c r="A8" s="50"/>
      <c r="B8" s="50"/>
      <c r="C8" s="50"/>
      <c r="D8" s="49"/>
      <c r="E8" s="49"/>
      <c r="F8" s="49"/>
      <c r="G8" s="85"/>
      <c r="H8" s="64"/>
      <c r="I8" s="50"/>
      <c r="J8" s="50"/>
      <c r="K8" s="50"/>
      <c r="L8" s="50"/>
    </row>
    <row r="9" spans="1:12" ht="12.75">
      <c r="A9" s="50"/>
      <c r="B9" s="51" t="s">
        <v>53</v>
      </c>
      <c r="C9" s="52"/>
      <c r="D9" s="49"/>
      <c r="E9" s="49"/>
      <c r="F9" s="49"/>
      <c r="G9" s="81"/>
      <c r="H9" s="54"/>
      <c r="I9" s="54"/>
      <c r="J9" s="54"/>
      <c r="K9" s="50"/>
      <c r="L9" s="50"/>
    </row>
    <row r="10" spans="7:12" ht="12.75">
      <c r="G10" s="87"/>
      <c r="H10" s="54"/>
      <c r="I10" s="54"/>
      <c r="J10" s="54"/>
      <c r="K10" s="50"/>
      <c r="L10" s="50"/>
    </row>
    <row r="11" spans="2:12" ht="12.75">
      <c r="B11" s="109" t="s">
        <v>70</v>
      </c>
      <c r="G11" s="87"/>
      <c r="H11" s="51"/>
      <c r="I11" s="232"/>
      <c r="J11" s="232"/>
      <c r="K11" s="232"/>
      <c r="L11" s="232"/>
    </row>
    <row r="12" spans="7:12" ht="12.75">
      <c r="G12" s="81"/>
      <c r="H12" s="49"/>
      <c r="I12" s="67" t="s">
        <v>329</v>
      </c>
      <c r="J12" s="170"/>
      <c r="K12" s="54"/>
      <c r="L12" s="54"/>
    </row>
    <row r="13" spans="1:10" ht="12.75">
      <c r="A13" s="112" t="s">
        <v>49</v>
      </c>
      <c r="B13" s="15"/>
      <c r="C13" s="16"/>
      <c r="D13" s="16"/>
      <c r="E13" s="16"/>
      <c r="F13" s="16"/>
      <c r="G13" s="26"/>
      <c r="H13" s="16"/>
      <c r="I13" s="67" t="s">
        <v>330</v>
      </c>
      <c r="J13" s="67"/>
    </row>
    <row r="14" spans="1:10" ht="12.75" customHeight="1">
      <c r="A14" s="427" t="s">
        <v>1</v>
      </c>
      <c r="B14" s="372" t="s">
        <v>56</v>
      </c>
      <c r="C14" s="427" t="s">
        <v>2</v>
      </c>
      <c r="D14" s="429" t="s">
        <v>3</v>
      </c>
      <c r="E14" s="430"/>
      <c r="F14" s="431"/>
      <c r="G14" s="427" t="s">
        <v>4</v>
      </c>
      <c r="H14" s="427" t="s">
        <v>67</v>
      </c>
      <c r="I14" s="427" t="s">
        <v>68</v>
      </c>
      <c r="J14" s="381" t="s">
        <v>59</v>
      </c>
    </row>
    <row r="15" spans="1:10" ht="57.75" customHeight="1">
      <c r="A15" s="372"/>
      <c r="B15" s="372"/>
      <c r="C15" s="372"/>
      <c r="D15" s="77" t="s">
        <v>5</v>
      </c>
      <c r="E15" s="77" t="s">
        <v>6</v>
      </c>
      <c r="F15" s="77" t="s">
        <v>7</v>
      </c>
      <c r="G15" s="372"/>
      <c r="H15" s="372"/>
      <c r="I15" s="372"/>
      <c r="J15" s="414"/>
    </row>
    <row r="16" spans="1:10" s="2" customFormat="1" ht="51.75" customHeight="1">
      <c r="A16" s="149">
        <v>1</v>
      </c>
      <c r="B16" s="153" t="s">
        <v>298</v>
      </c>
      <c r="C16" s="164" t="s">
        <v>299</v>
      </c>
      <c r="D16" s="186">
        <f>F16/1.2</f>
        <v>11250</v>
      </c>
      <c r="E16" s="187">
        <f>D16/4.53</f>
        <v>2483.443708609271</v>
      </c>
      <c r="F16" s="187">
        <v>13500</v>
      </c>
      <c r="G16" s="149" t="s">
        <v>101</v>
      </c>
      <c r="H16" s="149" t="s">
        <v>106</v>
      </c>
      <c r="I16" s="149" t="s">
        <v>74</v>
      </c>
      <c r="J16" s="153" t="s">
        <v>189</v>
      </c>
    </row>
    <row r="17" spans="1:10" ht="12.75">
      <c r="A17" s="60"/>
      <c r="B17" s="47" t="s">
        <v>8</v>
      </c>
      <c r="C17" s="47"/>
      <c r="D17" s="122">
        <f>SUM(D16:D16)</f>
        <v>11250</v>
      </c>
      <c r="E17" s="118">
        <f>E16</f>
        <v>2483.443708609271</v>
      </c>
      <c r="F17" s="122">
        <f>SUM(F16)</f>
        <v>13500</v>
      </c>
      <c r="G17" s="60"/>
      <c r="H17" s="33"/>
      <c r="I17" s="33"/>
      <c r="J17" s="37"/>
    </row>
    <row r="18" spans="1:10" ht="12.75">
      <c r="A18" s="279" t="s">
        <v>325</v>
      </c>
      <c r="B18" s="279"/>
      <c r="C18" s="279"/>
      <c r="D18" s="279"/>
      <c r="E18" s="279"/>
      <c r="F18" s="279"/>
      <c r="G18" s="279"/>
      <c r="H18" s="279"/>
      <c r="I18" s="279"/>
      <c r="J18" s="279"/>
    </row>
    <row r="19" spans="1:10" ht="12.75">
      <c r="A19" s="279" t="s">
        <v>343</v>
      </c>
      <c r="B19" s="279"/>
      <c r="C19" s="279"/>
      <c r="D19" s="279"/>
      <c r="E19" s="279"/>
      <c r="F19" s="279"/>
      <c r="G19" s="279" t="s">
        <v>263</v>
      </c>
      <c r="H19" s="279"/>
      <c r="I19" s="279"/>
      <c r="J19" s="279"/>
    </row>
    <row r="20" spans="1:10" ht="12.75">
      <c r="A20" s="279"/>
      <c r="B20" s="279"/>
      <c r="C20" s="279"/>
      <c r="D20" s="279" t="s">
        <v>332</v>
      </c>
      <c r="E20" s="279"/>
      <c r="F20" s="279"/>
      <c r="G20" s="279" t="s">
        <v>185</v>
      </c>
      <c r="H20" s="279"/>
      <c r="I20" s="279"/>
      <c r="J20" s="279"/>
    </row>
    <row r="21" spans="1:10" ht="12.75">
      <c r="A21" s="280"/>
      <c r="B21" s="280"/>
      <c r="C21" s="281" t="s">
        <v>267</v>
      </c>
      <c r="D21" s="282" t="s">
        <v>328</v>
      </c>
      <c r="E21" s="282"/>
      <c r="F21" s="279"/>
      <c r="G21" s="279" t="s">
        <v>264</v>
      </c>
      <c r="H21" s="279"/>
      <c r="I21" s="279"/>
      <c r="J21" s="279"/>
    </row>
    <row r="22" spans="1:10" ht="12.75">
      <c r="A22" s="279"/>
      <c r="B22" s="279"/>
      <c r="C22" s="279"/>
      <c r="D22" s="279"/>
      <c r="E22" s="279"/>
      <c r="F22" s="279"/>
      <c r="G22" s="279"/>
      <c r="H22" s="279"/>
      <c r="I22" s="279" t="s">
        <v>261</v>
      </c>
      <c r="J22" s="279"/>
    </row>
    <row r="23" spans="1:10" ht="12.75">
      <c r="A23" s="279"/>
      <c r="B23" s="279"/>
      <c r="C23" s="279"/>
      <c r="D23" s="279"/>
      <c r="E23" s="279"/>
      <c r="F23" s="279"/>
      <c r="G23" s="279"/>
      <c r="H23" s="279"/>
      <c r="I23" s="279" t="s">
        <v>262</v>
      </c>
      <c r="J23" s="279"/>
    </row>
    <row r="24" spans="1:10" ht="12.75">
      <c r="A24" s="280"/>
      <c r="B24" s="280"/>
      <c r="C24" s="281" t="s">
        <v>267</v>
      </c>
      <c r="D24" s="282"/>
      <c r="E24" s="282"/>
      <c r="F24" s="279"/>
      <c r="G24" s="279"/>
      <c r="H24" s="279"/>
      <c r="I24" s="279"/>
      <c r="J24" s="279"/>
    </row>
    <row r="25" spans="1:10" ht="12.75">
      <c r="A25" s="279"/>
      <c r="B25" s="279"/>
      <c r="C25" s="279"/>
      <c r="D25" s="279"/>
      <c r="E25" s="279"/>
      <c r="F25" s="279"/>
      <c r="G25" s="279"/>
      <c r="H25" s="279"/>
      <c r="I25" s="279"/>
      <c r="J25" s="279"/>
    </row>
    <row r="26" spans="1:10" ht="12.75">
      <c r="A26" s="279"/>
      <c r="B26" s="279"/>
      <c r="C26" s="279"/>
      <c r="D26" s="279"/>
      <c r="E26" s="279"/>
      <c r="F26" s="279"/>
      <c r="G26" s="279"/>
      <c r="H26" s="279"/>
      <c r="I26" s="279"/>
      <c r="J26" s="279"/>
    </row>
    <row r="27" spans="1:10" ht="12.75">
      <c r="A27" s="53"/>
      <c r="B27" s="50"/>
      <c r="C27" s="50"/>
      <c r="D27" s="50"/>
      <c r="E27" s="50"/>
      <c r="F27" s="50"/>
      <c r="G27" s="50"/>
      <c r="H27" s="50"/>
      <c r="I27" s="53"/>
      <c r="J27" s="50"/>
    </row>
  </sheetData>
  <sheetProtection/>
  <mergeCells count="10">
    <mergeCell ref="I14:I15"/>
    <mergeCell ref="J14:J15"/>
    <mergeCell ref="I3:J3"/>
    <mergeCell ref="I4:J4"/>
    <mergeCell ref="B14:B15"/>
    <mergeCell ref="A14:A15"/>
    <mergeCell ref="C14:C15"/>
    <mergeCell ref="G14:G15"/>
    <mergeCell ref="D14:F14"/>
    <mergeCell ref="H14:H15"/>
  </mergeCells>
  <printOptions/>
  <pageMargins left="0.31" right="0.22" top="0.83"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L30"/>
  <sheetViews>
    <sheetView zoomScalePageLayoutView="0" workbookViewId="0" topLeftCell="A1">
      <selection activeCell="E31" sqref="E31"/>
    </sheetView>
  </sheetViews>
  <sheetFormatPr defaultColWidth="9.140625" defaultRowHeight="12.75"/>
  <cols>
    <col min="1" max="1" width="6.8515625" style="0" customWidth="1"/>
    <col min="2" max="2" width="24.8515625" style="0" customWidth="1"/>
    <col min="3" max="3" width="15.140625" style="0" customWidth="1"/>
    <col min="4" max="4" width="14.8515625" style="0" customWidth="1"/>
    <col min="5" max="5" width="12.140625" style="0" customWidth="1"/>
    <col min="6" max="6" width="12.8515625" style="0" customWidth="1"/>
    <col min="7" max="7" width="12.28125" style="0" customWidth="1"/>
    <col min="8" max="8" width="10.421875" style="0" customWidth="1"/>
    <col min="9" max="9" width="12.140625" style="0" customWidth="1"/>
    <col min="10" max="10" width="15.140625" style="0" customWidth="1"/>
  </cols>
  <sheetData>
    <row r="2" spans="1:10" ht="12.75">
      <c r="A2" s="49" t="s">
        <v>54</v>
      </c>
      <c r="B2" s="50"/>
      <c r="C2" s="50"/>
      <c r="D2" s="50"/>
      <c r="E2" s="50"/>
      <c r="F2" s="50"/>
      <c r="G2" s="50"/>
      <c r="H2" s="50"/>
      <c r="I2" s="50"/>
      <c r="J2" s="50"/>
    </row>
    <row r="3" spans="1:10" ht="12.75">
      <c r="A3" s="50"/>
      <c r="B3" s="50"/>
      <c r="C3" s="50"/>
      <c r="D3" s="50"/>
      <c r="E3" s="50"/>
      <c r="F3" s="50"/>
      <c r="G3" s="50"/>
      <c r="H3" s="50"/>
      <c r="I3" s="58" t="s">
        <v>91</v>
      </c>
      <c r="J3" s="50"/>
    </row>
    <row r="4" spans="1:10" ht="12.75">
      <c r="A4" s="50"/>
      <c r="B4" s="50"/>
      <c r="C4" s="50"/>
      <c r="D4" s="50"/>
      <c r="E4" s="50"/>
      <c r="F4" s="50"/>
      <c r="G4" s="50"/>
      <c r="H4" s="50"/>
      <c r="I4" s="373"/>
      <c r="J4" s="374"/>
    </row>
    <row r="5" spans="1:10" ht="12.75">
      <c r="A5" s="50"/>
      <c r="B5" s="50"/>
      <c r="C5" s="50"/>
      <c r="D5" s="50"/>
      <c r="E5" s="50"/>
      <c r="F5" s="50"/>
      <c r="G5" s="50"/>
      <c r="H5" s="67" t="s">
        <v>170</v>
      </c>
      <c r="I5" s="440"/>
      <c r="J5" s="440"/>
    </row>
    <row r="6" spans="1:10" ht="12.75">
      <c r="A6" s="49"/>
      <c r="B6" s="49"/>
      <c r="C6" s="50"/>
      <c r="D6" s="50"/>
      <c r="E6" s="50"/>
      <c r="F6" s="50"/>
      <c r="G6" s="50"/>
      <c r="H6" s="67" t="s">
        <v>186</v>
      </c>
      <c r="I6" s="67"/>
      <c r="J6" s="67"/>
    </row>
    <row r="7" spans="1:10" ht="12.75">
      <c r="A7" s="50"/>
      <c r="B7" s="50"/>
      <c r="C7" s="50"/>
      <c r="D7" s="229"/>
      <c r="E7" s="53"/>
      <c r="F7" s="53"/>
      <c r="G7" s="53"/>
      <c r="H7" s="69" t="s">
        <v>260</v>
      </c>
      <c r="I7" s="69"/>
      <c r="J7" s="67"/>
    </row>
    <row r="8" spans="1:10" ht="12.75">
      <c r="A8" s="50"/>
      <c r="B8" s="50"/>
      <c r="C8" s="50"/>
      <c r="D8" s="51"/>
      <c r="E8" s="52"/>
      <c r="F8" s="52"/>
      <c r="G8" s="52"/>
      <c r="H8" s="52"/>
      <c r="I8" s="52"/>
      <c r="J8" s="50"/>
    </row>
    <row r="9" spans="1:10" ht="12.75">
      <c r="A9" s="50"/>
      <c r="B9" s="50"/>
      <c r="C9" s="50"/>
      <c r="D9" s="49"/>
      <c r="E9" s="49"/>
      <c r="F9" s="49"/>
      <c r="G9" s="49"/>
      <c r="H9" s="49"/>
      <c r="I9" s="50"/>
      <c r="J9" s="50"/>
    </row>
    <row r="10" spans="1:10" ht="12.75">
      <c r="A10" s="50"/>
      <c r="B10" s="51" t="s">
        <v>53</v>
      </c>
      <c r="C10" s="52"/>
      <c r="D10" s="49"/>
      <c r="E10" s="49"/>
      <c r="F10" s="49"/>
      <c r="G10" s="375"/>
      <c r="H10" s="376"/>
      <c r="I10" s="376"/>
      <c r="J10" s="376"/>
    </row>
    <row r="11" spans="1:10" ht="12.75">
      <c r="A11" s="50"/>
      <c r="B11" s="110"/>
      <c r="C11" s="110"/>
      <c r="D11" s="49"/>
      <c r="E11" s="49"/>
      <c r="F11" s="49"/>
      <c r="G11" s="66"/>
      <c r="H11" s="54"/>
      <c r="I11" s="54"/>
      <c r="J11" s="54"/>
    </row>
    <row r="12" spans="2:9" ht="12.75">
      <c r="B12" s="109" t="s">
        <v>70</v>
      </c>
      <c r="C12" s="108"/>
      <c r="H12" s="49"/>
      <c r="I12" s="49"/>
    </row>
    <row r="13" spans="2:12" ht="12.75">
      <c r="B13" s="108"/>
      <c r="C13" s="108"/>
      <c r="H13" s="51"/>
      <c r="I13" s="67" t="s">
        <v>329</v>
      </c>
      <c r="J13" s="170"/>
      <c r="K13" s="232"/>
      <c r="L13" s="232"/>
    </row>
    <row r="14" spans="1:12" ht="12.75">
      <c r="A14" s="13"/>
      <c r="B14" s="112" t="s">
        <v>32</v>
      </c>
      <c r="C14" s="8"/>
      <c r="D14" s="16"/>
      <c r="E14" s="16"/>
      <c r="F14" s="16"/>
      <c r="G14" s="26"/>
      <c r="H14" s="49"/>
      <c r="I14" s="67" t="s">
        <v>330</v>
      </c>
      <c r="J14" s="67"/>
      <c r="K14" s="54"/>
      <c r="L14" s="54"/>
    </row>
    <row r="15" spans="1:10" ht="32.25" customHeight="1">
      <c r="A15" s="435" t="s">
        <v>1</v>
      </c>
      <c r="B15" s="437" t="s">
        <v>56</v>
      </c>
      <c r="C15" s="435" t="s">
        <v>2</v>
      </c>
      <c r="D15" s="441" t="s">
        <v>3</v>
      </c>
      <c r="E15" s="442"/>
      <c r="F15" s="443"/>
      <c r="G15" s="435" t="s">
        <v>4</v>
      </c>
      <c r="H15" s="432" t="s">
        <v>67</v>
      </c>
      <c r="I15" s="432" t="s">
        <v>68</v>
      </c>
      <c r="J15" s="381" t="s">
        <v>59</v>
      </c>
    </row>
    <row r="16" spans="1:10" ht="39.75" customHeight="1">
      <c r="A16" s="436"/>
      <c r="B16" s="438"/>
      <c r="C16" s="436"/>
      <c r="D16" s="107" t="s">
        <v>5</v>
      </c>
      <c r="E16" s="107" t="s">
        <v>6</v>
      </c>
      <c r="F16" s="107" t="s">
        <v>7</v>
      </c>
      <c r="G16" s="436"/>
      <c r="H16" s="433"/>
      <c r="I16" s="434"/>
      <c r="J16" s="414"/>
    </row>
    <row r="17" spans="1:10" s="2" customFormat="1" ht="55.5" customHeight="1">
      <c r="A17" s="174">
        <v>1</v>
      </c>
      <c r="B17" s="191" t="s">
        <v>144</v>
      </c>
      <c r="C17" s="149" t="s">
        <v>139</v>
      </c>
      <c r="D17" s="151">
        <f>F17/1.2</f>
        <v>22500</v>
      </c>
      <c r="E17" s="152">
        <f>D17/4.53</f>
        <v>4966.887417218542</v>
      </c>
      <c r="F17" s="155">
        <v>27000</v>
      </c>
      <c r="G17" s="36" t="s">
        <v>143</v>
      </c>
      <c r="H17" s="150" t="s">
        <v>106</v>
      </c>
      <c r="I17" s="149" t="s">
        <v>74</v>
      </c>
      <c r="J17" s="153" t="s">
        <v>189</v>
      </c>
    </row>
    <row r="18" spans="1:10" s="2" customFormat="1" ht="20.25" customHeight="1">
      <c r="A18" s="150"/>
      <c r="B18" s="119" t="s">
        <v>8</v>
      </c>
      <c r="C18" s="119"/>
      <c r="D18" s="122">
        <f>SUM(D17)</f>
        <v>22500</v>
      </c>
      <c r="E18" s="122">
        <f>SUM(E17)</f>
        <v>4966.887417218542</v>
      </c>
      <c r="F18" s="122">
        <f>SUM(F17)</f>
        <v>27000</v>
      </c>
      <c r="G18" s="36"/>
      <c r="H18" s="150"/>
      <c r="I18" s="149"/>
      <c r="J18" s="153"/>
    </row>
    <row r="19" spans="1:11" s="2" customFormat="1" ht="20.25" customHeight="1">
      <c r="A19" s="279" t="s">
        <v>325</v>
      </c>
      <c r="B19" s="279"/>
      <c r="C19" s="279"/>
      <c r="D19" s="279"/>
      <c r="E19" s="279"/>
      <c r="F19" s="279"/>
      <c r="G19" s="279"/>
      <c r="H19" s="279"/>
      <c r="I19" s="279"/>
      <c r="J19" s="279"/>
      <c r="K19" s="279"/>
    </row>
    <row r="20" spans="1:11" s="2" customFormat="1" ht="13.5" customHeight="1">
      <c r="A20" s="279" t="s">
        <v>344</v>
      </c>
      <c r="B20" s="279"/>
      <c r="C20" s="279"/>
      <c r="D20" s="279"/>
      <c r="E20" s="279"/>
      <c r="F20" s="279"/>
      <c r="G20" s="279" t="s">
        <v>263</v>
      </c>
      <c r="H20" s="279"/>
      <c r="I20" s="279"/>
      <c r="J20" s="279"/>
      <c r="K20" s="279"/>
    </row>
    <row r="21" spans="1:11" s="2" customFormat="1" ht="15" customHeight="1">
      <c r="A21" s="279"/>
      <c r="B21" s="279"/>
      <c r="C21" s="279"/>
      <c r="D21" s="374" t="s">
        <v>332</v>
      </c>
      <c r="E21" s="374"/>
      <c r="F21" s="279"/>
      <c r="G21" s="279" t="s">
        <v>185</v>
      </c>
      <c r="H21" s="279"/>
      <c r="I21" s="279"/>
      <c r="J21" s="279"/>
      <c r="K21" s="279"/>
    </row>
    <row r="22" spans="1:11" s="2" customFormat="1" ht="13.5" customHeight="1">
      <c r="A22" s="280"/>
      <c r="B22" s="280"/>
      <c r="C22" s="281" t="s">
        <v>267</v>
      </c>
      <c r="D22" s="374" t="s">
        <v>328</v>
      </c>
      <c r="E22" s="439"/>
      <c r="F22" s="279"/>
      <c r="G22" s="279" t="s">
        <v>264</v>
      </c>
      <c r="H22" s="279"/>
      <c r="I22" s="279"/>
      <c r="J22" s="279"/>
      <c r="K22" s="279"/>
    </row>
    <row r="23" spans="1:11" s="2" customFormat="1" ht="17.25" customHeight="1">
      <c r="A23" s="279"/>
      <c r="B23" s="279"/>
      <c r="C23" s="279"/>
      <c r="D23" s="279"/>
      <c r="E23" s="279"/>
      <c r="F23" s="279"/>
      <c r="G23" s="279"/>
      <c r="H23" s="279"/>
      <c r="I23" s="279" t="s">
        <v>261</v>
      </c>
      <c r="J23" s="279"/>
      <c r="K23" s="279"/>
    </row>
    <row r="24" spans="1:11" ht="12.75">
      <c r="A24" s="279"/>
      <c r="B24" s="279"/>
      <c r="C24" s="279"/>
      <c r="D24" s="279"/>
      <c r="E24" s="279"/>
      <c r="F24" s="279"/>
      <c r="G24" s="279"/>
      <c r="H24" s="279"/>
      <c r="I24" s="279" t="s">
        <v>262</v>
      </c>
      <c r="J24" s="279"/>
      <c r="K24" s="279"/>
    </row>
    <row r="25" spans="1:11" ht="12.75">
      <c r="A25" s="279"/>
      <c r="B25" s="279"/>
      <c r="C25" s="279"/>
      <c r="D25" s="279"/>
      <c r="E25" s="279"/>
      <c r="F25" s="279"/>
      <c r="G25" s="279"/>
      <c r="H25" s="279"/>
      <c r="I25" s="279"/>
      <c r="J25" s="279"/>
      <c r="K25" s="279"/>
    </row>
    <row r="26" spans="1:11" ht="12.75">
      <c r="A26" s="279"/>
      <c r="B26" s="279"/>
      <c r="C26" s="279"/>
      <c r="D26" s="279"/>
      <c r="E26" s="279"/>
      <c r="F26" s="279"/>
      <c r="G26" s="279"/>
      <c r="H26" s="279"/>
      <c r="I26" s="279"/>
      <c r="J26" s="279"/>
      <c r="K26" s="279"/>
    </row>
    <row r="27" spans="1:11" ht="12.75">
      <c r="A27" s="279"/>
      <c r="B27" s="279"/>
      <c r="C27" s="279"/>
      <c r="D27" s="279"/>
      <c r="E27" s="279"/>
      <c r="F27" s="279"/>
      <c r="G27" s="279"/>
      <c r="H27" s="279"/>
      <c r="I27" s="279"/>
      <c r="J27" s="279"/>
      <c r="K27" s="279"/>
    </row>
    <row r="28" spans="1:11" ht="12.75">
      <c r="A28" s="280"/>
      <c r="B28" s="280"/>
      <c r="C28" s="281"/>
      <c r="D28" s="282"/>
      <c r="E28" s="282"/>
      <c r="F28" s="279"/>
      <c r="G28" s="279"/>
      <c r="H28" s="279"/>
      <c r="I28" s="279"/>
      <c r="J28" s="279"/>
      <c r="K28" s="279"/>
    </row>
    <row r="29" spans="1:11" ht="12.75">
      <c r="A29" s="279"/>
      <c r="B29" s="279"/>
      <c r="C29" s="279"/>
      <c r="D29" s="279"/>
      <c r="E29" s="279"/>
      <c r="F29" s="279"/>
      <c r="G29" s="279"/>
      <c r="H29" s="279"/>
      <c r="I29" s="279"/>
      <c r="J29" s="279"/>
      <c r="K29" s="279"/>
    </row>
    <row r="30" spans="1:11" ht="12.75">
      <c r="A30" s="279"/>
      <c r="B30" s="279"/>
      <c r="C30" s="279"/>
      <c r="D30" s="279"/>
      <c r="E30" s="279"/>
      <c r="F30" s="279"/>
      <c r="G30" s="279"/>
      <c r="H30" s="279"/>
      <c r="I30" s="279"/>
      <c r="J30" s="279"/>
      <c r="K30" s="279"/>
    </row>
  </sheetData>
  <sheetProtection/>
  <mergeCells count="13">
    <mergeCell ref="D21:E21"/>
    <mergeCell ref="D22:E22"/>
    <mergeCell ref="I4:J4"/>
    <mergeCell ref="I5:J5"/>
    <mergeCell ref="G10:J10"/>
    <mergeCell ref="D15:F15"/>
    <mergeCell ref="G15:G16"/>
    <mergeCell ref="H15:H16"/>
    <mergeCell ref="I15:I16"/>
    <mergeCell ref="J15:J16"/>
    <mergeCell ref="A15:A16"/>
    <mergeCell ref="B15:B16"/>
    <mergeCell ref="C15:C16"/>
  </mergeCells>
  <printOptions/>
  <pageMargins left="0.32" right="0.26"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F35" sqref="F35"/>
    </sheetView>
  </sheetViews>
  <sheetFormatPr defaultColWidth="9.140625" defaultRowHeight="12.75"/>
  <cols>
    <col min="2" max="2" width="29.00390625" style="0" customWidth="1"/>
    <col min="3" max="3" width="13.00390625" style="0" customWidth="1"/>
    <col min="4" max="4" width="12.140625" style="0" customWidth="1"/>
    <col min="5" max="5" width="10.57421875" style="0" customWidth="1"/>
    <col min="6" max="6" width="10.8515625" style="0" customWidth="1"/>
    <col min="7" max="7" width="12.421875" style="0" customWidth="1"/>
    <col min="8" max="8" width="12.140625" style="0" customWidth="1"/>
    <col min="9" max="9" width="12.28125" style="0" customWidth="1"/>
    <col min="10" max="10" width="17.57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92</v>
      </c>
      <c r="J2" s="50"/>
    </row>
    <row r="3" spans="1:10" ht="12.75">
      <c r="A3" s="50"/>
      <c r="B3" s="50"/>
      <c r="C3" s="50"/>
      <c r="D3" s="50"/>
      <c r="E3" s="50"/>
      <c r="F3" s="50"/>
      <c r="G3" s="50"/>
      <c r="H3" s="50"/>
      <c r="I3" s="67"/>
      <c r="J3" s="67"/>
    </row>
    <row r="4" spans="1:10" ht="12.75">
      <c r="A4" s="50"/>
      <c r="B4" s="50"/>
      <c r="C4" s="50"/>
      <c r="D4" s="50"/>
      <c r="E4" s="50"/>
      <c r="F4" s="50"/>
      <c r="G4" s="50"/>
      <c r="H4" s="50"/>
      <c r="I4" s="231"/>
      <c r="J4" s="231"/>
    </row>
    <row r="5" spans="1:10" ht="12.75">
      <c r="A5" s="49"/>
      <c r="B5" s="49"/>
      <c r="C5" s="50"/>
      <c r="D5" s="50"/>
      <c r="E5" s="50"/>
      <c r="F5" s="50"/>
      <c r="G5" s="50"/>
      <c r="H5" s="50"/>
      <c r="I5" s="231"/>
      <c r="J5" s="231"/>
    </row>
    <row r="6" spans="1:10" ht="12.75">
      <c r="A6" s="50"/>
      <c r="B6" s="50"/>
      <c r="C6" s="50"/>
      <c r="D6" s="51"/>
      <c r="E6" s="52"/>
      <c r="F6" s="52"/>
      <c r="G6" s="52"/>
      <c r="H6" s="52"/>
      <c r="I6" s="67" t="s">
        <v>180</v>
      </c>
      <c r="J6" s="67"/>
    </row>
    <row r="7" spans="1:10" ht="12.75">
      <c r="A7" s="50"/>
      <c r="B7" s="50"/>
      <c r="C7" s="50"/>
      <c r="D7" s="51"/>
      <c r="E7" s="52"/>
      <c r="F7" s="52"/>
      <c r="G7" s="52"/>
      <c r="H7" s="52"/>
      <c r="I7" s="231" t="s">
        <v>181</v>
      </c>
      <c r="J7" s="231"/>
    </row>
    <row r="8" spans="1:10" ht="12.75">
      <c r="A8" s="50"/>
      <c r="B8" s="50"/>
      <c r="C8" s="50"/>
      <c r="D8" s="49"/>
      <c r="E8" s="49"/>
      <c r="F8" s="49"/>
      <c r="G8" s="49"/>
      <c r="H8" s="49"/>
      <c r="I8" s="231" t="s">
        <v>260</v>
      </c>
      <c r="J8" s="231"/>
    </row>
    <row r="9" spans="1:10" ht="12.75">
      <c r="A9" s="50"/>
      <c r="B9" s="51" t="s">
        <v>53</v>
      </c>
      <c r="C9" s="52"/>
      <c r="D9" s="49"/>
      <c r="E9" s="49"/>
      <c r="F9" s="49"/>
      <c r="G9" s="66"/>
      <c r="H9" s="54"/>
      <c r="I9" s="54"/>
      <c r="J9" s="54"/>
    </row>
    <row r="11" spans="2:8" ht="12.75">
      <c r="B11" s="109" t="s">
        <v>70</v>
      </c>
      <c r="G11" s="49"/>
      <c r="H11" s="49"/>
    </row>
    <row r="12" spans="7:10" ht="12.75">
      <c r="G12" s="49"/>
      <c r="I12" s="67" t="s">
        <v>329</v>
      </c>
      <c r="J12" s="170"/>
    </row>
    <row r="13" spans="1:10" ht="12.75">
      <c r="A13" s="112" t="s">
        <v>33</v>
      </c>
      <c r="B13" s="140"/>
      <c r="C13" s="16"/>
      <c r="D13" s="16"/>
      <c r="E13" s="16"/>
      <c r="F13" s="16"/>
      <c r="G13" s="26"/>
      <c r="H13" s="16"/>
      <c r="I13" s="67" t="s">
        <v>330</v>
      </c>
      <c r="J13" s="67"/>
    </row>
    <row r="14" spans="1:10" ht="12.75" customHeight="1">
      <c r="A14" s="445" t="s">
        <v>1</v>
      </c>
      <c r="B14" s="447" t="s">
        <v>56</v>
      </c>
      <c r="C14" s="445" t="s">
        <v>2</v>
      </c>
      <c r="D14" s="441" t="s">
        <v>3</v>
      </c>
      <c r="E14" s="442"/>
      <c r="F14" s="443"/>
      <c r="G14" s="435" t="s">
        <v>4</v>
      </c>
      <c r="H14" s="432" t="s">
        <v>67</v>
      </c>
      <c r="I14" s="432" t="s">
        <v>68</v>
      </c>
      <c r="J14" s="437" t="s">
        <v>59</v>
      </c>
    </row>
    <row r="15" spans="1:10" ht="41.25" customHeight="1">
      <c r="A15" s="446"/>
      <c r="B15" s="446"/>
      <c r="C15" s="446"/>
      <c r="D15" s="107" t="s">
        <v>5</v>
      </c>
      <c r="E15" s="107" t="s">
        <v>6</v>
      </c>
      <c r="F15" s="107" t="s">
        <v>7</v>
      </c>
      <c r="G15" s="436"/>
      <c r="H15" s="433"/>
      <c r="I15" s="434"/>
      <c r="J15" s="433"/>
    </row>
    <row r="16" spans="1:10" ht="25.5">
      <c r="A16" s="150">
        <v>1</v>
      </c>
      <c r="B16" s="184" t="s">
        <v>34</v>
      </c>
      <c r="C16" s="150" t="s">
        <v>35</v>
      </c>
      <c r="D16" s="151">
        <f>F16/1.2</f>
        <v>9166.666666666668</v>
      </c>
      <c r="E16" s="152">
        <f>D16/4.53</f>
        <v>2023.5467255334806</v>
      </c>
      <c r="F16" s="152">
        <v>11000</v>
      </c>
      <c r="G16" s="149" t="s">
        <v>101</v>
      </c>
      <c r="H16" s="150" t="s">
        <v>106</v>
      </c>
      <c r="I16" s="149" t="s">
        <v>74</v>
      </c>
      <c r="J16" s="153" t="s">
        <v>189</v>
      </c>
    </row>
    <row r="17" spans="1:10" ht="25.5">
      <c r="A17" s="150">
        <v>2</v>
      </c>
      <c r="B17" s="184" t="s">
        <v>40</v>
      </c>
      <c r="C17" s="149" t="s">
        <v>137</v>
      </c>
      <c r="D17" s="151">
        <f>F17/1.2</f>
        <v>11666.666666666668</v>
      </c>
      <c r="E17" s="152">
        <f>D17/4.53</f>
        <v>2575.42310522443</v>
      </c>
      <c r="F17" s="176">
        <v>14000</v>
      </c>
      <c r="G17" s="177" t="s">
        <v>101</v>
      </c>
      <c r="H17" s="174" t="s">
        <v>106</v>
      </c>
      <c r="I17" s="149" t="s">
        <v>74</v>
      </c>
      <c r="J17" s="153" t="s">
        <v>189</v>
      </c>
    </row>
    <row r="18" spans="1:10" ht="25.5">
      <c r="A18" s="150">
        <v>3</v>
      </c>
      <c r="B18" s="184" t="s">
        <v>300</v>
      </c>
      <c r="C18" s="238" t="s">
        <v>182</v>
      </c>
      <c r="D18" s="151">
        <f>F18/1.2</f>
        <v>9166.666666666668</v>
      </c>
      <c r="E18" s="152">
        <f>D18/4.53</f>
        <v>2023.5467255334806</v>
      </c>
      <c r="F18" s="176">
        <v>11000</v>
      </c>
      <c r="G18" s="177" t="s">
        <v>101</v>
      </c>
      <c r="H18" s="42" t="s">
        <v>106</v>
      </c>
      <c r="I18" s="149" t="s">
        <v>192</v>
      </c>
      <c r="J18" s="153" t="s">
        <v>189</v>
      </c>
    </row>
    <row r="19" spans="1:10" ht="12.75">
      <c r="A19" s="150"/>
      <c r="B19" s="119" t="s">
        <v>8</v>
      </c>
      <c r="C19" s="119"/>
      <c r="D19" s="122">
        <f>SUM(D15:D18)</f>
        <v>30000.000000000004</v>
      </c>
      <c r="E19" s="122">
        <f>SUM(E15:E18)</f>
        <v>6622.516556291392</v>
      </c>
      <c r="F19" s="122">
        <f>SUM(F15:F18)</f>
        <v>36000</v>
      </c>
      <c r="G19" s="149"/>
      <c r="H19" s="150"/>
      <c r="I19" s="149"/>
      <c r="J19" s="153"/>
    </row>
    <row r="20" spans="1:10" ht="12.75">
      <c r="A20" s="279" t="s">
        <v>325</v>
      </c>
      <c r="B20" s="279"/>
      <c r="C20" s="279"/>
      <c r="D20" s="279"/>
      <c r="E20" s="279"/>
      <c r="F20" s="279"/>
      <c r="G20" s="279"/>
      <c r="H20" s="279"/>
      <c r="I20" s="279"/>
      <c r="J20" s="279"/>
    </row>
    <row r="21" spans="1:10" ht="12.75">
      <c r="A21" s="279" t="s">
        <v>326</v>
      </c>
      <c r="B21" s="279"/>
      <c r="C21" s="279"/>
      <c r="D21" s="279"/>
      <c r="E21" s="279"/>
      <c r="F21" s="279"/>
      <c r="G21" s="279" t="s">
        <v>263</v>
      </c>
      <c r="H21" s="279"/>
      <c r="I21" s="279"/>
      <c r="J21" s="279"/>
    </row>
    <row r="22" spans="1:10" ht="12.75">
      <c r="A22" s="279"/>
      <c r="B22" s="279"/>
      <c r="C22" s="279"/>
      <c r="D22" s="378" t="s">
        <v>332</v>
      </c>
      <c r="E22" s="378"/>
      <c r="F22" s="279"/>
      <c r="G22" s="279" t="s">
        <v>185</v>
      </c>
      <c r="H22" s="279"/>
      <c r="I22" s="279"/>
      <c r="J22" s="279"/>
    </row>
    <row r="23" spans="1:10" ht="12.75">
      <c r="A23" s="280"/>
      <c r="B23" s="280"/>
      <c r="C23" s="281" t="s">
        <v>267</v>
      </c>
      <c r="D23" s="444" t="s">
        <v>328</v>
      </c>
      <c r="E23" s="378"/>
      <c r="F23" s="279"/>
      <c r="G23" s="279" t="s">
        <v>264</v>
      </c>
      <c r="H23" s="279"/>
      <c r="I23" s="279"/>
      <c r="J23" s="279"/>
    </row>
    <row r="24" spans="1:10" ht="12.75">
      <c r="A24" s="279"/>
      <c r="B24" s="279"/>
      <c r="C24" s="279"/>
      <c r="D24" s="279"/>
      <c r="E24" s="279"/>
      <c r="F24" s="279"/>
      <c r="G24" s="279"/>
      <c r="H24" s="279"/>
      <c r="I24" s="279" t="s">
        <v>261</v>
      </c>
      <c r="J24" s="279"/>
    </row>
    <row r="25" spans="1:10" ht="12.75">
      <c r="A25" s="279"/>
      <c r="B25" s="279"/>
      <c r="C25" s="279"/>
      <c r="D25" s="279"/>
      <c r="E25" s="279"/>
      <c r="F25" s="279"/>
      <c r="G25" s="279"/>
      <c r="H25" s="279"/>
      <c r="I25" s="279" t="s">
        <v>262</v>
      </c>
      <c r="J25" s="279"/>
    </row>
    <row r="26" spans="1:10" ht="12.75">
      <c r="A26" s="286"/>
      <c r="B26" s="299"/>
      <c r="C26" s="299"/>
      <c r="D26" s="300"/>
      <c r="E26" s="300"/>
      <c r="F26" s="300"/>
      <c r="G26" s="287"/>
      <c r="H26" s="286"/>
      <c r="I26" s="287"/>
      <c r="J26" s="259"/>
    </row>
    <row r="27" spans="1:10" ht="12.75">
      <c r="A27" s="299"/>
      <c r="B27" s="299"/>
      <c r="C27" s="299"/>
      <c r="D27" s="300"/>
      <c r="E27" s="300"/>
      <c r="F27" s="300"/>
      <c r="G27" s="299"/>
      <c r="H27" s="299"/>
      <c r="I27" s="299"/>
      <c r="J27" s="301"/>
    </row>
    <row r="28" spans="1:10" ht="12.75">
      <c r="A28" s="279"/>
      <c r="B28" s="279"/>
      <c r="C28" s="279"/>
      <c r="D28" s="279"/>
      <c r="E28" s="279"/>
      <c r="F28" s="279"/>
      <c r="G28" s="279"/>
      <c r="H28" s="279"/>
      <c r="I28" s="279"/>
      <c r="J28" s="279"/>
    </row>
    <row r="29" spans="1:10" ht="12.75">
      <c r="A29" s="279"/>
      <c r="B29" s="279"/>
      <c r="C29" s="279"/>
      <c r="D29" s="279"/>
      <c r="E29" s="279"/>
      <c r="F29" s="279"/>
      <c r="G29" s="279"/>
      <c r="H29" s="279"/>
      <c r="I29" s="279"/>
      <c r="J29" s="279"/>
    </row>
    <row r="30" spans="1:10" ht="12.75">
      <c r="A30" s="279"/>
      <c r="B30" s="279"/>
      <c r="C30" s="279"/>
      <c r="D30" s="279"/>
      <c r="E30" s="279"/>
      <c r="F30" s="279"/>
      <c r="G30" s="279"/>
      <c r="H30" s="279"/>
      <c r="I30" s="279"/>
      <c r="J30" s="279"/>
    </row>
    <row r="31" spans="1:10" ht="12.75">
      <c r="A31" s="280"/>
      <c r="B31" s="280"/>
      <c r="C31" s="281"/>
      <c r="D31" s="282"/>
      <c r="E31" s="282"/>
      <c r="F31" s="279"/>
      <c r="G31" s="279"/>
      <c r="H31" s="279"/>
      <c r="I31" s="279"/>
      <c r="J31" s="279"/>
    </row>
    <row r="32" spans="1:10" ht="12.75">
      <c r="A32" s="279"/>
      <c r="B32" s="279"/>
      <c r="C32" s="279"/>
      <c r="D32" s="279"/>
      <c r="E32" s="279"/>
      <c r="F32" s="279"/>
      <c r="G32" s="279"/>
      <c r="H32" s="279"/>
      <c r="I32" s="279"/>
      <c r="J32" s="279"/>
    </row>
    <row r="33" spans="1:10" ht="12.75">
      <c r="A33" s="279"/>
      <c r="B33" s="279"/>
      <c r="C33" s="279"/>
      <c r="D33" s="279"/>
      <c r="E33" s="279"/>
      <c r="F33" s="279"/>
      <c r="G33" s="279"/>
      <c r="H33" s="279"/>
      <c r="I33" s="279"/>
      <c r="J33" s="279"/>
    </row>
  </sheetData>
  <sheetProtection/>
  <mergeCells count="10">
    <mergeCell ref="D23:E23"/>
    <mergeCell ref="I14:I15"/>
    <mergeCell ref="J14:J15"/>
    <mergeCell ref="H14:H15"/>
    <mergeCell ref="A14:A15"/>
    <mergeCell ref="B14:B15"/>
    <mergeCell ref="C14:C15"/>
    <mergeCell ref="G14:G15"/>
    <mergeCell ref="D14:F14"/>
    <mergeCell ref="D22:E22"/>
  </mergeCells>
  <printOptions/>
  <pageMargins left="0.3" right="0.26"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K25"/>
  <sheetViews>
    <sheetView zoomScalePageLayoutView="0" workbookViewId="0" topLeftCell="D4">
      <selection activeCell="P8" sqref="P8"/>
    </sheetView>
  </sheetViews>
  <sheetFormatPr defaultColWidth="9.140625" defaultRowHeight="12.75"/>
  <cols>
    <col min="1" max="1" width="5.28125" style="0" customWidth="1"/>
    <col min="2" max="2" width="28.28125" style="0" customWidth="1"/>
    <col min="3" max="3" width="13.8515625" style="0" customWidth="1"/>
    <col min="4" max="4" width="12.140625" style="0" customWidth="1"/>
    <col min="5" max="6" width="11.421875" style="0" customWidth="1"/>
    <col min="7" max="7" width="10.28125" style="0" customWidth="1"/>
    <col min="8" max="8" width="10.57421875" style="0" customWidth="1"/>
    <col min="9" max="9" width="10.8515625" style="0" customWidth="1"/>
    <col min="10" max="10" width="17.00390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93</v>
      </c>
      <c r="J2" s="50"/>
    </row>
    <row r="3" spans="1:10" ht="12.75">
      <c r="A3" s="50"/>
      <c r="B3" s="50"/>
      <c r="C3" s="50"/>
      <c r="D3" s="50"/>
      <c r="E3" s="50"/>
      <c r="F3" s="50"/>
      <c r="G3" s="50"/>
      <c r="H3" s="50"/>
      <c r="I3" s="373"/>
      <c r="J3" s="374"/>
    </row>
    <row r="4" spans="1:10" ht="12.75">
      <c r="A4" s="50"/>
      <c r="B4" s="50"/>
      <c r="C4" s="50"/>
      <c r="D4" s="50"/>
      <c r="E4" s="50"/>
      <c r="F4" s="50"/>
      <c r="G4" s="52"/>
      <c r="H4" s="52"/>
      <c r="I4" s="67" t="s">
        <v>180</v>
      </c>
      <c r="J4" s="67"/>
    </row>
    <row r="5" spans="1:10" ht="12.75">
      <c r="A5" s="49"/>
      <c r="B5" s="49"/>
      <c r="C5" s="50"/>
      <c r="D5" s="50"/>
      <c r="E5" s="50"/>
      <c r="F5" s="50"/>
      <c r="G5" s="52"/>
      <c r="H5" s="52"/>
      <c r="I5" s="231" t="s">
        <v>181</v>
      </c>
      <c r="J5" s="231"/>
    </row>
    <row r="6" spans="1:10" ht="12.75">
      <c r="A6" s="50"/>
      <c r="B6" s="50"/>
      <c r="C6" s="50"/>
      <c r="D6" s="51"/>
      <c r="E6" s="52"/>
      <c r="F6" s="52"/>
      <c r="G6" s="49"/>
      <c r="H6" s="49"/>
      <c r="I6" s="231" t="s">
        <v>260</v>
      </c>
      <c r="J6" s="231"/>
    </row>
    <row r="7" spans="1:10" ht="12.75">
      <c r="A7" s="50"/>
      <c r="B7" s="50"/>
      <c r="C7" s="50"/>
      <c r="D7" s="51"/>
      <c r="E7" s="52"/>
      <c r="F7" s="52"/>
      <c r="G7" s="66"/>
      <c r="H7" s="54"/>
      <c r="I7" s="54"/>
      <c r="J7" s="54"/>
    </row>
    <row r="8" spans="1:6" ht="12.75">
      <c r="A8" s="50"/>
      <c r="B8" s="50"/>
      <c r="C8" s="50"/>
      <c r="D8" s="49"/>
      <c r="E8" s="49"/>
      <c r="F8" s="49"/>
    </row>
    <row r="9" spans="1:8" ht="12.75">
      <c r="A9" s="50"/>
      <c r="B9" s="51" t="s">
        <v>53</v>
      </c>
      <c r="C9" s="52"/>
      <c r="D9" s="49"/>
      <c r="E9" s="49"/>
      <c r="F9" s="49"/>
      <c r="G9" s="49"/>
      <c r="H9" s="49"/>
    </row>
    <row r="10" ht="12.75">
      <c r="G10" s="49"/>
    </row>
    <row r="11" ht="12.75">
      <c r="B11" s="109" t="s">
        <v>70</v>
      </c>
    </row>
    <row r="12" spans="9:10" ht="12.75">
      <c r="I12" s="67" t="s">
        <v>329</v>
      </c>
      <c r="J12" s="170"/>
    </row>
    <row r="13" spans="1:10" ht="12.75">
      <c r="A13" s="73" t="s">
        <v>36</v>
      </c>
      <c r="B13" s="141"/>
      <c r="C13" s="14"/>
      <c r="D13" s="16"/>
      <c r="E13" s="16"/>
      <c r="F13" s="16"/>
      <c r="G13" s="26"/>
      <c r="H13" s="16"/>
      <c r="I13" s="67" t="s">
        <v>330</v>
      </c>
      <c r="J13" s="67"/>
    </row>
    <row r="14" spans="1:10" ht="12.75" customHeight="1">
      <c r="A14" s="427" t="s">
        <v>1</v>
      </c>
      <c r="B14" s="372" t="s">
        <v>56</v>
      </c>
      <c r="C14" s="427" t="s">
        <v>2</v>
      </c>
      <c r="D14" s="429" t="s">
        <v>3</v>
      </c>
      <c r="E14" s="430"/>
      <c r="F14" s="431"/>
      <c r="G14" s="427" t="s">
        <v>4</v>
      </c>
      <c r="H14" s="427" t="s">
        <v>67</v>
      </c>
      <c r="I14" s="427" t="s">
        <v>68</v>
      </c>
      <c r="J14" s="437" t="s">
        <v>59</v>
      </c>
    </row>
    <row r="15" spans="1:10" ht="59.25" customHeight="1">
      <c r="A15" s="372"/>
      <c r="B15" s="372"/>
      <c r="C15" s="372"/>
      <c r="D15" s="77" t="s">
        <v>5</v>
      </c>
      <c r="E15" s="77" t="s">
        <v>6</v>
      </c>
      <c r="F15" s="77" t="s">
        <v>7</v>
      </c>
      <c r="G15" s="372"/>
      <c r="H15" s="372"/>
      <c r="I15" s="372"/>
      <c r="J15" s="433"/>
    </row>
    <row r="16" spans="1:10" s="2" customFormat="1" ht="25.5">
      <c r="A16" s="149">
        <v>1</v>
      </c>
      <c r="B16" s="149" t="s">
        <v>113</v>
      </c>
      <c r="C16" s="149" t="s">
        <v>112</v>
      </c>
      <c r="D16" s="186">
        <f>F16/1.2</f>
        <v>45000</v>
      </c>
      <c r="E16" s="187">
        <f>D16/4.53</f>
        <v>9933.774834437085</v>
      </c>
      <c r="F16" s="187">
        <v>54000</v>
      </c>
      <c r="G16" s="149" t="s">
        <v>101</v>
      </c>
      <c r="H16" s="153" t="s">
        <v>106</v>
      </c>
      <c r="I16" s="149" t="s">
        <v>74</v>
      </c>
      <c r="J16" s="153" t="s">
        <v>189</v>
      </c>
    </row>
    <row r="17" spans="1:10" ht="12.75">
      <c r="A17" s="36"/>
      <c r="B17" s="107" t="s">
        <v>8</v>
      </c>
      <c r="C17" s="107"/>
      <c r="D17" s="136">
        <f>SUM(D16:D16)</f>
        <v>45000</v>
      </c>
      <c r="E17" s="138">
        <f>SUM(E16:E16)</f>
        <v>9933.774834437085</v>
      </c>
      <c r="F17" s="136">
        <f>SUM(F16)</f>
        <v>54000</v>
      </c>
      <c r="G17" s="36"/>
      <c r="H17" s="36"/>
      <c r="I17" s="36"/>
      <c r="J17" s="139"/>
    </row>
    <row r="18" spans="1:11" ht="12.75">
      <c r="A18" s="279" t="s">
        <v>325</v>
      </c>
      <c r="B18" s="279"/>
      <c r="C18" s="279"/>
      <c r="D18" s="279"/>
      <c r="E18" s="279"/>
      <c r="F18" s="279"/>
      <c r="G18" s="279"/>
      <c r="H18" s="279"/>
      <c r="I18" s="279"/>
      <c r="J18" s="279"/>
      <c r="K18" s="67"/>
    </row>
    <row r="19" spans="1:10" ht="12.75">
      <c r="A19" s="279" t="s">
        <v>345</v>
      </c>
      <c r="B19" s="279"/>
      <c r="C19" s="279"/>
      <c r="D19" s="279"/>
      <c r="E19" s="279"/>
      <c r="F19" s="279"/>
      <c r="G19" s="279" t="s">
        <v>263</v>
      </c>
      <c r="H19" s="279"/>
      <c r="I19" s="279"/>
      <c r="J19" s="279"/>
    </row>
    <row r="20" spans="1:10" ht="12.75">
      <c r="A20" s="279"/>
      <c r="B20" s="279"/>
      <c r="C20" s="279"/>
      <c r="D20" s="378" t="s">
        <v>332</v>
      </c>
      <c r="E20" s="378"/>
      <c r="F20" s="279"/>
      <c r="G20" s="279" t="s">
        <v>185</v>
      </c>
      <c r="H20" s="279"/>
      <c r="I20" s="279"/>
      <c r="J20" s="279"/>
    </row>
    <row r="21" spans="1:10" ht="12.75">
      <c r="A21" s="280"/>
      <c r="B21" s="280"/>
      <c r="C21" s="281" t="s">
        <v>267</v>
      </c>
      <c r="D21" s="444" t="s">
        <v>328</v>
      </c>
      <c r="E21" s="378"/>
      <c r="F21" s="279"/>
      <c r="G21" s="279" t="s">
        <v>264</v>
      </c>
      <c r="H21" s="279"/>
      <c r="I21" s="279"/>
      <c r="J21" s="279"/>
    </row>
    <row r="22" spans="1:10" ht="12.75">
      <c r="A22" s="279"/>
      <c r="B22" s="279"/>
      <c r="C22" s="279"/>
      <c r="D22" s="279"/>
      <c r="E22" s="279"/>
      <c r="F22" s="279"/>
      <c r="G22" s="279"/>
      <c r="H22" s="279"/>
      <c r="I22" s="279" t="s">
        <v>261</v>
      </c>
      <c r="J22" s="279"/>
    </row>
    <row r="23" spans="1:10" ht="12.75">
      <c r="A23" s="279"/>
      <c r="B23" s="279"/>
      <c r="C23" s="279"/>
      <c r="D23" s="279"/>
      <c r="E23" s="279"/>
      <c r="F23" s="279"/>
      <c r="G23" s="279"/>
      <c r="H23" s="279"/>
      <c r="I23" s="279" t="s">
        <v>262</v>
      </c>
      <c r="J23" s="279"/>
    </row>
    <row r="24" spans="1:10" ht="12.75">
      <c r="A24" s="279"/>
      <c r="B24" s="279"/>
      <c r="C24" s="279"/>
      <c r="D24" s="279"/>
      <c r="E24" s="279"/>
      <c r="F24" s="279"/>
      <c r="G24" s="279"/>
      <c r="H24" s="279"/>
      <c r="I24" s="279"/>
      <c r="J24" s="279"/>
    </row>
    <row r="25" spans="1:10" ht="12.75">
      <c r="A25" s="279"/>
      <c r="B25" s="279"/>
      <c r="C25" s="279"/>
      <c r="D25" s="279"/>
      <c r="E25" s="279"/>
      <c r="F25" s="279"/>
      <c r="G25" s="279"/>
      <c r="H25" s="279"/>
      <c r="I25" s="279"/>
      <c r="J25" s="279"/>
    </row>
  </sheetData>
  <sheetProtection/>
  <mergeCells count="11">
    <mergeCell ref="I3:J3"/>
    <mergeCell ref="G14:G15"/>
    <mergeCell ref="H14:H15"/>
    <mergeCell ref="I14:I15"/>
    <mergeCell ref="J14:J15"/>
    <mergeCell ref="D20:E20"/>
    <mergeCell ref="D21:E21"/>
    <mergeCell ref="D14:F14"/>
    <mergeCell ref="B14:B15"/>
    <mergeCell ref="A14:A15"/>
    <mergeCell ref="C14:C15"/>
  </mergeCells>
  <printOptions/>
  <pageMargins left="0.38" right="0.33"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M16" sqref="M16"/>
    </sheetView>
  </sheetViews>
  <sheetFormatPr defaultColWidth="9.140625" defaultRowHeight="12.75"/>
  <cols>
    <col min="1" max="1" width="6.140625" style="0" customWidth="1"/>
    <col min="2" max="2" width="25.8515625" style="0" customWidth="1"/>
    <col min="3" max="3" width="13.28125" style="0" customWidth="1"/>
    <col min="4" max="4" width="10.421875" style="0" customWidth="1"/>
    <col min="5" max="5" width="11.140625" style="0" customWidth="1"/>
    <col min="6" max="6" width="11.28125" style="0" customWidth="1"/>
    <col min="7" max="7" width="10.8515625" style="0" customWidth="1"/>
    <col min="8" max="8" width="12.7109375" style="0" customWidth="1"/>
    <col min="9" max="9" width="13.140625" style="0" customWidth="1"/>
    <col min="10" max="10" width="18.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94</v>
      </c>
      <c r="J2" s="50"/>
    </row>
    <row r="3" spans="1:10" ht="12.75">
      <c r="A3" s="50"/>
      <c r="B3" s="50"/>
      <c r="C3" s="50"/>
      <c r="D3" s="50"/>
      <c r="E3" s="50"/>
      <c r="F3" s="50"/>
      <c r="G3" s="50"/>
      <c r="H3" s="50"/>
      <c r="I3" s="373"/>
      <c r="J3" s="374"/>
    </row>
    <row r="4" spans="1:10" ht="12.75">
      <c r="A4" s="50"/>
      <c r="B4" s="50"/>
      <c r="C4" s="50"/>
      <c r="D4" s="50"/>
      <c r="E4" s="50"/>
      <c r="F4" s="50"/>
      <c r="G4" s="50"/>
      <c r="H4" s="54"/>
      <c r="I4" s="54"/>
      <c r="J4" s="228" t="s">
        <v>170</v>
      </c>
    </row>
    <row r="5" spans="1:10" ht="12.75">
      <c r="A5" s="49"/>
      <c r="B5" s="49"/>
      <c r="C5" s="50"/>
      <c r="D5" s="50"/>
      <c r="E5" s="50"/>
      <c r="F5" s="50"/>
      <c r="G5" s="50"/>
      <c r="H5" s="73"/>
      <c r="I5" s="74"/>
      <c r="J5" s="31" t="s">
        <v>171</v>
      </c>
    </row>
    <row r="6" spans="1:10" ht="12.75">
      <c r="A6" s="50"/>
      <c r="B6" s="50"/>
      <c r="C6" s="50"/>
      <c r="D6" s="51"/>
      <c r="E6" s="52"/>
      <c r="F6" s="52"/>
      <c r="G6" s="52"/>
      <c r="H6" s="73"/>
      <c r="I6" s="74"/>
      <c r="J6" s="31" t="s">
        <v>260</v>
      </c>
    </row>
    <row r="7" spans="1:10" ht="12.75">
      <c r="A7" s="50"/>
      <c r="B7" s="50"/>
      <c r="C7" s="50"/>
      <c r="D7" s="51"/>
      <c r="E7" s="52"/>
      <c r="F7" s="52"/>
      <c r="G7" s="52"/>
      <c r="H7" s="16"/>
      <c r="I7" s="26"/>
      <c r="J7" s="16"/>
    </row>
    <row r="8" spans="1:10" ht="12.75">
      <c r="A8" s="50"/>
      <c r="B8" s="50"/>
      <c r="C8" s="50"/>
      <c r="D8" s="49"/>
      <c r="E8" s="49"/>
      <c r="F8" s="49"/>
      <c r="G8" s="49"/>
      <c r="H8" s="7"/>
      <c r="I8" s="6"/>
      <c r="J8" s="15"/>
    </row>
    <row r="9" spans="1:10" ht="12.75">
      <c r="A9" s="50"/>
      <c r="B9" s="51" t="s">
        <v>53</v>
      </c>
      <c r="C9" s="52"/>
      <c r="D9" s="49"/>
      <c r="E9" s="49"/>
      <c r="F9" s="49"/>
      <c r="G9" s="66"/>
      <c r="H9" s="54"/>
      <c r="I9" s="54"/>
      <c r="J9" s="54"/>
    </row>
    <row r="10" spans="8:9" ht="12.75">
      <c r="H10" s="49"/>
      <c r="I10" s="49"/>
    </row>
    <row r="11" ht="12.75">
      <c r="B11" s="109" t="s">
        <v>70</v>
      </c>
    </row>
    <row r="12" spans="9:10" ht="12.75">
      <c r="I12" s="67" t="s">
        <v>329</v>
      </c>
      <c r="J12" s="170"/>
    </row>
    <row r="13" spans="1:10" ht="12.75">
      <c r="A13" s="112" t="s">
        <v>52</v>
      </c>
      <c r="B13" s="14"/>
      <c r="C13" s="16"/>
      <c r="D13" s="16"/>
      <c r="E13" s="16"/>
      <c r="F13" s="16"/>
      <c r="G13" s="26"/>
      <c r="H13" s="16"/>
      <c r="I13" s="67" t="s">
        <v>330</v>
      </c>
      <c r="J13" s="67"/>
    </row>
    <row r="14" spans="1:10" ht="36.75" customHeight="1">
      <c r="A14" s="405" t="s">
        <v>1</v>
      </c>
      <c r="B14" s="372" t="s">
        <v>56</v>
      </c>
      <c r="C14" s="405" t="s">
        <v>2</v>
      </c>
      <c r="D14" s="399" t="s">
        <v>3</v>
      </c>
      <c r="E14" s="400"/>
      <c r="F14" s="401"/>
      <c r="G14" s="397" t="s">
        <v>4</v>
      </c>
      <c r="H14" s="395" t="s">
        <v>67</v>
      </c>
      <c r="I14" s="395" t="s">
        <v>68</v>
      </c>
      <c r="J14" s="437" t="s">
        <v>59</v>
      </c>
    </row>
    <row r="15" spans="1:10" ht="31.5" customHeight="1">
      <c r="A15" s="405"/>
      <c r="B15" s="367"/>
      <c r="C15" s="405"/>
      <c r="D15" s="77" t="s">
        <v>5</v>
      </c>
      <c r="E15" s="77" t="s">
        <v>6</v>
      </c>
      <c r="F15" s="77" t="s">
        <v>7</v>
      </c>
      <c r="G15" s="398"/>
      <c r="H15" s="382"/>
      <c r="I15" s="396"/>
      <c r="J15" s="433"/>
    </row>
    <row r="16" spans="1:10" s="2" customFormat="1" ht="25.5">
      <c r="A16" s="42">
        <v>1</v>
      </c>
      <c r="B16" s="153" t="s">
        <v>140</v>
      </c>
      <c r="C16" s="2" t="s">
        <v>73</v>
      </c>
      <c r="D16" s="151">
        <f>F16/1.2</f>
        <v>1500</v>
      </c>
      <c r="E16" s="152">
        <f>D16/4.53</f>
        <v>331.1258278145695</v>
      </c>
      <c r="F16" s="155">
        <v>1800</v>
      </c>
      <c r="G16" s="153" t="s">
        <v>101</v>
      </c>
      <c r="H16" s="150" t="s">
        <v>106</v>
      </c>
      <c r="I16" s="149" t="s">
        <v>74</v>
      </c>
      <c r="J16" s="153" t="s">
        <v>189</v>
      </c>
    </row>
    <row r="17" spans="1:10" s="2" customFormat="1" ht="12.75">
      <c r="A17" s="42"/>
      <c r="B17" s="60" t="s">
        <v>8</v>
      </c>
      <c r="C17" s="60"/>
      <c r="D17" s="118">
        <f>SUM(D16)</f>
        <v>1500</v>
      </c>
      <c r="E17" s="118">
        <f>SUM(E16)</f>
        <v>331.1258278145695</v>
      </c>
      <c r="F17" s="118">
        <f>SUM(F16)</f>
        <v>1800</v>
      </c>
      <c r="G17" s="153"/>
      <c r="H17" s="150"/>
      <c r="I17" s="149"/>
      <c r="J17" s="153"/>
    </row>
    <row r="18" spans="1:10" s="2" customFormat="1" ht="12.75">
      <c r="A18" s="279" t="s">
        <v>325</v>
      </c>
      <c r="B18" s="279"/>
      <c r="C18" s="279"/>
      <c r="D18" s="279"/>
      <c r="E18" s="279"/>
      <c r="F18" s="279"/>
      <c r="G18" s="279"/>
      <c r="H18" s="279"/>
      <c r="I18" s="279"/>
      <c r="J18" s="279"/>
    </row>
    <row r="19" spans="1:10" s="2" customFormat="1" ht="12.75">
      <c r="A19" s="279" t="s">
        <v>346</v>
      </c>
      <c r="B19" s="279"/>
      <c r="C19" s="279"/>
      <c r="D19" s="279"/>
      <c r="E19" s="279"/>
      <c r="F19" s="279"/>
      <c r="G19" s="279" t="s">
        <v>263</v>
      </c>
      <c r="H19" s="279"/>
      <c r="I19" s="279"/>
      <c r="J19" s="279"/>
    </row>
    <row r="20" spans="1:10" s="2" customFormat="1" ht="12.75">
      <c r="A20" s="279"/>
      <c r="B20" s="279"/>
      <c r="C20" s="279"/>
      <c r="D20" s="378" t="s">
        <v>332</v>
      </c>
      <c r="E20" s="378"/>
      <c r="F20" s="279"/>
      <c r="G20" s="279" t="s">
        <v>185</v>
      </c>
      <c r="H20" s="279"/>
      <c r="I20" s="279"/>
      <c r="J20" s="279"/>
    </row>
    <row r="21" spans="1:10" s="2" customFormat="1" ht="12.75">
      <c r="A21" s="280"/>
      <c r="B21" s="280"/>
      <c r="C21" s="281" t="s">
        <v>267</v>
      </c>
      <c r="D21" s="444" t="s">
        <v>328</v>
      </c>
      <c r="E21" s="378"/>
      <c r="F21" s="279"/>
      <c r="G21" s="279" t="s">
        <v>264</v>
      </c>
      <c r="H21" s="279"/>
      <c r="I21" s="279"/>
      <c r="J21" s="279"/>
    </row>
    <row r="22" spans="1:10" s="2" customFormat="1" ht="12.75">
      <c r="A22" s="279"/>
      <c r="B22" s="279"/>
      <c r="C22" s="279"/>
      <c r="D22" s="279"/>
      <c r="E22" s="279"/>
      <c r="F22" s="279"/>
      <c r="G22" s="279"/>
      <c r="H22" s="279"/>
      <c r="I22" s="279" t="s">
        <v>261</v>
      </c>
      <c r="J22" s="279"/>
    </row>
    <row r="23" spans="1:10" s="2" customFormat="1" ht="12.75">
      <c r="A23" s="279"/>
      <c r="B23" s="279"/>
      <c r="C23" s="279"/>
      <c r="D23" s="279"/>
      <c r="E23" s="279"/>
      <c r="F23" s="279"/>
      <c r="G23" s="279"/>
      <c r="H23" s="279"/>
      <c r="I23" s="279" t="s">
        <v>262</v>
      </c>
      <c r="J23" s="279"/>
    </row>
    <row r="24" spans="1:10" s="2" customFormat="1" ht="12.75">
      <c r="A24" s="241"/>
      <c r="B24" s="227"/>
      <c r="C24" s="227"/>
      <c r="D24" s="159"/>
      <c r="E24" s="159"/>
      <c r="F24" s="159"/>
      <c r="G24" s="259"/>
      <c r="H24" s="286"/>
      <c r="I24" s="287"/>
      <c r="J24" s="259"/>
    </row>
    <row r="25" spans="1:10" ht="12.75">
      <c r="A25" s="6"/>
      <c r="B25" s="227"/>
      <c r="C25" s="227"/>
      <c r="D25" s="159"/>
      <c r="E25" s="159"/>
      <c r="F25" s="159"/>
      <c r="G25" s="6"/>
      <c r="H25" s="6"/>
      <c r="I25" s="6"/>
      <c r="J25" s="46"/>
    </row>
    <row r="26" spans="1:10" ht="12.75">
      <c r="A26" s="279"/>
      <c r="B26" s="279"/>
      <c r="C26" s="279"/>
      <c r="D26" s="279"/>
      <c r="E26" s="279"/>
      <c r="F26" s="279"/>
      <c r="G26" s="279"/>
      <c r="H26" s="279"/>
      <c r="I26" s="279"/>
      <c r="J26" s="279"/>
    </row>
    <row r="27" spans="1:10" ht="12.75">
      <c r="A27" s="279"/>
      <c r="B27" s="279"/>
      <c r="C27" s="279"/>
      <c r="D27" s="279"/>
      <c r="E27" s="279"/>
      <c r="F27" s="279"/>
      <c r="G27" s="279"/>
      <c r="H27" s="279"/>
      <c r="I27" s="279"/>
      <c r="J27" s="279"/>
    </row>
    <row r="28" spans="1:10" ht="12.75">
      <c r="A28" s="279"/>
      <c r="B28" s="279"/>
      <c r="C28" s="279"/>
      <c r="D28" s="279"/>
      <c r="E28" s="279"/>
      <c r="F28" s="279"/>
      <c r="G28" s="279"/>
      <c r="H28" s="279"/>
      <c r="I28" s="279"/>
      <c r="J28" s="279"/>
    </row>
    <row r="29" spans="1:10" ht="12.75">
      <c r="A29" s="280"/>
      <c r="B29" s="280"/>
      <c r="C29" s="281"/>
      <c r="D29" s="282"/>
      <c r="E29" s="282"/>
      <c r="F29" s="279"/>
      <c r="G29" s="279"/>
      <c r="H29" s="279"/>
      <c r="I29" s="279"/>
      <c r="J29" s="279"/>
    </row>
    <row r="30" spans="1:10" ht="12.75">
      <c r="A30" s="279"/>
      <c r="B30" s="279"/>
      <c r="C30" s="279"/>
      <c r="D30" s="279"/>
      <c r="E30" s="279"/>
      <c r="F30" s="279"/>
      <c r="G30" s="279"/>
      <c r="H30" s="279"/>
      <c r="I30" s="279"/>
      <c r="J30" s="279"/>
    </row>
    <row r="31" spans="1:10" ht="12.75">
      <c r="A31" s="279"/>
      <c r="B31" s="279"/>
      <c r="C31" s="279"/>
      <c r="D31" s="279"/>
      <c r="E31" s="279"/>
      <c r="F31" s="279"/>
      <c r="G31" s="279"/>
      <c r="H31" s="279"/>
      <c r="I31" s="279"/>
      <c r="J31" s="279"/>
    </row>
    <row r="38" ht="12.75">
      <c r="K38" s="65"/>
    </row>
  </sheetData>
  <sheetProtection/>
  <mergeCells count="11">
    <mergeCell ref="I3:J3"/>
    <mergeCell ref="G14:G15"/>
    <mergeCell ref="J14:J15"/>
    <mergeCell ref="C14:C15"/>
    <mergeCell ref="B14:B15"/>
    <mergeCell ref="D20:E20"/>
    <mergeCell ref="A14:A15"/>
    <mergeCell ref="D14:F14"/>
    <mergeCell ref="D21:E21"/>
    <mergeCell ref="H14:H15"/>
    <mergeCell ref="I14:I15"/>
  </mergeCells>
  <printOptions/>
  <pageMargins left="0.36" right="0.29"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38"/>
  <sheetViews>
    <sheetView zoomScalePageLayoutView="0" workbookViewId="0" topLeftCell="A1">
      <selection activeCell="E26" sqref="E26"/>
    </sheetView>
  </sheetViews>
  <sheetFormatPr defaultColWidth="9.140625" defaultRowHeight="12.75"/>
  <cols>
    <col min="1" max="1" width="6.140625" style="0" customWidth="1"/>
    <col min="2" max="2" width="23.57421875" style="0" customWidth="1"/>
    <col min="3" max="3" width="12.28125" style="0" customWidth="1"/>
    <col min="4" max="4" width="12.421875" style="0" customWidth="1"/>
    <col min="5" max="6" width="12.140625" style="0" customWidth="1"/>
    <col min="7" max="7" width="11.57421875" style="0" customWidth="1"/>
    <col min="8" max="8" width="12.421875" style="0" customWidth="1"/>
    <col min="9" max="9" width="13.421875" style="0" customWidth="1"/>
    <col min="10" max="10" width="15.57421875" style="0" customWidth="1"/>
  </cols>
  <sheetData>
    <row r="1" spans="1:10" ht="12.75">
      <c r="A1" s="80"/>
      <c r="B1" s="80"/>
      <c r="C1" s="80"/>
      <c r="D1" s="80"/>
      <c r="E1" s="80"/>
      <c r="F1" s="80"/>
      <c r="G1" s="80"/>
      <c r="H1" s="80"/>
      <c r="I1" s="80"/>
      <c r="J1" s="80"/>
    </row>
    <row r="2" spans="1:10" ht="12.75">
      <c r="A2" s="81" t="s">
        <v>54</v>
      </c>
      <c r="B2" s="82"/>
      <c r="C2" s="82"/>
      <c r="D2" s="82"/>
      <c r="E2" s="82"/>
      <c r="F2" s="82"/>
      <c r="G2" s="82"/>
      <c r="H2" s="82"/>
      <c r="I2" s="82"/>
      <c r="J2" s="82"/>
    </row>
    <row r="3" spans="1:10" ht="12.75">
      <c r="A3" s="82"/>
      <c r="B3" s="82"/>
      <c r="C3" s="82"/>
      <c r="D3" s="82"/>
      <c r="E3" s="82"/>
      <c r="F3" s="82"/>
      <c r="G3" s="82"/>
      <c r="H3" s="82"/>
      <c r="I3" s="83" t="s">
        <v>96</v>
      </c>
      <c r="J3" s="82"/>
    </row>
    <row r="4" spans="1:10" ht="14.25" customHeight="1">
      <c r="A4" s="82"/>
      <c r="B4" s="82"/>
      <c r="C4" s="82"/>
      <c r="D4" s="82"/>
      <c r="E4" s="82"/>
      <c r="F4" s="82"/>
      <c r="G4" s="82"/>
      <c r="H4" s="82"/>
      <c r="I4" s="448"/>
      <c r="J4" s="449"/>
    </row>
    <row r="5" spans="1:10" ht="12.75">
      <c r="A5" s="81"/>
      <c r="B5" s="81"/>
      <c r="C5" s="82"/>
      <c r="D5" s="82"/>
      <c r="E5" s="82"/>
      <c r="F5" s="82"/>
      <c r="G5" s="54"/>
      <c r="H5" s="54"/>
      <c r="I5" s="228" t="s">
        <v>170</v>
      </c>
      <c r="J5" s="82"/>
    </row>
    <row r="6" spans="1:10" ht="12.75">
      <c r="A6" s="82"/>
      <c r="B6" s="82"/>
      <c r="C6" s="82"/>
      <c r="D6" s="81"/>
      <c r="E6" s="81"/>
      <c r="F6" s="81"/>
      <c r="G6" s="73"/>
      <c r="H6" s="74"/>
      <c r="I6" s="31" t="s">
        <v>171</v>
      </c>
      <c r="J6" s="82"/>
    </row>
    <row r="7" spans="1:10" ht="12.75">
      <c r="A7" s="82"/>
      <c r="B7" s="84" t="s">
        <v>53</v>
      </c>
      <c r="C7" s="85"/>
      <c r="D7" s="81"/>
      <c r="E7" s="81"/>
      <c r="F7" s="81"/>
      <c r="G7" s="73"/>
      <c r="H7" s="74"/>
      <c r="I7" s="31" t="s">
        <v>260</v>
      </c>
      <c r="J7" s="239"/>
    </row>
    <row r="8" spans="1:10" ht="12.75">
      <c r="A8" s="80"/>
      <c r="B8" s="80"/>
      <c r="C8" s="80"/>
      <c r="D8" s="80"/>
      <c r="E8" s="80"/>
      <c r="F8" s="80"/>
      <c r="G8" s="16"/>
      <c r="H8" s="26"/>
      <c r="I8" s="16"/>
      <c r="J8" s="80"/>
    </row>
    <row r="9" spans="1:10" ht="12.75">
      <c r="A9" s="80"/>
      <c r="B9" s="145" t="s">
        <v>70</v>
      </c>
      <c r="C9" s="80"/>
      <c r="D9" s="80"/>
      <c r="E9" s="80"/>
      <c r="F9" s="80"/>
      <c r="G9" s="7"/>
      <c r="H9" s="6"/>
      <c r="I9" s="15"/>
      <c r="J9" s="80"/>
    </row>
    <row r="10" spans="1:10" ht="12.75">
      <c r="A10" s="80"/>
      <c r="B10" s="80"/>
      <c r="C10" s="80"/>
      <c r="D10" s="80"/>
      <c r="E10" s="80"/>
      <c r="F10" s="80"/>
      <c r="G10" s="54"/>
      <c r="H10" s="54"/>
      <c r="I10" s="67" t="s">
        <v>329</v>
      </c>
      <c r="J10" s="170"/>
    </row>
    <row r="11" spans="1:10" ht="12.75">
      <c r="A11" s="146" t="s">
        <v>55</v>
      </c>
      <c r="B11" s="88"/>
      <c r="C11" s="89"/>
      <c r="D11" s="89"/>
      <c r="E11" s="89"/>
      <c r="F11" s="89"/>
      <c r="G11" s="90"/>
      <c r="H11" s="89"/>
      <c r="I11" s="67" t="s">
        <v>330</v>
      </c>
      <c r="J11" s="67"/>
    </row>
    <row r="12" spans="1:10" ht="12.75" customHeight="1">
      <c r="A12" s="456" t="s">
        <v>1</v>
      </c>
      <c r="B12" s="458" t="s">
        <v>56</v>
      </c>
      <c r="C12" s="456" t="s">
        <v>2</v>
      </c>
      <c r="D12" s="91" t="s">
        <v>3</v>
      </c>
      <c r="E12" s="91"/>
      <c r="F12" s="91"/>
      <c r="G12" s="411" t="s">
        <v>4</v>
      </c>
      <c r="H12" s="450" t="s">
        <v>67</v>
      </c>
      <c r="I12" s="450" t="s">
        <v>68</v>
      </c>
      <c r="J12" s="403" t="s">
        <v>59</v>
      </c>
    </row>
    <row r="13" spans="1:10" ht="60.75" customHeight="1">
      <c r="A13" s="457"/>
      <c r="B13" s="451"/>
      <c r="C13" s="457"/>
      <c r="D13" s="92" t="s">
        <v>5</v>
      </c>
      <c r="E13" s="92" t="s">
        <v>6</v>
      </c>
      <c r="F13" s="92" t="s">
        <v>7</v>
      </c>
      <c r="G13" s="412"/>
      <c r="H13" s="451"/>
      <c r="I13" s="452"/>
      <c r="J13" s="404"/>
    </row>
    <row r="14" spans="1:10" s="2" customFormat="1" ht="38.25">
      <c r="A14" s="192">
        <v>1</v>
      </c>
      <c r="B14" s="193" t="s">
        <v>110</v>
      </c>
      <c r="C14" s="194" t="s">
        <v>111</v>
      </c>
      <c r="D14" s="195">
        <f>F14/1.2</f>
        <v>20833.333333333336</v>
      </c>
      <c r="E14" s="196">
        <f>D14/4.53</f>
        <v>4598.96983075791</v>
      </c>
      <c r="F14" s="197">
        <v>25000</v>
      </c>
      <c r="G14" s="156" t="s">
        <v>101</v>
      </c>
      <c r="H14" s="154" t="s">
        <v>106</v>
      </c>
      <c r="I14" s="154" t="s">
        <v>74</v>
      </c>
      <c r="J14" s="153" t="s">
        <v>189</v>
      </c>
    </row>
    <row r="15" spans="1:10" s="2" customFormat="1" ht="38.25">
      <c r="A15" s="192">
        <v>2</v>
      </c>
      <c r="B15" s="193" t="s">
        <v>132</v>
      </c>
      <c r="C15" s="2" t="s">
        <v>133</v>
      </c>
      <c r="D15" s="195">
        <f>F15/1.2</f>
        <v>1666.6666666666667</v>
      </c>
      <c r="E15" s="196">
        <f>D15/4.53</f>
        <v>367.91758646063283</v>
      </c>
      <c r="F15" s="197">
        <v>2000</v>
      </c>
      <c r="G15" s="156" t="s">
        <v>101</v>
      </c>
      <c r="H15" s="154" t="s">
        <v>106</v>
      </c>
      <c r="I15" s="154" t="s">
        <v>74</v>
      </c>
      <c r="J15" s="153" t="s">
        <v>189</v>
      </c>
    </row>
    <row r="16" spans="1:10" ht="12.75">
      <c r="A16" s="134"/>
      <c r="B16" s="134" t="s">
        <v>8</v>
      </c>
      <c r="C16" s="134"/>
      <c r="D16" s="144">
        <f>SUM(D14:D15)</f>
        <v>22500.000000000004</v>
      </c>
      <c r="E16" s="144">
        <f>SUM(E14:E15)</f>
        <v>4966.887417218543</v>
      </c>
      <c r="F16" s="144">
        <f>SUM(F14:F15)</f>
        <v>27000</v>
      </c>
      <c r="G16" s="134"/>
      <c r="H16" s="134"/>
      <c r="I16" s="134"/>
      <c r="J16" s="133"/>
    </row>
    <row r="17" spans="1:10" ht="12.75">
      <c r="A17" s="279" t="s">
        <v>325</v>
      </c>
      <c r="B17" s="279"/>
      <c r="C17" s="279"/>
      <c r="D17" s="279"/>
      <c r="E17" s="279"/>
      <c r="F17" s="279"/>
      <c r="G17" s="279"/>
      <c r="H17" s="279"/>
      <c r="I17" s="279"/>
      <c r="J17" s="279"/>
    </row>
    <row r="18" spans="1:10" ht="12.75">
      <c r="A18" s="279" t="s">
        <v>347</v>
      </c>
      <c r="B18" s="279"/>
      <c r="C18" s="279"/>
      <c r="D18" s="279"/>
      <c r="E18" s="279"/>
      <c r="F18" s="279"/>
      <c r="G18" s="279" t="s">
        <v>263</v>
      </c>
      <c r="H18" s="279"/>
      <c r="I18" s="279"/>
      <c r="J18" s="279"/>
    </row>
    <row r="19" spans="1:10" ht="12.75">
      <c r="A19" s="279"/>
      <c r="B19" s="279"/>
      <c r="C19" s="279"/>
      <c r="D19" s="279" t="s">
        <v>332</v>
      </c>
      <c r="E19" s="279"/>
      <c r="F19" s="279"/>
      <c r="G19" s="279" t="s">
        <v>185</v>
      </c>
      <c r="H19" s="279"/>
      <c r="I19" s="279"/>
      <c r="J19" s="279"/>
    </row>
    <row r="20" spans="1:10" ht="12.75">
      <c r="A20" s="280"/>
      <c r="B20" s="280"/>
      <c r="C20" s="281" t="s">
        <v>267</v>
      </c>
      <c r="D20" s="459" t="s">
        <v>328</v>
      </c>
      <c r="E20" s="376"/>
      <c r="F20" s="279"/>
      <c r="G20" s="279" t="s">
        <v>264</v>
      </c>
      <c r="H20" s="279"/>
      <c r="I20" s="279"/>
      <c r="J20" s="279"/>
    </row>
    <row r="21" spans="1:10" ht="12.75">
      <c r="A21" s="279"/>
      <c r="B21" s="279"/>
      <c r="C21" s="279"/>
      <c r="D21" s="279"/>
      <c r="E21" s="279"/>
      <c r="F21" s="279"/>
      <c r="G21" s="279"/>
      <c r="H21" s="279"/>
      <c r="I21" s="279" t="s">
        <v>261</v>
      </c>
      <c r="J21" s="279"/>
    </row>
    <row r="22" spans="1:10" ht="12.75">
      <c r="A22" s="279"/>
      <c r="B22" s="279"/>
      <c r="C22" s="279"/>
      <c r="D22" s="279"/>
      <c r="E22" s="279"/>
      <c r="F22" s="279"/>
      <c r="G22" s="279"/>
      <c r="H22" s="279"/>
      <c r="I22" s="279" t="s">
        <v>262</v>
      </c>
      <c r="J22" s="279"/>
    </row>
    <row r="23" spans="1:10" ht="12.75">
      <c r="A23" s="302"/>
      <c r="B23" s="302"/>
      <c r="C23" s="302"/>
      <c r="D23" s="303"/>
      <c r="E23" s="303"/>
      <c r="F23" s="303"/>
      <c r="G23" s="302"/>
      <c r="H23" s="302"/>
      <c r="I23" s="302"/>
      <c r="J23" s="298"/>
    </row>
    <row r="24" spans="1:10" ht="12.75">
      <c r="A24" s="302"/>
      <c r="B24" s="302"/>
      <c r="C24" s="302"/>
      <c r="D24" s="303"/>
      <c r="E24" s="303"/>
      <c r="F24" s="303"/>
      <c r="G24" s="302"/>
      <c r="H24" s="302"/>
      <c r="I24" s="302"/>
      <c r="J24" s="298"/>
    </row>
    <row r="25" spans="1:10" ht="12.75">
      <c r="A25" s="302"/>
      <c r="B25" s="302"/>
      <c r="C25" s="302"/>
      <c r="D25" s="303"/>
      <c r="E25" s="303"/>
      <c r="F25" s="303"/>
      <c r="G25" s="302"/>
      <c r="H25" s="302"/>
      <c r="I25" s="302"/>
      <c r="J25" s="298"/>
    </row>
    <row r="26" spans="1:10" ht="12.75">
      <c r="A26" s="302"/>
      <c r="B26" s="302"/>
      <c r="C26" s="302"/>
      <c r="D26" s="303"/>
      <c r="E26" s="303"/>
      <c r="F26" s="303"/>
      <c r="G26" s="302"/>
      <c r="H26" s="302"/>
      <c r="I26" s="302"/>
      <c r="J26" s="298"/>
    </row>
    <row r="27" spans="1:10" ht="12.75">
      <c r="A27" s="302"/>
      <c r="B27" s="302"/>
      <c r="C27" s="302"/>
      <c r="D27" s="303"/>
      <c r="E27" s="303"/>
      <c r="F27" s="303"/>
      <c r="G27" s="302"/>
      <c r="H27" s="302"/>
      <c r="I27" s="302"/>
      <c r="J27" s="298"/>
    </row>
    <row r="28" spans="1:10" ht="12.75">
      <c r="A28" s="80"/>
      <c r="B28" s="80"/>
      <c r="C28" s="80"/>
      <c r="D28" s="80"/>
      <c r="E28" s="80"/>
      <c r="F28" s="80"/>
      <c r="G28" s="80"/>
      <c r="H28" s="80"/>
      <c r="I28" s="80"/>
      <c r="J28" s="80"/>
    </row>
    <row r="29" spans="1:10" ht="12.75">
      <c r="A29" s="453"/>
      <c r="B29" s="454"/>
      <c r="C29" s="454"/>
      <c r="D29" s="454"/>
      <c r="E29" s="454"/>
      <c r="F29" s="454"/>
      <c r="G29" s="454"/>
      <c r="H29" s="454"/>
      <c r="I29" s="454"/>
      <c r="J29" s="454"/>
    </row>
    <row r="30" spans="1:10" ht="12.75">
      <c r="A30" s="93"/>
      <c r="B30" s="93"/>
      <c r="C30" s="453"/>
      <c r="D30" s="454"/>
      <c r="E30" s="454"/>
      <c r="F30" s="454"/>
      <c r="G30" s="454"/>
      <c r="H30" s="454"/>
      <c r="I30" s="454"/>
      <c r="J30" s="93"/>
    </row>
    <row r="31" spans="1:10" ht="12.75">
      <c r="A31" s="93"/>
      <c r="B31" s="93"/>
      <c r="C31" s="93"/>
      <c r="D31" s="93"/>
      <c r="E31" s="93"/>
      <c r="F31" s="93"/>
      <c r="G31" s="93"/>
      <c r="H31" s="455"/>
      <c r="I31" s="455"/>
      <c r="J31" s="455"/>
    </row>
    <row r="32" spans="1:10" ht="12.75">
      <c r="A32" s="93"/>
      <c r="B32" s="93"/>
      <c r="C32" s="93"/>
      <c r="D32" s="93"/>
      <c r="E32" s="93"/>
      <c r="F32" s="93"/>
      <c r="G32" s="93"/>
      <c r="H32" s="94"/>
      <c r="I32" s="94"/>
      <c r="J32" s="94"/>
    </row>
    <row r="33" spans="1:10" ht="12.75">
      <c r="A33" s="93"/>
      <c r="B33" s="93"/>
      <c r="C33" s="93"/>
      <c r="D33" s="93"/>
      <c r="E33" s="93"/>
      <c r="F33" s="93"/>
      <c r="G33" s="93"/>
      <c r="H33" s="95"/>
      <c r="I33" s="96"/>
      <c r="J33" s="93"/>
    </row>
    <row r="34" spans="1:10" ht="12.75">
      <c r="A34" s="86"/>
      <c r="B34" s="93"/>
      <c r="C34" s="93"/>
      <c r="D34" s="93"/>
      <c r="E34" s="93"/>
      <c r="F34" s="93"/>
      <c r="G34" s="93"/>
      <c r="H34" s="95"/>
      <c r="I34" s="96"/>
      <c r="J34" s="93"/>
    </row>
    <row r="35" spans="1:10" ht="12.75">
      <c r="A35" s="81"/>
      <c r="B35" s="82"/>
      <c r="C35" s="82"/>
      <c r="D35" s="82"/>
      <c r="E35" s="82"/>
      <c r="F35" s="82"/>
      <c r="G35" s="82"/>
      <c r="H35" s="449"/>
      <c r="I35" s="449"/>
      <c r="J35" s="449"/>
    </row>
    <row r="36" spans="1:10" ht="12.75">
      <c r="A36" s="82"/>
      <c r="B36" s="82"/>
      <c r="C36" s="82"/>
      <c r="D36" s="82"/>
      <c r="E36" s="82"/>
      <c r="F36" s="82"/>
      <c r="G36" s="82"/>
      <c r="H36" s="82"/>
      <c r="I36" s="97"/>
      <c r="J36" s="82"/>
    </row>
    <row r="37" spans="1:10" ht="12.75">
      <c r="A37" s="97"/>
      <c r="B37" s="82"/>
      <c r="C37" s="82"/>
      <c r="D37" s="82"/>
      <c r="E37" s="82"/>
      <c r="F37" s="82"/>
      <c r="G37" s="82"/>
      <c r="H37" s="82"/>
      <c r="I37" s="97"/>
      <c r="J37" s="82"/>
    </row>
    <row r="38" spans="1:10" ht="12.75">
      <c r="A38" s="65"/>
      <c r="B38" s="65"/>
      <c r="C38" s="65"/>
      <c r="D38" s="65"/>
      <c r="E38" s="65"/>
      <c r="F38" s="65"/>
      <c r="G38" s="65"/>
      <c r="H38" s="65"/>
      <c r="I38" s="65"/>
      <c r="J38" s="65"/>
    </row>
  </sheetData>
  <sheetProtection/>
  <mergeCells count="13">
    <mergeCell ref="C12:C13"/>
    <mergeCell ref="G12:G13"/>
    <mergeCell ref="D20:E20"/>
    <mergeCell ref="I4:J4"/>
    <mergeCell ref="H12:H13"/>
    <mergeCell ref="I12:I13"/>
    <mergeCell ref="J12:J13"/>
    <mergeCell ref="H35:J35"/>
    <mergeCell ref="A29:J29"/>
    <mergeCell ref="C30:I30"/>
    <mergeCell ref="H31:J31"/>
    <mergeCell ref="A12:A13"/>
    <mergeCell ref="B12:B13"/>
  </mergeCells>
  <printOptions/>
  <pageMargins left="0.28" right="0.26" top="1" bottom="1" header="0.5" footer="0.5"/>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B1">
      <selection activeCell="C16" sqref="C16"/>
    </sheetView>
  </sheetViews>
  <sheetFormatPr defaultColWidth="9.140625" defaultRowHeight="12.75"/>
  <cols>
    <col min="1" max="1" width="5.28125" style="50" customWidth="1"/>
    <col min="2" max="2" width="34.421875" style="50" customWidth="1"/>
    <col min="3" max="3" width="14.28125" style="50" customWidth="1"/>
    <col min="4" max="4" width="11.421875" style="50" customWidth="1"/>
    <col min="5" max="5" width="11.00390625" style="50" customWidth="1"/>
    <col min="6" max="6" width="11.28125" style="50" customWidth="1"/>
    <col min="7" max="7" width="13.28125" style="50" customWidth="1"/>
    <col min="8" max="8" width="18.421875" style="50" customWidth="1"/>
    <col min="9" max="9" width="13.8515625" style="50" customWidth="1"/>
    <col min="10" max="10" width="15.28125" style="50" customWidth="1"/>
    <col min="11" max="11" width="9.140625" style="50" customWidth="1"/>
    <col min="12" max="12" width="10.7109375" style="50" customWidth="1"/>
    <col min="13" max="16384" width="9.140625" style="50" customWidth="1"/>
  </cols>
  <sheetData>
    <row r="1" ht="12">
      <c r="A1" s="49" t="s">
        <v>54</v>
      </c>
    </row>
    <row r="2" ht="12">
      <c r="I2" s="58" t="s">
        <v>69</v>
      </c>
    </row>
    <row r="3" spans="9:10" ht="12">
      <c r="I3" s="373"/>
      <c r="J3" s="374"/>
    </row>
    <row r="4" spans="9:10" ht="12">
      <c r="I4" s="229"/>
      <c r="J4" s="53"/>
    </row>
    <row r="5" spans="1:10" ht="12">
      <c r="A5" s="49"/>
      <c r="B5" s="49"/>
      <c r="I5" s="67" t="s">
        <v>180</v>
      </c>
      <c r="J5" s="67"/>
    </row>
    <row r="6" spans="4:10" ht="12">
      <c r="D6" s="51"/>
      <c r="E6" s="52"/>
      <c r="F6" s="52"/>
      <c r="G6" s="52"/>
      <c r="H6" s="52"/>
      <c r="I6" s="70" t="s">
        <v>171</v>
      </c>
      <c r="J6" s="67"/>
    </row>
    <row r="7" spans="4:10" ht="12">
      <c r="D7" s="51"/>
      <c r="E7" s="52"/>
      <c r="F7" s="52"/>
      <c r="G7" s="52"/>
      <c r="H7" s="110"/>
      <c r="I7" s="70" t="s">
        <v>260</v>
      </c>
      <c r="J7" s="67"/>
    </row>
    <row r="8" spans="4:8" ht="12">
      <c r="D8" s="49"/>
      <c r="E8" s="49"/>
      <c r="F8" s="49"/>
      <c r="G8" s="49"/>
      <c r="H8" s="64"/>
    </row>
    <row r="9" spans="2:10" ht="12">
      <c r="B9" s="51" t="s">
        <v>53</v>
      </c>
      <c r="C9" s="52"/>
      <c r="D9" s="49"/>
      <c r="E9" s="49"/>
      <c r="F9" s="49"/>
      <c r="G9" s="66"/>
      <c r="H9" s="54"/>
      <c r="I9" s="54"/>
      <c r="J9" s="54"/>
    </row>
    <row r="10" spans="2:10" ht="12">
      <c r="B10" s="51"/>
      <c r="C10" s="52"/>
      <c r="D10" s="49"/>
      <c r="E10" s="49"/>
      <c r="F10" s="49"/>
      <c r="G10" s="66"/>
      <c r="H10" s="54"/>
      <c r="I10" s="54"/>
      <c r="J10" s="54"/>
    </row>
    <row r="11" spans="2:12" ht="12">
      <c r="B11" s="51" t="s">
        <v>119</v>
      </c>
      <c r="C11" s="52"/>
      <c r="D11" s="49"/>
      <c r="E11" s="49"/>
      <c r="F11" s="49"/>
      <c r="G11" s="49"/>
      <c r="H11" s="49" t="s">
        <v>329</v>
      </c>
      <c r="I11" s="375"/>
      <c r="J11" s="376"/>
      <c r="K11" s="376"/>
      <c r="L11" s="376"/>
    </row>
    <row r="12" spans="2:12" ht="12">
      <c r="B12" s="51"/>
      <c r="C12" s="52"/>
      <c r="D12" s="49"/>
      <c r="E12" s="49"/>
      <c r="F12" s="49"/>
      <c r="G12" s="49"/>
      <c r="H12" s="49" t="s">
        <v>330</v>
      </c>
      <c r="I12" s="66"/>
      <c r="J12" s="54"/>
      <c r="K12" s="54"/>
      <c r="L12" s="54"/>
    </row>
    <row r="13" spans="2:12" ht="12">
      <c r="B13" s="51" t="s">
        <v>118</v>
      </c>
      <c r="C13" s="52"/>
      <c r="D13" s="49"/>
      <c r="E13" s="49"/>
      <c r="F13" s="49"/>
      <c r="G13" s="49"/>
      <c r="H13" s="49"/>
      <c r="I13" s="66"/>
      <c r="J13" s="54"/>
      <c r="K13" s="54"/>
      <c r="L13" s="54"/>
    </row>
    <row r="14" spans="1:12" ht="12.75" customHeight="1">
      <c r="A14" s="367" t="s">
        <v>1</v>
      </c>
      <c r="B14" s="372" t="s">
        <v>56</v>
      </c>
      <c r="C14" s="367" t="s">
        <v>2</v>
      </c>
      <c r="D14" s="369" t="s">
        <v>3</v>
      </c>
      <c r="E14" s="370"/>
      <c r="F14" s="371"/>
      <c r="G14" s="372" t="s">
        <v>60</v>
      </c>
      <c r="H14" s="372" t="s">
        <v>57</v>
      </c>
      <c r="I14" s="372" t="s">
        <v>58</v>
      </c>
      <c r="J14" s="372" t="s">
        <v>59</v>
      </c>
      <c r="L14" s="55"/>
    </row>
    <row r="15" spans="1:10" ht="54" customHeight="1">
      <c r="A15" s="367"/>
      <c r="B15" s="372"/>
      <c r="C15" s="367"/>
      <c r="D15" s="117" t="s">
        <v>5</v>
      </c>
      <c r="E15" s="117" t="s">
        <v>6</v>
      </c>
      <c r="F15" s="117" t="s">
        <v>115</v>
      </c>
      <c r="G15" s="372"/>
      <c r="H15" s="367"/>
      <c r="I15" s="367"/>
      <c r="J15" s="372"/>
    </row>
    <row r="16" spans="1:10" ht="65.25" customHeight="1">
      <c r="A16" s="42">
        <v>1</v>
      </c>
      <c r="B16" s="153" t="s">
        <v>100</v>
      </c>
      <c r="C16" s="153" t="s">
        <v>199</v>
      </c>
      <c r="D16" s="155">
        <f>F16/1.2</f>
        <v>16666.666666666668</v>
      </c>
      <c r="E16" s="155">
        <f>D16/4.53</f>
        <v>3679.175864606328</v>
      </c>
      <c r="F16" s="153">
        <v>20000</v>
      </c>
      <c r="G16" s="153" t="s">
        <v>101</v>
      </c>
      <c r="H16" s="42" t="s">
        <v>106</v>
      </c>
      <c r="I16" s="42" t="s">
        <v>74</v>
      </c>
      <c r="J16" s="153" t="s">
        <v>189</v>
      </c>
    </row>
    <row r="17" spans="1:12" s="170" customFormat="1" ht="53.25" customHeight="1">
      <c r="A17" s="42">
        <v>2</v>
      </c>
      <c r="B17" s="153" t="s">
        <v>200</v>
      </c>
      <c r="C17" s="167" t="s">
        <v>198</v>
      </c>
      <c r="D17" s="155">
        <f>F17/1.2</f>
        <v>12500</v>
      </c>
      <c r="E17" s="155">
        <f>D17/4.53</f>
        <v>2759.381898454746</v>
      </c>
      <c r="F17" s="155">
        <v>15000</v>
      </c>
      <c r="G17" s="153" t="s">
        <v>101</v>
      </c>
      <c r="H17" s="42" t="s">
        <v>106</v>
      </c>
      <c r="I17" s="42" t="s">
        <v>74</v>
      </c>
      <c r="J17" s="153" t="s">
        <v>189</v>
      </c>
      <c r="L17" s="171"/>
    </row>
    <row r="18" spans="1:12" s="170" customFormat="1" ht="52.5" customHeight="1">
      <c r="A18" s="42">
        <v>3</v>
      </c>
      <c r="B18" s="153" t="s">
        <v>164</v>
      </c>
      <c r="C18" s="168" t="s">
        <v>165</v>
      </c>
      <c r="D18" s="155">
        <f>F18/1.2</f>
        <v>23750</v>
      </c>
      <c r="E18" s="155">
        <f>D18/4.53</f>
        <v>5242.825607064017</v>
      </c>
      <c r="F18" s="155">
        <v>28500</v>
      </c>
      <c r="G18" s="153" t="s">
        <v>101</v>
      </c>
      <c r="H18" s="42" t="s">
        <v>106</v>
      </c>
      <c r="I18" s="42" t="s">
        <v>74</v>
      </c>
      <c r="J18" s="153" t="s">
        <v>189</v>
      </c>
      <c r="L18" s="171"/>
    </row>
    <row r="19" spans="1:10" s="170" customFormat="1" ht="49.5" customHeight="1">
      <c r="A19" s="42">
        <v>4</v>
      </c>
      <c r="B19" s="153" t="s">
        <v>43</v>
      </c>
      <c r="C19" s="167" t="s">
        <v>136</v>
      </c>
      <c r="D19" s="155">
        <f>F19/1.2</f>
        <v>10833.333333333334</v>
      </c>
      <c r="E19" s="155">
        <f>D19/4.53</f>
        <v>2391.4643119941134</v>
      </c>
      <c r="F19" s="155">
        <v>13000</v>
      </c>
      <c r="G19" s="153" t="s">
        <v>101</v>
      </c>
      <c r="H19" s="42" t="s">
        <v>106</v>
      </c>
      <c r="I19" s="42" t="s">
        <v>74</v>
      </c>
      <c r="J19" s="153" t="s">
        <v>189</v>
      </c>
    </row>
    <row r="20" spans="1:10" ht="12.75">
      <c r="A20" s="30"/>
      <c r="B20" s="43" t="s">
        <v>8</v>
      </c>
      <c r="C20" s="43"/>
      <c r="D20" s="120">
        <f>SUM(D16:D19)</f>
        <v>63750.00000000001</v>
      </c>
      <c r="E20" s="120">
        <f>SUM(E16:E19)</f>
        <v>14072.847682119205</v>
      </c>
      <c r="F20" s="120">
        <f>SUM(F16:F19)</f>
        <v>76500</v>
      </c>
      <c r="G20" s="27"/>
      <c r="H20" s="27"/>
      <c r="I20" s="27"/>
      <c r="J20" s="27"/>
    </row>
    <row r="21" spans="5:10" ht="12">
      <c r="E21" s="55"/>
      <c r="F21" s="55"/>
      <c r="I21" s="53"/>
      <c r="J21" s="53"/>
    </row>
    <row r="22" spans="2:11" ht="12">
      <c r="B22" s="279" t="s">
        <v>325</v>
      </c>
      <c r="C22" s="279"/>
      <c r="D22" s="279"/>
      <c r="E22" s="279"/>
      <c r="F22" s="279"/>
      <c r="G22" s="279"/>
      <c r="H22" s="279"/>
      <c r="I22" s="279"/>
      <c r="J22" s="279"/>
      <c r="K22" s="279"/>
    </row>
    <row r="23" spans="2:11" ht="12">
      <c r="B23" s="279" t="s">
        <v>326</v>
      </c>
      <c r="C23" s="279"/>
      <c r="D23" s="279"/>
      <c r="E23" s="279"/>
      <c r="F23" s="279"/>
      <c r="G23" s="279"/>
      <c r="H23" s="279" t="s">
        <v>263</v>
      </c>
      <c r="I23" s="279"/>
      <c r="J23" s="279"/>
      <c r="K23" s="279"/>
    </row>
    <row r="24" spans="2:11" ht="12.75">
      <c r="B24" s="279"/>
      <c r="C24" s="279"/>
      <c r="D24" s="377" t="s">
        <v>332</v>
      </c>
      <c r="E24" s="378"/>
      <c r="F24" s="366"/>
      <c r="G24" s="279"/>
      <c r="H24" s="279" t="s">
        <v>185</v>
      </c>
      <c r="I24" s="279"/>
      <c r="J24" s="279"/>
      <c r="K24" s="279"/>
    </row>
    <row r="25" spans="1:11" ht="12.75">
      <c r="A25" s="57"/>
      <c r="B25" s="280"/>
      <c r="C25" s="280"/>
      <c r="D25" s="366" t="s">
        <v>328</v>
      </c>
      <c r="E25" s="366"/>
      <c r="F25" s="379"/>
      <c r="G25" s="279"/>
      <c r="H25" s="279" t="s">
        <v>264</v>
      </c>
      <c r="I25" s="279"/>
      <c r="J25" s="279"/>
      <c r="K25" s="279"/>
    </row>
    <row r="26" spans="2:11" ht="14.25" customHeight="1">
      <c r="B26" s="279"/>
      <c r="C26" s="279"/>
      <c r="D26" s="279"/>
      <c r="E26" s="279"/>
      <c r="F26" s="279"/>
      <c r="G26" s="279"/>
      <c r="H26" s="279"/>
      <c r="I26" s="279"/>
      <c r="J26" s="279" t="s">
        <v>261</v>
      </c>
      <c r="K26" s="279"/>
    </row>
    <row r="27" spans="2:11" ht="12">
      <c r="B27" s="279"/>
      <c r="C27" s="279"/>
      <c r="D27" s="279"/>
      <c r="E27" s="279"/>
      <c r="F27" s="279"/>
      <c r="G27" s="279"/>
      <c r="H27" s="279"/>
      <c r="I27" s="279"/>
      <c r="J27" s="279" t="s">
        <v>262</v>
      </c>
      <c r="K27" s="279"/>
    </row>
    <row r="28" spans="2:11" ht="12">
      <c r="B28" s="69"/>
      <c r="C28" s="67"/>
      <c r="D28" s="67"/>
      <c r="E28" s="67"/>
      <c r="F28" s="67"/>
      <c r="G28" s="67"/>
      <c r="H28" s="67"/>
      <c r="I28" s="71"/>
      <c r="J28" s="72"/>
      <c r="K28" s="67"/>
    </row>
    <row r="29" spans="2:11" ht="12">
      <c r="B29" s="49"/>
      <c r="I29" s="374"/>
      <c r="J29" s="374"/>
      <c r="K29" s="374"/>
    </row>
    <row r="30" ht="12">
      <c r="J30" s="53"/>
    </row>
    <row r="31" spans="2:10" ht="12">
      <c r="B31" s="53"/>
      <c r="J31" s="53"/>
    </row>
  </sheetData>
  <sheetProtection/>
  <mergeCells count="13">
    <mergeCell ref="B14:B15"/>
    <mergeCell ref="A14:A15"/>
    <mergeCell ref="C14:C15"/>
    <mergeCell ref="D24:F24"/>
    <mergeCell ref="D25:F25"/>
    <mergeCell ref="G14:G15"/>
    <mergeCell ref="D14:F14"/>
    <mergeCell ref="I11:L11"/>
    <mergeCell ref="I3:J3"/>
    <mergeCell ref="H14:H15"/>
    <mergeCell ref="I14:I15"/>
    <mergeCell ref="J14:J15"/>
    <mergeCell ref="I29:K29"/>
  </mergeCells>
  <printOptions/>
  <pageMargins left="0.26" right="0.24" top="0.3" bottom="0.2" header="0.5" footer="0.18"/>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2:J26"/>
  <sheetViews>
    <sheetView zoomScalePageLayoutView="0" workbookViewId="0" topLeftCell="E1">
      <selection activeCell="E34" sqref="E34"/>
    </sheetView>
  </sheetViews>
  <sheetFormatPr defaultColWidth="9.140625" defaultRowHeight="12.75"/>
  <cols>
    <col min="1" max="1" width="7.140625" style="0" customWidth="1"/>
    <col min="2" max="2" width="22.8515625" style="0" customWidth="1"/>
    <col min="3" max="3" width="10.8515625" style="0" customWidth="1"/>
    <col min="4" max="4" width="11.00390625" style="0" customWidth="1"/>
    <col min="5" max="5" width="12.7109375" style="0" customWidth="1"/>
    <col min="6" max="6" width="13.00390625" style="0" customWidth="1"/>
    <col min="7" max="7" width="11.28125" style="0" customWidth="1"/>
    <col min="8" max="8" width="10.8515625" style="0" customWidth="1"/>
    <col min="9" max="9" width="11.140625" style="0" customWidth="1"/>
    <col min="10" max="10" width="16.140625" style="0" customWidth="1"/>
  </cols>
  <sheetData>
    <row r="2" spans="1:10" ht="12.75">
      <c r="A2" s="49" t="s">
        <v>54</v>
      </c>
      <c r="B2" s="50"/>
      <c r="C2" s="50"/>
      <c r="D2" s="50"/>
      <c r="E2" s="50"/>
      <c r="F2" s="50"/>
      <c r="G2" s="50"/>
      <c r="H2" s="50"/>
      <c r="I2" s="50"/>
      <c r="J2" s="50"/>
    </row>
    <row r="3" spans="1:10" ht="12.75">
      <c r="A3" s="50"/>
      <c r="B3" s="50"/>
      <c r="C3" s="50"/>
      <c r="D3" s="50"/>
      <c r="E3" s="50"/>
      <c r="F3" s="50"/>
      <c r="G3" s="50"/>
      <c r="H3" s="50"/>
      <c r="I3" s="58" t="s">
        <v>95</v>
      </c>
      <c r="J3" s="50"/>
    </row>
    <row r="4" spans="1:10" ht="12.75">
      <c r="A4" s="50"/>
      <c r="B4" s="50"/>
      <c r="C4" s="50"/>
      <c r="D4" s="50"/>
      <c r="E4" s="50"/>
      <c r="F4" s="50"/>
      <c r="G4" s="50"/>
      <c r="H4" s="50"/>
      <c r="I4" s="373"/>
      <c r="J4" s="374"/>
    </row>
    <row r="5" spans="1:10" ht="12.75">
      <c r="A5" s="50"/>
      <c r="B5" s="50"/>
      <c r="C5" s="50"/>
      <c r="D5" s="50"/>
      <c r="E5" s="50"/>
      <c r="F5" s="50"/>
      <c r="G5" s="50"/>
      <c r="H5" s="50"/>
      <c r="I5" s="229"/>
      <c r="J5" s="53"/>
    </row>
    <row r="6" spans="1:10" ht="12.75">
      <c r="A6" s="49"/>
      <c r="B6" s="49"/>
      <c r="C6" s="50"/>
      <c r="D6" s="50"/>
      <c r="E6" s="50"/>
      <c r="F6" s="50"/>
      <c r="G6" s="54"/>
      <c r="H6" s="54"/>
      <c r="I6" s="228" t="s">
        <v>170</v>
      </c>
      <c r="J6" s="50"/>
    </row>
    <row r="7" spans="1:10" ht="12.75">
      <c r="A7" s="50"/>
      <c r="B7" s="50"/>
      <c r="C7" s="50"/>
      <c r="D7" s="51"/>
      <c r="E7" s="52"/>
      <c r="F7" s="52"/>
      <c r="G7" s="73"/>
      <c r="H7" s="74"/>
      <c r="I7" s="31" t="s">
        <v>171</v>
      </c>
      <c r="J7" s="50"/>
    </row>
    <row r="8" spans="1:10" ht="12.75">
      <c r="A8" s="50"/>
      <c r="B8" s="50"/>
      <c r="C8" s="50"/>
      <c r="D8" s="51"/>
      <c r="E8" s="52"/>
      <c r="F8" s="52"/>
      <c r="G8" s="73"/>
      <c r="H8" s="74"/>
      <c r="I8" s="31" t="s">
        <v>260</v>
      </c>
      <c r="J8" s="50"/>
    </row>
    <row r="9" spans="1:10" ht="12.75">
      <c r="A9" s="50"/>
      <c r="B9" s="50"/>
      <c r="C9" s="50"/>
      <c r="D9" s="49"/>
      <c r="E9" s="49"/>
      <c r="F9" s="49"/>
      <c r="G9" s="16"/>
      <c r="H9" s="26"/>
      <c r="I9" s="16"/>
      <c r="J9" s="50"/>
    </row>
    <row r="10" spans="1:10" ht="12.75">
      <c r="A10" s="50"/>
      <c r="B10" s="51" t="s">
        <v>53</v>
      </c>
      <c r="C10" s="52"/>
      <c r="D10" s="49"/>
      <c r="E10" s="49"/>
      <c r="F10" s="49"/>
      <c r="G10" s="7"/>
      <c r="H10" s="6"/>
      <c r="I10" s="15"/>
      <c r="J10" s="54"/>
    </row>
    <row r="11" spans="7:9" ht="12.75">
      <c r="G11" s="54"/>
      <c r="H11" s="54"/>
      <c r="I11" s="54"/>
    </row>
    <row r="12" ht="12.75">
      <c r="B12" s="109" t="s">
        <v>70</v>
      </c>
    </row>
    <row r="13" spans="8:9" ht="12.75">
      <c r="H13" s="67" t="s">
        <v>329</v>
      </c>
      <c r="I13" s="170"/>
    </row>
    <row r="14" spans="1:9" ht="12.75">
      <c r="A14" s="112" t="s">
        <v>224</v>
      </c>
      <c r="B14" s="14"/>
      <c r="C14" s="16"/>
      <c r="D14" s="16"/>
      <c r="E14" s="16"/>
      <c r="F14" s="16"/>
      <c r="G14" s="26"/>
      <c r="H14" s="67" t="s">
        <v>330</v>
      </c>
      <c r="I14" s="67"/>
    </row>
    <row r="15" spans="1:10" ht="12.75" customHeight="1">
      <c r="A15" s="421" t="s">
        <v>1</v>
      </c>
      <c r="B15" s="462" t="s">
        <v>56</v>
      </c>
      <c r="C15" s="421" t="s">
        <v>2</v>
      </c>
      <c r="D15" s="44" t="s">
        <v>3</v>
      </c>
      <c r="E15" s="44"/>
      <c r="F15" s="44"/>
      <c r="G15" s="405" t="s">
        <v>4</v>
      </c>
      <c r="H15" s="460" t="s">
        <v>67</v>
      </c>
      <c r="I15" s="460" t="s">
        <v>68</v>
      </c>
      <c r="J15" s="437" t="s">
        <v>59</v>
      </c>
    </row>
    <row r="16" spans="1:10" ht="54" customHeight="1">
      <c r="A16" s="422"/>
      <c r="B16" s="463"/>
      <c r="C16" s="422"/>
      <c r="D16" s="48" t="s">
        <v>5</v>
      </c>
      <c r="E16" s="48" t="s">
        <v>6</v>
      </c>
      <c r="F16" s="48" t="s">
        <v>7</v>
      </c>
      <c r="G16" s="367"/>
      <c r="H16" s="461"/>
      <c r="I16" s="423"/>
      <c r="J16" s="438"/>
    </row>
    <row r="17" spans="1:10" ht="38.25">
      <c r="A17" s="42">
        <v>1</v>
      </c>
      <c r="B17" s="153" t="s">
        <v>225</v>
      </c>
      <c r="D17" s="151">
        <f>F17/1.2</f>
        <v>7500</v>
      </c>
      <c r="E17" s="152">
        <f>D17/4.53</f>
        <v>1655.6291390728477</v>
      </c>
      <c r="F17" s="155">
        <v>9000</v>
      </c>
      <c r="G17" s="153" t="s">
        <v>101</v>
      </c>
      <c r="H17" s="150" t="s">
        <v>106</v>
      </c>
      <c r="I17" s="149" t="s">
        <v>74</v>
      </c>
      <c r="J17" s="153" t="s">
        <v>189</v>
      </c>
    </row>
    <row r="18" spans="1:10" ht="12.75">
      <c r="A18" s="28"/>
      <c r="B18" s="119" t="s">
        <v>8</v>
      </c>
      <c r="C18" s="119"/>
      <c r="D18" s="122">
        <f>SUM(D17:D17)</f>
        <v>7500</v>
      </c>
      <c r="E18" s="118">
        <f>SUM(E17:E17)</f>
        <v>1655.6291390728477</v>
      </c>
      <c r="F18" s="122">
        <f>SUM(F17)</f>
        <v>9000</v>
      </c>
      <c r="G18" s="28"/>
      <c r="H18" s="28"/>
      <c r="I18" s="28"/>
      <c r="J18" s="153"/>
    </row>
    <row r="19" spans="1:10" ht="12.75">
      <c r="A19" s="279" t="s">
        <v>325</v>
      </c>
      <c r="B19" s="279"/>
      <c r="C19" s="279"/>
      <c r="D19" s="279"/>
      <c r="E19" s="279"/>
      <c r="F19" s="279"/>
      <c r="G19" s="279"/>
      <c r="H19" s="279"/>
      <c r="I19" s="279"/>
      <c r="J19" s="279"/>
    </row>
    <row r="20" spans="1:10" ht="12.75">
      <c r="A20" s="279" t="s">
        <v>348</v>
      </c>
      <c r="B20" s="279"/>
      <c r="C20" s="279"/>
      <c r="D20" s="279"/>
      <c r="E20" s="279"/>
      <c r="F20" s="279"/>
      <c r="G20" s="279" t="s">
        <v>263</v>
      </c>
      <c r="H20" s="279"/>
      <c r="I20" s="279"/>
      <c r="J20" s="279"/>
    </row>
    <row r="21" spans="1:10" ht="12.75">
      <c r="A21" s="279"/>
      <c r="B21" s="279"/>
      <c r="C21" s="279"/>
      <c r="D21" s="279" t="s">
        <v>331</v>
      </c>
      <c r="E21" s="279"/>
      <c r="F21" s="279"/>
      <c r="G21" s="279" t="s">
        <v>185</v>
      </c>
      <c r="H21" s="279"/>
      <c r="I21" s="279"/>
      <c r="J21" s="279"/>
    </row>
    <row r="22" spans="1:10" ht="12.75">
      <c r="A22" s="280"/>
      <c r="B22" s="280"/>
      <c r="C22" s="281" t="s">
        <v>267</v>
      </c>
      <c r="D22" s="459" t="s">
        <v>328</v>
      </c>
      <c r="E22" s="376"/>
      <c r="F22" s="279"/>
      <c r="G22" s="279" t="s">
        <v>264</v>
      </c>
      <c r="H22" s="279"/>
      <c r="I22" s="279"/>
      <c r="J22" s="279"/>
    </row>
    <row r="23" spans="1:10" ht="12.75">
      <c r="A23" s="279"/>
      <c r="B23" s="279"/>
      <c r="C23" s="279"/>
      <c r="D23" s="279"/>
      <c r="E23" s="279"/>
      <c r="F23" s="279"/>
      <c r="G23" s="279"/>
      <c r="H23" s="279"/>
      <c r="I23" s="279" t="s">
        <v>261</v>
      </c>
      <c r="J23" s="279"/>
    </row>
    <row r="24" spans="1:10" ht="12.75">
      <c r="A24" s="279"/>
      <c r="B24" s="279"/>
      <c r="C24" s="279"/>
      <c r="D24" s="279"/>
      <c r="E24" s="279"/>
      <c r="F24" s="279"/>
      <c r="G24" s="279"/>
      <c r="H24" s="279"/>
      <c r="I24" s="279" t="s">
        <v>262</v>
      </c>
      <c r="J24" s="279"/>
    </row>
    <row r="25" spans="1:10" ht="12.75">
      <c r="A25" s="279"/>
      <c r="B25" s="279"/>
      <c r="C25" s="279"/>
      <c r="D25" s="279"/>
      <c r="E25" s="279"/>
      <c r="F25" s="279"/>
      <c r="G25" s="279"/>
      <c r="H25" s="279"/>
      <c r="I25" s="279"/>
      <c r="J25" s="279"/>
    </row>
    <row r="26" spans="1:10" ht="12.75">
      <c r="A26" s="241"/>
      <c r="B26" s="227"/>
      <c r="C26" s="227"/>
      <c r="D26" s="159"/>
      <c r="E26" s="159"/>
      <c r="F26" s="159"/>
      <c r="G26" s="259"/>
      <c r="H26" s="286"/>
      <c r="I26" s="287"/>
      <c r="J26" s="259"/>
    </row>
  </sheetData>
  <sheetProtection/>
  <mergeCells count="9">
    <mergeCell ref="D22:E22"/>
    <mergeCell ref="I4:J4"/>
    <mergeCell ref="G15:G16"/>
    <mergeCell ref="H15:H16"/>
    <mergeCell ref="A15:A16"/>
    <mergeCell ref="B15:B16"/>
    <mergeCell ref="C15:C16"/>
    <mergeCell ref="I15:I16"/>
    <mergeCell ref="J15:J16"/>
  </mergeCells>
  <printOptions/>
  <pageMargins left="0.75" right="0.33"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33"/>
  <sheetViews>
    <sheetView zoomScalePageLayoutView="0" workbookViewId="0" topLeftCell="A1">
      <selection activeCell="D30" sqref="D30"/>
    </sheetView>
  </sheetViews>
  <sheetFormatPr defaultColWidth="9.140625" defaultRowHeight="12.75"/>
  <cols>
    <col min="1" max="1" width="6.00390625" style="0" customWidth="1"/>
    <col min="2" max="2" width="24.28125" style="0" customWidth="1"/>
    <col min="3" max="3" width="11.00390625" style="0" customWidth="1"/>
    <col min="4" max="4" width="12.140625" style="0" customWidth="1"/>
    <col min="5" max="5" width="11.57421875" style="0" customWidth="1"/>
    <col min="6" max="6" width="11.421875" style="0" customWidth="1"/>
    <col min="7" max="7" width="13.421875" style="0" customWidth="1"/>
    <col min="8" max="8" width="12.140625" style="0" customWidth="1"/>
    <col min="9" max="9" width="12.00390625" style="0" customWidth="1"/>
    <col min="10" max="10" width="17.00390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97</v>
      </c>
      <c r="J2" s="50"/>
    </row>
    <row r="3" spans="1:10" ht="12.75">
      <c r="A3" s="50"/>
      <c r="B3" s="50"/>
      <c r="C3" s="50"/>
      <c r="D3" s="50"/>
      <c r="E3" s="50"/>
      <c r="F3" s="50"/>
      <c r="G3" s="50"/>
      <c r="H3" s="50"/>
      <c r="I3" s="373"/>
      <c r="J3" s="374"/>
    </row>
    <row r="4" spans="1:10" ht="12.75">
      <c r="A4" s="50"/>
      <c r="B4" s="50"/>
      <c r="C4" s="50"/>
      <c r="D4" s="50"/>
      <c r="E4" s="50"/>
      <c r="F4" s="50"/>
      <c r="G4" s="50"/>
      <c r="H4" s="50"/>
      <c r="I4" s="229"/>
      <c r="J4" s="53"/>
    </row>
    <row r="5" spans="1:10" ht="12.75">
      <c r="A5" s="49"/>
      <c r="B5" s="49"/>
      <c r="C5" s="50"/>
      <c r="D5" s="50"/>
      <c r="E5" s="50"/>
      <c r="F5" s="50"/>
      <c r="G5" s="54"/>
      <c r="H5" s="54"/>
      <c r="I5" s="228" t="s">
        <v>170</v>
      </c>
      <c r="J5" s="50"/>
    </row>
    <row r="6" spans="1:10" ht="12.75">
      <c r="A6" s="50"/>
      <c r="B6" s="50"/>
      <c r="C6" s="50"/>
      <c r="D6" s="51"/>
      <c r="E6" s="52"/>
      <c r="F6" s="52"/>
      <c r="G6" s="73"/>
      <c r="H6" s="74"/>
      <c r="I6" s="31" t="s">
        <v>171</v>
      </c>
      <c r="J6" s="50"/>
    </row>
    <row r="7" spans="1:10" ht="12.75">
      <c r="A7" s="50"/>
      <c r="B7" s="50"/>
      <c r="C7" s="50"/>
      <c r="D7" s="51"/>
      <c r="E7" s="52"/>
      <c r="F7" s="52"/>
      <c r="G7" s="73"/>
      <c r="H7" s="74"/>
      <c r="I7" s="31" t="s">
        <v>260</v>
      </c>
      <c r="J7" s="50"/>
    </row>
    <row r="8" spans="1:10" ht="12.75">
      <c r="A8" s="50"/>
      <c r="B8" s="50"/>
      <c r="C8" s="50"/>
      <c r="D8" s="49"/>
      <c r="E8" s="49"/>
      <c r="F8" s="49"/>
      <c r="G8" s="16"/>
      <c r="H8" s="26"/>
      <c r="I8" s="16"/>
      <c r="J8" s="50"/>
    </row>
    <row r="9" spans="1:10" ht="12.75">
      <c r="A9" s="50"/>
      <c r="B9" s="51" t="s">
        <v>53</v>
      </c>
      <c r="C9" s="52"/>
      <c r="D9" s="49"/>
      <c r="E9" s="49"/>
      <c r="F9" s="49"/>
      <c r="G9" s="7"/>
      <c r="H9" s="6"/>
      <c r="I9" s="15"/>
      <c r="J9" s="54"/>
    </row>
    <row r="10" spans="7:9" ht="12.75">
      <c r="G10" s="54"/>
      <c r="H10" s="54"/>
      <c r="I10" s="54"/>
    </row>
    <row r="11" spans="2:9" ht="12.75">
      <c r="B11" s="109" t="s">
        <v>70</v>
      </c>
      <c r="H11" s="16"/>
      <c r="I11" s="26"/>
    </row>
    <row r="12" spans="8:10" ht="12.75">
      <c r="H12" s="7"/>
      <c r="I12" s="67" t="s">
        <v>333</v>
      </c>
      <c r="J12" s="170"/>
    </row>
    <row r="13" spans="1:10" ht="12.75">
      <c r="A13" s="112" t="s">
        <v>41</v>
      </c>
      <c r="B13" s="14"/>
      <c r="C13" s="16"/>
      <c r="D13" s="16"/>
      <c r="E13" s="16"/>
      <c r="F13" s="16"/>
      <c r="G13" s="26"/>
      <c r="H13" s="16"/>
      <c r="I13" s="67" t="s">
        <v>330</v>
      </c>
      <c r="J13" s="67"/>
    </row>
    <row r="14" spans="1:10" ht="12.75" customHeight="1">
      <c r="A14" s="421" t="s">
        <v>1</v>
      </c>
      <c r="B14" s="462" t="s">
        <v>56</v>
      </c>
      <c r="C14" s="421" t="s">
        <v>2</v>
      </c>
      <c r="D14" s="44" t="s">
        <v>3</v>
      </c>
      <c r="E14" s="44"/>
      <c r="F14" s="44"/>
      <c r="G14" s="405" t="s">
        <v>4</v>
      </c>
      <c r="H14" s="460" t="s">
        <v>67</v>
      </c>
      <c r="I14" s="460" t="s">
        <v>68</v>
      </c>
      <c r="J14" s="437" t="s">
        <v>59</v>
      </c>
    </row>
    <row r="15" spans="1:10" ht="54" customHeight="1">
      <c r="A15" s="422"/>
      <c r="B15" s="463"/>
      <c r="C15" s="422"/>
      <c r="D15" s="48" t="s">
        <v>5</v>
      </c>
      <c r="E15" s="48" t="s">
        <v>6</v>
      </c>
      <c r="F15" s="48" t="s">
        <v>7</v>
      </c>
      <c r="G15" s="367"/>
      <c r="H15" s="461"/>
      <c r="I15" s="423"/>
      <c r="J15" s="438"/>
    </row>
    <row r="16" spans="1:10" s="2" customFormat="1" ht="25.5">
      <c r="A16" s="42">
        <v>1</v>
      </c>
      <c r="B16" s="153" t="s">
        <v>42</v>
      </c>
      <c r="C16" s="42"/>
      <c r="D16" s="151">
        <f>F16/1.2</f>
        <v>22500</v>
      </c>
      <c r="E16" s="152">
        <f>D16/4.53</f>
        <v>4966.887417218542</v>
      </c>
      <c r="F16" s="155">
        <v>27000</v>
      </c>
      <c r="G16" s="153" t="s">
        <v>101</v>
      </c>
      <c r="H16" s="150" t="s">
        <v>106</v>
      </c>
      <c r="I16" s="149" t="s">
        <v>74</v>
      </c>
      <c r="J16" s="153" t="s">
        <v>189</v>
      </c>
    </row>
    <row r="17" spans="1:10" s="2" customFormat="1" ht="12.75">
      <c r="A17" s="42"/>
      <c r="B17" s="119" t="s">
        <v>8</v>
      </c>
      <c r="C17" s="119"/>
      <c r="D17" s="122">
        <f>SUM(D16)</f>
        <v>22500</v>
      </c>
      <c r="E17" s="122">
        <f>SUM(E16)</f>
        <v>4966.887417218542</v>
      </c>
      <c r="F17" s="122">
        <f>SUM(F16)</f>
        <v>27000</v>
      </c>
      <c r="G17" s="153"/>
      <c r="H17" s="150"/>
      <c r="I17" s="149"/>
      <c r="J17" s="153"/>
    </row>
    <row r="18" spans="1:10" s="2" customFormat="1" ht="12.75">
      <c r="A18" s="279" t="s">
        <v>325</v>
      </c>
      <c r="B18" s="279"/>
      <c r="C18" s="279"/>
      <c r="D18" s="279"/>
      <c r="E18" s="279"/>
      <c r="F18" s="279"/>
      <c r="G18" s="279"/>
      <c r="H18" s="279"/>
      <c r="I18" s="279"/>
      <c r="J18" s="279"/>
    </row>
    <row r="19" spans="1:10" s="2" customFormat="1" ht="12.75">
      <c r="A19" s="279" t="s">
        <v>349</v>
      </c>
      <c r="B19" s="279"/>
      <c r="C19" s="279"/>
      <c r="D19" s="279"/>
      <c r="E19" s="279"/>
      <c r="F19" s="279"/>
      <c r="G19" s="279" t="s">
        <v>263</v>
      </c>
      <c r="H19" s="279"/>
      <c r="I19" s="279"/>
      <c r="J19" s="279"/>
    </row>
    <row r="20" spans="1:10" s="2" customFormat="1" ht="12.75">
      <c r="A20" s="279"/>
      <c r="B20" s="279"/>
      <c r="C20" s="279"/>
      <c r="D20" s="279" t="s">
        <v>332</v>
      </c>
      <c r="E20" s="279"/>
      <c r="F20" s="279"/>
      <c r="G20" s="279" t="s">
        <v>185</v>
      </c>
      <c r="H20" s="279"/>
      <c r="I20" s="279"/>
      <c r="J20" s="279"/>
    </row>
    <row r="21" spans="1:10" s="2" customFormat="1" ht="12.75">
      <c r="A21" s="280"/>
      <c r="B21" s="280"/>
      <c r="C21" s="281" t="s">
        <v>267</v>
      </c>
      <c r="D21" s="282" t="s">
        <v>328</v>
      </c>
      <c r="E21" s="282"/>
      <c r="F21" s="279"/>
      <c r="G21" s="279" t="s">
        <v>264</v>
      </c>
      <c r="H21" s="279"/>
      <c r="I21" s="279"/>
      <c r="J21" s="279"/>
    </row>
    <row r="22" spans="1:10" s="2" customFormat="1" ht="12.75">
      <c r="A22" s="279"/>
      <c r="B22" s="279"/>
      <c r="C22" s="279"/>
      <c r="D22" s="279"/>
      <c r="E22" s="279"/>
      <c r="F22" s="279"/>
      <c r="G22" s="279"/>
      <c r="H22" s="279"/>
      <c r="I22" s="279" t="s">
        <v>261</v>
      </c>
      <c r="J22" s="279"/>
    </row>
    <row r="23" spans="1:10" s="2" customFormat="1" ht="12.75">
      <c r="A23" s="279"/>
      <c r="B23" s="279"/>
      <c r="C23" s="279"/>
      <c r="D23" s="279"/>
      <c r="E23" s="279"/>
      <c r="F23" s="279"/>
      <c r="G23" s="279"/>
      <c r="H23" s="279"/>
      <c r="I23" s="279" t="s">
        <v>262</v>
      </c>
      <c r="J23" s="279"/>
    </row>
    <row r="24" s="2" customFormat="1" ht="12.75">
      <c r="A24" s="241"/>
    </row>
    <row r="25" ht="12.75">
      <c r="A25" s="6"/>
    </row>
    <row r="26" ht="12.75">
      <c r="A26" s="6"/>
    </row>
    <row r="27" spans="1:2" ht="12.75">
      <c r="A27" s="69"/>
      <c r="B27" s="279"/>
    </row>
    <row r="28" spans="1:2" ht="12.75">
      <c r="A28" s="49"/>
      <c r="B28" s="279"/>
    </row>
    <row r="29" spans="1:2" ht="12.75">
      <c r="A29" s="50"/>
      <c r="B29" s="279"/>
    </row>
    <row r="30" spans="1:2" ht="12.75">
      <c r="A30" s="53"/>
      <c r="B30" s="279"/>
    </row>
    <row r="31" ht="12.75">
      <c r="B31" s="279"/>
    </row>
    <row r="32" ht="12.75">
      <c r="B32" s="279"/>
    </row>
    <row r="33" ht="12.75">
      <c r="B33" s="279"/>
    </row>
  </sheetData>
  <sheetProtection/>
  <mergeCells count="8">
    <mergeCell ref="I3:J3"/>
    <mergeCell ref="A14:A15"/>
    <mergeCell ref="B14:B15"/>
    <mergeCell ref="C14:C15"/>
    <mergeCell ref="G14:G15"/>
    <mergeCell ref="H14:H15"/>
    <mergeCell ref="I14:I15"/>
    <mergeCell ref="J14:J15"/>
  </mergeCells>
  <printOptions/>
  <pageMargins left="0.32" right="0.23"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L33"/>
  <sheetViews>
    <sheetView zoomScalePageLayoutView="0" workbookViewId="0" topLeftCell="A7">
      <selection activeCell="K27" sqref="K27"/>
    </sheetView>
  </sheetViews>
  <sheetFormatPr defaultColWidth="9.140625" defaultRowHeight="12.75"/>
  <cols>
    <col min="1" max="1" width="6.140625" style="0" customWidth="1"/>
    <col min="2" max="2" width="39.140625" style="0" customWidth="1"/>
    <col min="3" max="3" width="12.421875" style="0" customWidth="1"/>
    <col min="4" max="4" width="11.28125" style="0" customWidth="1"/>
    <col min="5" max="5" width="12.7109375" style="0" customWidth="1"/>
    <col min="6" max="6" width="12.00390625" style="0" customWidth="1"/>
    <col min="7" max="8" width="12.28125" style="0" customWidth="1"/>
    <col min="9" max="9" width="12.421875" style="0" customWidth="1"/>
    <col min="10" max="10" width="19.8515625" style="0" customWidth="1"/>
    <col min="12" max="12" width="15.00390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98</v>
      </c>
      <c r="J2" s="50"/>
    </row>
    <row r="3" spans="1:10" ht="12.75">
      <c r="A3" s="50"/>
      <c r="B3" s="50"/>
      <c r="C3" s="50"/>
      <c r="D3" s="50"/>
      <c r="E3" s="50"/>
      <c r="F3" s="50"/>
      <c r="G3" s="50"/>
      <c r="H3" s="50"/>
      <c r="I3" s="58"/>
      <c r="J3" s="50"/>
    </row>
    <row r="4" spans="1:10" ht="12.75">
      <c r="A4" s="50"/>
      <c r="B4" s="50"/>
      <c r="C4" s="50"/>
      <c r="D4" s="50"/>
      <c r="E4" s="50"/>
      <c r="F4" s="50"/>
      <c r="G4" s="50"/>
      <c r="H4" s="69" t="s">
        <v>170</v>
      </c>
      <c r="I4" s="373"/>
      <c r="J4" s="374"/>
    </row>
    <row r="5" spans="1:10" ht="12.75">
      <c r="A5" s="50"/>
      <c r="B5" s="50"/>
      <c r="C5" s="50"/>
      <c r="D5" s="50"/>
      <c r="E5" s="50"/>
      <c r="F5" s="50"/>
      <c r="G5" s="50"/>
      <c r="H5" s="69" t="s">
        <v>171</v>
      </c>
      <c r="I5" s="51"/>
      <c r="J5" s="52"/>
    </row>
    <row r="6" spans="1:10" ht="12.75">
      <c r="A6" s="50"/>
      <c r="B6" s="50"/>
      <c r="C6" s="50"/>
      <c r="D6" s="50"/>
      <c r="E6" s="50"/>
      <c r="F6" s="50"/>
      <c r="G6" s="50"/>
      <c r="H6" s="69" t="s">
        <v>260</v>
      </c>
      <c r="I6" s="51"/>
      <c r="J6" s="52"/>
    </row>
    <row r="7" spans="1:10" ht="12.75">
      <c r="A7" s="50"/>
      <c r="B7" s="50"/>
      <c r="C7" s="50"/>
      <c r="D7" s="50"/>
      <c r="E7" s="50"/>
      <c r="F7" s="50"/>
      <c r="G7" s="50"/>
      <c r="H7" s="69"/>
      <c r="I7" s="51"/>
      <c r="J7" s="52"/>
    </row>
    <row r="8" spans="1:10" ht="12.75">
      <c r="A8" s="50"/>
      <c r="B8" s="51" t="s">
        <v>53</v>
      </c>
      <c r="C8" s="52"/>
      <c r="D8" s="49"/>
      <c r="E8" s="49"/>
      <c r="F8" s="49"/>
      <c r="G8" s="375"/>
      <c r="H8" s="376"/>
      <c r="I8" s="376"/>
      <c r="J8" s="376"/>
    </row>
    <row r="10" spans="2:9" ht="12.75">
      <c r="B10" s="109" t="s">
        <v>70</v>
      </c>
      <c r="H10" s="68"/>
      <c r="I10" s="49"/>
    </row>
    <row r="11" spans="8:10" ht="12.75">
      <c r="H11" s="58" t="s">
        <v>420</v>
      </c>
      <c r="I11">
        <v>4.4638</v>
      </c>
      <c r="J11" s="170" t="s">
        <v>419</v>
      </c>
    </row>
    <row r="12" spans="1:10" ht="12.75">
      <c r="A12" s="143" t="s">
        <v>37</v>
      </c>
      <c r="B12" s="15"/>
      <c r="C12" s="15"/>
      <c r="D12" s="15"/>
      <c r="E12" s="16"/>
      <c r="F12" s="16"/>
      <c r="G12" s="26"/>
      <c r="H12" s="16"/>
      <c r="I12" s="67" t="s">
        <v>421</v>
      </c>
      <c r="J12" s="67"/>
    </row>
    <row r="13" spans="1:10" ht="12.75" customHeight="1">
      <c r="A13" s="466" t="s">
        <v>1</v>
      </c>
      <c r="B13" s="462" t="s">
        <v>56</v>
      </c>
      <c r="C13" s="466" t="s">
        <v>2</v>
      </c>
      <c r="D13" s="40" t="s">
        <v>3</v>
      </c>
      <c r="E13" s="40"/>
      <c r="F13" s="40"/>
      <c r="G13" s="461" t="s">
        <v>4</v>
      </c>
      <c r="H13" s="460" t="s">
        <v>67</v>
      </c>
      <c r="I13" s="460" t="s">
        <v>68</v>
      </c>
      <c r="J13" s="437" t="s">
        <v>59</v>
      </c>
    </row>
    <row r="14" spans="1:10" ht="25.5">
      <c r="A14" s="463"/>
      <c r="B14" s="467"/>
      <c r="C14" s="463"/>
      <c r="D14" s="39" t="s">
        <v>5</v>
      </c>
      <c r="E14" s="39" t="s">
        <v>6</v>
      </c>
      <c r="F14" s="39" t="s">
        <v>7</v>
      </c>
      <c r="G14" s="461"/>
      <c r="H14" s="461"/>
      <c r="I14" s="423"/>
      <c r="J14" s="438"/>
    </row>
    <row r="15" spans="1:10" ht="25.5">
      <c r="A15" s="153">
        <v>1</v>
      </c>
      <c r="B15" s="203" t="s">
        <v>153</v>
      </c>
      <c r="C15" s="344" t="s">
        <v>147</v>
      </c>
      <c r="D15" s="151">
        <f>F15/1.2</f>
        <v>8333.333333333334</v>
      </c>
      <c r="E15" s="152">
        <f>D15/I11</f>
        <v>1866.8697820989591</v>
      </c>
      <c r="F15" s="155">
        <v>10000</v>
      </c>
      <c r="G15" s="153" t="s">
        <v>101</v>
      </c>
      <c r="H15" s="153" t="s">
        <v>106</v>
      </c>
      <c r="I15" s="149" t="s">
        <v>74</v>
      </c>
      <c r="J15" s="153" t="s">
        <v>412</v>
      </c>
    </row>
    <row r="16" spans="1:10" ht="25.5">
      <c r="A16" s="153">
        <v>2</v>
      </c>
      <c r="B16" s="203" t="s">
        <v>301</v>
      </c>
      <c r="C16" s="335" t="s">
        <v>151</v>
      </c>
      <c r="D16" s="151">
        <f aca="true" t="shared" si="0" ref="D16:D24">F16/1.2</f>
        <v>32500</v>
      </c>
      <c r="E16" s="152">
        <f>D16/I11</f>
        <v>7280.79215018594</v>
      </c>
      <c r="F16" s="169">
        <v>39000</v>
      </c>
      <c r="G16" s="153" t="s">
        <v>108</v>
      </c>
      <c r="H16" s="153" t="s">
        <v>106</v>
      </c>
      <c r="I16" s="149" t="s">
        <v>74</v>
      </c>
      <c r="J16" s="153" t="s">
        <v>412</v>
      </c>
    </row>
    <row r="17" spans="1:10" ht="25.5">
      <c r="A17" s="150">
        <v>3</v>
      </c>
      <c r="B17" s="224" t="s">
        <v>159</v>
      </c>
      <c r="C17" s="252" t="s">
        <v>160</v>
      </c>
      <c r="D17" s="151">
        <f t="shared" si="0"/>
        <v>16666.666666666668</v>
      </c>
      <c r="E17" s="152">
        <f>D17/I11</f>
        <v>3733.7395641979183</v>
      </c>
      <c r="F17" s="152">
        <v>20000</v>
      </c>
      <c r="G17" s="153" t="s">
        <v>101</v>
      </c>
      <c r="H17" s="150" t="s">
        <v>106</v>
      </c>
      <c r="I17" s="149" t="s">
        <v>74</v>
      </c>
      <c r="J17" s="153" t="s">
        <v>412</v>
      </c>
    </row>
    <row r="18" spans="1:10" ht="25.5">
      <c r="A18" s="153">
        <v>4</v>
      </c>
      <c r="B18" s="203" t="s">
        <v>134</v>
      </c>
      <c r="C18" s="198" t="s">
        <v>135</v>
      </c>
      <c r="D18" s="151">
        <f t="shared" si="0"/>
        <v>33666.66666666667</v>
      </c>
      <c r="E18" s="152">
        <f>D18/I11</f>
        <v>7542.153919679796</v>
      </c>
      <c r="F18" s="169">
        <v>40400</v>
      </c>
      <c r="G18" s="153" t="s">
        <v>108</v>
      </c>
      <c r="H18" s="153" t="s">
        <v>106</v>
      </c>
      <c r="I18" s="149" t="s">
        <v>74</v>
      </c>
      <c r="J18" s="153" t="s">
        <v>412</v>
      </c>
    </row>
    <row r="19" spans="1:10" ht="25.5">
      <c r="A19" s="42">
        <v>5</v>
      </c>
      <c r="B19" s="198" t="s">
        <v>163</v>
      </c>
      <c r="C19" s="335" t="s">
        <v>146</v>
      </c>
      <c r="D19" s="151">
        <f t="shared" si="0"/>
        <v>8333.333333333334</v>
      </c>
      <c r="E19" s="152">
        <f>D19/I11</f>
        <v>1866.8697820989591</v>
      </c>
      <c r="F19" s="155">
        <v>10000</v>
      </c>
      <c r="G19" s="153" t="s">
        <v>101</v>
      </c>
      <c r="H19" s="42" t="s">
        <v>106</v>
      </c>
      <c r="I19" s="42" t="s">
        <v>74</v>
      </c>
      <c r="J19" s="153" t="s">
        <v>412</v>
      </c>
    </row>
    <row r="20" spans="1:10" ht="25.5">
      <c r="A20" s="153">
        <v>6</v>
      </c>
      <c r="B20" s="203" t="s">
        <v>183</v>
      </c>
      <c r="C20" s="198" t="s">
        <v>184</v>
      </c>
      <c r="D20" s="151">
        <f t="shared" si="0"/>
        <v>50000</v>
      </c>
      <c r="E20" s="152">
        <f>D20/I11</f>
        <v>11201.218692593755</v>
      </c>
      <c r="F20" s="169">
        <v>60000</v>
      </c>
      <c r="G20" s="153" t="s">
        <v>108</v>
      </c>
      <c r="H20" s="153" t="s">
        <v>106</v>
      </c>
      <c r="I20" s="153" t="s">
        <v>74</v>
      </c>
      <c r="J20" s="153" t="s">
        <v>412</v>
      </c>
    </row>
    <row r="21" spans="1:10" ht="25.5">
      <c r="A21" s="153">
        <v>7</v>
      </c>
      <c r="B21" s="203" t="s">
        <v>191</v>
      </c>
      <c r="C21" s="198" t="s">
        <v>190</v>
      </c>
      <c r="D21" s="151">
        <f t="shared" si="0"/>
        <v>16666.666666666668</v>
      </c>
      <c r="E21" s="152">
        <f>D21/I11</f>
        <v>3733.7395641979183</v>
      </c>
      <c r="F21" s="169">
        <v>20000</v>
      </c>
      <c r="G21" s="153" t="s">
        <v>108</v>
      </c>
      <c r="H21" s="42" t="s">
        <v>106</v>
      </c>
      <c r="I21" s="153" t="s">
        <v>74</v>
      </c>
      <c r="J21" s="153" t="s">
        <v>412</v>
      </c>
    </row>
    <row r="22" spans="1:10" ht="25.5">
      <c r="A22" s="153">
        <v>8</v>
      </c>
      <c r="B22" s="203" t="s">
        <v>302</v>
      </c>
      <c r="C22" s="335" t="s">
        <v>304</v>
      </c>
      <c r="D22" s="151">
        <f t="shared" si="0"/>
        <v>4166.666666666667</v>
      </c>
      <c r="E22" s="152">
        <f>D22/I11</f>
        <v>933.4348910494796</v>
      </c>
      <c r="F22" s="169">
        <v>5000</v>
      </c>
      <c r="G22" s="153" t="s">
        <v>108</v>
      </c>
      <c r="H22" s="153" t="s">
        <v>106</v>
      </c>
      <c r="I22" s="153" t="s">
        <v>74</v>
      </c>
      <c r="J22" s="153" t="s">
        <v>412</v>
      </c>
    </row>
    <row r="23" spans="1:10" ht="15" customHeight="1">
      <c r="A23" s="153">
        <v>9</v>
      </c>
      <c r="B23" s="203" t="s">
        <v>194</v>
      </c>
      <c r="C23" s="153"/>
      <c r="D23" s="151">
        <f t="shared" si="0"/>
        <v>33333.333333333336</v>
      </c>
      <c r="E23" s="152">
        <f>D23/I11</f>
        <v>7467.479128395837</v>
      </c>
      <c r="F23" s="169">
        <v>40000</v>
      </c>
      <c r="G23" s="153"/>
      <c r="H23" s="153"/>
      <c r="I23" s="153"/>
      <c r="J23" s="153"/>
    </row>
    <row r="24" spans="1:10" ht="41.25" customHeight="1">
      <c r="A24" s="153">
        <v>10</v>
      </c>
      <c r="B24" s="203" t="s">
        <v>303</v>
      </c>
      <c r="C24" s="153"/>
      <c r="D24" s="151">
        <f t="shared" si="0"/>
        <v>106666.66666666667</v>
      </c>
      <c r="E24" s="152">
        <f>D24/I11</f>
        <v>23895.93321086668</v>
      </c>
      <c r="F24" s="169">
        <v>128000</v>
      </c>
      <c r="G24" s="153" t="s">
        <v>108</v>
      </c>
      <c r="H24" s="153" t="s">
        <v>106</v>
      </c>
      <c r="I24" s="153" t="s">
        <v>74</v>
      </c>
      <c r="J24" s="153" t="s">
        <v>412</v>
      </c>
    </row>
    <row r="25" spans="1:10" ht="12.75">
      <c r="A25" s="127"/>
      <c r="B25" s="116" t="s">
        <v>8</v>
      </c>
      <c r="C25" s="116"/>
      <c r="D25" s="142">
        <f>SUM(D15:D24)</f>
        <v>310333.3333333333</v>
      </c>
      <c r="E25" s="142">
        <f>SUM(E15:E24)</f>
        <v>69522.23068536524</v>
      </c>
      <c r="F25" s="142">
        <f>SUM(F15:F24)</f>
        <v>372400</v>
      </c>
      <c r="G25" s="127"/>
      <c r="H25" s="127"/>
      <c r="I25" s="127"/>
      <c r="J25" s="127"/>
    </row>
    <row r="26" spans="1:12" ht="12.75">
      <c r="A26" s="336"/>
      <c r="B26" s="336"/>
      <c r="C26" s="336"/>
      <c r="D26" s="336"/>
      <c r="E26" s="336"/>
      <c r="F26" s="336"/>
      <c r="G26" s="336"/>
      <c r="H26" s="336"/>
      <c r="I26" s="336"/>
      <c r="J26" s="336"/>
      <c r="L26" s="261"/>
    </row>
    <row r="27" spans="1:10" ht="12.75">
      <c r="A27" s="336"/>
      <c r="B27" s="336" t="s">
        <v>415</v>
      </c>
      <c r="C27" s="71"/>
      <c r="D27" s="336" t="s">
        <v>325</v>
      </c>
      <c r="E27" s="336"/>
      <c r="F27" s="336"/>
      <c r="G27" s="336" t="s">
        <v>357</v>
      </c>
      <c r="H27" s="71"/>
      <c r="I27" s="336"/>
      <c r="J27" s="336"/>
    </row>
    <row r="28" spans="1:10" ht="12.75">
      <c r="A28" s="336"/>
      <c r="B28" s="336" t="s">
        <v>416</v>
      </c>
      <c r="C28" s="71"/>
      <c r="D28" s="336" t="s">
        <v>369</v>
      </c>
      <c r="E28" s="337"/>
      <c r="F28" s="336"/>
      <c r="G28" s="336" t="s">
        <v>358</v>
      </c>
      <c r="H28" s="71"/>
      <c r="I28" s="336"/>
      <c r="J28" s="336"/>
    </row>
    <row r="29" spans="1:10" ht="12.75">
      <c r="A29" s="338"/>
      <c r="B29" s="338"/>
      <c r="C29" s="71"/>
      <c r="D29" s="464"/>
      <c r="E29" s="465"/>
      <c r="F29" s="336"/>
      <c r="G29" s="336" t="s">
        <v>328</v>
      </c>
      <c r="H29" s="71"/>
      <c r="I29" s="336"/>
      <c r="J29" s="336"/>
    </row>
    <row r="30" spans="1:10" ht="12.75">
      <c r="A30" s="336"/>
      <c r="B30" s="336" t="s">
        <v>417</v>
      </c>
      <c r="C30" s="336"/>
      <c r="D30" s="336" t="s">
        <v>413</v>
      </c>
      <c r="E30" s="336"/>
      <c r="F30" s="336"/>
      <c r="G30" s="336"/>
      <c r="H30" s="336"/>
      <c r="I30" s="336"/>
      <c r="J30" s="336" t="s">
        <v>261</v>
      </c>
    </row>
    <row r="31" spans="1:10" ht="12.75">
      <c r="A31" s="336"/>
      <c r="B31" s="336" t="s">
        <v>418</v>
      </c>
      <c r="C31" s="336"/>
      <c r="D31" s="336" t="s">
        <v>414</v>
      </c>
      <c r="E31" s="336"/>
      <c r="F31" s="336"/>
      <c r="G31" s="336" t="s">
        <v>354</v>
      </c>
      <c r="H31" s="336"/>
      <c r="I31" s="336"/>
      <c r="J31" s="336" t="s">
        <v>363</v>
      </c>
    </row>
    <row r="32" spans="1:10" ht="12.75">
      <c r="A32" s="71"/>
      <c r="B32" s="71"/>
      <c r="C32" s="71"/>
      <c r="D32" s="71"/>
      <c r="E32" s="71"/>
      <c r="F32" s="71"/>
      <c r="G32" s="336" t="s">
        <v>361</v>
      </c>
      <c r="H32" s="71"/>
      <c r="I32" s="71"/>
      <c r="J32" s="71" t="s">
        <v>370</v>
      </c>
    </row>
    <row r="33" spans="1:10" ht="12.75">
      <c r="A33" s="71"/>
      <c r="B33" s="336"/>
      <c r="C33" s="71"/>
      <c r="D33" s="339"/>
      <c r="E33" s="71"/>
      <c r="F33" s="71"/>
      <c r="G33" s="340" t="s">
        <v>362</v>
      </c>
      <c r="H33" s="71"/>
      <c r="I33" s="71"/>
      <c r="J33" s="71"/>
    </row>
  </sheetData>
  <sheetProtection/>
  <mergeCells count="10">
    <mergeCell ref="J13:J14"/>
    <mergeCell ref="D29:E29"/>
    <mergeCell ref="A13:A14"/>
    <mergeCell ref="B13:B14"/>
    <mergeCell ref="C13:C14"/>
    <mergeCell ref="I4:J4"/>
    <mergeCell ref="G8:J8"/>
    <mergeCell ref="G13:G14"/>
    <mergeCell ref="H13:H14"/>
    <mergeCell ref="I13:I14"/>
  </mergeCells>
  <printOptions/>
  <pageMargins left="0.26" right="0.21" top="0.36" bottom="0.28" header="0.2" footer="0.2"/>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2:L46"/>
  <sheetViews>
    <sheetView zoomScalePageLayoutView="0" workbookViewId="0" topLeftCell="A1">
      <selection activeCell="P18" sqref="P18"/>
    </sheetView>
  </sheetViews>
  <sheetFormatPr defaultColWidth="9.140625" defaultRowHeight="12.75"/>
  <cols>
    <col min="1" max="1" width="6.421875" style="0" customWidth="1"/>
    <col min="2" max="2" width="36.57421875" style="38" customWidth="1"/>
    <col min="3" max="3" width="13.140625" style="0" customWidth="1"/>
    <col min="4" max="4" width="12.421875" style="261" customWidth="1"/>
    <col min="5" max="5" width="12.421875" style="0" customWidth="1"/>
    <col min="6" max="6" width="12.57421875" style="0" customWidth="1"/>
    <col min="7" max="7" width="18.00390625" style="0" customWidth="1"/>
    <col min="8" max="8" width="12.421875" style="0" customWidth="1"/>
    <col min="9" max="9" width="12.8515625" style="0" customWidth="1"/>
    <col min="10" max="10" width="16.8515625" style="0" customWidth="1"/>
  </cols>
  <sheetData>
    <row r="2" spans="1:10" ht="12.75">
      <c r="A2" s="49" t="s">
        <v>54</v>
      </c>
      <c r="B2" s="56"/>
      <c r="C2" s="50"/>
      <c r="D2" s="55"/>
      <c r="E2" s="50"/>
      <c r="F2" s="50"/>
      <c r="G2" s="50"/>
      <c r="H2" s="50"/>
      <c r="I2" s="50"/>
      <c r="J2" s="50"/>
    </row>
    <row r="3" spans="1:10" ht="12.75">
      <c r="A3" s="50"/>
      <c r="B3" s="56"/>
      <c r="C3" s="50"/>
      <c r="D3" s="55"/>
      <c r="E3" s="50"/>
      <c r="F3" s="50"/>
      <c r="G3" s="50"/>
      <c r="H3" s="50"/>
      <c r="I3" s="58" t="s">
        <v>99</v>
      </c>
      <c r="J3" s="50"/>
    </row>
    <row r="4" spans="1:10" ht="12.75">
      <c r="A4" s="82"/>
      <c r="B4" s="235"/>
      <c r="C4" s="82"/>
      <c r="D4" s="55"/>
      <c r="E4" s="50"/>
      <c r="F4" s="50"/>
      <c r="G4" s="50"/>
      <c r="H4" s="67" t="s">
        <v>180</v>
      </c>
      <c r="I4" s="67"/>
      <c r="J4" s="51"/>
    </row>
    <row r="5" spans="1:10" ht="12.75">
      <c r="A5" s="82"/>
      <c r="B5" s="236"/>
      <c r="C5" s="82"/>
      <c r="D5" s="307"/>
      <c r="E5" s="52"/>
      <c r="F5" s="52"/>
      <c r="G5" s="52"/>
      <c r="H5" s="231" t="s">
        <v>181</v>
      </c>
      <c r="I5" s="231"/>
      <c r="J5" s="50"/>
    </row>
    <row r="6" spans="1:10" ht="12.75">
      <c r="A6" s="82"/>
      <c r="B6" s="235"/>
      <c r="C6" s="82"/>
      <c r="D6" s="308"/>
      <c r="E6" s="49"/>
      <c r="F6" s="49"/>
      <c r="G6" s="49"/>
      <c r="H6" s="231" t="s">
        <v>260</v>
      </c>
      <c r="I6" s="231"/>
      <c r="J6" s="50"/>
    </row>
    <row r="7" spans="1:10" ht="12.75">
      <c r="A7" s="82"/>
      <c r="B7" s="235"/>
      <c r="C7" s="82"/>
      <c r="D7" s="308"/>
      <c r="E7" s="49"/>
      <c r="F7" s="49"/>
      <c r="G7" s="49"/>
      <c r="H7" s="231"/>
      <c r="I7" s="231"/>
      <c r="J7" s="50"/>
    </row>
    <row r="8" spans="1:10" ht="12.75">
      <c r="A8" s="82"/>
      <c r="B8" s="235" t="s">
        <v>126</v>
      </c>
      <c r="C8" s="82"/>
      <c r="D8" s="308"/>
      <c r="E8" s="49"/>
      <c r="F8" s="49"/>
      <c r="G8" s="49"/>
      <c r="H8" s="231"/>
      <c r="I8" s="231"/>
      <c r="J8" s="50"/>
    </row>
    <row r="9" spans="1:10" ht="12.75">
      <c r="A9" s="82"/>
      <c r="B9" s="235" t="s">
        <v>127</v>
      </c>
      <c r="C9" s="82"/>
      <c r="D9" s="308"/>
      <c r="E9" s="49"/>
      <c r="F9" s="49"/>
      <c r="G9" s="49"/>
      <c r="H9" s="231"/>
      <c r="I9" s="231"/>
      <c r="J9" s="50"/>
    </row>
    <row r="10" spans="1:10" ht="12.75">
      <c r="A10" s="50"/>
      <c r="B10" s="237"/>
      <c r="C10" s="52"/>
      <c r="D10" s="308"/>
      <c r="E10" s="49"/>
      <c r="F10" s="52" t="s">
        <v>187</v>
      </c>
      <c r="H10" s="67" t="s">
        <v>375</v>
      </c>
      <c r="I10" s="54">
        <v>4.5146</v>
      </c>
      <c r="J10" s="54"/>
    </row>
    <row r="11" spans="1:9" ht="12.75">
      <c r="A11" s="29" t="s">
        <v>128</v>
      </c>
      <c r="B11" s="234"/>
      <c r="C11" s="15"/>
      <c r="D11" s="99"/>
      <c r="E11" s="16"/>
      <c r="F11" s="52" t="s">
        <v>187</v>
      </c>
      <c r="H11" s="67" t="s">
        <v>374</v>
      </c>
      <c r="I11" s="16"/>
    </row>
    <row r="12" spans="1:10" ht="12.75" customHeight="1">
      <c r="A12" s="429" t="s">
        <v>1</v>
      </c>
      <c r="B12" s="372" t="s">
        <v>56</v>
      </c>
      <c r="C12" s="401" t="s">
        <v>2</v>
      </c>
      <c r="D12" s="405" t="s">
        <v>3</v>
      </c>
      <c r="E12" s="405"/>
      <c r="F12" s="405"/>
      <c r="G12" s="427" t="s">
        <v>4</v>
      </c>
      <c r="H12" s="427" t="s">
        <v>67</v>
      </c>
      <c r="I12" s="427" t="s">
        <v>68</v>
      </c>
      <c r="J12" s="468" t="s">
        <v>59</v>
      </c>
    </row>
    <row r="13" spans="1:10" ht="25.5">
      <c r="A13" s="429"/>
      <c r="B13" s="372"/>
      <c r="C13" s="401"/>
      <c r="D13" s="309" t="s">
        <v>5</v>
      </c>
      <c r="E13" s="77" t="s">
        <v>6</v>
      </c>
      <c r="F13" s="77" t="s">
        <v>7</v>
      </c>
      <c r="G13" s="427"/>
      <c r="H13" s="427"/>
      <c r="I13" s="427"/>
      <c r="J13" s="468"/>
    </row>
    <row r="14" spans="1:11" ht="48" customHeight="1">
      <c r="A14" s="150"/>
      <c r="B14" s="77" t="s">
        <v>314</v>
      </c>
      <c r="C14" s="40"/>
      <c r="D14" s="126">
        <f>F14/1.2</f>
        <v>1837500</v>
      </c>
      <c r="E14" s="260">
        <f>D14/4.491</f>
        <v>409151.63660654647</v>
      </c>
      <c r="F14" s="126">
        <v>2205000</v>
      </c>
      <c r="G14" s="150"/>
      <c r="H14" s="76"/>
      <c r="I14" s="76"/>
      <c r="J14" s="42"/>
      <c r="K14" s="289"/>
    </row>
    <row r="15" spans="1:11" ht="26.25" customHeight="1">
      <c r="A15" s="150">
        <v>1</v>
      </c>
      <c r="B15" s="198" t="s">
        <v>227</v>
      </c>
      <c r="C15" s="203" t="s">
        <v>226</v>
      </c>
      <c r="D15" s="151">
        <f>F15/1.2</f>
        <v>150000</v>
      </c>
      <c r="E15" s="152">
        <f>D15/I10</f>
        <v>33225.534931112394</v>
      </c>
      <c r="F15" s="152">
        <v>180000</v>
      </c>
      <c r="G15" s="153" t="s">
        <v>107</v>
      </c>
      <c r="H15" s="149" t="s">
        <v>106</v>
      </c>
      <c r="I15" s="149" t="s">
        <v>74</v>
      </c>
      <c r="J15" s="153" t="s">
        <v>114</v>
      </c>
      <c r="K15" s="2"/>
    </row>
    <row r="16" spans="1:12" ht="54" customHeight="1">
      <c r="A16" s="150">
        <v>2</v>
      </c>
      <c r="B16" s="252" t="s">
        <v>116</v>
      </c>
      <c r="C16" s="223" t="s">
        <v>103</v>
      </c>
      <c r="D16" s="151">
        <f aca="true" t="shared" si="0" ref="D16:D21">F16/1.2</f>
        <v>10400</v>
      </c>
      <c r="E16" s="152">
        <f>D16/I10</f>
        <v>2303.637088557126</v>
      </c>
      <c r="F16" s="152">
        <v>12480</v>
      </c>
      <c r="G16" s="153" t="s">
        <v>385</v>
      </c>
      <c r="H16" s="149" t="s">
        <v>106</v>
      </c>
      <c r="I16" s="149" t="s">
        <v>74</v>
      </c>
      <c r="J16" s="153" t="s">
        <v>114</v>
      </c>
      <c r="K16" s="2"/>
      <c r="L16" s="261"/>
    </row>
    <row r="17" spans="1:11" ht="52.5" customHeight="1">
      <c r="A17" s="150">
        <v>3</v>
      </c>
      <c r="B17" s="224" t="s">
        <v>309</v>
      </c>
      <c r="C17" s="223" t="s">
        <v>103</v>
      </c>
      <c r="D17" s="151">
        <f t="shared" si="0"/>
        <v>76674.16666666667</v>
      </c>
      <c r="E17" s="152">
        <f>D17/I10</f>
        <v>16983.601352648446</v>
      </c>
      <c r="F17" s="152">
        <v>92009</v>
      </c>
      <c r="G17" s="153" t="s">
        <v>385</v>
      </c>
      <c r="H17" s="149" t="s">
        <v>106</v>
      </c>
      <c r="I17" s="149" t="s">
        <v>74</v>
      </c>
      <c r="J17" s="153" t="s">
        <v>316</v>
      </c>
      <c r="K17" s="2"/>
    </row>
    <row r="18" spans="1:11" ht="52.5" customHeight="1">
      <c r="A18" s="150">
        <v>4</v>
      </c>
      <c r="B18" s="224" t="s">
        <v>228</v>
      </c>
      <c r="C18" s="203" t="s">
        <v>229</v>
      </c>
      <c r="D18" s="151">
        <f t="shared" si="0"/>
        <v>9625</v>
      </c>
      <c r="E18" s="152">
        <f>D18/I10</f>
        <v>2131.9718247463784</v>
      </c>
      <c r="F18" s="152">
        <v>11550</v>
      </c>
      <c r="G18" s="153" t="s">
        <v>385</v>
      </c>
      <c r="H18" s="149" t="s">
        <v>106</v>
      </c>
      <c r="I18" s="149" t="s">
        <v>74</v>
      </c>
      <c r="J18" s="153" t="s">
        <v>318</v>
      </c>
      <c r="K18" s="2"/>
    </row>
    <row r="19" spans="1:11" ht="52.5" customHeight="1">
      <c r="A19" s="150">
        <v>5</v>
      </c>
      <c r="B19" s="224" t="s">
        <v>313</v>
      </c>
      <c r="C19" s="203" t="s">
        <v>229</v>
      </c>
      <c r="D19" s="151">
        <f t="shared" si="0"/>
        <v>11240</v>
      </c>
      <c r="E19" s="152">
        <f>D19/I10</f>
        <v>2489.7000841713552</v>
      </c>
      <c r="F19" s="152">
        <v>13488</v>
      </c>
      <c r="G19" s="153" t="s">
        <v>385</v>
      </c>
      <c r="H19" s="149" t="s">
        <v>106</v>
      </c>
      <c r="I19" s="149" t="s">
        <v>74</v>
      </c>
      <c r="J19" s="153" t="s">
        <v>317</v>
      </c>
      <c r="K19" s="2"/>
    </row>
    <row r="20" spans="1:12" ht="53.25" customHeight="1">
      <c r="A20" s="150">
        <v>6</v>
      </c>
      <c r="B20" s="224" t="s">
        <v>308</v>
      </c>
      <c r="C20" s="203" t="s">
        <v>229</v>
      </c>
      <c r="D20" s="151">
        <f t="shared" si="0"/>
        <v>76050</v>
      </c>
      <c r="E20" s="152">
        <f>D20/I10</f>
        <v>16845.34621007398</v>
      </c>
      <c r="F20" s="152">
        <v>91260</v>
      </c>
      <c r="G20" s="153" t="s">
        <v>385</v>
      </c>
      <c r="H20" s="149" t="s">
        <v>106</v>
      </c>
      <c r="I20" s="149" t="s">
        <v>74</v>
      </c>
      <c r="J20" s="153" t="s">
        <v>317</v>
      </c>
      <c r="K20" s="2"/>
      <c r="L20" s="261"/>
    </row>
    <row r="21" spans="1:11" ht="44.25" customHeight="1">
      <c r="A21" s="150">
        <v>7</v>
      </c>
      <c r="B21" s="149" t="s">
        <v>236</v>
      </c>
      <c r="C21" s="153" t="s">
        <v>199</v>
      </c>
      <c r="D21" s="151">
        <f t="shared" si="0"/>
        <v>8260.833333333334</v>
      </c>
      <c r="E21" s="152">
        <f>D21/I10</f>
        <v>1829.8040431784289</v>
      </c>
      <c r="F21" s="152">
        <v>9913</v>
      </c>
      <c r="G21" s="153" t="s">
        <v>101</v>
      </c>
      <c r="H21" s="149" t="s">
        <v>106</v>
      </c>
      <c r="I21" s="149" t="s">
        <v>74</v>
      </c>
      <c r="J21" s="153" t="s">
        <v>114</v>
      </c>
      <c r="K21" s="2"/>
    </row>
    <row r="22" spans="1:11" ht="25.5" customHeight="1">
      <c r="A22" s="249">
        <v>8</v>
      </c>
      <c r="B22" s="288" t="s">
        <v>310</v>
      </c>
      <c r="C22" s="277" t="s">
        <v>165</v>
      </c>
      <c r="D22" s="151">
        <f aca="true" t="shared" si="1" ref="D22:D37">F22/1.2</f>
        <v>1004.1666666666667</v>
      </c>
      <c r="E22" s="152">
        <f>D22/I10</f>
        <v>222.4264977332802</v>
      </c>
      <c r="F22" s="250">
        <v>1205</v>
      </c>
      <c r="G22" s="153" t="s">
        <v>101</v>
      </c>
      <c r="H22" s="149" t="s">
        <v>106</v>
      </c>
      <c r="I22" s="149" t="s">
        <v>74</v>
      </c>
      <c r="J22" s="153" t="s">
        <v>114</v>
      </c>
      <c r="K22" s="111"/>
    </row>
    <row r="23" spans="1:11" ht="37.5" customHeight="1">
      <c r="A23" s="324">
        <v>9</v>
      </c>
      <c r="B23" s="288" t="s">
        <v>367</v>
      </c>
      <c r="C23" s="253" t="s">
        <v>257</v>
      </c>
      <c r="D23" s="151">
        <f t="shared" si="1"/>
        <v>3737.5</v>
      </c>
      <c r="E23" s="152">
        <f>D23/I10</f>
        <v>827.8695787002172</v>
      </c>
      <c r="F23" s="250">
        <v>4485</v>
      </c>
      <c r="G23" s="153" t="s">
        <v>101</v>
      </c>
      <c r="H23" s="149" t="s">
        <v>106</v>
      </c>
      <c r="I23" s="149" t="s">
        <v>74</v>
      </c>
      <c r="J23" s="153" t="s">
        <v>114</v>
      </c>
      <c r="K23" s="111"/>
    </row>
    <row r="24" spans="1:11" ht="30" customHeight="1">
      <c r="A24" s="150">
        <v>10</v>
      </c>
      <c r="B24" s="224" t="s">
        <v>230</v>
      </c>
      <c r="C24" s="223" t="s">
        <v>231</v>
      </c>
      <c r="D24" s="151">
        <f t="shared" si="1"/>
        <v>4983.333333333334</v>
      </c>
      <c r="E24" s="152">
        <f>D24/I10</f>
        <v>1103.826104933623</v>
      </c>
      <c r="F24" s="152">
        <v>5980</v>
      </c>
      <c r="G24" s="153" t="s">
        <v>101</v>
      </c>
      <c r="H24" s="149" t="s">
        <v>106</v>
      </c>
      <c r="I24" s="149" t="s">
        <v>74</v>
      </c>
      <c r="J24" s="153" t="s">
        <v>114</v>
      </c>
      <c r="K24" s="1"/>
    </row>
    <row r="25" spans="1:11" ht="25.5">
      <c r="A25" s="150">
        <v>11</v>
      </c>
      <c r="B25" s="248" t="s">
        <v>307</v>
      </c>
      <c r="C25" s="156" t="s">
        <v>232</v>
      </c>
      <c r="D25" s="151">
        <f t="shared" si="1"/>
        <v>4550</v>
      </c>
      <c r="E25" s="152">
        <f>D25/I10</f>
        <v>1007.8412262437425</v>
      </c>
      <c r="F25" s="152">
        <v>5460</v>
      </c>
      <c r="G25" s="153" t="s">
        <v>101</v>
      </c>
      <c r="H25" s="149" t="s">
        <v>106</v>
      </c>
      <c r="I25" s="149" t="s">
        <v>74</v>
      </c>
      <c r="J25" s="153" t="s">
        <v>114</v>
      </c>
      <c r="K25" s="1"/>
    </row>
    <row r="26" spans="1:11" ht="29.25" customHeight="1">
      <c r="A26" s="150">
        <v>12</v>
      </c>
      <c r="B26" s="248" t="s">
        <v>233</v>
      </c>
      <c r="C26" s="156" t="s">
        <v>234</v>
      </c>
      <c r="D26" s="151">
        <f t="shared" si="1"/>
        <v>615</v>
      </c>
      <c r="E26" s="152">
        <f>D26/I10</f>
        <v>136.2246932175608</v>
      </c>
      <c r="F26" s="152">
        <v>738</v>
      </c>
      <c r="G26" s="153" t="s">
        <v>101</v>
      </c>
      <c r="H26" s="149" t="s">
        <v>106</v>
      </c>
      <c r="I26" s="149" t="s">
        <v>74</v>
      </c>
      <c r="J26" s="153" t="s">
        <v>114</v>
      </c>
      <c r="K26" s="1"/>
    </row>
    <row r="27" spans="1:11" ht="103.5" customHeight="1">
      <c r="A27" s="150">
        <v>13</v>
      </c>
      <c r="B27" s="248" t="s">
        <v>368</v>
      </c>
      <c r="C27" s="156" t="s">
        <v>311</v>
      </c>
      <c r="D27" s="151">
        <f t="shared" si="1"/>
        <v>5927.5</v>
      </c>
      <c r="E27" s="152">
        <f>D27/I10</f>
        <v>1312.962388694458</v>
      </c>
      <c r="F27" s="152">
        <v>7113</v>
      </c>
      <c r="G27" s="153" t="s">
        <v>101</v>
      </c>
      <c r="H27" s="149" t="s">
        <v>106</v>
      </c>
      <c r="I27" s="149" t="s">
        <v>74</v>
      </c>
      <c r="J27" s="153" t="s">
        <v>114</v>
      </c>
      <c r="K27" s="1"/>
    </row>
    <row r="28" spans="1:11" ht="47.25" customHeight="1">
      <c r="A28" s="150">
        <v>14</v>
      </c>
      <c r="B28" s="198" t="s">
        <v>312</v>
      </c>
      <c r="C28" s="203" t="s">
        <v>235</v>
      </c>
      <c r="D28" s="151">
        <f t="shared" si="1"/>
        <v>52230</v>
      </c>
      <c r="E28" s="152">
        <f>D28/I10</f>
        <v>11569.131263013334</v>
      </c>
      <c r="F28" s="152">
        <v>62676</v>
      </c>
      <c r="G28" s="153" t="s">
        <v>101</v>
      </c>
      <c r="H28" s="149" t="s">
        <v>106</v>
      </c>
      <c r="I28" s="149" t="s">
        <v>74</v>
      </c>
      <c r="J28" s="153" t="s">
        <v>315</v>
      </c>
      <c r="K28" s="1"/>
    </row>
    <row r="29" spans="1:11" ht="32.25" customHeight="1">
      <c r="A29" s="150">
        <v>15</v>
      </c>
      <c r="B29" s="198" t="s">
        <v>244</v>
      </c>
      <c r="C29" s="37" t="s">
        <v>133</v>
      </c>
      <c r="D29" s="151">
        <f t="shared" si="1"/>
        <v>0</v>
      </c>
      <c r="E29" s="152">
        <f>D29/I10</f>
        <v>0</v>
      </c>
      <c r="F29" s="155">
        <v>0</v>
      </c>
      <c r="G29" s="153" t="s">
        <v>101</v>
      </c>
      <c r="H29" s="149" t="s">
        <v>106</v>
      </c>
      <c r="I29" s="149" t="s">
        <v>74</v>
      </c>
      <c r="J29" s="153" t="s">
        <v>114</v>
      </c>
      <c r="K29" s="1"/>
    </row>
    <row r="30" spans="1:11" ht="45.75" customHeight="1">
      <c r="A30" s="150">
        <v>16</v>
      </c>
      <c r="B30" s="198" t="s">
        <v>245</v>
      </c>
      <c r="C30" s="37" t="s">
        <v>246</v>
      </c>
      <c r="D30" s="151">
        <f t="shared" si="1"/>
        <v>34500</v>
      </c>
      <c r="E30" s="152">
        <f>D30/I10</f>
        <v>7641.87303415585</v>
      </c>
      <c r="F30" s="152">
        <v>41400</v>
      </c>
      <c r="G30" s="153" t="s">
        <v>385</v>
      </c>
      <c r="H30" s="149" t="s">
        <v>106</v>
      </c>
      <c r="I30" s="149" t="s">
        <v>74</v>
      </c>
      <c r="J30" s="153" t="s">
        <v>114</v>
      </c>
      <c r="K30" s="1"/>
    </row>
    <row r="31" spans="1:11" ht="63" customHeight="1">
      <c r="A31" s="150">
        <v>17</v>
      </c>
      <c r="B31" s="198" t="s">
        <v>247</v>
      </c>
      <c r="C31" s="149" t="s">
        <v>248</v>
      </c>
      <c r="D31" s="151">
        <f t="shared" si="1"/>
        <v>0</v>
      </c>
      <c r="E31" s="152">
        <f>D31/I10</f>
        <v>0</v>
      </c>
      <c r="F31" s="152">
        <v>0</v>
      </c>
      <c r="G31" s="153" t="s">
        <v>101</v>
      </c>
      <c r="H31" s="149" t="s">
        <v>106</v>
      </c>
      <c r="I31" s="149" t="s">
        <v>74</v>
      </c>
      <c r="J31" s="153" t="s">
        <v>114</v>
      </c>
      <c r="K31" s="259"/>
    </row>
    <row r="32" spans="1:11" ht="51" customHeight="1">
      <c r="A32" s="150">
        <v>18</v>
      </c>
      <c r="B32" s="198" t="s">
        <v>249</v>
      </c>
      <c r="C32" s="37" t="s">
        <v>250</v>
      </c>
      <c r="D32" s="151">
        <f t="shared" si="1"/>
        <v>1250</v>
      </c>
      <c r="E32" s="152">
        <f>D32/I10</f>
        <v>276.87945775926994</v>
      </c>
      <c r="F32" s="152">
        <v>1500</v>
      </c>
      <c r="G32" s="153" t="s">
        <v>385</v>
      </c>
      <c r="H32" s="149" t="s">
        <v>106</v>
      </c>
      <c r="I32" s="149" t="s">
        <v>74</v>
      </c>
      <c r="J32" s="153" t="s">
        <v>114</v>
      </c>
      <c r="K32" s="1"/>
    </row>
    <row r="33" spans="1:12" ht="26.25" customHeight="1">
      <c r="A33" s="150">
        <v>19</v>
      </c>
      <c r="B33" s="37" t="s">
        <v>251</v>
      </c>
      <c r="C33" s="37" t="s">
        <v>252</v>
      </c>
      <c r="D33" s="151">
        <f t="shared" si="1"/>
        <v>0</v>
      </c>
      <c r="E33" s="152">
        <f>D33/I10</f>
        <v>0</v>
      </c>
      <c r="F33" s="152">
        <v>0</v>
      </c>
      <c r="G33" s="153" t="s">
        <v>101</v>
      </c>
      <c r="H33" s="149" t="s">
        <v>106</v>
      </c>
      <c r="I33" s="149" t="s">
        <v>74</v>
      </c>
      <c r="J33" s="153" t="s">
        <v>114</v>
      </c>
      <c r="K33" s="1"/>
      <c r="L33" s="261"/>
    </row>
    <row r="34" spans="1:11" ht="30.75" customHeight="1">
      <c r="A34" s="150">
        <v>20</v>
      </c>
      <c r="B34" s="255" t="s">
        <v>253</v>
      </c>
      <c r="C34" s="37" t="s">
        <v>254</v>
      </c>
      <c r="D34" s="151">
        <f t="shared" si="1"/>
        <v>0</v>
      </c>
      <c r="E34" s="152">
        <f>D34/I10</f>
        <v>0</v>
      </c>
      <c r="F34" s="152">
        <v>0</v>
      </c>
      <c r="G34" s="153" t="s">
        <v>101</v>
      </c>
      <c r="H34" s="149" t="s">
        <v>106</v>
      </c>
      <c r="I34" s="149" t="s">
        <v>74</v>
      </c>
      <c r="J34" s="153" t="s">
        <v>114</v>
      </c>
      <c r="K34" s="1"/>
    </row>
    <row r="35" spans="1:10" ht="52.5" customHeight="1">
      <c r="A35" s="182">
        <v>21</v>
      </c>
      <c r="B35" s="198" t="s">
        <v>255</v>
      </c>
      <c r="C35" s="202" t="s">
        <v>256</v>
      </c>
      <c r="D35" s="151">
        <f t="shared" si="1"/>
        <v>0</v>
      </c>
      <c r="E35" s="152">
        <f>D35/I10</f>
        <v>0</v>
      </c>
      <c r="F35" s="256">
        <v>0</v>
      </c>
      <c r="G35" s="153" t="s">
        <v>101</v>
      </c>
      <c r="H35" s="149" t="s">
        <v>106</v>
      </c>
      <c r="I35" s="149" t="s">
        <v>74</v>
      </c>
      <c r="J35" s="153" t="s">
        <v>114</v>
      </c>
    </row>
    <row r="36" spans="1:10" ht="52.5" customHeight="1">
      <c r="A36" s="182">
        <v>22</v>
      </c>
      <c r="B36" s="198" t="s">
        <v>371</v>
      </c>
      <c r="C36" s="351" t="s">
        <v>246</v>
      </c>
      <c r="D36" s="151">
        <f t="shared" si="1"/>
        <v>25000</v>
      </c>
      <c r="E36" s="152">
        <f>D36/I10</f>
        <v>5537.589155185399</v>
      </c>
      <c r="F36" s="256">
        <v>30000</v>
      </c>
      <c r="G36" s="153" t="s">
        <v>101</v>
      </c>
      <c r="H36" s="149" t="s">
        <v>106</v>
      </c>
      <c r="I36" s="149" t="s">
        <v>74</v>
      </c>
      <c r="J36" s="153" t="s">
        <v>114</v>
      </c>
    </row>
    <row r="37" spans="1:10" ht="52.5" customHeight="1">
      <c r="A37" s="182">
        <v>23</v>
      </c>
      <c r="B37" s="198" t="s">
        <v>372</v>
      </c>
      <c r="C37" s="329" t="s">
        <v>392</v>
      </c>
      <c r="D37" s="151">
        <f t="shared" si="1"/>
        <v>7079.166666666667</v>
      </c>
      <c r="E37" s="152">
        <f>D37/I10</f>
        <v>1568.0606624433321</v>
      </c>
      <c r="F37" s="256">
        <v>8495</v>
      </c>
      <c r="G37" s="153" t="s">
        <v>101</v>
      </c>
      <c r="H37" s="149" t="s">
        <v>350</v>
      </c>
      <c r="I37" s="149" t="s">
        <v>74</v>
      </c>
      <c r="J37" s="153" t="s">
        <v>114</v>
      </c>
    </row>
    <row r="38" spans="1:10" ht="52.5" customHeight="1">
      <c r="A38" s="182"/>
      <c r="B38" s="304" t="s">
        <v>324</v>
      </c>
      <c r="C38" s="350"/>
      <c r="D38" s="305">
        <f>SUM(D15:D37)</f>
        <v>483126.6666666667</v>
      </c>
      <c r="E38" s="306">
        <f>SUM(E15:E37)</f>
        <v>107014.27959656819</v>
      </c>
      <c r="F38" s="306">
        <f>SUM(F15:F37)</f>
        <v>579752</v>
      </c>
      <c r="G38" s="153"/>
      <c r="H38" s="149"/>
      <c r="I38" s="149"/>
      <c r="J38" s="153"/>
    </row>
    <row r="39" spans="1:10" ht="23.25" customHeight="1">
      <c r="A39" s="119"/>
      <c r="B39" s="245" t="s">
        <v>237</v>
      </c>
      <c r="C39" s="290"/>
      <c r="D39" s="306">
        <f>D14-D38</f>
        <v>1354373.3333333333</v>
      </c>
      <c r="E39" s="306">
        <f>E14-E38</f>
        <v>302137.35700997827</v>
      </c>
      <c r="F39" s="306">
        <f>F14-F38</f>
        <v>1625248</v>
      </c>
      <c r="G39" s="107"/>
      <c r="H39" s="107"/>
      <c r="I39" s="107"/>
      <c r="J39" s="116"/>
    </row>
    <row r="40" spans="1:10" ht="12.75">
      <c r="A40" s="279" t="s">
        <v>325</v>
      </c>
      <c r="B40" s="279"/>
      <c r="C40" s="279"/>
      <c r="D40" s="279"/>
      <c r="E40" s="279"/>
      <c r="F40" s="279"/>
      <c r="G40" s="279"/>
      <c r="H40" s="279"/>
      <c r="I40" s="279"/>
      <c r="J40" s="279"/>
    </row>
    <row r="41" spans="1:10" ht="12.75">
      <c r="A41" s="279" t="s">
        <v>369</v>
      </c>
      <c r="B41" s="279"/>
      <c r="C41" s="279" t="s">
        <v>354</v>
      </c>
      <c r="D41" s="279"/>
      <c r="E41" s="279"/>
      <c r="F41" s="279"/>
      <c r="G41" s="279" t="s">
        <v>360</v>
      </c>
      <c r="H41" s="279" t="s">
        <v>357</v>
      </c>
      <c r="I41" s="279"/>
      <c r="J41" s="279"/>
    </row>
    <row r="42" spans="1:10" ht="12.75">
      <c r="A42" s="279"/>
      <c r="B42" s="279"/>
      <c r="C42" s="279" t="s">
        <v>361</v>
      </c>
      <c r="D42" s="323"/>
      <c r="E42" s="323"/>
      <c r="F42" s="279"/>
      <c r="G42" s="279"/>
      <c r="H42" s="279" t="s">
        <v>358</v>
      </c>
      <c r="I42" s="279"/>
      <c r="J42" s="279"/>
    </row>
    <row r="43" spans="1:10" ht="12.75">
      <c r="A43" s="280"/>
      <c r="B43" s="280"/>
      <c r="C43" s="281" t="s">
        <v>362</v>
      </c>
      <c r="D43" s="377"/>
      <c r="E43" s="406"/>
      <c r="F43" s="279"/>
      <c r="G43" s="279"/>
      <c r="H43" s="279" t="s">
        <v>328</v>
      </c>
      <c r="I43" s="279"/>
      <c r="J43" s="279"/>
    </row>
    <row r="44" spans="1:10" ht="12.75">
      <c r="A44" s="279"/>
      <c r="B44" s="279"/>
      <c r="C44" s="279"/>
      <c r="D44" s="279"/>
      <c r="E44" s="279"/>
      <c r="F44" s="279"/>
      <c r="G44" s="279"/>
      <c r="H44" s="279"/>
      <c r="I44" s="279"/>
      <c r="J44" s="279" t="s">
        <v>261</v>
      </c>
    </row>
    <row r="45" spans="1:10" ht="12.75">
      <c r="A45" s="279"/>
      <c r="B45" s="279"/>
      <c r="C45" s="279"/>
      <c r="D45" s="279"/>
      <c r="E45" s="279"/>
      <c r="F45" s="279"/>
      <c r="G45" s="279"/>
      <c r="H45" s="279"/>
      <c r="I45" s="279"/>
      <c r="J45" s="279" t="s">
        <v>363</v>
      </c>
    </row>
    <row r="46" spans="2:10" ht="12.75">
      <c r="B46"/>
      <c r="D46"/>
      <c r="J46" t="s">
        <v>370</v>
      </c>
    </row>
  </sheetData>
  <sheetProtection/>
  <mergeCells count="9">
    <mergeCell ref="J12:J13"/>
    <mergeCell ref="D12:F12"/>
    <mergeCell ref="G12:G13"/>
    <mergeCell ref="H12:H13"/>
    <mergeCell ref="D43:E43"/>
    <mergeCell ref="A12:A13"/>
    <mergeCell ref="B12:B13"/>
    <mergeCell ref="C12:C13"/>
    <mergeCell ref="I12:I13"/>
  </mergeCells>
  <printOptions/>
  <pageMargins left="0.21" right="0.23" top="0.34" bottom="0.41" header="0.17" footer="0.17"/>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2:K38"/>
  <sheetViews>
    <sheetView zoomScalePageLayoutView="0" workbookViewId="0" topLeftCell="A25">
      <selection activeCell="C29" sqref="C29"/>
    </sheetView>
  </sheetViews>
  <sheetFormatPr defaultColWidth="13.8515625" defaultRowHeight="12.75"/>
  <cols>
    <col min="1" max="1" width="4.7109375" style="2" customWidth="1"/>
    <col min="2" max="2" width="28.7109375" style="2" customWidth="1"/>
    <col min="3" max="3" width="11.8515625" style="2" customWidth="1"/>
    <col min="4" max="4" width="13.57421875" style="2" customWidth="1"/>
    <col min="5" max="5" width="12.421875" style="2" customWidth="1"/>
    <col min="6" max="6" width="12.140625" style="2" customWidth="1"/>
    <col min="7" max="7" width="15.28125" style="2" customWidth="1"/>
    <col min="8" max="8" width="11.8515625" style="2" customWidth="1"/>
    <col min="9" max="9" width="12.57421875" style="2" customWidth="1"/>
    <col min="10" max="10" width="15.140625" style="2" customWidth="1"/>
    <col min="11" max="16384" width="13.8515625" style="2" customWidth="1"/>
  </cols>
  <sheetData>
    <row r="1" ht="12.75"/>
    <row r="2" ht="12.75">
      <c r="A2" s="1" t="s">
        <v>54</v>
      </c>
    </row>
    <row r="3" spans="1:10" ht="12.75">
      <c r="A3" s="214"/>
      <c r="B3" s="214"/>
      <c r="C3" s="214"/>
      <c r="D3" s="214"/>
      <c r="E3" s="214"/>
      <c r="F3" s="214"/>
      <c r="G3" s="214"/>
      <c r="H3" s="214"/>
      <c r="I3" s="316" t="s">
        <v>167</v>
      </c>
      <c r="J3" s="199"/>
    </row>
    <row r="4" spans="1:10" ht="12.75">
      <c r="A4" s="214"/>
      <c r="B4" s="214"/>
      <c r="C4" s="214"/>
      <c r="D4" s="214"/>
      <c r="E4" s="214"/>
      <c r="F4" s="214"/>
      <c r="G4" s="214"/>
      <c r="H4" s="214"/>
      <c r="I4" s="316"/>
      <c r="J4" s="199"/>
    </row>
    <row r="5" spans="1:10" ht="12.75">
      <c r="A5" s="214"/>
      <c r="B5" s="214"/>
      <c r="C5" s="214"/>
      <c r="D5" s="214"/>
      <c r="E5" s="214"/>
      <c r="F5" s="214"/>
      <c r="G5" s="214"/>
      <c r="H5" s="214"/>
      <c r="I5" s="316"/>
      <c r="J5" s="199"/>
    </row>
    <row r="6" spans="1:10" ht="12.75">
      <c r="A6" s="214"/>
      <c r="B6" s="214"/>
      <c r="C6" s="214"/>
      <c r="D6" s="214"/>
      <c r="E6" s="214"/>
      <c r="F6" s="214"/>
      <c r="G6" s="214"/>
      <c r="H6" s="214"/>
      <c r="I6" s="316"/>
      <c r="J6" s="199"/>
    </row>
    <row r="7" spans="1:10" ht="12.75">
      <c r="A7" s="214"/>
      <c r="B7" s="214"/>
      <c r="C7" s="214"/>
      <c r="D7" s="214"/>
      <c r="E7" s="214"/>
      <c r="F7" s="214"/>
      <c r="G7" s="214"/>
      <c r="H7" s="214"/>
      <c r="I7" s="316" t="s">
        <v>170</v>
      </c>
      <c r="J7" s="199"/>
    </row>
    <row r="8" spans="1:10" ht="12.75">
      <c r="A8" s="214"/>
      <c r="B8" s="214"/>
      <c r="C8" s="214"/>
      <c r="D8" s="214"/>
      <c r="E8" s="214"/>
      <c r="F8" s="214"/>
      <c r="G8" s="214"/>
      <c r="H8" s="214"/>
      <c r="I8" s="316" t="s">
        <v>186</v>
      </c>
      <c r="J8" s="199"/>
    </row>
    <row r="9" spans="1:10" ht="12.75">
      <c r="A9" s="214"/>
      <c r="B9" s="214"/>
      <c r="C9" s="214"/>
      <c r="D9" s="215"/>
      <c r="E9" s="216"/>
      <c r="F9" s="216"/>
      <c r="G9" s="216"/>
      <c r="H9" s="216"/>
      <c r="I9" s="216" t="s">
        <v>260</v>
      </c>
      <c r="J9" s="291"/>
    </row>
    <row r="10" spans="1:10" ht="12.75">
      <c r="A10" s="214"/>
      <c r="B10" s="217" t="s">
        <v>126</v>
      </c>
      <c r="C10" s="214"/>
      <c r="D10" s="215"/>
      <c r="E10" s="216"/>
      <c r="F10" s="216"/>
      <c r="G10" s="216"/>
      <c r="H10" s="216"/>
      <c r="I10" s="216"/>
      <c r="J10" s="199"/>
    </row>
    <row r="11" spans="1:10" ht="12.75">
      <c r="A11" s="214"/>
      <c r="B11" s="214"/>
      <c r="C11" s="214"/>
      <c r="D11" s="217"/>
      <c r="E11" s="214"/>
      <c r="F11" s="217"/>
      <c r="G11" s="217"/>
      <c r="H11" s="214"/>
      <c r="I11" s="214"/>
      <c r="J11" s="199"/>
    </row>
    <row r="12" spans="1:10" ht="12.75">
      <c r="A12" s="214"/>
      <c r="B12" s="217" t="s">
        <v>127</v>
      </c>
      <c r="C12" s="214"/>
      <c r="D12" s="217"/>
      <c r="E12" s="214"/>
      <c r="F12" s="217"/>
      <c r="G12" s="217"/>
      <c r="H12" s="214"/>
      <c r="I12" s="214"/>
      <c r="J12" s="199"/>
    </row>
    <row r="13" spans="1:10" ht="12.75">
      <c r="A13" s="214"/>
      <c r="B13" s="214"/>
      <c r="C13" s="214"/>
      <c r="D13" s="214"/>
      <c r="E13" s="214"/>
      <c r="F13" s="214"/>
      <c r="G13" s="214"/>
      <c r="H13" s="317"/>
      <c r="I13" s="170" t="s">
        <v>375</v>
      </c>
      <c r="J13" s="325">
        <v>4.5164</v>
      </c>
    </row>
    <row r="14" spans="1:10" ht="12.75">
      <c r="A14" s="218" t="s">
        <v>409</v>
      </c>
      <c r="B14" s="219"/>
      <c r="C14" s="219"/>
      <c r="D14" s="219"/>
      <c r="E14" s="220"/>
      <c r="F14" s="220"/>
      <c r="G14" s="221"/>
      <c r="H14" s="318"/>
      <c r="I14" s="170" t="s">
        <v>394</v>
      </c>
      <c r="J14" s="67"/>
    </row>
    <row r="15" spans="1:10" ht="12.75" customHeight="1">
      <c r="A15" s="470" t="s">
        <v>1</v>
      </c>
      <c r="B15" s="470" t="s">
        <v>56</v>
      </c>
      <c r="C15" s="470" t="s">
        <v>2</v>
      </c>
      <c r="D15" s="415" t="s">
        <v>3</v>
      </c>
      <c r="E15" s="416"/>
      <c r="F15" s="417"/>
      <c r="G15" s="470" t="s">
        <v>4</v>
      </c>
      <c r="H15" s="470" t="s">
        <v>67</v>
      </c>
      <c r="I15" s="470" t="s">
        <v>68</v>
      </c>
      <c r="J15" s="413" t="s">
        <v>59</v>
      </c>
    </row>
    <row r="16" spans="1:10" ht="25.5">
      <c r="A16" s="408"/>
      <c r="B16" s="408"/>
      <c r="C16" s="408"/>
      <c r="D16" s="130" t="s">
        <v>5</v>
      </c>
      <c r="E16" s="130" t="s">
        <v>6</v>
      </c>
      <c r="F16" s="130" t="s">
        <v>7</v>
      </c>
      <c r="G16" s="408"/>
      <c r="H16" s="408"/>
      <c r="I16" s="408"/>
      <c r="J16" s="469"/>
    </row>
    <row r="17" spans="1:10" ht="49.5" customHeight="1">
      <c r="A17" s="130"/>
      <c r="B17" s="320" t="s">
        <v>393</v>
      </c>
      <c r="C17" s="40"/>
      <c r="D17" s="126">
        <f>F17/1.2</f>
        <v>2775000</v>
      </c>
      <c r="E17" s="322">
        <f>D17/J13</f>
        <v>614427.4200690816</v>
      </c>
      <c r="F17" s="306">
        <v>3330000</v>
      </c>
      <c r="G17" s="153"/>
      <c r="H17" s="319"/>
      <c r="I17" s="319"/>
      <c r="J17" s="254"/>
    </row>
    <row r="18" spans="1:11" ht="53.25" customHeight="1">
      <c r="A18" s="130">
        <v>1</v>
      </c>
      <c r="B18" s="313" t="s">
        <v>395</v>
      </c>
      <c r="C18" s="257" t="s">
        <v>103</v>
      </c>
      <c r="D18" s="310">
        <f aca="true" t="shared" si="0" ref="D18:D29">F18/1.2</f>
        <v>167119.1666666667</v>
      </c>
      <c r="E18" s="311">
        <f>D18/J13</f>
        <v>37002.738169043194</v>
      </c>
      <c r="F18" s="312">
        <v>200543</v>
      </c>
      <c r="G18" s="330" t="s">
        <v>396</v>
      </c>
      <c r="H18" s="319" t="s">
        <v>408</v>
      </c>
      <c r="I18" s="319" t="s">
        <v>351</v>
      </c>
      <c r="J18" s="153" t="s">
        <v>316</v>
      </c>
      <c r="K18" s="289"/>
    </row>
    <row r="19" spans="1:11" ht="49.5" customHeight="1">
      <c r="A19" s="130">
        <v>2</v>
      </c>
      <c r="B19" s="313" t="s">
        <v>308</v>
      </c>
      <c r="C19" s="314" t="s">
        <v>229</v>
      </c>
      <c r="D19" s="310">
        <f t="shared" si="0"/>
        <v>163041.6666666667</v>
      </c>
      <c r="E19" s="321">
        <f>D19/J13</f>
        <v>36099.91733829304</v>
      </c>
      <c r="F19" s="312">
        <v>195650</v>
      </c>
      <c r="G19" s="330" t="s">
        <v>396</v>
      </c>
      <c r="H19" s="319" t="s">
        <v>408</v>
      </c>
      <c r="I19" s="319" t="s">
        <v>351</v>
      </c>
      <c r="J19" s="153" t="s">
        <v>316</v>
      </c>
      <c r="K19" s="289"/>
    </row>
    <row r="20" spans="1:10" ht="216">
      <c r="A20" s="130">
        <v>3</v>
      </c>
      <c r="B20" s="313" t="s">
        <v>406</v>
      </c>
      <c r="C20" s="334" t="s">
        <v>407</v>
      </c>
      <c r="D20" s="310">
        <f t="shared" si="0"/>
        <v>5548.333333333334</v>
      </c>
      <c r="E20" s="311">
        <f>D20/J13</f>
        <v>1228.4858146606443</v>
      </c>
      <c r="F20" s="312">
        <v>6658</v>
      </c>
      <c r="G20" s="330" t="s">
        <v>108</v>
      </c>
      <c r="H20" s="319" t="s">
        <v>408</v>
      </c>
      <c r="I20" s="319" t="s">
        <v>351</v>
      </c>
      <c r="J20" s="156" t="s">
        <v>397</v>
      </c>
    </row>
    <row r="21" spans="1:10" ht="49.5" customHeight="1">
      <c r="A21" s="130">
        <v>4</v>
      </c>
      <c r="B21" s="313" t="s">
        <v>310</v>
      </c>
      <c r="C21" s="257" t="s">
        <v>165</v>
      </c>
      <c r="D21" s="310">
        <f t="shared" si="0"/>
        <v>258.33333333333337</v>
      </c>
      <c r="E21" s="321">
        <f>D21/J13</f>
        <v>57.198949015440036</v>
      </c>
      <c r="F21" s="312">
        <v>310</v>
      </c>
      <c r="G21" s="330" t="s">
        <v>108</v>
      </c>
      <c r="H21" s="319" t="s">
        <v>408</v>
      </c>
      <c r="I21" s="319" t="s">
        <v>351</v>
      </c>
      <c r="J21" s="156" t="s">
        <v>397</v>
      </c>
    </row>
    <row r="22" spans="1:10" ht="49.5" customHeight="1">
      <c r="A22" s="130">
        <v>5</v>
      </c>
      <c r="B22" s="313" t="s">
        <v>230</v>
      </c>
      <c r="C22" s="257" t="s">
        <v>231</v>
      </c>
      <c r="D22" s="310">
        <f t="shared" si="0"/>
        <v>2333.3333333333335</v>
      </c>
      <c r="E22" s="311">
        <f>D22/J13</f>
        <v>516.6356685265552</v>
      </c>
      <c r="F22" s="312">
        <v>2800</v>
      </c>
      <c r="G22" s="330" t="s">
        <v>108</v>
      </c>
      <c r="H22" s="319" t="s">
        <v>408</v>
      </c>
      <c r="I22" s="319" t="s">
        <v>351</v>
      </c>
      <c r="J22" s="156" t="s">
        <v>397</v>
      </c>
    </row>
    <row r="23" spans="1:10" ht="49.5" customHeight="1">
      <c r="A23" s="130">
        <v>6</v>
      </c>
      <c r="B23" s="333" t="s">
        <v>398</v>
      </c>
      <c r="C23" s="203" t="s">
        <v>229</v>
      </c>
      <c r="D23" s="310">
        <f t="shared" si="0"/>
        <v>4864.166666666667</v>
      </c>
      <c r="E23" s="311">
        <f>D23/J13</f>
        <v>1077.000856139108</v>
      </c>
      <c r="F23" s="312">
        <v>5837</v>
      </c>
      <c r="G23" s="330" t="s">
        <v>108</v>
      </c>
      <c r="H23" s="319" t="s">
        <v>408</v>
      </c>
      <c r="I23" s="319" t="s">
        <v>351</v>
      </c>
      <c r="J23" s="153" t="s">
        <v>316</v>
      </c>
    </row>
    <row r="24" spans="1:10" ht="49.5" customHeight="1">
      <c r="A24" s="130">
        <v>7</v>
      </c>
      <c r="B24" s="315" t="s">
        <v>373</v>
      </c>
      <c r="C24" s="37" t="s">
        <v>246</v>
      </c>
      <c r="D24" s="310">
        <f t="shared" si="0"/>
        <v>33500</v>
      </c>
      <c r="E24" s="311">
        <f>D24/J13</f>
        <v>7417.412098131255</v>
      </c>
      <c r="F24" s="312">
        <v>40200</v>
      </c>
      <c r="G24" s="330" t="s">
        <v>396</v>
      </c>
      <c r="H24" s="319" t="s">
        <v>408</v>
      </c>
      <c r="I24" s="319" t="s">
        <v>351</v>
      </c>
      <c r="J24" s="156" t="s">
        <v>397</v>
      </c>
    </row>
    <row r="25" spans="1:10" ht="49.5" customHeight="1">
      <c r="A25" s="130">
        <v>8</v>
      </c>
      <c r="B25" s="313" t="s">
        <v>391</v>
      </c>
      <c r="C25" s="111" t="s">
        <v>390</v>
      </c>
      <c r="D25" s="310">
        <f t="shared" si="0"/>
        <v>6250</v>
      </c>
      <c r="E25" s="311">
        <f>D25/J13</f>
        <v>1383.8455406961298</v>
      </c>
      <c r="F25" s="312">
        <v>7500</v>
      </c>
      <c r="G25" s="153" t="s">
        <v>108</v>
      </c>
      <c r="H25" s="319" t="s">
        <v>408</v>
      </c>
      <c r="I25" s="319" t="s">
        <v>351</v>
      </c>
      <c r="J25" s="156" t="s">
        <v>397</v>
      </c>
    </row>
    <row r="26" spans="1:10" ht="49.5" customHeight="1">
      <c r="A26" s="130">
        <v>9</v>
      </c>
      <c r="B26" s="315" t="s">
        <v>399</v>
      </c>
      <c r="C26" s="329" t="s">
        <v>389</v>
      </c>
      <c r="D26" s="310">
        <f>F26/1.2</f>
        <v>15229.166666666668</v>
      </c>
      <c r="E26" s="321">
        <f>D26/J13</f>
        <v>3371.9703008295696</v>
      </c>
      <c r="F26" s="312">
        <v>18275</v>
      </c>
      <c r="G26" s="153" t="s">
        <v>108</v>
      </c>
      <c r="H26" s="319" t="s">
        <v>408</v>
      </c>
      <c r="I26" s="319" t="s">
        <v>351</v>
      </c>
      <c r="J26" s="156" t="s">
        <v>397</v>
      </c>
    </row>
    <row r="27" spans="1:10" ht="49.5" customHeight="1">
      <c r="A27" s="130">
        <v>10</v>
      </c>
      <c r="B27" s="313" t="s">
        <v>400</v>
      </c>
      <c r="C27" s="332" t="s">
        <v>401</v>
      </c>
      <c r="D27" s="310">
        <f>F27/1.2</f>
        <v>23541.666666666668</v>
      </c>
      <c r="E27" s="311">
        <f>D27/J13</f>
        <v>5212.484869955422</v>
      </c>
      <c r="F27" s="312">
        <v>28250</v>
      </c>
      <c r="G27" s="153" t="s">
        <v>108</v>
      </c>
      <c r="H27" s="319" t="s">
        <v>408</v>
      </c>
      <c r="I27" s="319" t="s">
        <v>351</v>
      </c>
      <c r="J27" s="156" t="s">
        <v>397</v>
      </c>
    </row>
    <row r="28" spans="1:10" ht="49.5" customHeight="1">
      <c r="A28" s="130">
        <v>11</v>
      </c>
      <c r="B28" s="313" t="s">
        <v>244</v>
      </c>
      <c r="C28" s="332" t="s">
        <v>410</v>
      </c>
      <c r="D28" s="310">
        <f>F28/1.2</f>
        <v>25833.333333333336</v>
      </c>
      <c r="E28" s="311">
        <f>D28/J13</f>
        <v>5719.894901544003</v>
      </c>
      <c r="F28" s="312">
        <v>31000</v>
      </c>
      <c r="G28" s="153" t="s">
        <v>108</v>
      </c>
      <c r="H28" s="319" t="s">
        <v>408</v>
      </c>
      <c r="I28" s="319" t="s">
        <v>351</v>
      </c>
      <c r="J28" s="156" t="s">
        <v>397</v>
      </c>
    </row>
    <row r="29" spans="1:10" ht="53.25" customHeight="1">
      <c r="A29" s="130">
        <v>12</v>
      </c>
      <c r="B29" s="315" t="s">
        <v>405</v>
      </c>
      <c r="C29" s="331" t="s">
        <v>402</v>
      </c>
      <c r="D29" s="310">
        <f t="shared" si="0"/>
        <v>1333.3333333333335</v>
      </c>
      <c r="E29" s="311">
        <f>D29/J13</f>
        <v>295.2203820151744</v>
      </c>
      <c r="F29" s="312">
        <v>1600</v>
      </c>
      <c r="G29" s="153" t="s">
        <v>108</v>
      </c>
      <c r="H29" s="319" t="s">
        <v>408</v>
      </c>
      <c r="I29" s="319" t="s">
        <v>351</v>
      </c>
      <c r="J29" s="156" t="s">
        <v>397</v>
      </c>
    </row>
    <row r="30" spans="1:10" ht="28.5" customHeight="1">
      <c r="A30" s="130"/>
      <c r="B30" s="77" t="s">
        <v>403</v>
      </c>
      <c r="C30" s="40"/>
      <c r="D30" s="151"/>
      <c r="E30" s="176"/>
      <c r="F30" s="306">
        <f>F17-F31</f>
        <v>2791377</v>
      </c>
      <c r="G30" s="153"/>
      <c r="H30" s="319"/>
      <c r="I30" s="319"/>
      <c r="J30" s="254"/>
    </row>
    <row r="31" spans="1:10" ht="12.75">
      <c r="A31" s="154"/>
      <c r="B31" s="130" t="s">
        <v>404</v>
      </c>
      <c r="C31" s="130"/>
      <c r="D31" s="222">
        <f>SUM(D18:D29)</f>
        <v>448852.5</v>
      </c>
      <c r="E31" s="222">
        <f>D31/J13</f>
        <v>99382.80488884953</v>
      </c>
      <c r="F31" s="222">
        <f>SUM(F18:F29)</f>
        <v>538623</v>
      </c>
      <c r="G31" s="154"/>
      <c r="H31" s="154"/>
      <c r="I31" s="156"/>
      <c r="J31" s="156"/>
    </row>
    <row r="32" spans="1:10" ht="12.75">
      <c r="A32" s="279" t="s">
        <v>325</v>
      </c>
      <c r="B32" s="279"/>
      <c r="C32" s="279"/>
      <c r="D32" s="279"/>
      <c r="E32" s="279"/>
      <c r="F32" s="279"/>
      <c r="G32" s="279"/>
      <c r="H32" s="279"/>
      <c r="I32" s="279"/>
      <c r="J32" s="279"/>
    </row>
    <row r="33" spans="1:10" ht="12.75">
      <c r="A33" s="279" t="s">
        <v>369</v>
      </c>
      <c r="B33" s="279"/>
      <c r="C33" s="279" t="s">
        <v>354</v>
      </c>
      <c r="D33" s="279"/>
      <c r="E33" s="279"/>
      <c r="F33" s="279"/>
      <c r="G33" s="279" t="s">
        <v>360</v>
      </c>
      <c r="H33" s="279" t="s">
        <v>357</v>
      </c>
      <c r="I33" s="279"/>
      <c r="J33" s="279"/>
    </row>
    <row r="34" spans="1:10" ht="12.75">
      <c r="A34" s="279"/>
      <c r="B34" s="279"/>
      <c r="C34" s="279" t="s">
        <v>361</v>
      </c>
      <c r="D34" s="323"/>
      <c r="E34" s="323"/>
      <c r="F34" s="279"/>
      <c r="G34" s="279"/>
      <c r="H34" s="279" t="s">
        <v>358</v>
      </c>
      <c r="I34" s="279"/>
      <c r="J34" s="279"/>
    </row>
    <row r="35" spans="1:10" ht="12.75">
      <c r="A35" s="280"/>
      <c r="B35" s="280"/>
      <c r="C35" s="281" t="s">
        <v>362</v>
      </c>
      <c r="D35" s="377"/>
      <c r="E35" s="406"/>
      <c r="F35" s="279"/>
      <c r="G35" s="279"/>
      <c r="H35" s="279" t="s">
        <v>328</v>
      </c>
      <c r="I35" s="279"/>
      <c r="J35" s="279"/>
    </row>
    <row r="36" spans="1:10" ht="12.75">
      <c r="A36" s="279"/>
      <c r="B36" s="279"/>
      <c r="C36" s="279"/>
      <c r="D36" s="279"/>
      <c r="E36" s="279"/>
      <c r="F36" s="279"/>
      <c r="G36" s="279"/>
      <c r="H36" s="279"/>
      <c r="I36" s="279"/>
      <c r="J36" s="279" t="s">
        <v>261</v>
      </c>
    </row>
    <row r="37" spans="1:10" ht="12.75">
      <c r="A37" s="279"/>
      <c r="B37" s="279"/>
      <c r="C37" s="279"/>
      <c r="D37" s="279"/>
      <c r="E37" s="279"/>
      <c r="F37" s="279"/>
      <c r="G37" s="279"/>
      <c r="H37" s="279"/>
      <c r="I37" s="279"/>
      <c r="J37" s="279" t="s">
        <v>363</v>
      </c>
    </row>
    <row r="38" spans="1:10" ht="12.75">
      <c r="A38"/>
      <c r="B38"/>
      <c r="C38"/>
      <c r="D38"/>
      <c r="E38"/>
      <c r="F38"/>
      <c r="G38"/>
      <c r="H38"/>
      <c r="I38"/>
      <c r="J38" t="s">
        <v>370</v>
      </c>
    </row>
  </sheetData>
  <sheetProtection/>
  <mergeCells count="9">
    <mergeCell ref="D35:E35"/>
    <mergeCell ref="J15:J16"/>
    <mergeCell ref="D15:F15"/>
    <mergeCell ref="G15:G16"/>
    <mergeCell ref="H15:H16"/>
    <mergeCell ref="A15:A16"/>
    <mergeCell ref="B15:B16"/>
    <mergeCell ref="C15:C16"/>
    <mergeCell ref="I15:I16"/>
  </mergeCells>
  <printOptions/>
  <pageMargins left="0.2755905511811024" right="0.15748031496062992" top="0.35" bottom="0.3937007874015748" header="0.2" footer="0.2362204724409449"/>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J24"/>
  <sheetViews>
    <sheetView zoomScalePageLayoutView="0" workbookViewId="0" topLeftCell="A4">
      <selection activeCell="G15" sqref="G15"/>
    </sheetView>
  </sheetViews>
  <sheetFormatPr defaultColWidth="9.140625" defaultRowHeight="12.75"/>
  <cols>
    <col min="1" max="1" width="6.28125" style="0" customWidth="1"/>
    <col min="2" max="2" width="26.8515625" style="0" customWidth="1"/>
    <col min="3" max="3" width="12.140625" style="0" customWidth="1"/>
    <col min="4" max="4" width="12.57421875" style="0" customWidth="1"/>
    <col min="5" max="5" width="12.421875" style="0" customWidth="1"/>
    <col min="6" max="6" width="11.8515625" style="0" customWidth="1"/>
    <col min="7" max="7" width="12.140625" style="0" customWidth="1"/>
    <col min="8" max="8" width="10.421875" style="0" customWidth="1"/>
    <col min="9" max="9" width="10.28125" style="0" customWidth="1"/>
    <col min="10" max="10" width="14.71093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320</v>
      </c>
      <c r="J2" s="50"/>
    </row>
    <row r="3" spans="1:10" ht="12.75">
      <c r="A3" s="50"/>
      <c r="B3" s="50"/>
      <c r="C3" s="50"/>
      <c r="D3" s="50"/>
      <c r="E3" s="50"/>
      <c r="F3" s="50"/>
      <c r="G3" s="50"/>
      <c r="H3" s="50"/>
      <c r="I3" s="240"/>
      <c r="J3" s="69"/>
    </row>
    <row r="4" spans="1:10" ht="12.75">
      <c r="A4" s="50"/>
      <c r="B4" s="50"/>
      <c r="C4" s="50"/>
      <c r="D4" s="50"/>
      <c r="E4" s="50"/>
      <c r="F4" s="50"/>
      <c r="G4" s="50"/>
      <c r="H4" s="440" t="s">
        <v>170</v>
      </c>
      <c r="I4" s="440"/>
      <c r="J4" s="70"/>
    </row>
    <row r="5" spans="1:10" ht="12.75">
      <c r="A5" s="49"/>
      <c r="B5" s="49"/>
      <c r="C5" s="50"/>
      <c r="D5" s="50"/>
      <c r="E5" s="50"/>
      <c r="F5" s="50"/>
      <c r="G5" s="50"/>
      <c r="H5" s="440" t="s">
        <v>181</v>
      </c>
      <c r="I5" s="366"/>
      <c r="J5" s="69"/>
    </row>
    <row r="6" spans="1:10" ht="12.75">
      <c r="A6" s="49"/>
      <c r="B6" s="49"/>
      <c r="C6" s="50"/>
      <c r="D6" s="50"/>
      <c r="E6" s="50"/>
      <c r="F6" s="50"/>
      <c r="G6" s="363"/>
      <c r="H6" s="472" t="s">
        <v>260</v>
      </c>
      <c r="I6" s="472"/>
      <c r="J6" s="69"/>
    </row>
    <row r="7" spans="1:10" ht="12.75">
      <c r="A7" s="50"/>
      <c r="B7" s="373" t="s">
        <v>53</v>
      </c>
      <c r="C7" s="379"/>
      <c r="D7" s="379"/>
      <c r="E7" s="379"/>
      <c r="F7" s="379"/>
      <c r="G7" s="379"/>
      <c r="H7" s="379"/>
      <c r="I7" s="379"/>
      <c r="J7" s="50"/>
    </row>
    <row r="8" spans="1:10" ht="12.75">
      <c r="A8" s="50"/>
      <c r="B8" s="50"/>
      <c r="C8" s="50"/>
      <c r="D8" s="51"/>
      <c r="E8" s="52"/>
      <c r="F8" s="52"/>
      <c r="G8" s="52" t="s">
        <v>187</v>
      </c>
      <c r="H8" s="49"/>
      <c r="I8" s="49"/>
      <c r="J8" s="50"/>
    </row>
    <row r="9" spans="1:7" ht="12.75">
      <c r="A9" s="50"/>
      <c r="B9" s="109" t="s">
        <v>188</v>
      </c>
      <c r="C9" s="50"/>
      <c r="D9" s="49"/>
      <c r="E9" s="49"/>
      <c r="F9" s="49"/>
      <c r="G9" s="52" t="s">
        <v>187</v>
      </c>
    </row>
    <row r="10" spans="1:10" ht="12.75">
      <c r="A10" s="50"/>
      <c r="C10" s="52"/>
      <c r="D10" s="49"/>
      <c r="E10" s="49"/>
      <c r="F10" s="49"/>
      <c r="G10" s="66"/>
      <c r="H10" s="67" t="s">
        <v>448</v>
      </c>
      <c r="I10" s="170"/>
      <c r="J10" s="54"/>
    </row>
    <row r="11" spans="1:10" ht="12.75">
      <c r="A11" s="20"/>
      <c r="B11" s="233" t="s">
        <v>305</v>
      </c>
      <c r="C11" s="19"/>
      <c r="D11" s="5"/>
      <c r="E11" s="5"/>
      <c r="F11" s="5"/>
      <c r="G11" s="20"/>
      <c r="H11" s="67" t="s">
        <v>435</v>
      </c>
      <c r="I11" s="67"/>
      <c r="J11" s="241"/>
    </row>
    <row r="12" spans="1:10" ht="12.75" customHeight="1">
      <c r="A12" s="421" t="s">
        <v>1</v>
      </c>
      <c r="B12" s="462" t="s">
        <v>56</v>
      </c>
      <c r="C12" s="421" t="s">
        <v>2</v>
      </c>
      <c r="D12" s="473" t="s">
        <v>3</v>
      </c>
      <c r="E12" s="474"/>
      <c r="F12" s="475"/>
      <c r="G12" s="397" t="s">
        <v>4</v>
      </c>
      <c r="H12" s="471" t="s">
        <v>67</v>
      </c>
      <c r="I12" s="471" t="s">
        <v>68</v>
      </c>
      <c r="J12" s="403" t="s">
        <v>59</v>
      </c>
    </row>
    <row r="13" spans="1:10" ht="25.5">
      <c r="A13" s="422"/>
      <c r="B13" s="467"/>
      <c r="C13" s="422"/>
      <c r="D13" s="48" t="s">
        <v>5</v>
      </c>
      <c r="E13" s="48" t="s">
        <v>6</v>
      </c>
      <c r="F13" s="48" t="s">
        <v>7</v>
      </c>
      <c r="G13" s="398"/>
      <c r="H13" s="467"/>
      <c r="I13" s="467"/>
      <c r="J13" s="402"/>
    </row>
    <row r="14" spans="1:10" ht="51">
      <c r="A14" s="150">
        <v>1</v>
      </c>
      <c r="B14" s="243" t="s">
        <v>306</v>
      </c>
      <c r="C14" s="223" t="s">
        <v>321</v>
      </c>
      <c r="D14" s="258">
        <f>F14/1.2</f>
        <v>425833.3333333334</v>
      </c>
      <c r="E14" s="152">
        <f>D14/4.45</f>
        <v>95692.88389513109</v>
      </c>
      <c r="F14" s="179">
        <v>511000</v>
      </c>
      <c r="G14" s="153" t="s">
        <v>195</v>
      </c>
      <c r="H14" s="42" t="s">
        <v>106</v>
      </c>
      <c r="I14" s="27" t="s">
        <v>74</v>
      </c>
      <c r="J14" s="345" t="s">
        <v>412</v>
      </c>
    </row>
    <row r="15" spans="1:10" ht="51">
      <c r="A15" s="150">
        <v>2</v>
      </c>
      <c r="B15" s="243" t="s">
        <v>449</v>
      </c>
      <c r="C15" s="223" t="s">
        <v>456</v>
      </c>
      <c r="D15" s="258">
        <f>F15/1.2</f>
        <v>30833.333333333336</v>
      </c>
      <c r="E15" s="152">
        <f>D15/4.45</f>
        <v>6928.838951310861</v>
      </c>
      <c r="F15" s="179">
        <v>37000</v>
      </c>
      <c r="G15" s="153" t="s">
        <v>108</v>
      </c>
      <c r="H15" s="42" t="s">
        <v>432</v>
      </c>
      <c r="I15" s="27" t="s">
        <v>74</v>
      </c>
      <c r="J15" s="345" t="s">
        <v>412</v>
      </c>
    </row>
    <row r="16" spans="1:10" ht="51">
      <c r="A16" s="150">
        <v>3</v>
      </c>
      <c r="B16" s="243" t="s">
        <v>450</v>
      </c>
      <c r="C16" s="223" t="s">
        <v>451</v>
      </c>
      <c r="D16" s="258">
        <f>F16/1.2</f>
        <v>187500</v>
      </c>
      <c r="E16" s="152">
        <f>D16/4.45</f>
        <v>42134.831460674155</v>
      </c>
      <c r="F16" s="179">
        <v>225000</v>
      </c>
      <c r="G16" s="153" t="s">
        <v>108</v>
      </c>
      <c r="H16" s="42" t="s">
        <v>432</v>
      </c>
      <c r="I16" s="27" t="s">
        <v>74</v>
      </c>
      <c r="J16" s="345" t="s">
        <v>412</v>
      </c>
    </row>
    <row r="17" spans="1:10" ht="51">
      <c r="A17" s="150">
        <v>4</v>
      </c>
      <c r="B17" s="243" t="s">
        <v>452</v>
      </c>
      <c r="C17" s="364" t="s">
        <v>453</v>
      </c>
      <c r="D17" s="258">
        <f>F17/1.2</f>
        <v>4166.666666666667</v>
      </c>
      <c r="E17" s="152">
        <f>D17/4.45</f>
        <v>936.3295880149813</v>
      </c>
      <c r="F17" s="179">
        <v>5000</v>
      </c>
      <c r="G17" s="153" t="s">
        <v>108</v>
      </c>
      <c r="H17" s="42" t="s">
        <v>432</v>
      </c>
      <c r="I17" s="27" t="s">
        <v>74</v>
      </c>
      <c r="J17" s="345" t="s">
        <v>412</v>
      </c>
    </row>
    <row r="18" spans="1:10" ht="12.75">
      <c r="A18" s="37"/>
      <c r="B18" s="43" t="s">
        <v>8</v>
      </c>
      <c r="C18" s="43"/>
      <c r="D18" s="120">
        <f>SUM(D14:D17)</f>
        <v>648333.3333333334</v>
      </c>
      <c r="E18" s="120">
        <f>SUM(E14:E17)</f>
        <v>145692.8838951311</v>
      </c>
      <c r="F18" s="120">
        <f>SUM(F14:F17)</f>
        <v>778000</v>
      </c>
      <c r="G18" s="37"/>
      <c r="H18" s="37"/>
      <c r="I18" s="37"/>
      <c r="J18" s="37"/>
    </row>
    <row r="19" spans="1:10" ht="12.75">
      <c r="A19" s="279" t="s">
        <v>325</v>
      </c>
      <c r="B19" s="279"/>
      <c r="C19" s="279"/>
      <c r="D19" s="279"/>
      <c r="E19" s="279"/>
      <c r="F19" s="279"/>
      <c r="G19" s="279"/>
      <c r="H19" s="279"/>
      <c r="I19" s="279"/>
      <c r="J19" s="279"/>
    </row>
    <row r="20" spans="1:10" ht="12.75">
      <c r="A20" s="279" t="s">
        <v>359</v>
      </c>
      <c r="B20" s="279"/>
      <c r="C20" s="279"/>
      <c r="D20" s="279"/>
      <c r="E20" s="279"/>
      <c r="F20" s="279"/>
      <c r="G20" s="279" t="s">
        <v>360</v>
      </c>
      <c r="H20" s="279" t="s">
        <v>357</v>
      </c>
      <c r="I20" s="279"/>
      <c r="J20" s="279"/>
    </row>
    <row r="21" spans="1:10" ht="12.75">
      <c r="A21" s="279"/>
      <c r="B21" s="279"/>
      <c r="C21" s="279"/>
      <c r="D21" s="378" t="s">
        <v>361</v>
      </c>
      <c r="E21" s="378"/>
      <c r="F21" s="279"/>
      <c r="G21" s="279"/>
      <c r="H21" s="279" t="s">
        <v>358</v>
      </c>
      <c r="I21" s="279"/>
      <c r="J21" s="279"/>
    </row>
    <row r="22" spans="1:10" ht="12.75">
      <c r="A22" s="280" t="s">
        <v>426</v>
      </c>
      <c r="B22" s="280"/>
      <c r="C22" s="281" t="s">
        <v>267</v>
      </c>
      <c r="D22" s="377" t="s">
        <v>362</v>
      </c>
      <c r="E22" s="406"/>
      <c r="F22" s="279"/>
      <c r="G22" s="279"/>
      <c r="H22" s="279" t="s">
        <v>328</v>
      </c>
      <c r="I22" s="279"/>
      <c r="J22" s="365" t="s">
        <v>454</v>
      </c>
    </row>
    <row r="23" spans="1:10" ht="12.75">
      <c r="A23" s="279" t="s">
        <v>414</v>
      </c>
      <c r="B23" s="279"/>
      <c r="C23" s="279"/>
      <c r="D23" s="279"/>
      <c r="E23" s="279"/>
      <c r="F23" s="279"/>
      <c r="G23" s="279"/>
      <c r="H23" s="279"/>
      <c r="I23" s="279"/>
      <c r="J23" s="365" t="s">
        <v>455</v>
      </c>
    </row>
    <row r="24" spans="1:10" ht="12.75">
      <c r="A24" s="279"/>
      <c r="B24" s="279"/>
      <c r="C24" s="279"/>
      <c r="D24" s="279"/>
      <c r="E24" s="279"/>
      <c r="F24" s="279"/>
      <c r="G24" s="279"/>
      <c r="H24" s="279"/>
      <c r="I24" s="279"/>
      <c r="J24" s="279"/>
    </row>
  </sheetData>
  <sheetProtection/>
  <mergeCells count="14">
    <mergeCell ref="A12:A13"/>
    <mergeCell ref="B12:B13"/>
    <mergeCell ref="C12:C13"/>
    <mergeCell ref="D12:F12"/>
    <mergeCell ref="G12:G13"/>
    <mergeCell ref="H12:H13"/>
    <mergeCell ref="I12:I13"/>
    <mergeCell ref="J12:J13"/>
    <mergeCell ref="D21:E21"/>
    <mergeCell ref="D22:E22"/>
    <mergeCell ref="H4:I4"/>
    <mergeCell ref="H5:I5"/>
    <mergeCell ref="H6:I6"/>
    <mergeCell ref="B7:I7"/>
  </mergeCells>
  <printOptions/>
  <pageMargins left="0.4" right="0.21"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J25"/>
  <sheetViews>
    <sheetView zoomScalePageLayoutView="0" workbookViewId="0" topLeftCell="A1">
      <selection activeCell="L18" sqref="L18"/>
    </sheetView>
  </sheetViews>
  <sheetFormatPr defaultColWidth="9.140625" defaultRowHeight="12.75"/>
  <cols>
    <col min="1" max="1" width="7.140625" style="0" customWidth="1"/>
    <col min="2" max="2" width="22.7109375" style="0" customWidth="1"/>
    <col min="3" max="3" width="13.140625" style="0" customWidth="1"/>
    <col min="4" max="4" width="11.57421875" style="0" customWidth="1"/>
    <col min="5" max="5" width="12.28125" style="0" customWidth="1"/>
    <col min="6" max="6" width="11.57421875" style="0" customWidth="1"/>
    <col min="7" max="7" width="10.28125" style="0" customWidth="1"/>
    <col min="9" max="9" width="14.8515625" style="0" customWidth="1"/>
    <col min="10" max="10" width="15.8515625" style="0" customWidth="1"/>
  </cols>
  <sheetData>
    <row r="2" spans="1:10" ht="12.75">
      <c r="A2" s="49" t="s">
        <v>54</v>
      </c>
      <c r="B2" s="50"/>
      <c r="C2" s="50"/>
      <c r="D2" s="50"/>
      <c r="E2" s="50"/>
      <c r="F2" s="50"/>
      <c r="G2" s="50"/>
      <c r="H2" s="50"/>
      <c r="I2" s="50"/>
      <c r="J2" s="50"/>
    </row>
    <row r="3" spans="1:10" ht="12.75">
      <c r="A3" s="50"/>
      <c r="B3" s="50"/>
      <c r="C3" s="50"/>
      <c r="D3" s="50"/>
      <c r="E3" s="50"/>
      <c r="F3" s="50"/>
      <c r="G3" s="50"/>
      <c r="H3" s="50"/>
      <c r="I3" s="58" t="s">
        <v>366</v>
      </c>
      <c r="J3" s="50"/>
    </row>
    <row r="4" spans="1:10" ht="12.75">
      <c r="A4" s="50"/>
      <c r="B4" s="50"/>
      <c r="C4" s="50"/>
      <c r="D4" s="50"/>
      <c r="E4" s="50"/>
      <c r="F4" s="50"/>
      <c r="G4" s="50"/>
      <c r="H4" s="50"/>
      <c r="I4" s="240"/>
      <c r="J4" s="69"/>
    </row>
    <row r="5" spans="1:10" ht="12.75">
      <c r="A5" s="50"/>
      <c r="B5" s="50"/>
      <c r="C5" s="50"/>
      <c r="D5" s="50"/>
      <c r="E5" s="50"/>
      <c r="F5" s="50"/>
      <c r="G5" s="50"/>
      <c r="H5" s="69" t="s">
        <v>170</v>
      </c>
      <c r="I5" s="69"/>
      <c r="J5" s="69"/>
    </row>
    <row r="6" spans="1:10" ht="12.75">
      <c r="A6" s="49"/>
      <c r="B6" s="49"/>
      <c r="C6" s="50"/>
      <c r="D6" s="50"/>
      <c r="E6" s="50"/>
      <c r="F6" s="50"/>
      <c r="G6" s="50"/>
      <c r="H6" s="70" t="s">
        <v>181</v>
      </c>
      <c r="I6" s="69"/>
      <c r="J6" s="69"/>
    </row>
    <row r="7" spans="1:10" ht="12.75">
      <c r="A7" s="49"/>
      <c r="B7" s="49"/>
      <c r="C7" s="50"/>
      <c r="D7" s="50"/>
      <c r="E7" s="50"/>
      <c r="F7" s="50"/>
      <c r="G7" s="50"/>
      <c r="H7" s="70" t="s">
        <v>260</v>
      </c>
      <c r="I7" s="69"/>
      <c r="J7" s="69"/>
    </row>
    <row r="8" spans="1:10" ht="12.75">
      <c r="A8" s="50"/>
      <c r="B8" s="373" t="s">
        <v>53</v>
      </c>
      <c r="C8" s="379"/>
      <c r="D8" s="379"/>
      <c r="E8" s="379"/>
      <c r="F8" s="379"/>
      <c r="G8" s="379"/>
      <c r="H8" s="379"/>
      <c r="I8" s="379"/>
      <c r="J8" s="50"/>
    </row>
    <row r="9" spans="1:10" ht="12.75">
      <c r="A9" s="50"/>
      <c r="B9" s="50"/>
      <c r="C9" s="50"/>
      <c r="D9" s="51"/>
      <c r="E9" s="52"/>
      <c r="F9" s="52"/>
      <c r="G9" s="52" t="s">
        <v>187</v>
      </c>
      <c r="H9" s="49"/>
      <c r="I9" s="49"/>
      <c r="J9" s="50"/>
    </row>
    <row r="10" spans="1:7" ht="12.75">
      <c r="A10" s="50"/>
      <c r="B10" s="109" t="s">
        <v>188</v>
      </c>
      <c r="C10" s="50"/>
      <c r="D10" s="49"/>
      <c r="E10" s="49"/>
      <c r="F10" s="49"/>
      <c r="G10" s="52" t="s">
        <v>187</v>
      </c>
    </row>
    <row r="11" spans="1:10" ht="12.75">
      <c r="A11" s="50"/>
      <c r="C11" s="52"/>
      <c r="D11" s="49"/>
      <c r="E11" s="49"/>
      <c r="F11" s="49"/>
      <c r="G11" s="66"/>
      <c r="H11" s="67" t="s">
        <v>375</v>
      </c>
      <c r="I11" s="325">
        <v>4.5007</v>
      </c>
      <c r="J11" s="346" t="s">
        <v>434</v>
      </c>
    </row>
    <row r="12" spans="1:10" ht="12.75">
      <c r="A12" s="20"/>
      <c r="B12" s="233" t="s">
        <v>364</v>
      </c>
      <c r="C12" s="19"/>
      <c r="D12" s="5"/>
      <c r="E12" s="5"/>
      <c r="F12" s="5"/>
      <c r="G12" s="20"/>
      <c r="H12" s="67" t="s">
        <v>438</v>
      </c>
      <c r="I12" s="67"/>
      <c r="J12" s="241"/>
    </row>
    <row r="13" spans="1:10" ht="12.75">
      <c r="A13" s="421" t="s">
        <v>1</v>
      </c>
      <c r="B13" s="462" t="s">
        <v>56</v>
      </c>
      <c r="C13" s="421" t="s">
        <v>2</v>
      </c>
      <c r="D13" s="473" t="s">
        <v>3</v>
      </c>
      <c r="E13" s="474"/>
      <c r="F13" s="475"/>
      <c r="G13" s="397" t="s">
        <v>4</v>
      </c>
      <c r="H13" s="471" t="s">
        <v>67</v>
      </c>
      <c r="I13" s="471" t="s">
        <v>68</v>
      </c>
      <c r="J13" s="403" t="s">
        <v>59</v>
      </c>
    </row>
    <row r="14" spans="1:10" ht="25.5">
      <c r="A14" s="422"/>
      <c r="B14" s="467"/>
      <c r="C14" s="422"/>
      <c r="D14" s="48" t="s">
        <v>5</v>
      </c>
      <c r="E14" s="48" t="s">
        <v>6</v>
      </c>
      <c r="F14" s="48" t="s">
        <v>7</v>
      </c>
      <c r="G14" s="398"/>
      <c r="H14" s="467"/>
      <c r="I14" s="467"/>
      <c r="J14" s="402"/>
    </row>
    <row r="15" spans="1:10" ht="38.25">
      <c r="A15" s="150">
        <v>1</v>
      </c>
      <c r="B15" s="243" t="s">
        <v>365</v>
      </c>
      <c r="C15" s="202" t="s">
        <v>437</v>
      </c>
      <c r="D15" s="258">
        <f>F15/1.2</f>
        <v>18333.333333333336</v>
      </c>
      <c r="E15" s="152">
        <f>D15/I11</f>
        <v>4073.4404277853077</v>
      </c>
      <c r="F15" s="179">
        <v>22000</v>
      </c>
      <c r="G15" s="153" t="s">
        <v>411</v>
      </c>
      <c r="H15" s="42" t="s">
        <v>432</v>
      </c>
      <c r="I15" s="27" t="s">
        <v>74</v>
      </c>
      <c r="J15" s="345" t="s">
        <v>412</v>
      </c>
    </row>
    <row r="16" spans="1:10" ht="89.25">
      <c r="A16" s="150">
        <v>2</v>
      </c>
      <c r="B16" s="243" t="s">
        <v>431</v>
      </c>
      <c r="C16" s="329" t="s">
        <v>433</v>
      </c>
      <c r="D16" s="258">
        <f>F16/1.2</f>
        <v>83333.33333333334</v>
      </c>
      <c r="E16" s="152">
        <f>D16/I11</f>
        <v>18515.638308115034</v>
      </c>
      <c r="F16" s="179">
        <v>100000</v>
      </c>
      <c r="G16" s="153" t="s">
        <v>411</v>
      </c>
      <c r="H16" s="42" t="s">
        <v>432</v>
      </c>
      <c r="I16" s="27" t="s">
        <v>74</v>
      </c>
      <c r="J16" s="345" t="s">
        <v>412</v>
      </c>
    </row>
    <row r="17" spans="1:10" ht="12.75">
      <c r="A17" s="37"/>
      <c r="B17" s="43" t="s">
        <v>8</v>
      </c>
      <c r="C17" s="43"/>
      <c r="D17" s="120">
        <f>SUM(D15:D16)</f>
        <v>101666.66666666669</v>
      </c>
      <c r="E17" s="120">
        <f>SUM(E15:E16)</f>
        <v>22589.07873590034</v>
      </c>
      <c r="F17" s="120">
        <f>SUM(F15:F16)</f>
        <v>122000</v>
      </c>
      <c r="G17" s="37"/>
      <c r="H17" s="37"/>
      <c r="I17" s="37"/>
      <c r="J17" s="37"/>
    </row>
    <row r="18" spans="1:10" ht="12.75">
      <c r="A18" s="336"/>
      <c r="B18" s="336"/>
      <c r="C18" s="336"/>
      <c r="D18" s="336"/>
      <c r="E18" s="336"/>
      <c r="F18" s="336"/>
      <c r="G18" s="336"/>
      <c r="H18" s="336"/>
      <c r="I18" s="336"/>
      <c r="J18" s="336"/>
    </row>
    <row r="19" spans="1:10" ht="12.75">
      <c r="A19" s="336"/>
      <c r="B19" s="336" t="s">
        <v>415</v>
      </c>
      <c r="C19" s="71"/>
      <c r="D19" s="336" t="s">
        <v>325</v>
      </c>
      <c r="E19" s="336"/>
      <c r="F19" s="336"/>
      <c r="G19" s="336" t="s">
        <v>357</v>
      </c>
      <c r="H19" s="71"/>
      <c r="I19" s="336"/>
      <c r="J19" s="336"/>
    </row>
    <row r="20" spans="1:10" ht="12.75">
      <c r="A20" s="336"/>
      <c r="B20" s="336" t="s">
        <v>416</v>
      </c>
      <c r="C20" s="71"/>
      <c r="D20" s="336" t="s">
        <v>369</v>
      </c>
      <c r="E20" s="337"/>
      <c r="F20" s="336"/>
      <c r="G20" s="336" t="s">
        <v>358</v>
      </c>
      <c r="H20" s="71"/>
      <c r="I20" s="336"/>
      <c r="J20" s="336"/>
    </row>
    <row r="21" spans="1:10" ht="12.75">
      <c r="A21" s="338"/>
      <c r="B21" s="338"/>
      <c r="C21" s="71"/>
      <c r="D21" s="464"/>
      <c r="E21" s="465"/>
      <c r="F21" s="336"/>
      <c r="G21" s="336" t="s">
        <v>328</v>
      </c>
      <c r="H21" s="71"/>
      <c r="I21" s="336"/>
      <c r="J21" s="336"/>
    </row>
    <row r="22" spans="1:10" ht="12.75">
      <c r="A22" s="336"/>
      <c r="B22" s="336" t="s">
        <v>417</v>
      </c>
      <c r="C22" s="336"/>
      <c r="D22" s="336" t="s">
        <v>413</v>
      </c>
      <c r="E22" s="336"/>
      <c r="F22" s="336"/>
      <c r="G22" s="336"/>
      <c r="H22" s="336"/>
      <c r="I22" s="336"/>
      <c r="J22" s="347" t="s">
        <v>261</v>
      </c>
    </row>
    <row r="23" spans="1:10" ht="12.75">
      <c r="A23" s="336"/>
      <c r="B23" s="336" t="s">
        <v>418</v>
      </c>
      <c r="C23" s="336"/>
      <c r="D23" s="336" t="s">
        <v>414</v>
      </c>
      <c r="E23" s="336"/>
      <c r="F23" s="336"/>
      <c r="G23" s="349" t="s">
        <v>354</v>
      </c>
      <c r="H23" s="336"/>
      <c r="I23" s="336"/>
      <c r="J23" s="347" t="s">
        <v>436</v>
      </c>
    </row>
    <row r="24" spans="1:10" ht="12.75">
      <c r="A24" s="71"/>
      <c r="B24" s="71"/>
      <c r="C24" s="71"/>
      <c r="D24" s="71"/>
      <c r="E24" s="71"/>
      <c r="F24" s="71"/>
      <c r="G24" s="336" t="s">
        <v>361</v>
      </c>
      <c r="H24" s="71"/>
      <c r="I24" s="71"/>
      <c r="J24" s="348" t="s">
        <v>370</v>
      </c>
    </row>
    <row r="25" spans="1:10" ht="12.75">
      <c r="A25" s="71"/>
      <c r="B25" s="336"/>
      <c r="C25" s="71"/>
      <c r="D25" s="339"/>
      <c r="E25" s="71"/>
      <c r="F25" s="71"/>
      <c r="G25" s="340" t="s">
        <v>362</v>
      </c>
      <c r="H25" s="71"/>
      <c r="I25" s="71"/>
      <c r="J25" s="71"/>
    </row>
  </sheetData>
  <sheetProtection/>
  <mergeCells count="10">
    <mergeCell ref="B8:I8"/>
    <mergeCell ref="G13:G14"/>
    <mergeCell ref="H13:H14"/>
    <mergeCell ref="I13:I14"/>
    <mergeCell ref="A13:A14"/>
    <mergeCell ref="B13:B14"/>
    <mergeCell ref="C13:C14"/>
    <mergeCell ref="D13:F13"/>
    <mergeCell ref="J13:J14"/>
    <mergeCell ref="D21:E21"/>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L29"/>
  <sheetViews>
    <sheetView zoomScalePageLayoutView="0" workbookViewId="0" topLeftCell="A16">
      <selection activeCell="E26" sqref="E26"/>
    </sheetView>
  </sheetViews>
  <sheetFormatPr defaultColWidth="9.140625" defaultRowHeight="12.75"/>
  <cols>
    <col min="1" max="1" width="6.421875" style="0" customWidth="1"/>
    <col min="2" max="2" width="36.57421875" style="38" customWidth="1"/>
    <col min="3" max="3" width="13.140625" style="0" customWidth="1"/>
    <col min="4" max="4" width="12.421875" style="261" customWidth="1"/>
    <col min="5" max="5" width="12.421875" style="0" customWidth="1"/>
    <col min="6" max="6" width="12.57421875" style="0" customWidth="1"/>
    <col min="7" max="7" width="18.00390625" style="0" customWidth="1"/>
    <col min="8" max="8" width="12.421875" style="0" customWidth="1"/>
    <col min="9" max="9" width="11.7109375" style="0" customWidth="1"/>
    <col min="10" max="10" width="16.8515625" style="0" customWidth="1"/>
  </cols>
  <sheetData>
    <row r="2" spans="1:10" ht="12.75">
      <c r="A2" s="49" t="s">
        <v>54</v>
      </c>
      <c r="B2" s="56"/>
      <c r="C2" s="50"/>
      <c r="D2" s="55"/>
      <c r="E2" s="50"/>
      <c r="F2" s="50"/>
      <c r="G2" s="50"/>
      <c r="H2" s="50"/>
      <c r="I2" s="50"/>
      <c r="J2" s="50"/>
    </row>
    <row r="3" spans="1:10" ht="12.75">
      <c r="A3" s="50"/>
      <c r="B3" s="56"/>
      <c r="C3" s="50"/>
      <c r="D3" s="55"/>
      <c r="E3" s="50"/>
      <c r="F3" s="50"/>
      <c r="G3" s="50"/>
      <c r="H3" s="50"/>
      <c r="I3" s="328" t="s">
        <v>388</v>
      </c>
      <c r="J3" s="50"/>
    </row>
    <row r="4" spans="1:10" ht="12.75">
      <c r="A4" s="82"/>
      <c r="B4" s="235"/>
      <c r="C4" s="82"/>
      <c r="D4" s="55"/>
      <c r="E4" s="50"/>
      <c r="F4" s="50"/>
      <c r="G4" s="50"/>
      <c r="H4" s="67" t="s">
        <v>180</v>
      </c>
      <c r="I4" s="67"/>
      <c r="J4" s="51"/>
    </row>
    <row r="5" spans="1:10" ht="12.75">
      <c r="A5" s="82"/>
      <c r="B5" s="236"/>
      <c r="C5" s="82"/>
      <c r="D5" s="307"/>
      <c r="E5" s="52"/>
      <c r="F5" s="52"/>
      <c r="G5" s="52"/>
      <c r="H5" s="231" t="s">
        <v>181</v>
      </c>
      <c r="I5" s="231"/>
      <c r="J5" s="50"/>
    </row>
    <row r="6" spans="1:10" ht="12.75">
      <c r="A6" s="82"/>
      <c r="B6" s="235"/>
      <c r="C6" s="82"/>
      <c r="D6" s="308"/>
      <c r="E6" s="49"/>
      <c r="F6" s="49"/>
      <c r="G6" s="49"/>
      <c r="H6" s="231" t="s">
        <v>260</v>
      </c>
      <c r="I6" s="231"/>
      <c r="J6" s="50"/>
    </row>
    <row r="7" spans="1:10" ht="12.75">
      <c r="A7" s="82"/>
      <c r="B7" s="235"/>
      <c r="C7" s="82"/>
      <c r="D7" s="308"/>
      <c r="E7" s="49"/>
      <c r="F7" s="49"/>
      <c r="G7" s="49"/>
      <c r="H7" s="231"/>
      <c r="I7" s="231"/>
      <c r="J7" s="50"/>
    </row>
    <row r="8" spans="1:10" ht="12.75">
      <c r="A8" s="82"/>
      <c r="B8" s="235" t="s">
        <v>126</v>
      </c>
      <c r="C8" s="82"/>
      <c r="D8" s="308"/>
      <c r="E8" s="49"/>
      <c r="F8" s="49"/>
      <c r="G8" s="49"/>
      <c r="H8" s="231"/>
      <c r="I8" s="231"/>
      <c r="J8" s="50"/>
    </row>
    <row r="9" spans="1:10" ht="12.75">
      <c r="A9" s="82"/>
      <c r="B9" s="235" t="s">
        <v>127</v>
      </c>
      <c r="C9" s="82"/>
      <c r="D9" s="308"/>
      <c r="E9" s="49"/>
      <c r="F9" s="49"/>
      <c r="G9" s="49"/>
      <c r="H9" s="231"/>
      <c r="I9" s="231"/>
      <c r="J9" s="50"/>
    </row>
    <row r="10" spans="1:10" ht="12.75">
      <c r="A10" s="50"/>
      <c r="B10" s="237"/>
      <c r="C10" s="52"/>
      <c r="D10" s="308"/>
      <c r="E10" s="49"/>
      <c r="F10" s="52" t="s">
        <v>187</v>
      </c>
      <c r="H10" s="67" t="s">
        <v>375</v>
      </c>
      <c r="I10" s="326">
        <v>4.5146</v>
      </c>
      <c r="J10" s="54"/>
    </row>
    <row r="11" spans="1:8" ht="12.75">
      <c r="A11" s="343" t="s">
        <v>376</v>
      </c>
      <c r="B11" s="234"/>
      <c r="C11" s="15"/>
      <c r="D11" s="99"/>
      <c r="E11" s="16"/>
      <c r="F11" s="52"/>
      <c r="H11" s="67" t="s">
        <v>374</v>
      </c>
    </row>
    <row r="12" spans="1:10" ht="12.75" customHeight="1">
      <c r="A12" s="429" t="s">
        <v>1</v>
      </c>
      <c r="B12" s="372" t="s">
        <v>56</v>
      </c>
      <c r="C12" s="401" t="s">
        <v>2</v>
      </c>
      <c r="D12" s="405" t="s">
        <v>3</v>
      </c>
      <c r="E12" s="405"/>
      <c r="F12" s="405"/>
      <c r="G12" s="427" t="s">
        <v>4</v>
      </c>
      <c r="H12" s="427" t="s">
        <v>67</v>
      </c>
      <c r="I12" s="427" t="s">
        <v>68</v>
      </c>
      <c r="J12" s="468" t="s">
        <v>59</v>
      </c>
    </row>
    <row r="13" spans="1:10" ht="25.5">
      <c r="A13" s="429"/>
      <c r="B13" s="372"/>
      <c r="C13" s="401"/>
      <c r="D13" s="309" t="s">
        <v>5</v>
      </c>
      <c r="E13" s="77" t="s">
        <v>6</v>
      </c>
      <c r="F13" s="77" t="s">
        <v>7</v>
      </c>
      <c r="G13" s="427"/>
      <c r="H13" s="427"/>
      <c r="I13" s="427"/>
      <c r="J13" s="468"/>
    </row>
    <row r="14" spans="1:11" ht="48" customHeight="1">
      <c r="A14" s="150"/>
      <c r="B14" s="77" t="s">
        <v>377</v>
      </c>
      <c r="C14" s="40"/>
      <c r="D14" s="126">
        <f aca="true" t="shared" si="0" ref="D14:D19">F14/1.2</f>
        <v>187500</v>
      </c>
      <c r="E14" s="260">
        <f>D14/I10</f>
        <v>41531.918663890494</v>
      </c>
      <c r="F14" s="126">
        <v>225000</v>
      </c>
      <c r="G14" s="150"/>
      <c r="H14" s="76"/>
      <c r="I14" s="76"/>
      <c r="J14" s="42"/>
      <c r="K14" s="289"/>
    </row>
    <row r="15" spans="1:11" ht="38.25">
      <c r="A15" s="150">
        <v>1</v>
      </c>
      <c r="B15" s="198" t="s">
        <v>378</v>
      </c>
      <c r="C15" s="341" t="s">
        <v>386</v>
      </c>
      <c r="D15" s="151">
        <f t="shared" si="0"/>
        <v>66666.66666666667</v>
      </c>
      <c r="E15" s="152">
        <f>D15/I10</f>
        <v>14766.904413827731</v>
      </c>
      <c r="F15" s="152">
        <v>80000</v>
      </c>
      <c r="G15" s="153" t="s">
        <v>411</v>
      </c>
      <c r="H15" s="149" t="s">
        <v>351</v>
      </c>
      <c r="I15" s="149" t="s">
        <v>74</v>
      </c>
      <c r="J15" s="153" t="s">
        <v>412</v>
      </c>
      <c r="K15" s="2"/>
    </row>
    <row r="16" spans="1:12" ht="38.25">
      <c r="A16" s="150">
        <v>2</v>
      </c>
      <c r="B16" s="224" t="s">
        <v>379</v>
      </c>
      <c r="C16" s="341" t="s">
        <v>386</v>
      </c>
      <c r="D16" s="151">
        <f t="shared" si="0"/>
        <v>33333.333333333336</v>
      </c>
      <c r="E16" s="152">
        <f>D16/I10</f>
        <v>7383.452206913866</v>
      </c>
      <c r="F16" s="152">
        <v>40000</v>
      </c>
      <c r="G16" s="153" t="s">
        <v>411</v>
      </c>
      <c r="H16" s="149" t="s">
        <v>351</v>
      </c>
      <c r="I16" s="149" t="s">
        <v>74</v>
      </c>
      <c r="J16" s="153" t="s">
        <v>412</v>
      </c>
      <c r="K16" s="2"/>
      <c r="L16" s="261"/>
    </row>
    <row r="17" spans="1:11" ht="25.5">
      <c r="A17" s="150">
        <v>3</v>
      </c>
      <c r="B17" s="224" t="s">
        <v>380</v>
      </c>
      <c r="C17" s="341" t="s">
        <v>386</v>
      </c>
      <c r="D17" s="151">
        <f t="shared" si="0"/>
        <v>29166.666666666668</v>
      </c>
      <c r="E17" s="152">
        <f>D17/I10</f>
        <v>6460.520681049632</v>
      </c>
      <c r="F17" s="152">
        <v>35000</v>
      </c>
      <c r="G17" s="153" t="s">
        <v>411</v>
      </c>
      <c r="H17" s="149" t="s">
        <v>351</v>
      </c>
      <c r="I17" s="149" t="s">
        <v>74</v>
      </c>
      <c r="J17" s="153" t="s">
        <v>412</v>
      </c>
      <c r="K17" s="2"/>
    </row>
    <row r="18" spans="1:11" ht="52.5" customHeight="1">
      <c r="A18" s="150">
        <v>4</v>
      </c>
      <c r="B18" s="224" t="s">
        <v>381</v>
      </c>
      <c r="C18" s="342" t="s">
        <v>387</v>
      </c>
      <c r="D18" s="151">
        <f t="shared" si="0"/>
        <v>16666.666666666668</v>
      </c>
      <c r="E18" s="152">
        <f>D18/I10</f>
        <v>3691.726103456933</v>
      </c>
      <c r="F18" s="152">
        <v>20000</v>
      </c>
      <c r="G18" s="153" t="s">
        <v>101</v>
      </c>
      <c r="H18" s="149" t="s">
        <v>351</v>
      </c>
      <c r="I18" s="149" t="s">
        <v>74</v>
      </c>
      <c r="J18" s="153" t="s">
        <v>412</v>
      </c>
      <c r="K18" s="2"/>
    </row>
    <row r="19" spans="1:12" ht="38.25">
      <c r="A19" s="150">
        <v>5</v>
      </c>
      <c r="B19" s="224" t="s">
        <v>382</v>
      </c>
      <c r="C19" s="341" t="s">
        <v>386</v>
      </c>
      <c r="D19" s="151">
        <f t="shared" si="0"/>
        <v>41666.66666666667</v>
      </c>
      <c r="E19" s="152">
        <f>D19/I10</f>
        <v>9229.315258642333</v>
      </c>
      <c r="F19" s="152">
        <v>50000</v>
      </c>
      <c r="G19" s="153" t="s">
        <v>411</v>
      </c>
      <c r="H19" s="149" t="s">
        <v>351</v>
      </c>
      <c r="I19" s="149" t="s">
        <v>74</v>
      </c>
      <c r="J19" s="153" t="s">
        <v>412</v>
      </c>
      <c r="K19" s="2"/>
      <c r="L19" s="327"/>
    </row>
    <row r="20" spans="1:10" ht="52.5" customHeight="1">
      <c r="A20" s="182"/>
      <c r="B20" s="304" t="s">
        <v>383</v>
      </c>
      <c r="C20" s="202"/>
      <c r="D20" s="305">
        <f>SUM(D15:D19)</f>
        <v>187500</v>
      </c>
      <c r="E20" s="306">
        <f>SUM(E15:E19)</f>
        <v>41531.918663890494</v>
      </c>
      <c r="F20" s="306">
        <f>SUM(F15:F19)</f>
        <v>225000</v>
      </c>
      <c r="G20" s="153"/>
      <c r="H20" s="149"/>
      <c r="I20" s="149"/>
      <c r="J20" s="153"/>
    </row>
    <row r="21" spans="1:10" ht="23.25" customHeight="1">
      <c r="A21" s="119"/>
      <c r="B21" s="245" t="s">
        <v>384</v>
      </c>
      <c r="C21" s="290"/>
      <c r="D21" s="306">
        <f>D14-D20</f>
        <v>0</v>
      </c>
      <c r="E21" s="306">
        <f>E14-E20</f>
        <v>0</v>
      </c>
      <c r="F21" s="306">
        <f>F14-F20</f>
        <v>0</v>
      </c>
      <c r="G21" s="107"/>
      <c r="H21" s="107"/>
      <c r="I21" s="107"/>
      <c r="J21" s="116"/>
    </row>
    <row r="22" spans="1:10" ht="12.75">
      <c r="A22" s="336"/>
      <c r="B22" s="336"/>
      <c r="C22" s="336"/>
      <c r="D22" s="336"/>
      <c r="E22" s="336"/>
      <c r="F22" s="336"/>
      <c r="G22" s="336"/>
      <c r="H22" s="336"/>
      <c r="I22" s="336"/>
      <c r="J22" s="336"/>
    </row>
    <row r="23" spans="1:10" ht="12.75">
      <c r="A23" s="336"/>
      <c r="B23" s="336" t="s">
        <v>415</v>
      </c>
      <c r="C23" s="71"/>
      <c r="D23" s="336" t="s">
        <v>325</v>
      </c>
      <c r="E23" s="336"/>
      <c r="F23" s="336"/>
      <c r="G23" s="336" t="s">
        <v>357</v>
      </c>
      <c r="H23" s="71"/>
      <c r="I23" s="336"/>
      <c r="J23" s="336"/>
    </row>
    <row r="24" spans="1:10" ht="12.75">
      <c r="A24" s="336"/>
      <c r="B24" s="336" t="s">
        <v>416</v>
      </c>
      <c r="C24" s="71"/>
      <c r="D24" s="336" t="s">
        <v>369</v>
      </c>
      <c r="E24" s="337"/>
      <c r="F24" s="336"/>
      <c r="G24" s="336" t="s">
        <v>358</v>
      </c>
      <c r="H24" s="71"/>
      <c r="I24" s="336"/>
      <c r="J24" s="336"/>
    </row>
    <row r="25" spans="1:10" ht="12.75">
      <c r="A25" s="338"/>
      <c r="B25" s="338"/>
      <c r="C25" s="71"/>
      <c r="D25" s="464"/>
      <c r="E25" s="465"/>
      <c r="F25" s="336"/>
      <c r="G25" s="336" t="s">
        <v>328</v>
      </c>
      <c r="H25" s="71"/>
      <c r="I25" s="336"/>
      <c r="J25" s="336"/>
    </row>
    <row r="26" spans="1:10" ht="12.75">
      <c r="A26" s="336"/>
      <c r="B26" s="336" t="s">
        <v>417</v>
      </c>
      <c r="C26" s="336"/>
      <c r="D26" s="336" t="s">
        <v>413</v>
      </c>
      <c r="E26" s="336"/>
      <c r="F26" s="336"/>
      <c r="G26" s="336"/>
      <c r="H26" s="336"/>
      <c r="I26" s="336"/>
      <c r="J26" s="336" t="s">
        <v>261</v>
      </c>
    </row>
    <row r="27" spans="1:10" ht="12.75">
      <c r="A27" s="336"/>
      <c r="B27" s="336" t="s">
        <v>418</v>
      </c>
      <c r="C27" s="336"/>
      <c r="D27" s="336" t="s">
        <v>414</v>
      </c>
      <c r="E27" s="336"/>
      <c r="F27" s="336"/>
      <c r="G27" s="336" t="s">
        <v>354</v>
      </c>
      <c r="H27" s="336"/>
      <c r="I27" s="336"/>
      <c r="J27" s="336" t="s">
        <v>363</v>
      </c>
    </row>
    <row r="28" spans="1:10" ht="12.75">
      <c r="A28" s="71"/>
      <c r="B28" s="71"/>
      <c r="C28" s="71"/>
      <c r="D28" s="71"/>
      <c r="E28" s="71"/>
      <c r="F28" s="71"/>
      <c r="G28" s="336" t="s">
        <v>361</v>
      </c>
      <c r="H28" s="71"/>
      <c r="I28" s="71"/>
      <c r="J28" s="71" t="s">
        <v>370</v>
      </c>
    </row>
    <row r="29" spans="1:10" ht="12.75">
      <c r="A29" s="71"/>
      <c r="B29" s="336"/>
      <c r="C29" s="71"/>
      <c r="D29" s="339"/>
      <c r="E29" s="71"/>
      <c r="F29" s="71"/>
      <c r="G29" s="340" t="s">
        <v>362</v>
      </c>
      <c r="H29" s="71"/>
      <c r="I29" s="71"/>
      <c r="J29" s="71"/>
    </row>
  </sheetData>
  <sheetProtection/>
  <mergeCells count="9">
    <mergeCell ref="I12:I13"/>
    <mergeCell ref="J12:J13"/>
    <mergeCell ref="D25:E25"/>
    <mergeCell ref="A12:A13"/>
    <mergeCell ref="B12:B13"/>
    <mergeCell ref="C12:C13"/>
    <mergeCell ref="D12:F12"/>
    <mergeCell ref="G12:G13"/>
    <mergeCell ref="H12:H13"/>
  </mergeCells>
  <printOptions/>
  <pageMargins left="0.21" right="0.23" top="0.34" bottom="0.41" header="0.17" footer="0.17"/>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G30" sqref="G30"/>
    </sheetView>
  </sheetViews>
  <sheetFormatPr defaultColWidth="9.140625" defaultRowHeight="12.75"/>
  <cols>
    <col min="1" max="1" width="6.28125" style="0" customWidth="1"/>
    <col min="2" max="2" width="21.421875" style="0" customWidth="1"/>
    <col min="3" max="3" width="14.7109375" style="0" customWidth="1"/>
    <col min="4" max="4" width="12.00390625" style="0" customWidth="1"/>
    <col min="5" max="5" width="14.00390625" style="0" customWidth="1"/>
    <col min="6" max="6" width="15.57421875" style="0" customWidth="1"/>
    <col min="7" max="7" width="14.8515625" style="0" customWidth="1"/>
    <col min="8" max="8" width="12.57421875" style="0" customWidth="1"/>
    <col min="9" max="9" width="11.421875" style="0" customWidth="1"/>
    <col min="10" max="10" width="14.28125" style="0" customWidth="1"/>
  </cols>
  <sheetData>
    <row r="1" spans="1:10" ht="12.75">
      <c r="A1" s="49" t="s">
        <v>54</v>
      </c>
      <c r="B1" s="50"/>
      <c r="C1" s="50"/>
      <c r="D1" s="50"/>
      <c r="E1" s="50"/>
      <c r="F1" s="50"/>
      <c r="G1" s="50"/>
      <c r="H1" s="50"/>
      <c r="I1" s="50"/>
      <c r="J1" s="50"/>
    </row>
    <row r="2" spans="1:10" ht="12.75">
      <c r="A2" s="49"/>
      <c r="B2" s="50"/>
      <c r="C2" s="50"/>
      <c r="D2" s="50"/>
      <c r="E2" s="50"/>
      <c r="F2" s="50"/>
      <c r="G2" s="50"/>
      <c r="H2" s="50"/>
      <c r="I2" s="50"/>
      <c r="J2" s="50"/>
    </row>
    <row r="3" spans="1:10" ht="12.75">
      <c r="A3" s="50"/>
      <c r="B3" s="50"/>
      <c r="C3" s="50"/>
      <c r="D3" s="50"/>
      <c r="E3" s="50"/>
      <c r="F3" s="50"/>
      <c r="G3" s="50"/>
      <c r="H3" s="50"/>
      <c r="I3" s="58" t="s">
        <v>79</v>
      </c>
      <c r="J3" s="50"/>
    </row>
    <row r="4" spans="1:10" ht="12.75">
      <c r="A4" s="50"/>
      <c r="B4" s="50"/>
      <c r="C4" s="50"/>
      <c r="D4" s="50"/>
      <c r="E4" s="50"/>
      <c r="F4" s="50"/>
      <c r="G4" s="50"/>
      <c r="H4" s="50"/>
      <c r="I4" s="58"/>
      <c r="J4" s="50"/>
    </row>
    <row r="5" spans="1:10" ht="12.75">
      <c r="A5" s="50"/>
      <c r="B5" s="50"/>
      <c r="C5" s="50"/>
      <c r="D5" s="50"/>
      <c r="E5" s="50"/>
      <c r="F5" s="50"/>
      <c r="G5" s="50"/>
      <c r="H5" s="50"/>
      <c r="I5" s="58"/>
      <c r="J5" s="50"/>
    </row>
    <row r="6" spans="1:10" ht="12.75">
      <c r="A6" s="50"/>
      <c r="B6" s="50"/>
      <c r="C6" s="50"/>
      <c r="D6" s="50"/>
      <c r="E6" s="50"/>
      <c r="F6" s="50"/>
      <c r="G6" s="50"/>
      <c r="H6" s="67" t="s">
        <v>170</v>
      </c>
      <c r="I6" s="58"/>
      <c r="J6" s="50"/>
    </row>
    <row r="7" spans="1:13" ht="12.75">
      <c r="A7" s="50"/>
      <c r="B7" s="50"/>
      <c r="C7" s="50"/>
      <c r="D7" s="51"/>
      <c r="E7" s="52"/>
      <c r="F7" s="52"/>
      <c r="G7" s="52"/>
      <c r="H7" s="70" t="s">
        <v>171</v>
      </c>
      <c r="I7" s="67"/>
      <c r="J7" s="50"/>
      <c r="K7" s="50"/>
      <c r="L7" s="50"/>
      <c r="M7" s="50"/>
    </row>
    <row r="8" spans="1:13" ht="12.75">
      <c r="A8" s="50"/>
      <c r="B8" s="50"/>
      <c r="C8" s="50"/>
      <c r="D8" s="49"/>
      <c r="E8" s="49"/>
      <c r="F8" s="49"/>
      <c r="G8" s="110"/>
      <c r="H8" s="70" t="s">
        <v>260</v>
      </c>
      <c r="I8" s="67"/>
      <c r="J8" s="50"/>
      <c r="K8" s="50"/>
      <c r="L8" s="50"/>
      <c r="M8" s="50"/>
    </row>
    <row r="9" spans="1:13" ht="12.75">
      <c r="A9" s="50"/>
      <c r="B9" s="51" t="s">
        <v>53</v>
      </c>
      <c r="C9" s="52"/>
      <c r="D9" s="49"/>
      <c r="E9" s="49"/>
      <c r="F9" s="49"/>
      <c r="G9" s="64"/>
      <c r="H9" s="50"/>
      <c r="I9" s="50"/>
      <c r="J9" s="50"/>
      <c r="K9" s="50"/>
      <c r="L9" s="50"/>
      <c r="M9" s="50"/>
    </row>
    <row r="10" spans="7:13" ht="12.75">
      <c r="G10" s="54"/>
      <c r="H10" s="54"/>
      <c r="I10" s="54"/>
      <c r="J10" s="50"/>
      <c r="K10" s="50"/>
      <c r="L10" s="54"/>
      <c r="M10" s="54"/>
    </row>
    <row r="11" spans="2:13" ht="12.75">
      <c r="B11" s="109" t="s">
        <v>70</v>
      </c>
      <c r="G11" s="54"/>
      <c r="H11" s="54"/>
      <c r="I11" s="49" t="s">
        <v>329</v>
      </c>
      <c r="J11" s="50"/>
      <c r="K11" s="50"/>
      <c r="L11" s="54"/>
      <c r="M11" s="54"/>
    </row>
    <row r="12" spans="7:11" ht="12.75" customHeight="1">
      <c r="G12" s="49"/>
      <c r="H12" s="49"/>
      <c r="I12" s="49" t="s">
        <v>330</v>
      </c>
      <c r="J12" s="49"/>
      <c r="K12" s="49"/>
    </row>
    <row r="13" spans="1:11" ht="12.75">
      <c r="A13" s="73" t="s">
        <v>12</v>
      </c>
      <c r="B13" s="12"/>
      <c r="C13" s="16"/>
      <c r="G13" s="49"/>
      <c r="H13" s="49"/>
      <c r="I13" s="49"/>
      <c r="J13" s="49"/>
      <c r="K13" s="49"/>
    </row>
    <row r="14" spans="1:10" ht="12.75" customHeight="1">
      <c r="A14" s="367" t="s">
        <v>1</v>
      </c>
      <c r="B14" s="372" t="s">
        <v>56</v>
      </c>
      <c r="C14" s="367" t="s">
        <v>2</v>
      </c>
      <c r="D14" s="369" t="s">
        <v>3</v>
      </c>
      <c r="E14" s="370"/>
      <c r="F14" s="371"/>
      <c r="G14" s="372" t="s">
        <v>60</v>
      </c>
      <c r="H14" s="372" t="s">
        <v>57</v>
      </c>
      <c r="I14" s="372" t="s">
        <v>58</v>
      </c>
      <c r="J14" s="372" t="s">
        <v>59</v>
      </c>
    </row>
    <row r="15" spans="1:10" ht="74.25" customHeight="1">
      <c r="A15" s="367"/>
      <c r="B15" s="367"/>
      <c r="C15" s="367"/>
      <c r="D15" s="117" t="s">
        <v>5</v>
      </c>
      <c r="E15" s="117" t="s">
        <v>6</v>
      </c>
      <c r="F15" s="117" t="s">
        <v>115</v>
      </c>
      <c r="G15" s="372"/>
      <c r="H15" s="367"/>
      <c r="I15" s="367"/>
      <c r="J15" s="372"/>
    </row>
    <row r="16" spans="1:10" ht="52.5" customHeight="1">
      <c r="A16" s="150">
        <v>1</v>
      </c>
      <c r="B16" s="150" t="s">
        <v>242</v>
      </c>
      <c r="C16" s="150" t="s">
        <v>241</v>
      </c>
      <c r="D16" s="151">
        <f>F16/1.2</f>
        <v>134583.33333333334</v>
      </c>
      <c r="E16" s="152">
        <f>D16/4.53</f>
        <v>29709.3451066961</v>
      </c>
      <c r="F16" s="152">
        <v>161500</v>
      </c>
      <c r="G16" s="172" t="s">
        <v>108</v>
      </c>
      <c r="H16" s="153" t="s">
        <v>106</v>
      </c>
      <c r="I16" s="42" t="s">
        <v>74</v>
      </c>
      <c r="J16" s="153" t="s">
        <v>189</v>
      </c>
    </row>
    <row r="17" spans="1:10" ht="51.75" customHeight="1">
      <c r="A17" s="150">
        <v>2</v>
      </c>
      <c r="B17" s="149" t="s">
        <v>323</v>
      </c>
      <c r="C17" s="150" t="s">
        <v>243</v>
      </c>
      <c r="D17" s="151">
        <f>F17/1.2</f>
        <v>134583.33333333334</v>
      </c>
      <c r="E17" s="152">
        <f>D17/4.53</f>
        <v>29709.3451066961</v>
      </c>
      <c r="F17" s="152">
        <v>161500</v>
      </c>
      <c r="G17" s="172" t="s">
        <v>108</v>
      </c>
      <c r="H17" s="153" t="s">
        <v>106</v>
      </c>
      <c r="I17" s="42" t="s">
        <v>74</v>
      </c>
      <c r="J17" s="153" t="s">
        <v>189</v>
      </c>
    </row>
    <row r="18" spans="1:10" ht="51.75" customHeight="1">
      <c r="A18" s="150">
        <v>3</v>
      </c>
      <c r="B18" s="149" t="s">
        <v>322</v>
      </c>
      <c r="C18" t="s">
        <v>319</v>
      </c>
      <c r="D18" s="151">
        <f>F18/1.2</f>
        <v>68333.33333333334</v>
      </c>
      <c r="E18" s="152">
        <f>D18/4.53</f>
        <v>15084.621044885947</v>
      </c>
      <c r="F18" s="152">
        <v>82000</v>
      </c>
      <c r="G18" s="172" t="s">
        <v>108</v>
      </c>
      <c r="H18" s="153" t="s">
        <v>106</v>
      </c>
      <c r="I18" s="42" t="s">
        <v>74</v>
      </c>
      <c r="J18" s="153" t="s">
        <v>189</v>
      </c>
    </row>
    <row r="19" spans="1:10" ht="12.75">
      <c r="A19" s="28"/>
      <c r="B19" s="60" t="s">
        <v>8</v>
      </c>
      <c r="C19" s="60"/>
      <c r="D19" s="118">
        <f>SUM(D16:D18)</f>
        <v>337500</v>
      </c>
      <c r="E19" s="118">
        <f>SUM(E16:E18)</f>
        <v>74503.31125827815</v>
      </c>
      <c r="F19" s="118">
        <f>SUM(F16:F18)</f>
        <v>405000</v>
      </c>
      <c r="G19" s="28"/>
      <c r="H19" s="125"/>
      <c r="I19" s="28"/>
      <c r="J19" s="76"/>
    </row>
    <row r="20" spans="1:10" ht="12.75">
      <c r="A20" s="279" t="s">
        <v>325</v>
      </c>
      <c r="B20" s="279"/>
      <c r="C20" s="279"/>
      <c r="D20" s="279"/>
      <c r="E20" s="279"/>
      <c r="F20" s="279"/>
      <c r="G20" s="279"/>
      <c r="H20" s="279"/>
      <c r="I20" s="279"/>
      <c r="J20" s="279"/>
    </row>
    <row r="21" spans="1:10" ht="12.75" customHeight="1">
      <c r="A21" s="279" t="s">
        <v>326</v>
      </c>
      <c r="B21" s="279"/>
      <c r="C21" s="279"/>
      <c r="D21" s="279"/>
      <c r="E21" s="279"/>
      <c r="F21" s="279"/>
      <c r="G21" s="279" t="s">
        <v>334</v>
      </c>
      <c r="H21" s="279"/>
      <c r="I21" s="279"/>
      <c r="J21" s="279"/>
    </row>
    <row r="22" spans="1:10" ht="12.75" customHeight="1">
      <c r="A22" s="279"/>
      <c r="B22" s="279"/>
      <c r="C22" s="279"/>
      <c r="D22" s="378" t="s">
        <v>331</v>
      </c>
      <c r="E22" s="378"/>
      <c r="F22" s="378"/>
      <c r="G22" s="279" t="s">
        <v>335</v>
      </c>
      <c r="H22" s="279"/>
      <c r="I22" s="279"/>
      <c r="J22" s="279"/>
    </row>
    <row r="23" spans="1:10" ht="12.75">
      <c r="A23" s="280"/>
      <c r="B23" s="280"/>
      <c r="C23" s="281" t="s">
        <v>267</v>
      </c>
      <c r="D23" s="378" t="s">
        <v>328</v>
      </c>
      <c r="E23" s="366"/>
      <c r="F23" s="366"/>
      <c r="G23" s="279" t="s">
        <v>336</v>
      </c>
      <c r="H23" s="279"/>
      <c r="I23" s="279"/>
      <c r="J23" s="279"/>
    </row>
    <row r="24" spans="1:10" ht="12.75">
      <c r="A24" s="279"/>
      <c r="B24" s="279"/>
      <c r="C24" s="279"/>
      <c r="D24" s="279"/>
      <c r="E24" s="279"/>
      <c r="F24" s="279"/>
      <c r="G24" s="279"/>
      <c r="H24" s="279"/>
      <c r="I24" s="279" t="s">
        <v>261</v>
      </c>
      <c r="J24" s="279"/>
    </row>
    <row r="25" spans="1:10" ht="12.75">
      <c r="A25" s="279"/>
      <c r="B25" s="279"/>
      <c r="C25" s="279"/>
      <c r="D25" s="279"/>
      <c r="E25" s="279"/>
      <c r="F25" s="279"/>
      <c r="G25" s="279"/>
      <c r="H25" s="279"/>
      <c r="I25" s="279" t="s">
        <v>262</v>
      </c>
      <c r="J25" s="279"/>
    </row>
  </sheetData>
  <sheetProtection/>
  <mergeCells count="10">
    <mergeCell ref="B14:B15"/>
    <mergeCell ref="A14:A15"/>
    <mergeCell ref="C14:C15"/>
    <mergeCell ref="D22:F22"/>
    <mergeCell ref="D23:F23"/>
    <mergeCell ref="J14:J15"/>
    <mergeCell ref="D14:F14"/>
    <mergeCell ref="G14:G15"/>
    <mergeCell ref="H14:H15"/>
    <mergeCell ref="I14:I15"/>
  </mergeCells>
  <printOptions/>
  <pageMargins left="0.26" right="0.25" top="0.61" bottom="0.68" header="0.35" footer="0.4"/>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D17" sqref="D17:D19"/>
    </sheetView>
  </sheetViews>
  <sheetFormatPr defaultColWidth="9.140625" defaultRowHeight="12.75"/>
  <cols>
    <col min="1" max="1" width="6.8515625" style="0" customWidth="1"/>
    <col min="2" max="2" width="26.7109375" style="0" customWidth="1"/>
    <col min="3" max="3" width="14.7109375" style="0" customWidth="1"/>
    <col min="4" max="4" width="11.7109375" style="0" customWidth="1"/>
    <col min="5" max="5" width="12.00390625" style="0" customWidth="1"/>
    <col min="6" max="6" width="12.28125" style="0" customWidth="1"/>
    <col min="7" max="7" width="13.421875" style="0" customWidth="1"/>
    <col min="8" max="8" width="11.421875" style="0" customWidth="1"/>
    <col min="9" max="9" width="11.57421875" style="0" customWidth="1"/>
    <col min="10" max="10" width="13.851562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80</v>
      </c>
      <c r="J2" s="50"/>
    </row>
    <row r="3" spans="1:10" ht="12.75">
      <c r="A3" s="50"/>
      <c r="B3" s="50"/>
      <c r="C3" s="50"/>
      <c r="D3" s="50"/>
      <c r="E3" s="50"/>
      <c r="F3" s="50"/>
      <c r="G3" s="50"/>
      <c r="H3" s="50"/>
      <c r="I3" s="58"/>
      <c r="J3" s="50"/>
    </row>
    <row r="4" spans="1:10" ht="12.75">
      <c r="A4" s="50"/>
      <c r="B4" s="50"/>
      <c r="C4" s="50"/>
      <c r="D4" s="50"/>
      <c r="E4" s="50"/>
      <c r="F4" s="50"/>
      <c r="G4" s="50"/>
      <c r="H4" s="50"/>
      <c r="I4" s="58"/>
      <c r="J4" s="50"/>
    </row>
    <row r="5" spans="1:10" ht="13.5" customHeight="1">
      <c r="A5" s="50"/>
      <c r="B5" s="50"/>
      <c r="C5" s="50"/>
      <c r="D5" s="50"/>
      <c r="E5" s="50"/>
      <c r="F5" s="50"/>
      <c r="G5" s="50"/>
      <c r="H5" s="50"/>
      <c r="I5" s="58"/>
      <c r="J5" s="50"/>
    </row>
    <row r="6" spans="1:10" ht="12.75">
      <c r="A6" s="50"/>
      <c r="B6" s="50"/>
      <c r="C6" s="50"/>
      <c r="D6" s="50"/>
      <c r="E6" s="50"/>
      <c r="F6" s="50"/>
      <c r="G6" s="50"/>
      <c r="H6" s="50"/>
      <c r="I6" s="373"/>
      <c r="J6" s="374"/>
    </row>
    <row r="7" spans="1:10" ht="12.75">
      <c r="A7" s="49"/>
      <c r="B7" s="49"/>
      <c r="C7" s="50"/>
      <c r="D7" s="50"/>
      <c r="E7" s="50"/>
      <c r="F7" s="50"/>
      <c r="G7" s="50"/>
      <c r="H7" s="67" t="s">
        <v>170</v>
      </c>
      <c r="I7" s="58"/>
      <c r="J7" s="50"/>
    </row>
    <row r="8" spans="1:11" ht="12.75">
      <c r="A8" s="50"/>
      <c r="B8" s="50"/>
      <c r="C8" s="50"/>
      <c r="D8" s="51"/>
      <c r="E8" s="52"/>
      <c r="F8" s="52"/>
      <c r="G8" s="52"/>
      <c r="H8" s="70" t="s">
        <v>171</v>
      </c>
      <c r="I8" s="67"/>
      <c r="J8" s="50"/>
      <c r="K8" s="50"/>
    </row>
    <row r="9" spans="1:11" ht="12.75">
      <c r="A9" s="50"/>
      <c r="B9" s="50"/>
      <c r="C9" s="50"/>
      <c r="D9" s="49"/>
      <c r="E9" s="49"/>
      <c r="F9" s="49"/>
      <c r="G9" s="110"/>
      <c r="H9" s="70" t="s">
        <v>260</v>
      </c>
      <c r="I9" s="67"/>
      <c r="J9" s="50"/>
      <c r="K9" s="50"/>
    </row>
    <row r="10" spans="1:11" ht="12.75">
      <c r="A10" s="51" t="s">
        <v>72</v>
      </c>
      <c r="B10" s="52"/>
      <c r="C10" s="52"/>
      <c r="D10" s="49"/>
      <c r="E10" s="49"/>
      <c r="F10" s="49"/>
      <c r="G10" s="64"/>
      <c r="H10" s="50"/>
      <c r="I10" s="50"/>
      <c r="J10" s="50"/>
      <c r="K10" s="50"/>
    </row>
    <row r="11" spans="7:11" ht="12.75">
      <c r="G11" s="54"/>
      <c r="H11" s="54"/>
      <c r="I11" s="54"/>
      <c r="J11" s="50"/>
      <c r="K11" s="50"/>
    </row>
    <row r="12" spans="1:11" ht="12.75">
      <c r="A12" s="109" t="s">
        <v>71</v>
      </c>
      <c r="B12" s="111"/>
      <c r="C12" s="111"/>
      <c r="G12" s="54"/>
      <c r="H12" s="54"/>
      <c r="I12" s="49" t="s">
        <v>329</v>
      </c>
      <c r="J12" s="50"/>
      <c r="K12" s="50"/>
    </row>
    <row r="13" spans="1:11" ht="12.75">
      <c r="A13" s="111"/>
      <c r="B13" s="111"/>
      <c r="C13" s="111"/>
      <c r="E13" s="49"/>
      <c r="F13" s="50"/>
      <c r="G13" s="262"/>
      <c r="H13" s="232"/>
      <c r="I13" s="49" t="s">
        <v>330</v>
      </c>
      <c r="J13" s="49"/>
      <c r="K13" s="232"/>
    </row>
    <row r="14" spans="1:11" ht="12.75">
      <c r="A14" s="112" t="s">
        <v>13</v>
      </c>
      <c r="B14" s="113"/>
      <c r="C14" s="111"/>
      <c r="E14" s="49"/>
      <c r="F14" s="49"/>
      <c r="G14" s="49"/>
      <c r="H14" s="66"/>
      <c r="I14" s="54"/>
      <c r="J14" s="54"/>
      <c r="K14" s="54"/>
    </row>
    <row r="15" spans="1:10" ht="12.75" customHeight="1">
      <c r="A15" s="367" t="s">
        <v>1</v>
      </c>
      <c r="B15" s="372" t="s">
        <v>56</v>
      </c>
      <c r="C15" s="367" t="s">
        <v>2</v>
      </c>
      <c r="D15" s="369" t="s">
        <v>3</v>
      </c>
      <c r="E15" s="370"/>
      <c r="F15" s="371"/>
      <c r="G15" s="372" t="s">
        <v>60</v>
      </c>
      <c r="H15" s="372" t="s">
        <v>57</v>
      </c>
      <c r="I15" s="372" t="s">
        <v>58</v>
      </c>
      <c r="J15" s="372" t="s">
        <v>59</v>
      </c>
    </row>
    <row r="16" spans="1:10" ht="51.75" customHeight="1">
      <c r="A16" s="380"/>
      <c r="B16" s="380"/>
      <c r="C16" s="380"/>
      <c r="D16" s="75" t="s">
        <v>5</v>
      </c>
      <c r="E16" s="75" t="s">
        <v>6</v>
      </c>
      <c r="F16" s="75" t="s">
        <v>7</v>
      </c>
      <c r="G16" s="381"/>
      <c r="H16" s="380"/>
      <c r="I16" s="380"/>
      <c r="J16" s="381"/>
    </row>
    <row r="17" spans="1:10" s="2" customFormat="1" ht="51">
      <c r="A17" s="150">
        <v>1</v>
      </c>
      <c r="B17" s="149" t="s">
        <v>204</v>
      </c>
      <c r="C17" s="149" t="s">
        <v>14</v>
      </c>
      <c r="D17" s="151">
        <f>F17/1.2</f>
        <v>58333.333333333336</v>
      </c>
      <c r="E17" s="152">
        <f>D17/4.53</f>
        <v>12877.115526122148</v>
      </c>
      <c r="F17" s="152">
        <v>70000</v>
      </c>
      <c r="G17" s="172" t="s">
        <v>207</v>
      </c>
      <c r="H17" s="153" t="s">
        <v>106</v>
      </c>
      <c r="I17" s="149" t="s">
        <v>74</v>
      </c>
      <c r="J17" s="153" t="s">
        <v>189</v>
      </c>
    </row>
    <row r="18" spans="1:10" s="2" customFormat="1" ht="51">
      <c r="A18" s="150">
        <v>2</v>
      </c>
      <c r="B18" s="149" t="s">
        <v>206</v>
      </c>
      <c r="C18" s="149" t="s">
        <v>205</v>
      </c>
      <c r="D18" s="151">
        <f>F18/1.2</f>
        <v>16666.666666666668</v>
      </c>
      <c r="E18" s="152">
        <f>D18/4.53</f>
        <v>3679.175864606328</v>
      </c>
      <c r="F18" s="152">
        <v>20000</v>
      </c>
      <c r="G18" s="149" t="s">
        <v>207</v>
      </c>
      <c r="H18" s="153" t="s">
        <v>106</v>
      </c>
      <c r="I18" s="42" t="s">
        <v>74</v>
      </c>
      <c r="J18" s="153" t="s">
        <v>189</v>
      </c>
    </row>
    <row r="19" spans="1:10" ht="15" customHeight="1">
      <c r="A19" s="28"/>
      <c r="B19" s="60" t="s">
        <v>8</v>
      </c>
      <c r="C19" s="60"/>
      <c r="D19" s="118">
        <f>SUM(D17:D18)</f>
        <v>75000</v>
      </c>
      <c r="E19" s="118">
        <f>SUM(E17:E18)</f>
        <v>16556.291390728475</v>
      </c>
      <c r="F19" s="118">
        <f>SUM(F17:F18)</f>
        <v>90000</v>
      </c>
      <c r="G19" s="28"/>
      <c r="H19" s="28"/>
      <c r="I19" s="28"/>
      <c r="J19" s="76"/>
    </row>
    <row r="20" spans="1:10" ht="15" customHeight="1">
      <c r="A20" s="279" t="s">
        <v>325</v>
      </c>
      <c r="B20" s="279"/>
      <c r="C20" s="279"/>
      <c r="D20" s="279"/>
      <c r="E20" s="279"/>
      <c r="F20" s="279"/>
      <c r="G20" s="279"/>
      <c r="H20" s="279"/>
      <c r="I20" s="279"/>
      <c r="J20" s="279"/>
    </row>
    <row r="21" spans="1:10" ht="15" customHeight="1">
      <c r="A21" s="279" t="s">
        <v>326</v>
      </c>
      <c r="B21" s="279"/>
      <c r="C21" s="279"/>
      <c r="D21" s="279"/>
      <c r="E21" s="279"/>
      <c r="F21" s="279"/>
      <c r="G21" s="279" t="s">
        <v>263</v>
      </c>
      <c r="H21" s="279"/>
      <c r="I21" s="279"/>
      <c r="J21" s="279"/>
    </row>
    <row r="22" spans="1:10" ht="15" customHeight="1">
      <c r="A22" s="279"/>
      <c r="B22" s="279"/>
      <c r="C22" s="279"/>
      <c r="D22" s="378" t="s">
        <v>332</v>
      </c>
      <c r="E22" s="378"/>
      <c r="F22" s="378"/>
      <c r="G22" s="279" t="s">
        <v>185</v>
      </c>
      <c r="H22" s="279"/>
      <c r="I22" s="279"/>
      <c r="J22" s="279"/>
    </row>
    <row r="23" spans="1:10" ht="12.75">
      <c r="A23" s="280"/>
      <c r="B23" s="280"/>
      <c r="C23" s="281" t="s">
        <v>267</v>
      </c>
      <c r="D23" s="366" t="s">
        <v>328</v>
      </c>
      <c r="E23" s="366"/>
      <c r="F23" s="366"/>
      <c r="G23" s="279" t="s">
        <v>264</v>
      </c>
      <c r="H23" s="279"/>
      <c r="I23" s="279"/>
      <c r="J23" s="279"/>
    </row>
    <row r="24" spans="1:10" ht="12.75">
      <c r="A24" s="279"/>
      <c r="B24" s="279"/>
      <c r="C24" s="279"/>
      <c r="D24" s="279"/>
      <c r="E24" s="279"/>
      <c r="F24" s="279"/>
      <c r="G24" s="279"/>
      <c r="H24" s="279"/>
      <c r="I24" s="279" t="s">
        <v>261</v>
      </c>
      <c r="J24" s="279"/>
    </row>
    <row r="25" spans="1:10" ht="12.75">
      <c r="A25" s="279"/>
      <c r="B25" s="279"/>
      <c r="C25" s="279"/>
      <c r="D25" s="279"/>
      <c r="E25" s="279"/>
      <c r="F25" s="279"/>
      <c r="G25" s="279"/>
      <c r="H25" s="279"/>
      <c r="I25" s="279" t="s">
        <v>262</v>
      </c>
      <c r="J25" s="279"/>
    </row>
    <row r="26" spans="1:10" ht="12.75">
      <c r="A26" s="50"/>
      <c r="B26" s="57"/>
      <c r="C26" s="57"/>
      <c r="D26" s="232"/>
      <c r="E26" s="232"/>
      <c r="F26" s="232"/>
      <c r="G26" s="50"/>
      <c r="H26" s="50"/>
      <c r="I26" s="50"/>
      <c r="J26" s="50"/>
    </row>
    <row r="27" spans="2:10" ht="12.75">
      <c r="B27" s="50"/>
      <c r="C27" s="50"/>
      <c r="D27" s="50"/>
      <c r="E27" s="50"/>
      <c r="F27" s="50"/>
      <c r="G27" s="50"/>
      <c r="H27" s="50"/>
      <c r="I27" s="50"/>
      <c r="J27" s="50"/>
    </row>
    <row r="28" spans="2:10" ht="12.75">
      <c r="B28" s="50"/>
      <c r="C28" s="50"/>
      <c r="D28" s="50"/>
      <c r="E28" s="50"/>
      <c r="F28" s="50"/>
      <c r="G28" s="50"/>
      <c r="H28" s="50"/>
      <c r="I28" s="50"/>
      <c r="J28" s="50"/>
    </row>
  </sheetData>
  <sheetProtection/>
  <mergeCells count="11">
    <mergeCell ref="I6:J6"/>
    <mergeCell ref="J15:J16"/>
    <mergeCell ref="G15:G16"/>
    <mergeCell ref="D23:F23"/>
    <mergeCell ref="H15:H16"/>
    <mergeCell ref="I15:I16"/>
    <mergeCell ref="D15:F15"/>
    <mergeCell ref="D22:F22"/>
    <mergeCell ref="A15:A16"/>
    <mergeCell ref="B15:B16"/>
    <mergeCell ref="C15:C16"/>
  </mergeCells>
  <printOptions/>
  <pageMargins left="0.3" right="0.26" top="0.7" bottom="0.66" header="0.39"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6"/>
  <sheetViews>
    <sheetView zoomScalePageLayoutView="0" workbookViewId="0" topLeftCell="A1">
      <selection activeCell="D26" sqref="D26"/>
    </sheetView>
  </sheetViews>
  <sheetFormatPr defaultColWidth="9.140625" defaultRowHeight="12.75"/>
  <cols>
    <col min="1" max="1" width="5.421875" style="0" customWidth="1"/>
    <col min="2" max="2" width="30.00390625" style="0" customWidth="1"/>
    <col min="3" max="3" width="14.421875" style="0" customWidth="1"/>
    <col min="4" max="4" width="12.57421875" style="0" customWidth="1"/>
    <col min="5" max="5" width="11.00390625" style="0" customWidth="1"/>
    <col min="6" max="6" width="11.57421875" style="0" customWidth="1"/>
    <col min="7" max="7" width="11.421875" style="0" customWidth="1"/>
    <col min="8" max="8" width="13.8515625" style="0" customWidth="1"/>
    <col min="9" max="9" width="11.7109375" style="0" customWidth="1"/>
    <col min="10" max="10" width="14.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81</v>
      </c>
      <c r="J2" s="50"/>
    </row>
    <row r="3" spans="1:10" ht="12.75">
      <c r="A3" s="50"/>
      <c r="B3" s="50"/>
      <c r="C3" s="50"/>
      <c r="D3" s="50"/>
      <c r="E3" s="50"/>
      <c r="F3" s="50"/>
      <c r="G3" s="50"/>
      <c r="H3" s="50"/>
      <c r="I3" s="373"/>
      <c r="J3" s="374"/>
    </row>
    <row r="4" spans="1:12" ht="12.75">
      <c r="A4" s="50"/>
      <c r="B4" s="50"/>
      <c r="C4" s="50"/>
      <c r="D4" s="50"/>
      <c r="E4" s="50"/>
      <c r="F4" s="50"/>
      <c r="G4" s="50"/>
      <c r="H4" s="50"/>
      <c r="I4" s="67"/>
      <c r="J4" s="67"/>
      <c r="K4" s="50"/>
      <c r="L4" s="50"/>
    </row>
    <row r="5" spans="1:12" ht="12.75">
      <c r="A5" s="49"/>
      <c r="B5" s="49"/>
      <c r="C5" s="50"/>
      <c r="D5" s="50"/>
      <c r="E5" s="50"/>
      <c r="F5" s="50"/>
      <c r="G5" s="50"/>
      <c r="H5" s="69" t="s">
        <v>170</v>
      </c>
      <c r="I5" s="58"/>
      <c r="J5" s="50"/>
      <c r="L5" s="50"/>
    </row>
    <row r="6" spans="1:12" ht="12.75">
      <c r="A6" s="50"/>
      <c r="B6" s="50"/>
      <c r="C6" s="50"/>
      <c r="D6" s="51"/>
      <c r="E6" s="52"/>
      <c r="F6" s="52"/>
      <c r="G6" s="52"/>
      <c r="H6" s="69" t="s">
        <v>171</v>
      </c>
      <c r="I6" s="67"/>
      <c r="J6" s="50"/>
      <c r="K6" s="50"/>
      <c r="L6" s="50"/>
    </row>
    <row r="7" spans="1:12" ht="12.75">
      <c r="A7" s="50"/>
      <c r="B7" s="50"/>
      <c r="C7" s="50"/>
      <c r="D7" s="51"/>
      <c r="E7" s="52"/>
      <c r="F7" s="52"/>
      <c r="G7" s="110"/>
      <c r="H7" s="69" t="s">
        <v>260</v>
      </c>
      <c r="I7" s="67"/>
      <c r="J7" s="50"/>
      <c r="K7" s="50"/>
      <c r="L7" s="50"/>
    </row>
    <row r="8" spans="1:12" ht="12.75">
      <c r="A8" s="50"/>
      <c r="B8" s="50"/>
      <c r="C8" s="50"/>
      <c r="D8" s="49"/>
      <c r="E8" s="49"/>
      <c r="F8" s="49"/>
      <c r="G8" s="64"/>
      <c r="H8" s="50"/>
      <c r="I8" s="50"/>
      <c r="J8" s="50"/>
      <c r="K8" s="50"/>
      <c r="L8" s="50"/>
    </row>
    <row r="9" spans="1:12" ht="12.75">
      <c r="A9" s="50"/>
      <c r="B9" s="51" t="s">
        <v>53</v>
      </c>
      <c r="C9" s="52"/>
      <c r="D9" s="49"/>
      <c r="E9" s="49"/>
      <c r="F9" s="49"/>
      <c r="G9" s="54"/>
      <c r="H9" s="54"/>
      <c r="I9" s="54"/>
      <c r="J9" s="50"/>
      <c r="K9" s="50"/>
      <c r="L9" s="50"/>
    </row>
    <row r="10" spans="1:12" ht="12.75">
      <c r="A10" s="50"/>
      <c r="B10" s="51"/>
      <c r="C10" s="52"/>
      <c r="D10" s="49"/>
      <c r="E10" s="49"/>
      <c r="F10" s="49"/>
      <c r="G10" s="54"/>
      <c r="H10" s="54"/>
      <c r="I10" s="54"/>
      <c r="J10" s="50"/>
      <c r="K10" s="50"/>
      <c r="L10" s="54"/>
    </row>
    <row r="11" spans="2:12" ht="12.75">
      <c r="B11" s="109" t="s">
        <v>70</v>
      </c>
      <c r="C11" s="109"/>
      <c r="G11" s="262"/>
      <c r="H11" s="232"/>
      <c r="I11" s="49" t="s">
        <v>329</v>
      </c>
      <c r="J11" s="50"/>
      <c r="K11" s="232"/>
      <c r="L11" s="54"/>
    </row>
    <row r="12" spans="2:11" ht="12.75">
      <c r="B12" s="109"/>
      <c r="C12" s="109"/>
      <c r="G12" s="49"/>
      <c r="H12" s="66"/>
      <c r="I12" s="49" t="s">
        <v>330</v>
      </c>
      <c r="J12" s="49"/>
      <c r="K12" s="54"/>
    </row>
    <row r="13" spans="1:3" ht="12.75">
      <c r="A13" s="114" t="s">
        <v>9</v>
      </c>
      <c r="B13" s="109"/>
      <c r="C13" s="109"/>
    </row>
    <row r="14" spans="1:10" ht="12.75" customHeight="1">
      <c r="A14" s="367" t="s">
        <v>1</v>
      </c>
      <c r="B14" s="372" t="s">
        <v>56</v>
      </c>
      <c r="C14" s="367" t="s">
        <v>2</v>
      </c>
      <c r="D14" s="369" t="s">
        <v>3</v>
      </c>
      <c r="E14" s="370"/>
      <c r="F14" s="371"/>
      <c r="G14" s="372" t="s">
        <v>60</v>
      </c>
      <c r="H14" s="372" t="s">
        <v>57</v>
      </c>
      <c r="I14" s="372" t="s">
        <v>58</v>
      </c>
      <c r="J14" s="372" t="s">
        <v>59</v>
      </c>
    </row>
    <row r="15" spans="1:10" ht="65.25" customHeight="1">
      <c r="A15" s="367"/>
      <c r="B15" s="367"/>
      <c r="C15" s="367"/>
      <c r="D15" s="117" t="s">
        <v>5</v>
      </c>
      <c r="E15" s="117" t="s">
        <v>6</v>
      </c>
      <c r="F15" s="117" t="s">
        <v>7</v>
      </c>
      <c r="G15" s="372"/>
      <c r="H15" s="367"/>
      <c r="I15" s="367"/>
      <c r="J15" s="372"/>
    </row>
    <row r="16" spans="1:10" ht="38.25">
      <c r="A16" s="42">
        <v>1</v>
      </c>
      <c r="B16" s="153" t="s">
        <v>238</v>
      </c>
      <c r="C16" s="153" t="s">
        <v>239</v>
      </c>
      <c r="D16" s="151">
        <f>F16/1.2</f>
        <v>124166.66666666667</v>
      </c>
      <c r="E16" s="173">
        <f>D16/4.53</f>
        <v>27409.860191317144</v>
      </c>
      <c r="F16" s="155">
        <v>149000</v>
      </c>
      <c r="G16" s="153" t="s">
        <v>101</v>
      </c>
      <c r="H16" s="42" t="s">
        <v>106</v>
      </c>
      <c r="I16" s="42" t="s">
        <v>74</v>
      </c>
      <c r="J16" s="153" t="s">
        <v>189</v>
      </c>
    </row>
    <row r="17" spans="1:10" ht="38.25">
      <c r="A17" s="42">
        <v>2</v>
      </c>
      <c r="B17" s="153" t="s">
        <v>117</v>
      </c>
      <c r="C17" s="166" t="s">
        <v>240</v>
      </c>
      <c r="D17" s="151">
        <f>F17/1.2</f>
        <v>3333.3333333333335</v>
      </c>
      <c r="E17" s="173">
        <f>D17/4.53</f>
        <v>735.8351729212657</v>
      </c>
      <c r="F17" s="155">
        <v>4000</v>
      </c>
      <c r="G17" s="153" t="s">
        <v>101</v>
      </c>
      <c r="H17" s="42" t="s">
        <v>106</v>
      </c>
      <c r="I17" s="42" t="s">
        <v>74</v>
      </c>
      <c r="J17" s="153" t="s">
        <v>189</v>
      </c>
    </row>
    <row r="18" spans="1:10" ht="12.75">
      <c r="A18" s="42"/>
      <c r="B18" s="43" t="s">
        <v>8</v>
      </c>
      <c r="C18" s="43"/>
      <c r="D18" s="120">
        <f>SUM(D16:D17)</f>
        <v>127500</v>
      </c>
      <c r="E18" s="120">
        <f>SUM(E16:E17)</f>
        <v>28145.69536423841</v>
      </c>
      <c r="F18" s="120">
        <f>SUM(F16:F17)</f>
        <v>153000</v>
      </c>
      <c r="G18" s="153"/>
      <c r="H18" s="42"/>
      <c r="I18" s="42"/>
      <c r="J18" s="153"/>
    </row>
    <row r="19" spans="1:10" ht="12.75">
      <c r="A19" s="279" t="s">
        <v>325</v>
      </c>
      <c r="B19" s="279"/>
      <c r="C19" s="279"/>
      <c r="D19" s="279"/>
      <c r="E19" s="279"/>
      <c r="F19" s="279"/>
      <c r="G19" s="279"/>
      <c r="H19" s="279"/>
      <c r="I19" s="279"/>
      <c r="J19" s="279"/>
    </row>
    <row r="20" spans="1:10" ht="12.75">
      <c r="A20" s="279" t="s">
        <v>326</v>
      </c>
      <c r="B20" s="279"/>
      <c r="C20" s="279"/>
      <c r="D20" s="279"/>
      <c r="E20" s="279"/>
      <c r="F20" s="279"/>
      <c r="G20" s="279" t="s">
        <v>263</v>
      </c>
      <c r="H20" s="279"/>
      <c r="I20" s="279"/>
      <c r="J20" s="279"/>
    </row>
    <row r="21" spans="1:10" ht="12.75">
      <c r="A21" s="279"/>
      <c r="B21" s="279"/>
      <c r="C21" s="279"/>
      <c r="D21" s="279" t="s">
        <v>337</v>
      </c>
      <c r="E21" s="279"/>
      <c r="F21" s="279"/>
      <c r="G21" s="279" t="s">
        <v>185</v>
      </c>
      <c r="H21" s="279"/>
      <c r="I21" s="279"/>
      <c r="J21" s="279"/>
    </row>
    <row r="22" spans="1:10" ht="12.75">
      <c r="A22" s="280"/>
      <c r="B22" s="280"/>
      <c r="C22" s="281" t="s">
        <v>267</v>
      </c>
      <c r="D22" s="282" t="s">
        <v>338</v>
      </c>
      <c r="E22" s="282"/>
      <c r="F22" s="279"/>
      <c r="G22" s="279" t="s">
        <v>264</v>
      </c>
      <c r="H22" s="279"/>
      <c r="I22" s="279"/>
      <c r="J22" s="279"/>
    </row>
    <row r="23" spans="1:10" ht="12.75">
      <c r="A23" s="279"/>
      <c r="B23" s="279"/>
      <c r="C23" s="279"/>
      <c r="D23" s="279"/>
      <c r="E23" s="279"/>
      <c r="F23" s="279"/>
      <c r="G23" s="279"/>
      <c r="H23" s="279"/>
      <c r="I23" s="279" t="s">
        <v>261</v>
      </c>
      <c r="J23" s="279"/>
    </row>
    <row r="24" spans="1:10" ht="12.75">
      <c r="A24" s="279"/>
      <c r="B24" s="279"/>
      <c r="C24" s="279"/>
      <c r="D24" s="279"/>
      <c r="E24" s="279"/>
      <c r="F24" s="279"/>
      <c r="G24" s="279"/>
      <c r="H24" s="279"/>
      <c r="I24" s="279" t="s">
        <v>262</v>
      </c>
      <c r="J24" s="279"/>
    </row>
    <row r="25" spans="1:10" ht="12.75">
      <c r="A25" s="265"/>
      <c r="B25" s="158"/>
      <c r="C25" s="158"/>
      <c r="D25" s="242"/>
      <c r="E25" s="242"/>
      <c r="F25" s="242"/>
      <c r="G25" s="265"/>
      <c r="H25" s="265"/>
      <c r="I25" s="265"/>
      <c r="J25" s="265"/>
    </row>
    <row r="26" spans="2:10" ht="12.75">
      <c r="B26" s="50"/>
      <c r="C26" s="50"/>
      <c r="D26" s="50"/>
      <c r="E26" s="50"/>
      <c r="F26" s="50"/>
      <c r="G26" s="50"/>
      <c r="H26" s="50"/>
      <c r="I26" s="50"/>
      <c r="J26" s="50"/>
    </row>
    <row r="27" spans="2:10" ht="12.75" customHeight="1">
      <c r="B27" s="50"/>
      <c r="C27" s="50"/>
      <c r="D27" s="50"/>
      <c r="E27" s="50"/>
      <c r="F27" s="50"/>
      <c r="G27" s="50"/>
      <c r="H27" s="50"/>
      <c r="I27" s="50"/>
      <c r="J27" s="50"/>
    </row>
    <row r="28" spans="2:10" ht="12.75" customHeight="1">
      <c r="B28" s="50"/>
      <c r="C28" s="50"/>
      <c r="D28" s="50"/>
      <c r="E28" s="50"/>
      <c r="F28" s="50"/>
      <c r="G28" s="50"/>
      <c r="H28" s="50"/>
      <c r="I28" s="50"/>
      <c r="J28" s="50"/>
    </row>
    <row r="29" spans="2:10" ht="12.75">
      <c r="B29" s="57"/>
      <c r="C29" s="57"/>
      <c r="D29" s="232"/>
      <c r="E29" s="232"/>
      <c r="F29" s="232"/>
      <c r="G29" s="50"/>
      <c r="H29" s="50"/>
      <c r="I29" s="50"/>
      <c r="J29" s="50"/>
    </row>
    <row r="30" spans="2:10" ht="12.75">
      <c r="B30" s="50"/>
      <c r="C30" s="50"/>
      <c r="D30" s="50"/>
      <c r="E30" s="50"/>
      <c r="F30" s="50"/>
      <c r="G30" s="50"/>
      <c r="H30" s="50"/>
      <c r="I30" s="50"/>
      <c r="J30" s="50"/>
    </row>
    <row r="31" spans="2:10" ht="12.75">
      <c r="B31" s="50"/>
      <c r="C31" s="50"/>
      <c r="D31" s="50"/>
      <c r="E31" s="50"/>
      <c r="F31" s="50"/>
      <c r="G31" s="50"/>
      <c r="H31" s="50"/>
      <c r="I31" s="50"/>
      <c r="J31" s="50"/>
    </row>
    <row r="32" spans="1:10" ht="12.75">
      <c r="A32" s="69"/>
      <c r="B32" s="67"/>
      <c r="C32" s="67"/>
      <c r="D32" s="67"/>
      <c r="E32" s="67"/>
      <c r="F32" s="67"/>
      <c r="G32" s="67"/>
      <c r="H32" s="71"/>
      <c r="I32" s="72"/>
      <c r="J32" s="67"/>
    </row>
    <row r="33" spans="1:10" ht="12.75">
      <c r="A33" s="49"/>
      <c r="B33" s="50"/>
      <c r="C33" s="50"/>
      <c r="D33" s="50"/>
      <c r="E33" s="50"/>
      <c r="F33" s="50"/>
      <c r="G33" s="50"/>
      <c r="H33" s="374"/>
      <c r="I33" s="374"/>
      <c r="J33" s="374"/>
    </row>
    <row r="34" spans="1:10" ht="12.75">
      <c r="A34" s="50"/>
      <c r="B34" s="50"/>
      <c r="C34" s="50"/>
      <c r="D34" s="50"/>
      <c r="E34" s="50"/>
      <c r="F34" s="50"/>
      <c r="G34" s="50"/>
      <c r="H34" s="50"/>
      <c r="I34" s="53"/>
      <c r="J34" s="50"/>
    </row>
    <row r="35" spans="1:10" ht="12.75">
      <c r="A35" s="53"/>
      <c r="B35" s="50"/>
      <c r="C35" s="50"/>
      <c r="D35" s="50"/>
      <c r="E35" s="50"/>
      <c r="F35" s="50"/>
      <c r="G35" s="50"/>
      <c r="H35" s="50"/>
      <c r="I35" s="53"/>
      <c r="J35" s="50"/>
    </row>
    <row r="36" spans="1:10" ht="12.75">
      <c r="A36" s="50"/>
      <c r="B36" s="50"/>
      <c r="C36" s="50"/>
      <c r="D36" s="50"/>
      <c r="E36" s="50"/>
      <c r="F36" s="50"/>
      <c r="G36" s="50"/>
      <c r="H36" s="50"/>
      <c r="I36" s="50"/>
      <c r="J36" s="50"/>
    </row>
  </sheetData>
  <sheetProtection/>
  <mergeCells count="10">
    <mergeCell ref="H33:J33"/>
    <mergeCell ref="I3:J3"/>
    <mergeCell ref="A14:A15"/>
    <mergeCell ref="B14:B15"/>
    <mergeCell ref="C14:C15"/>
    <mergeCell ref="J14:J15"/>
    <mergeCell ref="G14:G15"/>
    <mergeCell ref="H14:H15"/>
    <mergeCell ref="I14:I15"/>
    <mergeCell ref="D14:F14"/>
  </mergeCells>
  <printOptions/>
  <pageMargins left="0.33" right="0.17" top="0.66" bottom="0.53" header="0.36" footer="0.3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8"/>
  <sheetViews>
    <sheetView zoomScalePageLayoutView="0" workbookViewId="0" topLeftCell="A1">
      <selection activeCell="A22" sqref="A22"/>
    </sheetView>
  </sheetViews>
  <sheetFormatPr defaultColWidth="9.140625" defaultRowHeight="12.75"/>
  <cols>
    <col min="1" max="1" width="6.28125" style="0" customWidth="1"/>
    <col min="2" max="2" width="26.140625" style="0" customWidth="1"/>
    <col min="3" max="3" width="16.00390625" style="0" customWidth="1"/>
    <col min="4" max="4" width="14.140625" style="0" customWidth="1"/>
    <col min="5" max="5" width="11.140625" style="0" customWidth="1"/>
    <col min="6" max="6" width="10.8515625" style="0" customWidth="1"/>
    <col min="7" max="7" width="13.8515625" style="0" customWidth="1"/>
    <col min="8" max="8" width="12.00390625" style="0" customWidth="1"/>
    <col min="9" max="9" width="11.7109375" style="0" customWidth="1"/>
    <col min="10" max="10" width="17.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82</v>
      </c>
      <c r="J2" s="50"/>
    </row>
    <row r="3" spans="1:10" ht="12.75">
      <c r="A3" s="50"/>
      <c r="B3" s="50"/>
      <c r="C3" s="50"/>
      <c r="D3" s="50"/>
      <c r="E3" s="50"/>
      <c r="F3" s="50"/>
      <c r="G3" s="50"/>
      <c r="H3" s="50"/>
      <c r="I3" s="58"/>
      <c r="J3" s="50"/>
    </row>
    <row r="4" spans="1:10" ht="12.75">
      <c r="A4" s="50"/>
      <c r="B4" s="50"/>
      <c r="C4" s="50"/>
      <c r="D4" s="50"/>
      <c r="E4" s="50"/>
      <c r="F4" s="50"/>
      <c r="G4" s="50"/>
      <c r="H4" s="50"/>
      <c r="I4" s="67" t="s">
        <v>180</v>
      </c>
      <c r="J4" s="67"/>
    </row>
    <row r="5" spans="1:10" ht="12.75">
      <c r="A5" s="50"/>
      <c r="B5" s="50"/>
      <c r="C5" s="50"/>
      <c r="D5" s="50"/>
      <c r="E5" s="50"/>
      <c r="F5" s="50"/>
      <c r="G5" s="50"/>
      <c r="H5" s="50"/>
      <c r="I5" s="231" t="s">
        <v>181</v>
      </c>
      <c r="J5" s="231"/>
    </row>
    <row r="6" spans="1:10" ht="12.75">
      <c r="A6" s="50"/>
      <c r="B6" s="50"/>
      <c r="C6" s="50"/>
      <c r="D6" s="50"/>
      <c r="E6" s="50"/>
      <c r="F6" s="50"/>
      <c r="G6" s="50"/>
      <c r="H6" s="50"/>
      <c r="I6" s="231" t="s">
        <v>260</v>
      </c>
      <c r="J6" s="231"/>
    </row>
    <row r="7" spans="1:10" ht="12.75">
      <c r="A7" s="50"/>
      <c r="B7" s="50"/>
      <c r="C7" s="50"/>
      <c r="D7" s="50"/>
      <c r="E7" s="50"/>
      <c r="F7" s="50"/>
      <c r="G7" s="50"/>
      <c r="H7" s="50"/>
      <c r="I7" s="231"/>
      <c r="J7" s="231"/>
    </row>
    <row r="8" spans="1:10" ht="12.75">
      <c r="A8" s="50"/>
      <c r="B8" s="50"/>
      <c r="C8" s="50"/>
      <c r="D8" s="50"/>
      <c r="E8" s="50"/>
      <c r="F8" s="50"/>
      <c r="G8" s="50"/>
      <c r="H8" s="50"/>
      <c r="I8" s="231"/>
      <c r="J8" s="231"/>
    </row>
    <row r="9" spans="1:10" ht="12.75">
      <c r="A9" s="50"/>
      <c r="B9" s="50"/>
      <c r="C9" s="50"/>
      <c r="D9" s="49"/>
      <c r="E9" s="49"/>
      <c r="F9" s="49"/>
      <c r="G9" s="49"/>
      <c r="H9" s="49"/>
      <c r="I9" s="67"/>
      <c r="J9" s="67"/>
    </row>
    <row r="10" spans="1:10" ht="12.75">
      <c r="A10" s="50"/>
      <c r="B10" s="51" t="s">
        <v>53</v>
      </c>
      <c r="C10" s="52"/>
      <c r="D10" s="49"/>
      <c r="E10" s="49"/>
      <c r="F10" s="49"/>
      <c r="G10" s="66"/>
      <c r="H10" s="54"/>
      <c r="I10" s="231"/>
      <c r="J10" s="231"/>
    </row>
    <row r="11" spans="1:10" ht="12.75">
      <c r="A11" s="50"/>
      <c r="B11" s="51"/>
      <c r="C11" s="52"/>
      <c r="D11" s="49"/>
      <c r="E11" s="49"/>
      <c r="F11" s="49"/>
      <c r="G11" s="66"/>
      <c r="H11" s="54"/>
      <c r="I11" s="231"/>
      <c r="J11" s="231"/>
    </row>
    <row r="12" spans="2:10" ht="12.75">
      <c r="B12" s="67" t="s">
        <v>70</v>
      </c>
      <c r="G12" s="1"/>
      <c r="H12" s="1"/>
      <c r="I12" s="49" t="s">
        <v>329</v>
      </c>
      <c r="J12" s="50"/>
    </row>
    <row r="13" spans="9:10" ht="12.75">
      <c r="I13" s="49" t="s">
        <v>330</v>
      </c>
      <c r="J13" s="49"/>
    </row>
    <row r="14" spans="1:10" ht="12.75">
      <c r="A14" s="3"/>
      <c r="B14" s="115" t="s">
        <v>120</v>
      </c>
      <c r="C14" s="34"/>
      <c r="D14" s="35"/>
      <c r="E14" s="35"/>
      <c r="F14" s="35"/>
      <c r="G14" s="35"/>
      <c r="H14" s="35"/>
      <c r="I14" s="35"/>
      <c r="J14" s="34"/>
    </row>
    <row r="15" spans="1:10" ht="77.25" customHeight="1">
      <c r="A15" s="380" t="s">
        <v>1</v>
      </c>
      <c r="B15" s="381" t="s">
        <v>56</v>
      </c>
      <c r="C15" s="381" t="s">
        <v>2</v>
      </c>
      <c r="D15" s="369" t="s">
        <v>3</v>
      </c>
      <c r="E15" s="370"/>
      <c r="F15" s="371"/>
      <c r="G15" s="41" t="s">
        <v>4</v>
      </c>
      <c r="H15" s="117" t="s">
        <v>61</v>
      </c>
      <c r="I15" s="117" t="s">
        <v>62</v>
      </c>
      <c r="J15" s="117" t="s">
        <v>59</v>
      </c>
    </row>
    <row r="16" spans="1:10" ht="25.5">
      <c r="A16" s="382"/>
      <c r="B16" s="383"/>
      <c r="C16" s="383"/>
      <c r="D16" s="117" t="s">
        <v>5</v>
      </c>
      <c r="E16" s="117" t="s">
        <v>6</v>
      </c>
      <c r="F16" s="117" t="s">
        <v>7</v>
      </c>
      <c r="G16" s="41"/>
      <c r="H16" s="41"/>
      <c r="I16" s="41"/>
      <c r="J16" s="41"/>
    </row>
    <row r="17" spans="1:10" ht="40.5" customHeight="1">
      <c r="A17" s="42">
        <v>1</v>
      </c>
      <c r="B17" s="153" t="s">
        <v>268</v>
      </c>
      <c r="C17" s="153" t="s">
        <v>176</v>
      </c>
      <c r="D17" s="151">
        <f>F17/1.2</f>
        <v>20833.333333333336</v>
      </c>
      <c r="E17" s="152">
        <f>D17/4.53</f>
        <v>4598.96983075791</v>
      </c>
      <c r="F17" s="155">
        <v>25000</v>
      </c>
      <c r="G17" s="153" t="s">
        <v>101</v>
      </c>
      <c r="H17" s="42" t="s">
        <v>106</v>
      </c>
      <c r="I17" s="42" t="s">
        <v>74</v>
      </c>
      <c r="J17" s="153" t="s">
        <v>189</v>
      </c>
    </row>
    <row r="18" spans="1:10" ht="42" customHeight="1">
      <c r="A18" s="42">
        <v>2</v>
      </c>
      <c r="B18" s="153" t="s">
        <v>178</v>
      </c>
      <c r="C18" s="42" t="s">
        <v>177</v>
      </c>
      <c r="D18" s="151">
        <f aca="true" t="shared" si="0" ref="D18:D23">F18/1.2</f>
        <v>19166.666666666668</v>
      </c>
      <c r="E18" s="152">
        <f aca="true" t="shared" si="1" ref="E18:E23">D18/4.53</f>
        <v>4231.052244297278</v>
      </c>
      <c r="F18" s="155">
        <v>23000</v>
      </c>
      <c r="G18" s="153" t="s">
        <v>101</v>
      </c>
      <c r="H18" s="42" t="s">
        <v>106</v>
      </c>
      <c r="I18" s="42" t="s">
        <v>74</v>
      </c>
      <c r="J18" s="153" t="s">
        <v>189</v>
      </c>
    </row>
    <row r="19" spans="1:10" ht="42" customHeight="1">
      <c r="A19" s="42">
        <v>3</v>
      </c>
      <c r="B19" s="153" t="s">
        <v>121</v>
      </c>
      <c r="C19" s="42" t="s">
        <v>63</v>
      </c>
      <c r="D19" s="151">
        <f t="shared" si="0"/>
        <v>14166.666666666668</v>
      </c>
      <c r="E19" s="152">
        <f t="shared" si="1"/>
        <v>3127.2994849153793</v>
      </c>
      <c r="F19" s="155">
        <v>17000</v>
      </c>
      <c r="G19" s="153" t="s">
        <v>101</v>
      </c>
      <c r="H19" s="42" t="s">
        <v>106</v>
      </c>
      <c r="I19" s="42" t="s">
        <v>74</v>
      </c>
      <c r="J19" s="153" t="s">
        <v>189</v>
      </c>
    </row>
    <row r="20" spans="1:10" ht="39" customHeight="1">
      <c r="A20" s="42">
        <v>4</v>
      </c>
      <c r="B20" s="153" t="s">
        <v>269</v>
      </c>
      <c r="C20" s="42" t="s">
        <v>64</v>
      </c>
      <c r="D20" s="151">
        <f t="shared" si="0"/>
        <v>20000</v>
      </c>
      <c r="E20" s="152">
        <f t="shared" si="1"/>
        <v>4415.0110375275935</v>
      </c>
      <c r="F20" s="155">
        <v>24000</v>
      </c>
      <c r="G20" s="153" t="s">
        <v>101</v>
      </c>
      <c r="H20" s="42" t="s">
        <v>106</v>
      </c>
      <c r="I20" s="42" t="s">
        <v>74</v>
      </c>
      <c r="J20" s="153" t="s">
        <v>189</v>
      </c>
    </row>
    <row r="21" spans="1:10" ht="40.5" customHeight="1">
      <c r="A21" s="42">
        <v>5</v>
      </c>
      <c r="B21" s="153" t="s">
        <v>174</v>
      </c>
      <c r="C21" s="42" t="s">
        <v>175</v>
      </c>
      <c r="D21" s="151">
        <f t="shared" si="0"/>
        <v>16666.666666666668</v>
      </c>
      <c r="E21" s="152">
        <f t="shared" si="1"/>
        <v>3679.175864606328</v>
      </c>
      <c r="F21" s="155">
        <v>20000</v>
      </c>
      <c r="G21" s="153" t="s">
        <v>101</v>
      </c>
      <c r="H21" s="42" t="s">
        <v>106</v>
      </c>
      <c r="I21" s="42" t="s">
        <v>74</v>
      </c>
      <c r="J21" s="153" t="s">
        <v>189</v>
      </c>
    </row>
    <row r="22" spans="1:10" ht="39.75" customHeight="1">
      <c r="A22" s="42">
        <v>6</v>
      </c>
      <c r="B22" s="153" t="s">
        <v>173</v>
      </c>
      <c r="C22" s="42" t="s">
        <v>64</v>
      </c>
      <c r="D22" s="151">
        <f t="shared" si="0"/>
        <v>20833.333333333336</v>
      </c>
      <c r="E22" s="152">
        <f t="shared" si="1"/>
        <v>4598.96983075791</v>
      </c>
      <c r="F22" s="155">
        <v>25000</v>
      </c>
      <c r="G22" s="153" t="s">
        <v>101</v>
      </c>
      <c r="H22" s="42" t="s">
        <v>106</v>
      </c>
      <c r="I22" s="42" t="s">
        <v>74</v>
      </c>
      <c r="J22" s="153" t="s">
        <v>189</v>
      </c>
    </row>
    <row r="23" spans="1:10" ht="40.5" customHeight="1">
      <c r="A23" s="42">
        <v>7</v>
      </c>
      <c r="B23" s="153" t="s">
        <v>172</v>
      </c>
      <c r="C23" s="42" t="s">
        <v>179</v>
      </c>
      <c r="D23" s="151">
        <f t="shared" si="0"/>
        <v>8333.333333333334</v>
      </c>
      <c r="E23" s="152">
        <f t="shared" si="1"/>
        <v>1839.587932303164</v>
      </c>
      <c r="F23" s="155">
        <v>10000</v>
      </c>
      <c r="G23" s="153" t="s">
        <v>101</v>
      </c>
      <c r="H23" s="42" t="s">
        <v>106</v>
      </c>
      <c r="I23" s="42" t="s">
        <v>74</v>
      </c>
      <c r="J23" s="153" t="s">
        <v>189</v>
      </c>
    </row>
    <row r="24" spans="1:10" ht="40.5" customHeight="1">
      <c r="A24" s="42"/>
      <c r="B24" s="43" t="s">
        <v>8</v>
      </c>
      <c r="C24" s="43"/>
      <c r="D24" s="120">
        <f>SUM(D16:D23)</f>
        <v>120000.00000000001</v>
      </c>
      <c r="E24" s="120">
        <f>SUM(E16:E23)</f>
        <v>26490.066225165567</v>
      </c>
      <c r="F24" s="120">
        <f>SUM(F16:F23)</f>
        <v>144000</v>
      </c>
      <c r="G24" s="153"/>
      <c r="H24" s="42"/>
      <c r="I24" s="42"/>
      <c r="J24" s="153"/>
    </row>
    <row r="25" spans="1:11" ht="15.75" customHeight="1">
      <c r="A25" s="241"/>
      <c r="B25" s="279" t="s">
        <v>325</v>
      </c>
      <c r="C25" s="279"/>
      <c r="D25" s="279"/>
      <c r="E25" s="279"/>
      <c r="F25" s="279"/>
      <c r="G25" s="279"/>
      <c r="H25" s="279"/>
      <c r="I25" s="279"/>
      <c r="J25" s="279"/>
      <c r="K25" s="279"/>
    </row>
    <row r="26" spans="1:11" ht="14.25" customHeight="1">
      <c r="A26" s="241"/>
      <c r="B26" s="279" t="s">
        <v>327</v>
      </c>
      <c r="C26" s="279"/>
      <c r="D26" s="279"/>
      <c r="E26" s="279"/>
      <c r="F26" s="279"/>
      <c r="G26" s="279"/>
      <c r="H26" s="279" t="s">
        <v>263</v>
      </c>
      <c r="I26" s="279"/>
      <c r="J26" s="279"/>
      <c r="K26" s="279"/>
    </row>
    <row r="27" spans="1:11" ht="12" customHeight="1">
      <c r="A27" s="241"/>
      <c r="B27" s="279"/>
      <c r="C27" s="279"/>
      <c r="D27" s="279" t="s">
        <v>187</v>
      </c>
      <c r="E27" s="279" t="s">
        <v>337</v>
      </c>
      <c r="F27" s="279"/>
      <c r="G27" s="279"/>
      <c r="H27" s="279" t="s">
        <v>185</v>
      </c>
      <c r="I27" s="279"/>
      <c r="J27" s="279"/>
      <c r="K27" s="279"/>
    </row>
    <row r="28" spans="1:11" ht="12" customHeight="1">
      <c r="A28" s="241"/>
      <c r="B28" s="280"/>
      <c r="C28" s="280"/>
      <c r="D28" s="282"/>
      <c r="E28" s="282" t="s">
        <v>338</v>
      </c>
      <c r="F28" s="282"/>
      <c r="G28" s="279"/>
      <c r="H28" s="279" t="s">
        <v>264</v>
      </c>
      <c r="I28" s="279"/>
      <c r="J28" s="279"/>
      <c r="K28" s="279"/>
    </row>
    <row r="29" spans="1:11" ht="11.25" customHeight="1">
      <c r="A29" s="241"/>
      <c r="B29" s="279"/>
      <c r="C29" s="279"/>
      <c r="D29" s="279"/>
      <c r="E29" s="279"/>
      <c r="F29" s="279"/>
      <c r="G29" s="279"/>
      <c r="H29" s="279"/>
      <c r="I29" s="279"/>
      <c r="J29" s="279" t="s">
        <v>261</v>
      </c>
      <c r="K29" s="279"/>
    </row>
    <row r="30" spans="1:11" ht="11.25" customHeight="1">
      <c r="A30" s="265"/>
      <c r="B30" s="279"/>
      <c r="C30" s="279"/>
      <c r="D30" s="279"/>
      <c r="E30" s="279"/>
      <c r="F30" s="279"/>
      <c r="G30" s="279"/>
      <c r="H30" s="279"/>
      <c r="I30" s="279"/>
      <c r="J30" s="279" t="s">
        <v>262</v>
      </c>
      <c r="K30" s="279"/>
    </row>
    <row r="31" spans="1:10" ht="18.75" customHeight="1">
      <c r="A31" s="265"/>
      <c r="B31" s="56"/>
      <c r="C31" s="56"/>
      <c r="D31" s="56"/>
      <c r="E31" s="56"/>
      <c r="F31" s="56"/>
      <c r="G31" s="56"/>
      <c r="H31" s="56"/>
      <c r="I31" s="56"/>
      <c r="J31" s="56"/>
    </row>
    <row r="32" spans="1:10" ht="18.75" customHeight="1">
      <c r="A32" s="265"/>
      <c r="B32" s="158"/>
      <c r="C32" s="158"/>
      <c r="D32" s="242"/>
      <c r="E32" s="242"/>
      <c r="F32" s="242"/>
      <c r="G32" s="265"/>
      <c r="H32" s="265"/>
      <c r="I32" s="265"/>
      <c r="J32" s="265"/>
    </row>
    <row r="33" spans="1:10" ht="12.75">
      <c r="A33" s="50"/>
      <c r="H33" s="56"/>
      <c r="I33" s="56"/>
      <c r="J33" s="56"/>
    </row>
    <row r="34" spans="4:10" ht="12.75">
      <c r="D34" s="56"/>
      <c r="E34" s="56"/>
      <c r="F34" s="56"/>
      <c r="G34" s="56"/>
      <c r="H34" s="56"/>
      <c r="I34" s="56"/>
      <c r="J34" s="56"/>
    </row>
    <row r="35" spans="4:10" ht="12.75">
      <c r="D35" s="56"/>
      <c r="E35" s="56"/>
      <c r="F35" s="56"/>
      <c r="G35" s="56"/>
      <c r="H35" s="56"/>
      <c r="I35" s="56"/>
      <c r="J35" s="56"/>
    </row>
    <row r="36" spans="4:10" ht="12.75">
      <c r="D36" s="56"/>
      <c r="E36" s="56"/>
      <c r="F36" s="56"/>
      <c r="G36" s="56"/>
      <c r="H36" s="56"/>
      <c r="I36" s="56"/>
      <c r="J36" s="56"/>
    </row>
    <row r="37" spans="2:10" ht="12.75">
      <c r="B37" s="56"/>
      <c r="C37" s="56"/>
      <c r="D37" s="266"/>
      <c r="E37" s="267"/>
      <c r="F37" s="263"/>
      <c r="G37" s="263"/>
      <c r="H37" s="263"/>
      <c r="I37" s="263"/>
      <c r="J37" s="56"/>
    </row>
    <row r="38" spans="2:10" ht="12.75">
      <c r="B38" s="56"/>
      <c r="C38" s="56"/>
      <c r="D38" s="56"/>
      <c r="E38" s="56"/>
      <c r="F38" s="56"/>
      <c r="G38" s="56"/>
      <c r="H38" s="56"/>
      <c r="I38" s="56"/>
      <c r="J38" s="56"/>
    </row>
  </sheetData>
  <sheetProtection/>
  <mergeCells count="4">
    <mergeCell ref="D15:F15"/>
    <mergeCell ref="A15:A16"/>
    <mergeCell ref="C15:C16"/>
    <mergeCell ref="B15:B16"/>
  </mergeCells>
  <printOptions/>
  <pageMargins left="0.28" right="0.23" top="0.45" bottom="0.43" header="0.2" footer="0.2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F26" sqref="F26"/>
    </sheetView>
  </sheetViews>
  <sheetFormatPr defaultColWidth="9.140625" defaultRowHeight="12.75"/>
  <cols>
    <col min="1" max="1" width="6.00390625" style="0" customWidth="1"/>
    <col min="2" max="2" width="29.140625" style="0" customWidth="1"/>
    <col min="3" max="3" width="13.421875" style="0" customWidth="1"/>
    <col min="4" max="4" width="11.421875" style="0" customWidth="1"/>
    <col min="5" max="5" width="12.28125" style="0" customWidth="1"/>
    <col min="6" max="6" width="11.57421875" style="0" customWidth="1"/>
    <col min="7" max="7" width="11.8515625" style="0" customWidth="1"/>
    <col min="8" max="8" width="11.57421875" style="0" customWidth="1"/>
    <col min="9" max="9" width="11.8515625" style="0" customWidth="1"/>
    <col min="10" max="10" width="17.57421875" style="0" customWidth="1"/>
  </cols>
  <sheetData>
    <row r="1" spans="1:10" ht="12.75">
      <c r="A1" s="49" t="s">
        <v>54</v>
      </c>
      <c r="B1" s="50"/>
      <c r="C1" s="50"/>
      <c r="D1" s="50"/>
      <c r="E1" s="50"/>
      <c r="F1" s="50"/>
      <c r="G1" s="50"/>
      <c r="H1" s="50"/>
      <c r="I1" s="50"/>
      <c r="J1" s="50"/>
    </row>
    <row r="2" spans="1:10" ht="12.75">
      <c r="A2" s="50"/>
      <c r="B2" s="50"/>
      <c r="C2" s="50"/>
      <c r="D2" s="50"/>
      <c r="E2" s="50"/>
      <c r="F2" s="50"/>
      <c r="G2" s="50"/>
      <c r="H2" s="50"/>
      <c r="I2" s="58" t="s">
        <v>83</v>
      </c>
      <c r="J2" s="50"/>
    </row>
    <row r="3" spans="1:10" ht="12.75">
      <c r="A3" s="50"/>
      <c r="B3" s="50"/>
      <c r="C3" s="50"/>
      <c r="D3" s="50"/>
      <c r="E3" s="50"/>
      <c r="F3" s="50"/>
      <c r="G3" s="50"/>
      <c r="H3" s="50"/>
      <c r="I3" s="373"/>
      <c r="J3" s="374"/>
    </row>
    <row r="4" spans="1:10" ht="12.75">
      <c r="A4" s="50"/>
      <c r="B4" s="50"/>
      <c r="C4" s="50"/>
      <c r="D4" s="50"/>
      <c r="E4" s="50"/>
      <c r="F4" s="50"/>
      <c r="G4" s="49"/>
      <c r="H4" s="49"/>
      <c r="I4" s="67" t="s">
        <v>180</v>
      </c>
      <c r="J4" s="67"/>
    </row>
    <row r="5" spans="1:10" ht="12.75">
      <c r="A5" s="49"/>
      <c r="B5" s="49"/>
      <c r="C5" s="50"/>
      <c r="D5" s="50"/>
      <c r="E5" s="50"/>
      <c r="F5" s="50"/>
      <c r="G5" s="66"/>
      <c r="H5" s="54"/>
      <c r="I5" s="231" t="s">
        <v>181</v>
      </c>
      <c r="J5" s="231"/>
    </row>
    <row r="6" spans="1:10" ht="12.75">
      <c r="A6" s="50"/>
      <c r="B6" s="50"/>
      <c r="C6" s="50"/>
      <c r="D6" s="51"/>
      <c r="E6" s="52"/>
      <c r="F6" s="52"/>
      <c r="G6" s="66"/>
      <c r="H6" s="54"/>
      <c r="I6" s="231" t="s">
        <v>260</v>
      </c>
      <c r="J6" s="231"/>
    </row>
    <row r="7" spans="1:8" ht="12.75">
      <c r="A7" s="50"/>
      <c r="B7" s="50"/>
      <c r="C7" s="50"/>
      <c r="D7" s="51"/>
      <c r="E7" s="52"/>
      <c r="F7" s="52"/>
      <c r="G7" s="1"/>
      <c r="H7" s="1"/>
    </row>
    <row r="8" spans="1:6" ht="12.75">
      <c r="A8" s="50"/>
      <c r="B8" s="50"/>
      <c r="C8" s="50"/>
      <c r="D8" s="49"/>
      <c r="E8" s="49"/>
      <c r="F8" s="49"/>
    </row>
    <row r="9" spans="1:10" ht="12.75">
      <c r="A9" s="50"/>
      <c r="B9" s="51" t="s">
        <v>53</v>
      </c>
      <c r="C9" s="52"/>
      <c r="D9" s="49"/>
      <c r="E9" s="49"/>
      <c r="F9" s="49"/>
      <c r="G9" s="66"/>
      <c r="H9" s="54"/>
      <c r="I9" s="54"/>
      <c r="J9" s="54"/>
    </row>
    <row r="10" spans="1:10" ht="12.75">
      <c r="A10" s="50"/>
      <c r="B10" s="51"/>
      <c r="C10" s="52"/>
      <c r="D10" s="49"/>
      <c r="E10" s="49"/>
      <c r="F10" s="49"/>
      <c r="G10" s="66"/>
      <c r="H10" s="54"/>
      <c r="I10" s="54"/>
      <c r="J10" s="54"/>
    </row>
    <row r="11" spans="2:10" ht="12.75">
      <c r="B11" s="109" t="s">
        <v>70</v>
      </c>
      <c r="H11" s="1"/>
      <c r="I11" s="49" t="s">
        <v>329</v>
      </c>
      <c r="J11" s="50"/>
    </row>
    <row r="12" spans="9:10" ht="12.75">
      <c r="I12" s="49" t="s">
        <v>330</v>
      </c>
      <c r="J12" s="49"/>
    </row>
    <row r="13" spans="1:10" ht="12.75">
      <c r="A13" s="137" t="s">
        <v>15</v>
      </c>
      <c r="B13" s="121"/>
      <c r="C13" s="15"/>
      <c r="I13" s="63"/>
      <c r="J13" s="15"/>
    </row>
    <row r="14" spans="1:10" ht="63.75">
      <c r="A14" s="367" t="s">
        <v>1</v>
      </c>
      <c r="B14" s="381" t="s">
        <v>56</v>
      </c>
      <c r="C14" s="372" t="s">
        <v>2</v>
      </c>
      <c r="D14" s="369" t="s">
        <v>3</v>
      </c>
      <c r="E14" s="370"/>
      <c r="F14" s="371"/>
      <c r="G14" s="41" t="s">
        <v>4</v>
      </c>
      <c r="H14" s="117" t="s">
        <v>61</v>
      </c>
      <c r="I14" s="117" t="s">
        <v>62</v>
      </c>
      <c r="J14" s="117" t="s">
        <v>59</v>
      </c>
    </row>
    <row r="15" spans="1:10" ht="25.5">
      <c r="A15" s="367"/>
      <c r="B15" s="383"/>
      <c r="C15" s="372"/>
      <c r="D15" s="75" t="s">
        <v>5</v>
      </c>
      <c r="E15" s="75" t="s">
        <v>6</v>
      </c>
      <c r="F15" s="75" t="s">
        <v>7</v>
      </c>
      <c r="G15" s="124"/>
      <c r="H15" s="124"/>
      <c r="I15" s="124"/>
      <c r="J15" s="124"/>
    </row>
    <row r="16" spans="1:10" s="2" customFormat="1" ht="54" customHeight="1">
      <c r="A16" s="174">
        <v>1</v>
      </c>
      <c r="B16" s="174" t="s">
        <v>16</v>
      </c>
      <c r="C16" s="174" t="s">
        <v>17</v>
      </c>
      <c r="D16" s="175">
        <f>F16/1.2</f>
        <v>65833.33333333334</v>
      </c>
      <c r="E16" s="176">
        <f>D16/4.53</f>
        <v>14532.744665194998</v>
      </c>
      <c r="F16" s="176">
        <v>79000</v>
      </c>
      <c r="G16" s="177" t="s">
        <v>101</v>
      </c>
      <c r="H16" s="162" t="s">
        <v>106</v>
      </c>
      <c r="I16" s="162" t="s">
        <v>74</v>
      </c>
      <c r="J16" s="153" t="s">
        <v>189</v>
      </c>
    </row>
    <row r="17" spans="1:10" s="2" customFormat="1" ht="54" customHeight="1">
      <c r="A17" s="150">
        <v>2</v>
      </c>
      <c r="B17" s="149" t="s">
        <v>66</v>
      </c>
      <c r="C17" s="150" t="s">
        <v>18</v>
      </c>
      <c r="D17" s="175">
        <f>F17/1.2</f>
        <v>62500</v>
      </c>
      <c r="E17" s="176">
        <f>D17/4.53</f>
        <v>13796.90949227373</v>
      </c>
      <c r="F17" s="152">
        <v>75000</v>
      </c>
      <c r="G17" s="177" t="s">
        <v>101</v>
      </c>
      <c r="H17" s="42" t="s">
        <v>106</v>
      </c>
      <c r="I17" s="42" t="s">
        <v>74</v>
      </c>
      <c r="J17" s="153" t="s">
        <v>189</v>
      </c>
    </row>
    <row r="18" spans="1:10" s="2" customFormat="1" ht="25.5">
      <c r="A18" s="150">
        <v>3</v>
      </c>
      <c r="B18" s="149" t="s">
        <v>65</v>
      </c>
      <c r="C18" s="150" t="s">
        <v>19</v>
      </c>
      <c r="D18" s="175">
        <f>F18/1.2</f>
        <v>16666.666666666668</v>
      </c>
      <c r="E18" s="176">
        <f>D18/4.53</f>
        <v>3679.175864606328</v>
      </c>
      <c r="F18" s="152">
        <v>20000</v>
      </c>
      <c r="G18" s="177" t="s">
        <v>101</v>
      </c>
      <c r="H18" s="42" t="s">
        <v>106</v>
      </c>
      <c r="I18" s="42" t="s">
        <v>74</v>
      </c>
      <c r="J18" s="153" t="s">
        <v>189</v>
      </c>
    </row>
    <row r="19" spans="1:10" s="2" customFormat="1" ht="54.75" customHeight="1">
      <c r="A19" s="28">
        <v>4</v>
      </c>
      <c r="B19" s="183" t="s">
        <v>208</v>
      </c>
      <c r="C19" s="28" t="s">
        <v>39</v>
      </c>
      <c r="D19" s="175">
        <f>F19/1.2</f>
        <v>12500</v>
      </c>
      <c r="E19" s="176">
        <f>D19/4.53</f>
        <v>2759.381898454746</v>
      </c>
      <c r="F19" s="179">
        <v>15000</v>
      </c>
      <c r="G19" s="153" t="s">
        <v>101</v>
      </c>
      <c r="H19" s="28" t="s">
        <v>106</v>
      </c>
      <c r="I19" s="36" t="s">
        <v>74</v>
      </c>
      <c r="J19" s="153" t="s">
        <v>189</v>
      </c>
    </row>
    <row r="20" spans="1:10" ht="12.75">
      <c r="A20" s="24"/>
      <c r="B20" s="33" t="s">
        <v>8</v>
      </c>
      <c r="C20" s="33"/>
      <c r="D20" s="122">
        <f>SUM(D16:D19)</f>
        <v>157500</v>
      </c>
      <c r="E20" s="122">
        <f>SUM(E16:E19)</f>
        <v>34768.2119205298</v>
      </c>
      <c r="F20" s="122">
        <f>SUM(F16:F19)</f>
        <v>189000</v>
      </c>
      <c r="G20" s="28"/>
      <c r="H20" s="37"/>
      <c r="I20" s="37"/>
      <c r="J20" s="37"/>
    </row>
    <row r="21" spans="1:11" ht="12.75">
      <c r="A21" s="15"/>
      <c r="B21" s="279" t="s">
        <v>325</v>
      </c>
      <c r="C21" s="279"/>
      <c r="D21" s="279"/>
      <c r="E21" s="279"/>
      <c r="F21" s="279"/>
      <c r="G21" s="279"/>
      <c r="H21" s="279"/>
      <c r="I21" s="279"/>
      <c r="J21" s="279"/>
      <c r="K21" s="279"/>
    </row>
    <row r="22" spans="1:11" ht="12.75">
      <c r="A22" s="230"/>
      <c r="B22" s="279" t="s">
        <v>339</v>
      </c>
      <c r="C22" s="279"/>
      <c r="D22" s="279"/>
      <c r="E22" s="279"/>
      <c r="F22" s="279"/>
      <c r="G22" s="279"/>
      <c r="H22" s="279" t="s">
        <v>263</v>
      </c>
      <c r="I22" s="279"/>
      <c r="J22" s="279"/>
      <c r="K22" s="279"/>
    </row>
    <row r="23" spans="1:11" ht="12.75">
      <c r="A23" s="70"/>
      <c r="B23" s="279"/>
      <c r="C23" s="279"/>
      <c r="D23" s="366" t="s">
        <v>332</v>
      </c>
      <c r="E23" s="366"/>
      <c r="F23" s="366"/>
      <c r="G23" s="279"/>
      <c r="H23" s="279" t="s">
        <v>185</v>
      </c>
      <c r="I23" s="279"/>
      <c r="J23" s="279"/>
      <c r="K23" s="279"/>
    </row>
    <row r="24" spans="1:11" ht="12.75" customHeight="1">
      <c r="A24" s="70"/>
      <c r="B24" s="280"/>
      <c r="C24" s="280"/>
      <c r="D24" s="378" t="s">
        <v>328</v>
      </c>
      <c r="E24" s="366"/>
      <c r="F24" s="366"/>
      <c r="G24" s="279"/>
      <c r="H24" s="279" t="s">
        <v>264</v>
      </c>
      <c r="I24" s="279"/>
      <c r="J24" s="279"/>
      <c r="K24" s="279"/>
    </row>
    <row r="25" spans="1:11" ht="12.75" customHeight="1">
      <c r="A25" s="67"/>
      <c r="B25" s="279"/>
      <c r="C25" s="279"/>
      <c r="D25" s="279"/>
      <c r="E25" s="279"/>
      <c r="F25" s="279"/>
      <c r="G25" s="279"/>
      <c r="H25" s="279"/>
      <c r="I25" s="279"/>
      <c r="J25" s="279" t="s">
        <v>261</v>
      </c>
      <c r="K25" s="279"/>
    </row>
    <row r="26" spans="1:11" ht="12.75">
      <c r="A26" s="67"/>
      <c r="B26" s="279"/>
      <c r="C26" s="279"/>
      <c r="D26" s="279"/>
      <c r="E26" s="279"/>
      <c r="F26" s="279"/>
      <c r="G26" s="279"/>
      <c r="H26" s="279"/>
      <c r="I26" s="279"/>
      <c r="J26" s="279" t="s">
        <v>262</v>
      </c>
      <c r="K26" s="279"/>
    </row>
    <row r="27" ht="12.75">
      <c r="A27" s="67"/>
    </row>
    <row r="28" spans="1:10" ht="12.75">
      <c r="A28" s="67"/>
      <c r="B28" s="67"/>
      <c r="C28" s="67"/>
      <c r="D28" s="67"/>
      <c r="E28" s="67"/>
      <c r="F28" s="67"/>
      <c r="G28" s="67"/>
      <c r="H28" s="71"/>
      <c r="I28" s="72"/>
      <c r="J28" s="67"/>
    </row>
    <row r="29" spans="1:10" ht="12.75">
      <c r="A29" s="69"/>
      <c r="B29" s="67"/>
      <c r="C29" s="67"/>
      <c r="D29" s="67"/>
      <c r="E29" s="67"/>
      <c r="F29" s="67"/>
      <c r="G29" s="67"/>
      <c r="H29" s="71"/>
      <c r="I29" s="72"/>
      <c r="J29" s="67"/>
    </row>
    <row r="30" spans="1:10" ht="12.75">
      <c r="A30" s="49"/>
      <c r="B30" s="50"/>
      <c r="C30" s="50"/>
      <c r="D30" s="50"/>
      <c r="E30" s="50"/>
      <c r="F30" s="50"/>
      <c r="G30" s="50"/>
      <c r="H30" s="374"/>
      <c r="I30" s="374"/>
      <c r="J30" s="374"/>
    </row>
    <row r="31" spans="1:10" ht="12.75">
      <c r="A31" s="50"/>
      <c r="B31" s="50"/>
      <c r="C31" s="50"/>
      <c r="D31" s="50"/>
      <c r="E31" s="50"/>
      <c r="F31" s="50"/>
      <c r="G31" s="50"/>
      <c r="H31" s="50"/>
      <c r="I31" s="53"/>
      <c r="J31" s="50"/>
    </row>
    <row r="32" spans="1:10" ht="12.75">
      <c r="A32" s="53"/>
      <c r="B32" s="50"/>
      <c r="C32" s="50"/>
      <c r="D32" s="50"/>
      <c r="E32" s="50"/>
      <c r="F32" s="50"/>
      <c r="G32" s="50"/>
      <c r="H32" s="50"/>
      <c r="I32" s="53"/>
      <c r="J32" s="50"/>
    </row>
  </sheetData>
  <sheetProtection/>
  <mergeCells count="8">
    <mergeCell ref="H30:J30"/>
    <mergeCell ref="I3:J3"/>
    <mergeCell ref="A14:A15"/>
    <mergeCell ref="B14:B15"/>
    <mergeCell ref="C14:C15"/>
    <mergeCell ref="D14:F14"/>
    <mergeCell ref="D23:F23"/>
    <mergeCell ref="D24:F24"/>
  </mergeCells>
  <printOptions/>
  <pageMargins left="0.34" right="0.29" top="0.45" bottom="0.34" header="0.3" footer="0.19"/>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1">
      <selection activeCell="A26" sqref="A26"/>
    </sheetView>
  </sheetViews>
  <sheetFormatPr defaultColWidth="9.140625" defaultRowHeight="12.75"/>
  <cols>
    <col min="1" max="1" width="5.57421875" style="170" customWidth="1"/>
    <col min="2" max="2" width="29.28125" style="170" customWidth="1"/>
    <col min="3" max="3" width="12.421875" style="170" customWidth="1"/>
    <col min="4" max="4" width="13.7109375" style="170" customWidth="1"/>
    <col min="5" max="5" width="11.7109375" style="170" customWidth="1"/>
    <col min="6" max="6" width="11.8515625" style="170" customWidth="1"/>
    <col min="7" max="7" width="12.57421875" style="170" customWidth="1"/>
    <col min="8" max="8" width="12.28125" style="170" customWidth="1"/>
    <col min="9" max="9" width="11.28125" style="170" customWidth="1"/>
    <col min="10" max="10" width="16.57421875" style="170" customWidth="1"/>
    <col min="11" max="16384" width="9.140625" style="170" customWidth="1"/>
  </cols>
  <sheetData>
    <row r="1" ht="12">
      <c r="A1" s="67" t="s">
        <v>54</v>
      </c>
    </row>
    <row r="2" ht="12">
      <c r="I2" s="58" t="s">
        <v>84</v>
      </c>
    </row>
    <row r="3" ht="12">
      <c r="I3" s="58"/>
    </row>
    <row r="4" spans="8:9" ht="12">
      <c r="H4" s="67" t="s">
        <v>170</v>
      </c>
      <c r="I4" s="67"/>
    </row>
    <row r="5" spans="8:9" ht="12">
      <c r="H5" s="231" t="s">
        <v>171</v>
      </c>
      <c r="I5" s="231"/>
    </row>
    <row r="6" spans="4:10" ht="12">
      <c r="D6" s="67"/>
      <c r="E6" s="67"/>
      <c r="F6" s="67"/>
      <c r="G6" s="67"/>
      <c r="H6" s="231" t="s">
        <v>260</v>
      </c>
      <c r="I6" s="231"/>
      <c r="J6" s="67"/>
    </row>
    <row r="7" spans="4:10" ht="12">
      <c r="D7" s="67"/>
      <c r="E7" s="67"/>
      <c r="F7" s="67"/>
      <c r="G7" s="67"/>
      <c r="H7" s="231"/>
      <c r="I7" s="231"/>
      <c r="J7" s="67"/>
    </row>
    <row r="8" spans="4:10" ht="12">
      <c r="D8" s="67"/>
      <c r="E8" s="67"/>
      <c r="F8" s="67"/>
      <c r="G8" s="67"/>
      <c r="H8" s="231"/>
      <c r="I8" s="231"/>
      <c r="J8" s="67"/>
    </row>
    <row r="9" spans="2:10" ht="12">
      <c r="B9" s="70" t="s">
        <v>124</v>
      </c>
      <c r="C9" s="274"/>
      <c r="D9" s="67"/>
      <c r="E9" s="67"/>
      <c r="F9" s="67"/>
      <c r="G9" s="275"/>
      <c r="H9" s="276"/>
      <c r="I9" s="231"/>
      <c r="J9" s="231"/>
    </row>
    <row r="10" spans="2:10" ht="12">
      <c r="B10" s="70"/>
      <c r="C10" s="274"/>
      <c r="D10" s="67"/>
      <c r="E10" s="67"/>
      <c r="F10" s="67"/>
      <c r="G10" s="275"/>
      <c r="H10" s="276"/>
      <c r="I10" s="231"/>
      <c r="J10" s="231"/>
    </row>
    <row r="11" ht="12">
      <c r="B11" s="67" t="s">
        <v>125</v>
      </c>
    </row>
    <row r="12" ht="12">
      <c r="H12" s="67" t="s">
        <v>329</v>
      </c>
    </row>
    <row r="13" spans="1:10" ht="12">
      <c r="A13" s="114"/>
      <c r="B13" s="114" t="s">
        <v>10</v>
      </c>
      <c r="H13" s="67" t="s">
        <v>330</v>
      </c>
      <c r="I13" s="67"/>
      <c r="J13" s="178"/>
    </row>
    <row r="14" spans="1:10" ht="31.5" customHeight="1">
      <c r="A14" s="384" t="s">
        <v>1</v>
      </c>
      <c r="B14" s="386" t="s">
        <v>56</v>
      </c>
      <c r="C14" s="384" t="s">
        <v>2</v>
      </c>
      <c r="D14" s="389" t="s">
        <v>141</v>
      </c>
      <c r="E14" s="390"/>
      <c r="F14" s="391"/>
      <c r="G14" s="384" t="s">
        <v>4</v>
      </c>
      <c r="H14" s="386" t="s">
        <v>61</v>
      </c>
      <c r="I14" s="386" t="s">
        <v>62</v>
      </c>
      <c r="J14" s="386" t="s">
        <v>59</v>
      </c>
    </row>
    <row r="15" spans="1:10" ht="37.5" customHeight="1">
      <c r="A15" s="385"/>
      <c r="B15" s="387"/>
      <c r="C15" s="385"/>
      <c r="D15" s="268" t="s">
        <v>142</v>
      </c>
      <c r="E15" s="268" t="s">
        <v>6</v>
      </c>
      <c r="F15" s="268" t="s">
        <v>7</v>
      </c>
      <c r="G15" s="385"/>
      <c r="H15" s="387"/>
      <c r="I15" s="387"/>
      <c r="J15" s="388"/>
    </row>
    <row r="16" spans="1:10" ht="24">
      <c r="A16" s="269">
        <v>1</v>
      </c>
      <c r="B16" s="206" t="s">
        <v>270</v>
      </c>
      <c r="C16" s="270" t="s">
        <v>11</v>
      </c>
      <c r="D16" s="205">
        <f>F16/1.2</f>
        <v>12500</v>
      </c>
      <c r="E16" s="278">
        <f>D16/4.53</f>
        <v>2759.381898454746</v>
      </c>
      <c r="F16" s="205">
        <v>15000</v>
      </c>
      <c r="G16" s="206" t="s">
        <v>101</v>
      </c>
      <c r="H16" s="270" t="s">
        <v>106</v>
      </c>
      <c r="I16" s="270" t="s">
        <v>74</v>
      </c>
      <c r="J16" s="166" t="s">
        <v>189</v>
      </c>
    </row>
    <row r="17" spans="1:10" ht="24">
      <c r="A17" s="269">
        <v>2</v>
      </c>
      <c r="B17" s="206" t="s">
        <v>45</v>
      </c>
      <c r="C17" s="270" t="s">
        <v>47</v>
      </c>
      <c r="D17" s="205">
        <f aca="true" t="shared" si="0" ref="D17:D25">F17/1.2</f>
        <v>4166.666666666667</v>
      </c>
      <c r="E17" s="278">
        <f aca="true" t="shared" si="1" ref="E17:E25">D17/4.53</f>
        <v>919.793966151582</v>
      </c>
      <c r="F17" s="205">
        <v>5000</v>
      </c>
      <c r="G17" s="206" t="s">
        <v>101</v>
      </c>
      <c r="H17" s="270" t="s">
        <v>106</v>
      </c>
      <c r="I17" s="270" t="s">
        <v>74</v>
      </c>
      <c r="J17" s="166" t="s">
        <v>189</v>
      </c>
    </row>
    <row r="18" spans="1:10" ht="24">
      <c r="A18" s="269">
        <v>3</v>
      </c>
      <c r="B18" s="206" t="s">
        <v>166</v>
      </c>
      <c r="C18" s="206" t="s">
        <v>109</v>
      </c>
      <c r="D18" s="205">
        <f t="shared" si="0"/>
        <v>12500</v>
      </c>
      <c r="E18" s="278">
        <f t="shared" si="1"/>
        <v>2759.381898454746</v>
      </c>
      <c r="F18" s="207">
        <v>15000</v>
      </c>
      <c r="G18" s="206" t="s">
        <v>108</v>
      </c>
      <c r="H18" s="206" t="s">
        <v>106</v>
      </c>
      <c r="I18" s="271" t="s">
        <v>74</v>
      </c>
      <c r="J18" s="166" t="s">
        <v>189</v>
      </c>
    </row>
    <row r="19" spans="1:10" ht="42.75" customHeight="1">
      <c r="A19" s="269">
        <v>4</v>
      </c>
      <c r="B19" s="206" t="s">
        <v>156</v>
      </c>
      <c r="C19" s="206" t="s">
        <v>145</v>
      </c>
      <c r="D19" s="205">
        <f t="shared" si="0"/>
        <v>14166.666666666668</v>
      </c>
      <c r="E19" s="278">
        <f t="shared" si="1"/>
        <v>3127.2994849153793</v>
      </c>
      <c r="F19" s="205">
        <v>17000</v>
      </c>
      <c r="G19" s="206" t="s">
        <v>101</v>
      </c>
      <c r="H19" s="270" t="s">
        <v>106</v>
      </c>
      <c r="I19" s="270" t="s">
        <v>74</v>
      </c>
      <c r="J19" s="166" t="s">
        <v>189</v>
      </c>
    </row>
    <row r="20" spans="1:10" ht="36.75" customHeight="1">
      <c r="A20" s="269">
        <v>5</v>
      </c>
      <c r="B20" s="206" t="s">
        <v>271</v>
      </c>
      <c r="C20" s="206" t="s">
        <v>209</v>
      </c>
      <c r="D20" s="205">
        <f t="shared" si="0"/>
        <v>10833.333333333334</v>
      </c>
      <c r="E20" s="278">
        <f t="shared" si="1"/>
        <v>2391.4643119941134</v>
      </c>
      <c r="F20" s="205">
        <v>13000</v>
      </c>
      <c r="G20" s="206" t="s">
        <v>101</v>
      </c>
      <c r="H20" s="270" t="s">
        <v>106</v>
      </c>
      <c r="I20" s="270" t="s">
        <v>74</v>
      </c>
      <c r="J20" s="166" t="s">
        <v>189</v>
      </c>
    </row>
    <row r="21" spans="1:10" ht="36" customHeight="1">
      <c r="A21" s="251">
        <v>6</v>
      </c>
      <c r="B21" s="271" t="s">
        <v>148</v>
      </c>
      <c r="C21" s="277" t="s">
        <v>217</v>
      </c>
      <c r="D21" s="205">
        <f t="shared" si="0"/>
        <v>14166.666666666668</v>
      </c>
      <c r="E21" s="278">
        <f t="shared" si="1"/>
        <v>3127.2994849153793</v>
      </c>
      <c r="F21" s="278">
        <v>17000</v>
      </c>
      <c r="G21" s="206" t="s">
        <v>101</v>
      </c>
      <c r="H21" s="271" t="s">
        <v>106</v>
      </c>
      <c r="I21" s="271" t="s">
        <v>74</v>
      </c>
      <c r="J21" s="166" t="s">
        <v>189</v>
      </c>
    </row>
    <row r="22" spans="1:10" ht="37.5" customHeight="1">
      <c r="A22" s="251">
        <v>7</v>
      </c>
      <c r="B22" s="272" t="s">
        <v>210</v>
      </c>
      <c r="C22" s="166" t="s">
        <v>211</v>
      </c>
      <c r="D22" s="205">
        <f t="shared" si="0"/>
        <v>52500</v>
      </c>
      <c r="E22" s="278">
        <f t="shared" si="1"/>
        <v>11589.403973509932</v>
      </c>
      <c r="F22" s="278">
        <v>63000</v>
      </c>
      <c r="G22" s="206" t="s">
        <v>101</v>
      </c>
      <c r="H22" s="271" t="s">
        <v>106</v>
      </c>
      <c r="I22" s="271" t="s">
        <v>74</v>
      </c>
      <c r="J22" s="166" t="s">
        <v>189</v>
      </c>
    </row>
    <row r="23" spans="1:10" ht="42" customHeight="1">
      <c r="A23" s="251">
        <v>8</v>
      </c>
      <c r="B23" s="206" t="s">
        <v>149</v>
      </c>
      <c r="C23" s="270" t="s">
        <v>44</v>
      </c>
      <c r="D23" s="205">
        <f t="shared" si="0"/>
        <v>7500</v>
      </c>
      <c r="E23" s="278">
        <f t="shared" si="1"/>
        <v>1655.6291390728477</v>
      </c>
      <c r="F23" s="278">
        <v>9000</v>
      </c>
      <c r="G23" s="206" t="s">
        <v>101</v>
      </c>
      <c r="H23" s="271" t="s">
        <v>106</v>
      </c>
      <c r="I23" s="271" t="s">
        <v>74</v>
      </c>
      <c r="J23" s="166" t="s">
        <v>189</v>
      </c>
    </row>
    <row r="24" spans="1:10" ht="39" customHeight="1">
      <c r="A24" s="251">
        <v>9</v>
      </c>
      <c r="B24" s="206" t="s">
        <v>272</v>
      </c>
      <c r="C24" s="277" t="s">
        <v>273</v>
      </c>
      <c r="D24" s="205">
        <f t="shared" si="0"/>
        <v>2500</v>
      </c>
      <c r="E24" s="278">
        <f t="shared" si="1"/>
        <v>551.8763796909492</v>
      </c>
      <c r="F24" s="278">
        <v>3000</v>
      </c>
      <c r="G24" s="206" t="s">
        <v>101</v>
      </c>
      <c r="H24" s="271" t="s">
        <v>106</v>
      </c>
      <c r="I24" s="271" t="s">
        <v>74</v>
      </c>
      <c r="J24" s="166" t="s">
        <v>189</v>
      </c>
    </row>
    <row r="25" spans="1:10" ht="42" customHeight="1">
      <c r="A25" s="251">
        <v>10</v>
      </c>
      <c r="B25" s="272" t="s">
        <v>212</v>
      </c>
      <c r="C25" s="269"/>
      <c r="D25" s="205">
        <f t="shared" si="0"/>
        <v>19166.666666666668</v>
      </c>
      <c r="E25" s="278">
        <f t="shared" si="1"/>
        <v>4231.052244297278</v>
      </c>
      <c r="F25" s="278">
        <v>23000</v>
      </c>
      <c r="G25" s="206" t="s">
        <v>101</v>
      </c>
      <c r="H25" s="270" t="s">
        <v>106</v>
      </c>
      <c r="I25" s="270" t="s">
        <v>74</v>
      </c>
      <c r="J25" s="166" t="s">
        <v>189</v>
      </c>
    </row>
    <row r="26" spans="1:10" ht="24" customHeight="1">
      <c r="A26" s="251"/>
      <c r="B26" s="273" t="s">
        <v>8</v>
      </c>
      <c r="C26" s="273"/>
      <c r="D26" s="126">
        <f>SUM(D15:D25)</f>
        <v>150000</v>
      </c>
      <c r="E26" s="126">
        <f>SUM(E15:E25)</f>
        <v>33112.58278145695</v>
      </c>
      <c r="F26" s="126">
        <f>SUM(F15:F25)</f>
        <v>180000</v>
      </c>
      <c r="G26" s="273"/>
      <c r="H26" s="270"/>
      <c r="I26" s="270"/>
      <c r="J26" s="166"/>
    </row>
    <row r="27" spans="1:11" ht="14.25" customHeight="1">
      <c r="A27" s="292"/>
      <c r="B27" s="279" t="s">
        <v>325</v>
      </c>
      <c r="C27" s="279"/>
      <c r="D27" s="279"/>
      <c r="E27" s="279"/>
      <c r="F27" s="279"/>
      <c r="G27" s="279"/>
      <c r="H27" s="279"/>
      <c r="I27" s="279"/>
      <c r="J27" s="279"/>
      <c r="K27" s="279"/>
    </row>
    <row r="28" spans="1:11" ht="15" customHeight="1">
      <c r="A28" s="292"/>
      <c r="B28" s="279" t="s">
        <v>340</v>
      </c>
      <c r="C28" s="279"/>
      <c r="D28" s="279"/>
      <c r="E28" s="279"/>
      <c r="F28" s="279"/>
      <c r="G28" s="279"/>
      <c r="H28" s="279" t="s">
        <v>263</v>
      </c>
      <c r="I28" s="279"/>
      <c r="J28" s="279"/>
      <c r="K28" s="279"/>
    </row>
    <row r="29" spans="1:11" ht="14.25" customHeight="1">
      <c r="A29" s="292"/>
      <c r="B29" s="279"/>
      <c r="C29" s="279"/>
      <c r="D29" s="377" t="s">
        <v>332</v>
      </c>
      <c r="E29" s="377"/>
      <c r="F29" s="377"/>
      <c r="G29" s="279"/>
      <c r="H29" s="279" t="s">
        <v>185</v>
      </c>
      <c r="I29" s="279"/>
      <c r="J29" s="279"/>
      <c r="K29" s="279"/>
    </row>
    <row r="30" spans="1:11" ht="15" customHeight="1">
      <c r="A30" s="292"/>
      <c r="B30" s="280"/>
      <c r="C30" s="280"/>
      <c r="D30" s="377" t="s">
        <v>328</v>
      </c>
      <c r="E30" s="377"/>
      <c r="F30" s="377"/>
      <c r="G30" s="279"/>
      <c r="H30" s="279" t="s">
        <v>264</v>
      </c>
      <c r="I30" s="279"/>
      <c r="J30" s="279"/>
      <c r="K30" s="279"/>
    </row>
    <row r="31" spans="1:11" ht="15.75" customHeight="1">
      <c r="A31" s="292"/>
      <c r="B31" s="279"/>
      <c r="C31" s="279"/>
      <c r="D31" s="279"/>
      <c r="E31" s="279"/>
      <c r="F31" s="279"/>
      <c r="G31" s="279"/>
      <c r="H31" s="279"/>
      <c r="I31" s="279"/>
      <c r="J31" s="279" t="s">
        <v>261</v>
      </c>
      <c r="K31" s="279"/>
    </row>
    <row r="32" spans="1:11" ht="11.25" customHeight="1">
      <c r="A32" s="292"/>
      <c r="B32" s="279"/>
      <c r="C32" s="279"/>
      <c r="D32" s="279"/>
      <c r="E32" s="279"/>
      <c r="F32" s="279"/>
      <c r="G32" s="279"/>
      <c r="H32" s="279"/>
      <c r="I32" s="279"/>
      <c r="J32" s="279" t="s">
        <v>262</v>
      </c>
      <c r="K32" s="279"/>
    </row>
    <row r="33" spans="1:10" ht="12">
      <c r="A33" s="228"/>
      <c r="B33" s="228"/>
      <c r="C33" s="228"/>
      <c r="D33" s="293"/>
      <c r="E33" s="293"/>
      <c r="F33" s="293"/>
      <c r="G33" s="228"/>
      <c r="H33" s="228"/>
      <c r="I33" s="228"/>
      <c r="J33" s="294"/>
    </row>
    <row r="34" spans="1:10" ht="12">
      <c r="A34" s="178"/>
      <c r="B34" s="279"/>
      <c r="C34" s="279"/>
      <c r="D34" s="279"/>
      <c r="E34" s="279"/>
      <c r="F34" s="279"/>
      <c r="G34" s="279"/>
      <c r="H34" s="279"/>
      <c r="I34" s="279"/>
      <c r="J34" s="279"/>
    </row>
    <row r="35" spans="2:10" ht="12">
      <c r="B35" s="279"/>
      <c r="C35" s="279"/>
      <c r="D35" s="279"/>
      <c r="E35" s="279"/>
      <c r="F35" s="279"/>
      <c r="G35" s="279"/>
      <c r="H35" s="279"/>
      <c r="I35" s="279"/>
      <c r="J35" s="279"/>
    </row>
    <row r="36" spans="2:10" ht="12">
      <c r="B36" s="279"/>
      <c r="C36" s="279"/>
      <c r="D36" s="279"/>
      <c r="E36" s="279"/>
      <c r="F36" s="279"/>
      <c r="G36" s="279"/>
      <c r="H36" s="279"/>
      <c r="I36" s="279"/>
      <c r="J36" s="279"/>
    </row>
    <row r="37" spans="2:10" ht="12">
      <c r="B37" s="280"/>
      <c r="C37" s="280"/>
      <c r="D37" s="282"/>
      <c r="E37" s="282"/>
      <c r="F37" s="282"/>
      <c r="G37" s="279"/>
      <c r="H37" s="279"/>
      <c r="I37" s="279"/>
      <c r="J37" s="279"/>
    </row>
    <row r="38" spans="2:10" ht="12">
      <c r="B38" s="279"/>
      <c r="C38" s="279"/>
      <c r="D38" s="279"/>
      <c r="E38" s="279"/>
      <c r="F38" s="279"/>
      <c r="G38" s="279"/>
      <c r="H38" s="279"/>
      <c r="I38" s="279"/>
      <c r="J38" s="279"/>
    </row>
    <row r="39" spans="2:10" ht="12">
      <c r="B39" s="279"/>
      <c r="C39" s="279"/>
      <c r="D39" s="279"/>
      <c r="E39" s="279"/>
      <c r="F39" s="279"/>
      <c r="G39" s="279"/>
      <c r="H39" s="279"/>
      <c r="I39" s="279"/>
      <c r="J39" s="279"/>
    </row>
  </sheetData>
  <sheetProtection/>
  <mergeCells count="10">
    <mergeCell ref="D30:F30"/>
    <mergeCell ref="A14:A15"/>
    <mergeCell ref="C14:C15"/>
    <mergeCell ref="B14:B15"/>
    <mergeCell ref="J14:J15"/>
    <mergeCell ref="G14:G15"/>
    <mergeCell ref="D14:F14"/>
    <mergeCell ref="H14:H15"/>
    <mergeCell ref="I14:I15"/>
    <mergeCell ref="D29:F29"/>
  </mergeCells>
  <printOptions/>
  <pageMargins left="0.27" right="0.26" top="0.37" bottom="0.25" header="0.24" footer="0.17"/>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Q44"/>
  <sheetViews>
    <sheetView zoomScalePageLayoutView="0" workbookViewId="0" topLeftCell="C1">
      <selection activeCell="N10" sqref="N10"/>
    </sheetView>
  </sheetViews>
  <sheetFormatPr defaultColWidth="9.140625" defaultRowHeight="12.75"/>
  <cols>
    <col min="1" max="2" width="9.140625" style="18" hidden="1" customWidth="1"/>
    <col min="3" max="3" width="5.28125" style="18" customWidth="1"/>
    <col min="4" max="4" width="33.57421875" style="18" customWidth="1"/>
    <col min="5" max="5" width="11.8515625" style="18" customWidth="1"/>
    <col min="6" max="6" width="13.28125" style="18" customWidth="1"/>
    <col min="7" max="7" width="12.57421875" style="18" customWidth="1"/>
    <col min="8" max="8" width="12.7109375" style="18" customWidth="1"/>
    <col min="9" max="9" width="15.8515625" style="25" customWidth="1"/>
    <col min="10" max="10" width="12.8515625" style="18" customWidth="1"/>
    <col min="11" max="11" width="11.140625" style="18" customWidth="1"/>
    <col min="12" max="12" width="17.57421875" style="18" customWidth="1"/>
    <col min="13" max="16384" width="9.140625" style="18" customWidth="1"/>
  </cols>
  <sheetData>
    <row r="1" spans="1:10" ht="12.75">
      <c r="A1" s="49" t="s">
        <v>54</v>
      </c>
      <c r="B1" s="50"/>
      <c r="C1" s="49" t="s">
        <v>54</v>
      </c>
      <c r="D1" s="50"/>
      <c r="E1" s="50"/>
      <c r="F1" s="50"/>
      <c r="G1" s="50"/>
      <c r="H1" s="50"/>
      <c r="I1" s="50"/>
      <c r="J1" s="50"/>
    </row>
    <row r="2" spans="1:12" ht="12.75">
      <c r="A2" s="50" t="s">
        <v>0</v>
      </c>
      <c r="B2" s="50"/>
      <c r="C2" s="50"/>
      <c r="D2" s="50"/>
      <c r="E2" s="50"/>
      <c r="F2" s="50"/>
      <c r="G2" s="50"/>
      <c r="H2" s="50"/>
      <c r="I2" s="58"/>
      <c r="J2" s="50"/>
      <c r="L2" s="1" t="s">
        <v>85</v>
      </c>
    </row>
    <row r="3" spans="1:11" ht="12.75">
      <c r="A3" s="50"/>
      <c r="B3" s="50"/>
      <c r="C3" s="50"/>
      <c r="D3" s="50"/>
      <c r="E3" s="50"/>
      <c r="F3" s="49"/>
      <c r="G3" s="49"/>
      <c r="H3" s="49"/>
      <c r="I3" s="50"/>
      <c r="J3" s="50"/>
      <c r="K3" s="16"/>
    </row>
    <row r="4" spans="1:12" ht="15" customHeight="1">
      <c r="A4" s="50"/>
      <c r="B4" s="51" t="s">
        <v>53</v>
      </c>
      <c r="C4" s="52"/>
      <c r="D4" s="52"/>
      <c r="E4" s="52"/>
      <c r="F4" s="49"/>
      <c r="G4" s="66"/>
      <c r="H4" s="54"/>
      <c r="I4" s="49"/>
      <c r="J4" s="49"/>
      <c r="K4" s="67" t="s">
        <v>180</v>
      </c>
      <c r="L4" s="67"/>
    </row>
    <row r="5" spans="1:12" ht="15.75">
      <c r="A5" s="16"/>
      <c r="B5" s="16"/>
      <c r="C5" s="73" t="s">
        <v>122</v>
      </c>
      <c r="D5" s="113"/>
      <c r="E5" s="10"/>
      <c r="F5" s="11"/>
      <c r="G5" s="11"/>
      <c r="H5" s="73"/>
      <c r="I5" s="66"/>
      <c r="J5" s="54"/>
      <c r="K5" s="231" t="s">
        <v>181</v>
      </c>
      <c r="L5" s="231"/>
    </row>
    <row r="6" spans="1:12" ht="15.75">
      <c r="A6" s="16"/>
      <c r="B6" s="16"/>
      <c r="C6" s="9"/>
      <c r="D6" s="113"/>
      <c r="E6" s="10"/>
      <c r="F6" s="11"/>
      <c r="G6" s="11"/>
      <c r="H6" s="73"/>
      <c r="I6" s="66"/>
      <c r="J6" s="54"/>
      <c r="K6" s="231" t="s">
        <v>260</v>
      </c>
      <c r="L6" s="231"/>
    </row>
    <row r="7" spans="1:12" ht="15" customHeight="1">
      <c r="A7" s="16"/>
      <c r="B7" s="16"/>
      <c r="C7" s="73" t="s">
        <v>123</v>
      </c>
      <c r="D7" s="113"/>
      <c r="E7" s="10"/>
      <c r="F7" s="16"/>
      <c r="G7" s="16"/>
      <c r="H7" s="16"/>
      <c r="I7" s="49" t="s">
        <v>352</v>
      </c>
      <c r="J7" s="50"/>
      <c r="K7"/>
      <c r="L7"/>
    </row>
    <row r="8" spans="1:12" ht="12.75">
      <c r="A8" s="16"/>
      <c r="B8" s="16"/>
      <c r="C8" s="15"/>
      <c r="D8" s="4"/>
      <c r="E8" s="4"/>
      <c r="F8" s="7"/>
      <c r="G8" s="17"/>
      <c r="H8" s="7"/>
      <c r="I8" s="49" t="s">
        <v>353</v>
      </c>
      <c r="J8" s="49"/>
      <c r="K8"/>
      <c r="L8"/>
    </row>
    <row r="9" spans="1:11" ht="12.75">
      <c r="A9" s="16"/>
      <c r="B9" s="16"/>
      <c r="C9" s="112" t="s">
        <v>20</v>
      </c>
      <c r="D9" s="12"/>
      <c r="E9" s="12"/>
      <c r="F9" s="12"/>
      <c r="G9" s="12"/>
      <c r="H9" s="16"/>
      <c r="I9" s="49"/>
      <c r="J9" s="16"/>
      <c r="K9" s="16"/>
    </row>
    <row r="10" spans="1:12" ht="12.75" customHeight="1">
      <c r="A10" s="16"/>
      <c r="B10" s="16"/>
      <c r="C10" s="397" t="s">
        <v>1</v>
      </c>
      <c r="D10" s="381" t="s">
        <v>56</v>
      </c>
      <c r="E10" s="397" t="s">
        <v>2</v>
      </c>
      <c r="F10" s="399" t="s">
        <v>3</v>
      </c>
      <c r="G10" s="400"/>
      <c r="H10" s="401"/>
      <c r="I10" s="397" t="s">
        <v>4</v>
      </c>
      <c r="J10" s="395" t="s">
        <v>67</v>
      </c>
      <c r="K10" s="395" t="s">
        <v>68</v>
      </c>
      <c r="L10" s="381" t="s">
        <v>59</v>
      </c>
    </row>
    <row r="11" spans="1:16" ht="56.25" customHeight="1">
      <c r="A11" s="16"/>
      <c r="B11" s="16"/>
      <c r="C11" s="398"/>
      <c r="D11" s="402"/>
      <c r="E11" s="398"/>
      <c r="F11" s="77" t="s">
        <v>5</v>
      </c>
      <c r="G11" s="77" t="s">
        <v>6</v>
      </c>
      <c r="H11" s="77" t="s">
        <v>7</v>
      </c>
      <c r="I11" s="398"/>
      <c r="J11" s="396"/>
      <c r="K11" s="396"/>
      <c r="L11" s="383"/>
      <c r="O11" s="99"/>
      <c r="P11" s="23"/>
    </row>
    <row r="12" spans="1:16" ht="36" customHeight="1">
      <c r="A12" s="16"/>
      <c r="B12" s="16"/>
      <c r="C12" s="247">
        <v>1</v>
      </c>
      <c r="D12" s="36" t="s">
        <v>75</v>
      </c>
      <c r="E12" s="28" t="s">
        <v>23</v>
      </c>
      <c r="F12" s="213">
        <f aca="true" t="shared" si="0" ref="F12:F30">H12/1.2</f>
        <v>8333.333333333334</v>
      </c>
      <c r="G12" s="179">
        <f>F12/4.53</f>
        <v>1839.587932303164</v>
      </c>
      <c r="H12" s="179">
        <v>10000</v>
      </c>
      <c r="I12" s="153" t="s">
        <v>101</v>
      </c>
      <c r="J12" s="36" t="s">
        <v>106</v>
      </c>
      <c r="K12" s="36" t="s">
        <v>74</v>
      </c>
      <c r="L12" s="153" t="s">
        <v>189</v>
      </c>
      <c r="O12" s="99"/>
      <c r="P12" s="23"/>
    </row>
    <row r="13" spans="1:16" ht="39.75" customHeight="1">
      <c r="A13" s="16"/>
      <c r="B13" s="16"/>
      <c r="C13" s="247">
        <v>2</v>
      </c>
      <c r="D13" s="36" t="s">
        <v>77</v>
      </c>
      <c r="E13" s="28" t="s">
        <v>25</v>
      </c>
      <c r="F13" s="213">
        <f t="shared" si="0"/>
        <v>284166.6666666667</v>
      </c>
      <c r="G13" s="179">
        <f aca="true" t="shared" si="1" ref="G13:G31">F13/4.53</f>
        <v>62729.9484915379</v>
      </c>
      <c r="H13" s="179">
        <v>341000</v>
      </c>
      <c r="I13" s="36" t="s">
        <v>143</v>
      </c>
      <c r="J13" s="36" t="s">
        <v>106</v>
      </c>
      <c r="K13" s="36" t="s">
        <v>74</v>
      </c>
      <c r="L13" s="153" t="s">
        <v>189</v>
      </c>
      <c r="O13" s="99"/>
      <c r="P13" s="23"/>
    </row>
    <row r="14" spans="1:16" ht="33" customHeight="1">
      <c r="A14" s="16"/>
      <c r="B14" s="16"/>
      <c r="C14" s="247">
        <v>3</v>
      </c>
      <c r="D14" s="36" t="s">
        <v>76</v>
      </c>
      <c r="E14" s="37" t="s">
        <v>216</v>
      </c>
      <c r="F14" s="213">
        <f t="shared" si="0"/>
        <v>41666.66666666667</v>
      </c>
      <c r="G14" s="179">
        <f t="shared" si="1"/>
        <v>9197.93966151582</v>
      </c>
      <c r="H14" s="179">
        <v>50000</v>
      </c>
      <c r="I14" s="153" t="s">
        <v>101</v>
      </c>
      <c r="J14" s="36" t="s">
        <v>106</v>
      </c>
      <c r="K14" s="36" t="s">
        <v>74</v>
      </c>
      <c r="L14" s="153" t="s">
        <v>189</v>
      </c>
      <c r="O14" s="99"/>
      <c r="P14" s="23"/>
    </row>
    <row r="15" spans="1:16" ht="30.75" customHeight="1">
      <c r="A15" s="16"/>
      <c r="B15" s="16"/>
      <c r="C15" s="247">
        <v>4</v>
      </c>
      <c r="D15" s="36" t="s">
        <v>274</v>
      </c>
      <c r="E15" s="28" t="s">
        <v>24</v>
      </c>
      <c r="F15" s="213">
        <f t="shared" si="0"/>
        <v>5000</v>
      </c>
      <c r="G15" s="179">
        <f t="shared" si="1"/>
        <v>1103.7527593818984</v>
      </c>
      <c r="H15" s="179">
        <v>6000</v>
      </c>
      <c r="I15" s="153" t="s">
        <v>101</v>
      </c>
      <c r="J15" s="36" t="s">
        <v>106</v>
      </c>
      <c r="K15" s="36" t="s">
        <v>74</v>
      </c>
      <c r="L15" s="153" t="s">
        <v>189</v>
      </c>
      <c r="O15" s="99"/>
      <c r="P15" s="23"/>
    </row>
    <row r="16" spans="1:16" ht="30" customHeight="1">
      <c r="A16" s="16"/>
      <c r="B16" s="16"/>
      <c r="C16" s="247">
        <v>5</v>
      </c>
      <c r="D16" s="181" t="s">
        <v>38</v>
      </c>
      <c r="E16" s="182" t="s">
        <v>27</v>
      </c>
      <c r="F16" s="213">
        <f t="shared" si="0"/>
        <v>5000</v>
      </c>
      <c r="G16" s="179">
        <f t="shared" si="1"/>
        <v>1103.7527593818984</v>
      </c>
      <c r="H16" s="179">
        <v>6000</v>
      </c>
      <c r="I16" s="153" t="s">
        <v>101</v>
      </c>
      <c r="J16" s="28" t="s">
        <v>106</v>
      </c>
      <c r="K16" s="36" t="s">
        <v>74</v>
      </c>
      <c r="L16" s="153" t="s">
        <v>189</v>
      </c>
      <c r="O16" s="99"/>
      <c r="P16" s="23"/>
    </row>
    <row r="17" spans="1:16" ht="34.5" customHeight="1">
      <c r="A17" s="16"/>
      <c r="B17" s="16"/>
      <c r="C17" s="247">
        <v>6</v>
      </c>
      <c r="D17" s="183" t="s">
        <v>157</v>
      </c>
      <c r="E17" s="28" t="s">
        <v>158</v>
      </c>
      <c r="F17" s="213">
        <f t="shared" si="0"/>
        <v>6666.666666666667</v>
      </c>
      <c r="G17" s="179">
        <f t="shared" si="1"/>
        <v>1471.6703458425313</v>
      </c>
      <c r="H17" s="179">
        <v>8000</v>
      </c>
      <c r="I17" s="153" t="s">
        <v>101</v>
      </c>
      <c r="J17" s="36" t="s">
        <v>106</v>
      </c>
      <c r="K17" s="36" t="s">
        <v>74</v>
      </c>
      <c r="L17" s="153" t="s">
        <v>189</v>
      </c>
      <c r="O17" s="99"/>
      <c r="P17" s="23"/>
    </row>
    <row r="18" spans="1:16" ht="33.75" customHeight="1">
      <c r="A18" s="16"/>
      <c r="B18" s="16"/>
      <c r="C18" s="247">
        <v>7</v>
      </c>
      <c r="D18" s="36" t="s">
        <v>275</v>
      </c>
      <c r="E18" s="28" t="s">
        <v>26</v>
      </c>
      <c r="F18" s="213">
        <f t="shared" si="0"/>
        <v>10000</v>
      </c>
      <c r="G18" s="179">
        <f t="shared" si="1"/>
        <v>2207.5055187637968</v>
      </c>
      <c r="H18" s="179">
        <v>12000</v>
      </c>
      <c r="I18" s="153" t="s">
        <v>101</v>
      </c>
      <c r="J18" s="36" t="s">
        <v>106</v>
      </c>
      <c r="K18" s="36" t="s">
        <v>74</v>
      </c>
      <c r="L18" s="153" t="s">
        <v>189</v>
      </c>
      <c r="O18" s="99"/>
      <c r="P18" s="23"/>
    </row>
    <row r="19" spans="1:16" ht="25.5">
      <c r="A19" s="16"/>
      <c r="B19" s="16"/>
      <c r="C19" s="247">
        <v>8</v>
      </c>
      <c r="D19" s="79" t="s">
        <v>276</v>
      </c>
      <c r="E19" s="62" t="s">
        <v>28</v>
      </c>
      <c r="F19" s="213">
        <f t="shared" si="0"/>
        <v>25000</v>
      </c>
      <c r="G19" s="179">
        <f t="shared" si="1"/>
        <v>5518.763796909492</v>
      </c>
      <c r="H19" s="123">
        <v>30000</v>
      </c>
      <c r="I19" s="153" t="s">
        <v>101</v>
      </c>
      <c r="J19" s="36" t="s">
        <v>106</v>
      </c>
      <c r="K19" s="36" t="s">
        <v>74</v>
      </c>
      <c r="L19" s="153" t="s">
        <v>189</v>
      </c>
      <c r="O19" s="99"/>
      <c r="P19" s="23"/>
    </row>
    <row r="20" spans="1:16" ht="25.5">
      <c r="A20" s="16"/>
      <c r="B20" s="16"/>
      <c r="C20" s="247">
        <v>9</v>
      </c>
      <c r="D20" s="36" t="s">
        <v>46</v>
      </c>
      <c r="E20" s="36" t="s">
        <v>279</v>
      </c>
      <c r="F20" s="213">
        <f t="shared" si="0"/>
        <v>12500</v>
      </c>
      <c r="G20" s="179">
        <f t="shared" si="1"/>
        <v>2759.381898454746</v>
      </c>
      <c r="H20" s="179">
        <v>15000</v>
      </c>
      <c r="I20" s="153" t="s">
        <v>101</v>
      </c>
      <c r="J20" s="36" t="s">
        <v>106</v>
      </c>
      <c r="K20" s="36" t="s">
        <v>74</v>
      </c>
      <c r="L20" s="153" t="s">
        <v>189</v>
      </c>
      <c r="O20" s="99"/>
      <c r="P20" s="23"/>
    </row>
    <row r="21" spans="1:16" s="22" customFormat="1" ht="30.75" customHeight="1">
      <c r="A21" s="16"/>
      <c r="B21" s="16"/>
      <c r="C21" s="247">
        <v>10</v>
      </c>
      <c r="D21" s="28" t="s">
        <v>21</v>
      </c>
      <c r="E21" s="28" t="s">
        <v>22</v>
      </c>
      <c r="F21" s="213">
        <f t="shared" si="0"/>
        <v>89166.66666666667</v>
      </c>
      <c r="G21" s="179">
        <f t="shared" si="1"/>
        <v>19683.590875643855</v>
      </c>
      <c r="H21" s="179">
        <v>107000</v>
      </c>
      <c r="I21" s="153" t="s">
        <v>101</v>
      </c>
      <c r="J21" s="36" t="s">
        <v>106</v>
      </c>
      <c r="K21" s="36" t="s">
        <v>74</v>
      </c>
      <c r="L21" s="153" t="s">
        <v>189</v>
      </c>
      <c r="O21" s="99"/>
      <c r="P21" s="100"/>
    </row>
    <row r="22" spans="1:17" ht="25.5">
      <c r="A22" s="16"/>
      <c r="B22" s="16"/>
      <c r="C22" s="247">
        <v>11</v>
      </c>
      <c r="D22" s="139" t="s">
        <v>215</v>
      </c>
      <c r="E22" s="37" t="s">
        <v>214</v>
      </c>
      <c r="F22" s="213">
        <f t="shared" si="0"/>
        <v>8333.333333333334</v>
      </c>
      <c r="G22" s="179">
        <f t="shared" si="1"/>
        <v>1839.587932303164</v>
      </c>
      <c r="H22" s="155">
        <v>10000</v>
      </c>
      <c r="I22" s="153" t="s">
        <v>101</v>
      </c>
      <c r="J22" s="42" t="s">
        <v>106</v>
      </c>
      <c r="K22" s="42" t="s">
        <v>74</v>
      </c>
      <c r="L22" s="153" t="s">
        <v>189</v>
      </c>
      <c r="O22" s="99"/>
      <c r="P22" s="23"/>
      <c r="Q22" s="78"/>
    </row>
    <row r="23" spans="1:17" ht="25.5">
      <c r="A23" s="16"/>
      <c r="B23" s="16"/>
      <c r="C23" s="247">
        <v>12</v>
      </c>
      <c r="D23" s="153" t="s">
        <v>152</v>
      </c>
      <c r="E23" s="42" t="s">
        <v>131</v>
      </c>
      <c r="F23" s="213">
        <f t="shared" si="0"/>
        <v>29166.666666666668</v>
      </c>
      <c r="G23" s="179">
        <f t="shared" si="1"/>
        <v>6438.557763061074</v>
      </c>
      <c r="H23" s="169">
        <v>35000</v>
      </c>
      <c r="I23" s="153" t="s">
        <v>108</v>
      </c>
      <c r="J23" s="153" t="s">
        <v>106</v>
      </c>
      <c r="K23" s="153" t="s">
        <v>74</v>
      </c>
      <c r="L23" s="153" t="s">
        <v>189</v>
      </c>
      <c r="O23" s="99"/>
      <c r="P23" s="23"/>
      <c r="Q23" s="78"/>
    </row>
    <row r="24" spans="1:17" ht="25.5">
      <c r="A24" s="16"/>
      <c r="B24" s="16"/>
      <c r="C24" s="247">
        <v>13</v>
      </c>
      <c r="D24" s="153" t="s">
        <v>161</v>
      </c>
      <c r="E24" s="42" t="s">
        <v>130</v>
      </c>
      <c r="F24" s="213">
        <f t="shared" si="0"/>
        <v>16666.666666666668</v>
      </c>
      <c r="G24" s="179">
        <f t="shared" si="1"/>
        <v>3679.175864606328</v>
      </c>
      <c r="H24" s="169">
        <v>20000</v>
      </c>
      <c r="I24" s="153" t="s">
        <v>108</v>
      </c>
      <c r="J24" s="153" t="s">
        <v>106</v>
      </c>
      <c r="K24" s="153" t="s">
        <v>74</v>
      </c>
      <c r="L24" s="153" t="s">
        <v>189</v>
      </c>
      <c r="O24" s="99"/>
      <c r="P24" s="23"/>
      <c r="Q24" s="78"/>
    </row>
    <row r="25" spans="1:17" ht="30.75" customHeight="1">
      <c r="A25" s="16"/>
      <c r="B25" s="16"/>
      <c r="C25" s="247">
        <v>14</v>
      </c>
      <c r="D25" s="180" t="s">
        <v>154</v>
      </c>
      <c r="E25" s="209" t="s">
        <v>155</v>
      </c>
      <c r="F25" s="213">
        <f t="shared" si="0"/>
        <v>1250</v>
      </c>
      <c r="G25" s="179">
        <f t="shared" si="1"/>
        <v>275.9381898454746</v>
      </c>
      <c r="H25" s="179">
        <v>1500</v>
      </c>
      <c r="I25" s="153" t="s">
        <v>101</v>
      </c>
      <c r="J25" s="28" t="s">
        <v>106</v>
      </c>
      <c r="K25" s="36" t="s">
        <v>74</v>
      </c>
      <c r="L25" s="153" t="s">
        <v>189</v>
      </c>
      <c r="N25" s="78"/>
      <c r="O25" s="78"/>
      <c r="P25" s="78"/>
      <c r="Q25" s="78"/>
    </row>
    <row r="26" spans="1:12" s="22" customFormat="1" ht="36" customHeight="1">
      <c r="A26" s="226"/>
      <c r="B26" s="227"/>
      <c r="C26" s="247">
        <v>15</v>
      </c>
      <c r="D26" s="183" t="s">
        <v>277</v>
      </c>
      <c r="E26" s="28" t="s">
        <v>158</v>
      </c>
      <c r="F26" s="213">
        <f t="shared" si="0"/>
        <v>4166.666666666667</v>
      </c>
      <c r="G26" s="179">
        <f t="shared" si="1"/>
        <v>919.793966151582</v>
      </c>
      <c r="H26" s="179">
        <v>5000</v>
      </c>
      <c r="I26" s="153" t="s">
        <v>101</v>
      </c>
      <c r="J26" s="36" t="s">
        <v>106</v>
      </c>
      <c r="K26" s="36" t="s">
        <v>74</v>
      </c>
      <c r="L26" s="153" t="s">
        <v>189</v>
      </c>
    </row>
    <row r="27" spans="1:12" s="22" customFormat="1" ht="33" customHeight="1">
      <c r="A27" s="226"/>
      <c r="B27" s="227"/>
      <c r="C27" s="247">
        <v>16</v>
      </c>
      <c r="D27" s="153" t="s">
        <v>168</v>
      </c>
      <c r="E27" s="42" t="s">
        <v>169</v>
      </c>
      <c r="F27" s="213">
        <f t="shared" si="0"/>
        <v>1250</v>
      </c>
      <c r="G27" s="179">
        <f t="shared" si="1"/>
        <v>275.9381898454746</v>
      </c>
      <c r="H27" s="179">
        <v>1500</v>
      </c>
      <c r="I27" s="153" t="s">
        <v>101</v>
      </c>
      <c r="J27" s="36" t="s">
        <v>106</v>
      </c>
      <c r="K27" s="36" t="s">
        <v>74</v>
      </c>
      <c r="L27" s="153" t="s">
        <v>189</v>
      </c>
    </row>
    <row r="28" spans="1:12" s="22" customFormat="1" ht="43.5" customHeight="1">
      <c r="A28" s="226"/>
      <c r="B28" s="227"/>
      <c r="C28" s="247">
        <v>17</v>
      </c>
      <c r="D28" s="183" t="s">
        <v>278</v>
      </c>
      <c r="E28" s="28" t="s">
        <v>158</v>
      </c>
      <c r="F28" s="213">
        <f t="shared" si="0"/>
        <v>4166.666666666667</v>
      </c>
      <c r="G28" s="179">
        <f t="shared" si="1"/>
        <v>919.793966151582</v>
      </c>
      <c r="H28" s="179">
        <v>5000</v>
      </c>
      <c r="I28" s="153" t="s">
        <v>101</v>
      </c>
      <c r="J28" s="36" t="s">
        <v>106</v>
      </c>
      <c r="K28" s="36" t="s">
        <v>74</v>
      </c>
      <c r="L28" s="153" t="s">
        <v>189</v>
      </c>
    </row>
    <row r="29" spans="1:12" s="22" customFormat="1" ht="33.75" customHeight="1">
      <c r="A29" s="226"/>
      <c r="B29" s="227"/>
      <c r="C29" s="247">
        <v>18</v>
      </c>
      <c r="D29" s="183" t="s">
        <v>281</v>
      </c>
      <c r="E29" s="37" t="s">
        <v>280</v>
      </c>
      <c r="F29" s="213">
        <f t="shared" si="0"/>
        <v>4166.666666666667</v>
      </c>
      <c r="G29" s="179">
        <f t="shared" si="1"/>
        <v>919.793966151582</v>
      </c>
      <c r="H29" s="179">
        <v>5000</v>
      </c>
      <c r="I29" s="153" t="s">
        <v>101</v>
      </c>
      <c r="J29" s="36" t="s">
        <v>106</v>
      </c>
      <c r="K29" s="36" t="s">
        <v>74</v>
      </c>
      <c r="L29" s="153" t="s">
        <v>189</v>
      </c>
    </row>
    <row r="30" spans="1:12" s="22" customFormat="1" ht="33" customHeight="1">
      <c r="A30" s="226"/>
      <c r="B30" s="227"/>
      <c r="C30" s="247">
        <v>19</v>
      </c>
      <c r="D30" s="183" t="s">
        <v>282</v>
      </c>
      <c r="E30" s="37" t="s">
        <v>280</v>
      </c>
      <c r="F30" s="213">
        <f t="shared" si="0"/>
        <v>3333.3333333333335</v>
      </c>
      <c r="G30" s="179">
        <f t="shared" si="1"/>
        <v>735.8351729212657</v>
      </c>
      <c r="H30" s="179">
        <v>4000</v>
      </c>
      <c r="I30" s="153" t="s">
        <v>101</v>
      </c>
      <c r="J30" s="36" t="s">
        <v>106</v>
      </c>
      <c r="K30" s="36" t="s">
        <v>74</v>
      </c>
      <c r="L30" s="153" t="s">
        <v>189</v>
      </c>
    </row>
    <row r="31" spans="1:12" s="22" customFormat="1" ht="31.5" customHeight="1">
      <c r="A31" s="226"/>
      <c r="B31" s="227"/>
      <c r="C31" s="247">
        <v>20</v>
      </c>
      <c r="D31" s="153" t="s">
        <v>213</v>
      </c>
      <c r="E31" s="246"/>
      <c r="F31" s="213">
        <f>H31/1.2</f>
        <v>2500</v>
      </c>
      <c r="G31" s="179">
        <f t="shared" si="1"/>
        <v>551.8763796909492</v>
      </c>
      <c r="H31" s="179">
        <v>3000</v>
      </c>
      <c r="I31" s="153" t="s">
        <v>101</v>
      </c>
      <c r="J31" s="36" t="s">
        <v>106</v>
      </c>
      <c r="K31" s="36" t="s">
        <v>74</v>
      </c>
      <c r="L31" s="153" t="s">
        <v>189</v>
      </c>
    </row>
    <row r="32" spans="1:12" s="22" customFormat="1" ht="19.5" customHeight="1">
      <c r="A32" s="226"/>
      <c r="B32" s="227"/>
      <c r="C32" s="28"/>
      <c r="D32" s="60" t="s">
        <v>8</v>
      </c>
      <c r="E32" s="246"/>
      <c r="F32" s="118">
        <f>SUM((F12:F31))</f>
        <v>562499.9999999999</v>
      </c>
      <c r="G32" s="118">
        <f>SUM((G12:G31))</f>
        <v>124172.18543046358</v>
      </c>
      <c r="H32" s="118">
        <f>SUM((H12:H31))</f>
        <v>675000</v>
      </c>
      <c r="I32" s="153"/>
      <c r="J32" s="36"/>
      <c r="K32" s="36"/>
      <c r="L32" s="153"/>
    </row>
    <row r="33" spans="1:13" s="22" customFormat="1" ht="15" customHeight="1">
      <c r="A33" s="226"/>
      <c r="B33" s="227"/>
      <c r="C33" s="6"/>
      <c r="D33" s="279" t="s">
        <v>325</v>
      </c>
      <c r="E33" s="279"/>
      <c r="F33" s="279"/>
      <c r="G33" s="279"/>
      <c r="H33" s="279"/>
      <c r="I33" s="279"/>
      <c r="J33" s="279"/>
      <c r="K33" s="279"/>
      <c r="L33" s="279"/>
      <c r="M33" s="279"/>
    </row>
    <row r="34" spans="1:13" s="22" customFormat="1" ht="18.75" customHeight="1">
      <c r="A34" s="226"/>
      <c r="B34" s="227"/>
      <c r="C34" s="6"/>
      <c r="D34" s="279" t="s">
        <v>326</v>
      </c>
      <c r="E34" s="279"/>
      <c r="F34" s="393"/>
      <c r="G34" s="393"/>
      <c r="H34" s="393"/>
      <c r="I34" s="279"/>
      <c r="J34" s="279"/>
      <c r="K34" s="279"/>
      <c r="L34" s="279"/>
      <c r="M34" s="279"/>
    </row>
    <row r="35" spans="1:13" s="22" customFormat="1" ht="15.75" customHeight="1">
      <c r="A35" s="226"/>
      <c r="B35" s="227"/>
      <c r="C35" s="6"/>
      <c r="D35" s="280"/>
      <c r="E35" s="280"/>
      <c r="F35" s="394" t="s">
        <v>354</v>
      </c>
      <c r="G35" s="394"/>
      <c r="H35" s="394"/>
      <c r="I35" s="279"/>
      <c r="J35" s="279" t="s">
        <v>357</v>
      </c>
      <c r="K35" s="279"/>
      <c r="L35" s="279"/>
      <c r="M35" s="279"/>
    </row>
    <row r="36" spans="1:13" s="22" customFormat="1" ht="15.75" customHeight="1">
      <c r="A36" s="226"/>
      <c r="B36" s="227"/>
      <c r="C36" s="6"/>
      <c r="D36" s="279"/>
      <c r="E36" s="279"/>
      <c r="F36" s="279" t="s">
        <v>355</v>
      </c>
      <c r="G36" s="279"/>
      <c r="H36" s="279"/>
      <c r="I36" s="279"/>
      <c r="J36" s="279"/>
      <c r="K36" s="279" t="s">
        <v>358</v>
      </c>
      <c r="L36" s="279"/>
      <c r="M36" s="279"/>
    </row>
    <row r="37" spans="1:13" s="22" customFormat="1" ht="15.75" customHeight="1">
      <c r="A37" s="226"/>
      <c r="B37" s="227"/>
      <c r="C37" s="6"/>
      <c r="D37" s="279"/>
      <c r="E37" s="279"/>
      <c r="F37" s="279" t="s">
        <v>356</v>
      </c>
      <c r="G37" s="279"/>
      <c r="H37" s="279"/>
      <c r="I37" s="279"/>
      <c r="J37" s="378" t="s">
        <v>328</v>
      </c>
      <c r="K37" s="392"/>
      <c r="L37" s="378"/>
      <c r="M37" s="279"/>
    </row>
    <row r="38" spans="1:17" s="23" customFormat="1" ht="12.75">
      <c r="A38" s="16"/>
      <c r="B38" s="16"/>
      <c r="C38" s="15"/>
      <c r="D38" s="56"/>
      <c r="E38" s="56"/>
      <c r="F38" s="56"/>
      <c r="G38" s="56"/>
      <c r="H38" s="56"/>
      <c r="I38" s="56"/>
      <c r="J38" s="56"/>
      <c r="K38" s="56"/>
      <c r="L38" s="56"/>
      <c r="Q38" s="98"/>
    </row>
    <row r="39" spans="4:12" ht="12.75">
      <c r="D39" s="56"/>
      <c r="E39" s="56"/>
      <c r="F39" s="56"/>
      <c r="G39" s="56"/>
      <c r="H39" s="56"/>
      <c r="I39" s="56"/>
      <c r="J39" s="56"/>
      <c r="K39" s="56"/>
      <c r="L39" s="56"/>
    </row>
    <row r="40" spans="4:12" ht="12.75">
      <c r="D40" s="56"/>
      <c r="E40" s="56"/>
      <c r="F40" s="56"/>
      <c r="G40" s="56"/>
      <c r="H40" s="56"/>
      <c r="I40" s="56"/>
      <c r="J40" s="56"/>
      <c r="K40" s="56"/>
      <c r="L40" s="56"/>
    </row>
    <row r="41" spans="4:12" ht="12.75">
      <c r="D41" s="56"/>
      <c r="E41" s="56"/>
      <c r="F41" s="56"/>
      <c r="G41" s="56"/>
      <c r="H41" s="56"/>
      <c r="I41" s="56"/>
      <c r="J41" s="56"/>
      <c r="K41" s="56"/>
      <c r="L41" s="56"/>
    </row>
    <row r="42" spans="4:12" ht="12.75">
      <c r="D42" s="266"/>
      <c r="E42" s="266"/>
      <c r="F42" s="263"/>
      <c r="G42" s="263"/>
      <c r="H42" s="263"/>
      <c r="I42" s="56"/>
      <c r="J42" s="56"/>
      <c r="K42" s="56"/>
      <c r="L42" s="56"/>
    </row>
    <row r="43" spans="4:12" ht="12.75">
      <c r="D43" s="56"/>
      <c r="E43" s="56"/>
      <c r="F43" s="56"/>
      <c r="G43" s="56"/>
      <c r="H43" s="56"/>
      <c r="I43" s="56"/>
      <c r="J43" s="56"/>
      <c r="K43" s="56"/>
      <c r="L43" s="56"/>
    </row>
    <row r="44" spans="4:12" ht="12.75">
      <c r="D44" s="56"/>
      <c r="E44" s="56"/>
      <c r="F44" s="56"/>
      <c r="G44" s="56"/>
      <c r="H44" s="56"/>
      <c r="I44" s="56"/>
      <c r="J44" s="56"/>
      <c r="K44" s="56"/>
      <c r="L44" s="56"/>
    </row>
  </sheetData>
  <sheetProtection/>
  <mergeCells count="11">
    <mergeCell ref="C10:C11"/>
    <mergeCell ref="E10:E11"/>
    <mergeCell ref="D10:D11"/>
    <mergeCell ref="J37:L37"/>
    <mergeCell ref="F34:H34"/>
    <mergeCell ref="F35:H35"/>
    <mergeCell ref="L10:L11"/>
    <mergeCell ref="K10:K11"/>
    <mergeCell ref="I10:I11"/>
    <mergeCell ref="J10:J11"/>
    <mergeCell ref="F10:H10"/>
  </mergeCells>
  <printOptions/>
  <pageMargins left="0.1968503937007874" right="0.15748031496062992" top="0.31496062992125984" bottom="0.2362204724409449" header="0.196850393700787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Tineretului si Sportului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lazar valentin</cp:lastModifiedBy>
  <cp:lastPrinted>2016-10-19T14:25:39Z</cp:lastPrinted>
  <dcterms:created xsi:type="dcterms:W3CDTF">2011-01-05T11:25:47Z</dcterms:created>
  <dcterms:modified xsi:type="dcterms:W3CDTF">2016-10-20T07:04:36Z</dcterms:modified>
  <cp:category/>
  <cp:version/>
  <cp:contentType/>
  <cp:contentStatus/>
</cp:coreProperties>
</file>