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87"/>
  </bookViews>
  <sheets>
    <sheet name="personal" sheetId="2" r:id="rId1"/>
    <sheet name="materiale" sheetId="3" r:id="rId2"/>
    <sheet name="cotizatii internationale" sheetId="14" r:id="rId3"/>
    <sheet name="venituri proprii" sheetId="11" r:id="rId4"/>
    <sheet name="transferuri " sheetId="5" r:id="rId5"/>
    <sheet name="proiecte cap. 61.01" sheetId="6" r:id="rId6"/>
    <sheet name="proiecte cap. 61.08" sheetId="7" r:id="rId7"/>
    <sheet name="dipfie februarie 2017" sheetId="15" r:id="rId8"/>
  </sheets>
  <calcPr calcId="152511"/>
</workbook>
</file>

<file path=xl/calcChain.xml><?xml version="1.0" encoding="utf-8"?>
<calcChain xmlns="http://schemas.openxmlformats.org/spreadsheetml/2006/main">
  <c r="F24" i="15" l="1"/>
  <c r="F31" i="15" s="1"/>
  <c r="F22" i="15"/>
  <c r="D124" i="2" l="1"/>
  <c r="D121" i="2"/>
  <c r="D125" i="2" s="1"/>
  <c r="D119" i="2"/>
  <c r="D117" i="2"/>
  <c r="D115" i="2"/>
  <c r="D111" i="2"/>
  <c r="D101" i="2"/>
  <c r="D112" i="2" s="1"/>
  <c r="D96" i="2"/>
  <c r="D89" i="2"/>
  <c r="D77" i="2"/>
  <c r="D62" i="2"/>
  <c r="D59" i="2"/>
  <c r="D48" i="2"/>
  <c r="D42" i="2"/>
  <c r="D36" i="2"/>
  <c r="D24" i="2"/>
  <c r="D90" i="2" s="1"/>
  <c r="D126" i="2" s="1"/>
  <c r="E17" i="7" l="1"/>
  <c r="F74" i="11" l="1"/>
  <c r="F69" i="11"/>
  <c r="F64" i="11"/>
  <c r="F59" i="11"/>
  <c r="F54" i="11"/>
  <c r="F49" i="11"/>
  <c r="F75" i="11" s="1"/>
  <c r="A10" i="3" l="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9" i="3"/>
  <c r="F50" i="3"/>
  <c r="E14" i="6" l="1"/>
  <c r="F17" i="5"/>
  <c r="A10" i="5"/>
  <c r="A11" i="5" s="1"/>
  <c r="A12" i="5" s="1"/>
  <c r="A13" i="5" s="1"/>
  <c r="A14" i="5" s="1"/>
  <c r="A15" i="5" s="1"/>
  <c r="A16" i="5" s="1"/>
  <c r="F9" i="14" l="1"/>
  <c r="A9" i="5" l="1"/>
</calcChain>
</file>

<file path=xl/sharedStrings.xml><?xml version="1.0" encoding="utf-8"?>
<sst xmlns="http://schemas.openxmlformats.org/spreadsheetml/2006/main" count="691" uniqueCount="274">
  <si>
    <t xml:space="preserve">MINISTERUL JUSTITIEI - Aparat propriu </t>
  </si>
  <si>
    <t>Nr.crt.</t>
  </si>
  <si>
    <t>Nr. act</t>
  </si>
  <si>
    <t>Data document</t>
  </si>
  <si>
    <t>Clasificatie bugetara</t>
  </si>
  <si>
    <t>Suma</t>
  </si>
  <si>
    <t>Detaliere</t>
  </si>
  <si>
    <t>Capitol</t>
  </si>
  <si>
    <t>Alineat</t>
  </si>
  <si>
    <t>61.01.06</t>
  </si>
  <si>
    <t>51.01.01</t>
  </si>
  <si>
    <t xml:space="preserve"> TRANSFERURI   INEC- ACHITARE DREPTURI SALARIALE </t>
  </si>
  <si>
    <t>61.01.07</t>
  </si>
  <si>
    <t>68.01.06</t>
  </si>
  <si>
    <t>57.02.01</t>
  </si>
  <si>
    <t xml:space="preserve"> DECONTARI CU PERSONALUL-CREDITE BUGETARE  PLATA STAT STIMULENT INSERTIE PÂNÃ LA ÎMPLINIREA VÂRSTEI DE 2 ANI PENTRU FPSS APARAT PROPRIU MJ </t>
  </si>
  <si>
    <t xml:space="preserve">MINISTERUL JUSTITEI - Aparat propriu </t>
  </si>
  <si>
    <t>CAPITOLUL 61.01- Ordine publica si siguranta nationala</t>
  </si>
  <si>
    <t>FURNIZOR/BENEFICIAR</t>
  </si>
  <si>
    <t>MINISTERUL JUSTITIEI- Aparat propriu</t>
  </si>
  <si>
    <t>CAPITOLUL 61.01 ,,ORDINE PUBLICA SI SIGURANTA NATIONALA"</t>
  </si>
  <si>
    <t>Data</t>
  </si>
  <si>
    <t>Document</t>
  </si>
  <si>
    <t>Explicatii</t>
  </si>
  <si>
    <t>Furnizor/Beneficiar suma</t>
  </si>
  <si>
    <t>Suma (lei)</t>
  </si>
  <si>
    <t>Capitolul 61.01- Ordine publica si siguranta nationala</t>
  </si>
  <si>
    <t>TITLUL 10 CHELTUIELI DE PERSONAL</t>
  </si>
  <si>
    <t>TITLUL 20 BUNURI SI SERVICII</t>
  </si>
  <si>
    <t xml:space="preserve">Nr Crt. </t>
  </si>
  <si>
    <t xml:space="preserve">DATA </t>
  </si>
  <si>
    <t xml:space="preserve">ORDIN DE PLATA /CEC /FOAIE DE VARSAMÂNT </t>
  </si>
  <si>
    <t xml:space="preserve">FACTURA  </t>
  </si>
  <si>
    <t>Total</t>
  </si>
  <si>
    <t xml:space="preserve"> TRANSFERURI   ANP- CHELTUIELI DE PERSONAL, TRANSFERURI CURENTE, ACTIUNI DE SANATATE,  ALTE CHELTUIELI- BURSE</t>
  </si>
  <si>
    <t xml:space="preserve">Suma </t>
  </si>
  <si>
    <t>TOTAL</t>
  </si>
  <si>
    <t>TRANSFERURI ANP-  ASISTENTA SOCIALA-AJUTOARE SOCIALE IN NUMERAR , ACHITARE STIMULENT PERSOANE AFLATE IN CONCEDIUL PT. CRESTEREA COPILULUI</t>
  </si>
  <si>
    <t>51.01.26</t>
  </si>
  <si>
    <t xml:space="preserve"> DECONTARI CU PERSONALUL-CREDITE BUGETARE  PLATA STAT INDEMNIZATIE CRESTERE COPIL PÂNÃ LA ÎMPLINIREA VÂRSTEI DE 2 ANI PENTRU FPSS APARAT PROPRIU MJ </t>
  </si>
  <si>
    <t xml:space="preserve">BUGETUL ASIG SOC DE STAT SI FONDURILOR SPECIALE-  ACHITARE CASS AFERENT INDEMNIZATIE  PERSOANE AFLATE IN CONCEDIUL PT. CRESTEREA COPILULUI </t>
  </si>
  <si>
    <t>TITLUL 55 ,,Contribuții și cotizații la organisme internaționale"</t>
  </si>
  <si>
    <t xml:space="preserve">BANCA COMERCIALA ROMÂNA SA </t>
  </si>
  <si>
    <t>DGASPC IASI</t>
  </si>
  <si>
    <t>TRANSFERURI ANP- BUNURI SI SERVICII, ACTIUNI DE SANATATE,CASS PERSOANE PRIVATE DE LIBERTATE</t>
  </si>
  <si>
    <t>perioada:01-28.02.2017</t>
  </si>
  <si>
    <t>perioada 01-28.02.2017</t>
  </si>
  <si>
    <t>plata intermediara in cadrul proiectului ,,Centru de primire in regim de urgenta pentru victimele violentei in familie din judetul Olt" , programul RO 20 ,,Violenta domestica si violenta bazata pe deosebirea de sex"-15% FN</t>
  </si>
  <si>
    <t>DGASPC OLT</t>
  </si>
  <si>
    <t>plata intermediara in cadrul proiectului  ,,Siguranta si sprijin-Optimizarea serviciilor Centrului Social pentru ocrotirea victimelor violentei domestice din Iasi" , programul  RO 20,,Violenta domestica si violenta bazata pe deosebirea de sex"-15% FN</t>
  </si>
  <si>
    <t>MINISTERUL MUNCII- AGENTIA NATIONALA PENTRU EGALITATE DE SANSE</t>
  </si>
  <si>
    <t>plata intermediara cf. nota interna nr. 76/4428/15.02.2017, in cadrul proiectului ,,CONSOLIDAREA CAPACITATII SISTEMULUI DE AREST PREVENTIV DE A RESPECTA INSTRUMENTELE RELEVANTE PRIVIND DREPTURILE OMULUI ", PROGRAMUL RO 23-SERVICII CORECTIONALE, INCLUSIV SANCTIUNI NON - PRIVATIVE DE LIBERTATE-</t>
  </si>
  <si>
    <t>INSPECTORATUL GENERAL AL POLITIEI ROMANE</t>
  </si>
  <si>
    <t>cval restituire diferenta dobanzii calculata cf deciziei nr.53/103255/15.02.2017 in cadrul proiectului RO 23, ,,Consolidarea capacitatii sistemului penitenciar de dezvoltare a resurselor umane cu privire la personalul din penitenciare-Arad " 15% finantare nationala</t>
  </si>
  <si>
    <t>ANP ARAD</t>
  </si>
  <si>
    <t>perioada 01- 28.02.2017</t>
  </si>
  <si>
    <t>perioada: 01-28.02.2017</t>
  </si>
  <si>
    <t>BANCA COMERIALA ROMANA</t>
  </si>
  <si>
    <t>avans per-diem 27-28.02.2017 BUCURESTI , Proiect ,,Instruirea judecatorilor in domeniul respectarii drepturilor cetatenilor din Uniunea Europeanã pe parcusul procedurilor penale"</t>
  </si>
  <si>
    <t>PARTICIPANT DIN CROATIA</t>
  </si>
  <si>
    <t xml:space="preserve">ALIMENTARE CONT PENTRU PLATA COTIZATII INTERNATIONALE - CONTRIBUTIA ROMÂNIEI LA BUGETUL UNIDROIT, CURTII PENALE INTERNATIONALE, CURTII PERMANENTE DE ARBITRAJ PENTRU ANUL 2017 </t>
  </si>
  <si>
    <t>Perioada 01-28.02.2018</t>
  </si>
  <si>
    <t>cval comision proiect,,Instruirea judecatorilor in domeniul respectarii drepturilor cetatenilor din Uniunea Europeanã pe parcusul procedurilor penale"</t>
  </si>
  <si>
    <t>Reprezentant MJ</t>
  </si>
  <si>
    <t>Decont chirie ianuarie 217</t>
  </si>
  <si>
    <t>GMT Serv Grup</t>
  </si>
  <si>
    <t>Traduceri autorizate limba turca</t>
  </si>
  <si>
    <t>Flanco Retail</t>
  </si>
  <si>
    <t>Decont  husa telefon</t>
  </si>
  <si>
    <t xml:space="preserve">Avans cazare deplasare interna </t>
  </si>
  <si>
    <t>Telekom Romania Communications</t>
  </si>
  <si>
    <t>Servicii furnizare tel verde, perioada decembrie 2016</t>
  </si>
  <si>
    <t xml:space="preserve">Ministerul Justitiei </t>
  </si>
  <si>
    <t xml:space="preserve">Alimentare cont  utilitati Magistrat de legatura </t>
  </si>
  <si>
    <t>Monitorul Oficial</t>
  </si>
  <si>
    <t>Publicare în MO PI Ordin 4682/2016,MOF.160/29.12.2016</t>
  </si>
  <si>
    <t xml:space="preserve">Demirci Oana-Valentina </t>
  </si>
  <si>
    <t>Traduceri autorizate limba ucraineana</t>
  </si>
  <si>
    <t>Corsar Online</t>
  </si>
  <si>
    <t>Cafetiera Philips</t>
  </si>
  <si>
    <t>Super System Service 2000</t>
  </si>
  <si>
    <t xml:space="preserve">Stampile </t>
  </si>
  <si>
    <t>Autocurat Flote Auto</t>
  </si>
  <si>
    <t xml:space="preserve">Emitere Tag -Monitorizare spalat auto(exterior -interior) pentru 19 autoturisme  </t>
  </si>
  <si>
    <t>Servicii telefonie mobila aferenta perioadei 8-12.11.2016, deplasari externe</t>
  </si>
  <si>
    <t>Weco -Travel</t>
  </si>
  <si>
    <t>Bilete de avion deplasare Germania , perioada 17-19.01.2017</t>
  </si>
  <si>
    <t>Bilete de avion deplasare Bruxelles, perioada 12-14.01.2017</t>
  </si>
  <si>
    <t>RCS&amp;RDS</t>
  </si>
  <si>
    <t>Abonament receptor pentru pachet complet de programe TV , perioada Ianuarie 2017</t>
  </si>
  <si>
    <t>Institutul National Al Magistraturii</t>
  </si>
  <si>
    <t>Cote parti energie electrica si termica, perioada noiembrie 2016</t>
  </si>
  <si>
    <t>Cote parti apa rece , perioada noiembrie 2016</t>
  </si>
  <si>
    <t>Cote parti servicii centrala termica, noiembrie 2016</t>
  </si>
  <si>
    <t>Cote parti servicii reparatii ascensor, perioada noiembrie 2016</t>
  </si>
  <si>
    <t>Danco Pro</t>
  </si>
  <si>
    <t>Bilete de avion deplasare Bruxelles, perioada ianuarie 217</t>
  </si>
  <si>
    <t>Exim Tour</t>
  </si>
  <si>
    <t>Bilete de avion deplasare Bruxelles, perioada 23-24.01.2017</t>
  </si>
  <si>
    <t xml:space="preserve">Olimpic International Turism </t>
  </si>
  <si>
    <t>Bilete de avion deplasare Bruxelles, perioada 26-27.01.2017</t>
  </si>
  <si>
    <t>Travel Time</t>
  </si>
  <si>
    <t>Bilete de avion deplasare Ucraina, perioada 26-27.01.2017</t>
  </si>
  <si>
    <t>Bilete de avion deplasare Cluj, perioada 16-26.01.2017</t>
  </si>
  <si>
    <t>Cote parti servicii salubritate, noiembrie 2016</t>
  </si>
  <si>
    <t>Avans cazare deplasare Craiova, perioada 13-17.02.2017</t>
  </si>
  <si>
    <t>Avans protocol -februarie 2017</t>
  </si>
  <si>
    <t>Avans protocol februarie 2017</t>
  </si>
  <si>
    <t>Pasaport diplomatic</t>
  </si>
  <si>
    <t>Decont taxe postale , expediere perioada 14.12.2016,9-27.01.2017</t>
  </si>
  <si>
    <t xml:space="preserve">Beja Dominte &amp; Asociatii </t>
  </si>
  <si>
    <t>Servicii copiere acte dosar de executare nr.2693/216, dosar 24941/302/216</t>
  </si>
  <si>
    <t xml:space="preserve">Incolor Art </t>
  </si>
  <si>
    <t>Traduceri autorizate</t>
  </si>
  <si>
    <t xml:space="preserve">Travel Time </t>
  </si>
  <si>
    <t>Bilete de avion deplasare Franta , perioada 29.01-02.02.2017</t>
  </si>
  <si>
    <t>Consulting Business Strategical</t>
  </si>
  <si>
    <t xml:space="preserve">Scaune vizitator </t>
  </si>
  <si>
    <t xml:space="preserve">Bugetul de Stat </t>
  </si>
  <si>
    <t>Contributie 4% pentru persoane cu handicap-Ianuarie 2017</t>
  </si>
  <si>
    <t>Avans protocol</t>
  </si>
  <si>
    <t xml:space="preserve">Decont chirie februarie 2017 </t>
  </si>
  <si>
    <t xml:space="preserve">Total </t>
  </si>
  <si>
    <t>plata intermediara in cadrul proiectului ,,Campanie Nationala de constientizare si  Informare Publica privind Violenta in familie" , programul RO 20,,Violenta domestica si violenta bazata pe deosebirea de sex"</t>
  </si>
  <si>
    <t xml:space="preserve">Alineat </t>
  </si>
  <si>
    <t>61.10.01</t>
  </si>
  <si>
    <t>10.01.11</t>
  </si>
  <si>
    <t>ORDONANTAREA DE PLATA NR.148/22.02.2017 PLATA COMISIE EXAMEN OCUPARE 5 POSTURI VACANTE DE DIRECTOR ONRC AN 2016</t>
  </si>
  <si>
    <t>ORDONANTAREA DE PLATA NR.148/22.02.2017 PLATA IMPOZIT ANGAJATI COMISIE EXAMEN OCUPARE 5 POSTURI VACANTE DE DIRECTOR ONRC AN 2016</t>
  </si>
  <si>
    <t xml:space="preserve"> ORDONANTAREA DE PLATA NR.148/22.02.2017 PLATA CONTRIBUTII ANGAJATI COMISIE EXAMEN OCUPARE 5 POSTURI VACANTE DE DIRECTOR ONRC AN 2016</t>
  </si>
  <si>
    <t>ORDONANTAREA DE PLATA NR.148/22.02.2017 PLATA CONTRIBUTII ANGAJATI COMISIE EXAMEN OCUPARE 5 POSTURI VACANTE DE DIRECTOR ONRC AN 2016</t>
  </si>
  <si>
    <t>ORDONANTAREA DE PLATA NR.148/22.02.2017 PLATA COMISIE EXAMEN OCUPARE 10 POSTURI VACANTE DE CONDUCERE DIN ONRC  AN 2016</t>
  </si>
  <si>
    <t>ORDONANTAREA DE PLATA NR.148/22.02.2017 PLATA IMPOZIT ANGAJATI COMISIE EXAMEN OCUPARE 10 POSTURI VACANTE DE CONDUCERE DIN ONRC  AN 2016</t>
  </si>
  <si>
    <t>ORDONANTAREA DE PLATA NR.148/22.02.2017 PLATA CONTRIBUTII ANGAJATI COMISIE EXAMEN OCUPARE 10 POSTURI VACANTE DE CONDUCERE DIN ONRC  AN 2016</t>
  </si>
  <si>
    <t>ORDONANTAREA DE PLATA NR.148/22.02.2017 PLATA COMISIE EXAMEN PENTRU OCUPARE POSTURI VACANTE PERSONAL ASIMILAT SESIUNEA SEPTEMBRIE-DECEMBRIE 2016</t>
  </si>
  <si>
    <t>ORDONANTAREA DE PLATA NR.148/22.02.2017 PLATA IMPOZIT ANGAJATI COMISIE EXAMEN PENTRU OCUPARE POSTURI VACANTE PERSONAL ASIMILAT SESIUNEA SEPTEMBRIE-DECEMBRIE 2016</t>
  </si>
  <si>
    <t>ORDONANTAREA DE PLATA NR.148/22.02.2017 PLATA CONTRIBUTII ANGAJATI COMISIE EXAMEN PENTRU OCUPARE POSTURI VACANTE PERSONAL ASIMILAT SESIUNEA SEPTEMBRIE-DECEMBRIE 2016</t>
  </si>
  <si>
    <t>ORDONANTAREA DE PLATA NR.148/22.02.2017 PLATA COMISIE EXAMEN PENTRU OCUPARE POSTURI VACANTE PERSONAL ASIMILAT DPC -MJ +ANABI SESIUNEA AUGUST- NOIEMBRIE 2016</t>
  </si>
  <si>
    <t>ORDONANTAREA DE PLATA NR.148/22.02.2017 PLATA IMPOZIT COMISIE EXAMEN PENTRU OCUPARE POSTURI VACANTE PERSONAL ASIMILAT DPC -MJ +ANABI SESIUNEA AUGUST- NOIEMBRIE 2016</t>
  </si>
  <si>
    <t>ORDONANTAREA DE PLATA NR.148/22.02.2017 PLATA CONTRIBUTII ANGAJATI COMISIE EXAMEN PENTRU OCUPARE POSTURI VACANTE PERSONAL ASIMILAT DPC -MJ +ANABI SESIUNEA AUGUST- NOIEMBRIE 2016</t>
  </si>
  <si>
    <t>ORDONANTAREA DE PLATA NR.148/22.02.2017 PLATA COMISIE EXAMEN PENTRU OCUPARE POSTURI VACANTE PERSONAL ASIMILAT DPC -MJ +ANABI SESIUNEA AUGUST- NOIEMBRIE 2016)</t>
  </si>
  <si>
    <t>CEC NR.15/27.02.2017 - ORDONANTAREA DE PLATA NR.148/22.02.2017 PLATA COMISIE EXAMEN OCUPARE 10 POSTURI VACANTE DE CONDUCERE DIN ONRC  AN 2016 - PERSONAL MJ</t>
  </si>
  <si>
    <t>CEC NR.15/27.02.2017 -ORDONANTAREA DE PLATA NR.148/22.02.2017 PLATA COMISIE EXAMEN PENTRU OCUPARE POSTURI VACANTE PERSONAL ASIMILAT DPC -MJ +ANABI SESIUNEA AUGUST- NOIEMBRIE 2016 -PERSONAL MJ</t>
  </si>
  <si>
    <t>CEC NR.15/27.02.2017 -ORDONANTAREA DE PLATA NR.148/22.02.2017 PLATA COMISIE EXAMEN PENTRU OCUPARE POSTURI VACANTE PERSONAL ASIMILAT SESIUNEA SEPTEMBRIE-DECEMBRIE 2016 -PERSONAL MJ</t>
  </si>
  <si>
    <t xml:space="preserve">Subtotal </t>
  </si>
  <si>
    <t>10.03.01</t>
  </si>
  <si>
    <t>ORDONANTAREA DE PLATA NR.149/22.02.2017 PLATA CONTRIBUTII ANGAJATOR COMISIE EXAMEN OCUPARE 5 POSTURI VACANTE DE DIRECTOR ONRC AN 2016</t>
  </si>
  <si>
    <t>ORDONANTAREA DE PLATA NR.149/22.02.2017 PLATA CONTRIBUTII ANGAJATOR COMISIE EXAMEN OCUPARE 10 POSTURI VACANTE DE CONDUCERE DIN ONRC  AN 2016</t>
  </si>
  <si>
    <t>ORDONANTAREA DE PLATA NR.149/22.02.2017 PLATA CONTRIBUTII ANGAJATOR COMISIE EXAMEN PENTRU OCUPARE POSTURI VACANTE PERSONAL ASIMILAT SESIUNEA SEPTEMBRIE-DECEMBRIE 2016</t>
  </si>
  <si>
    <t>ORDONANTAREA DE PLATA NR.149/22.02.2017 PLATA CONTRIBUTII ANGAJATOR COMISIE EXAMEN PENTRU OCUPARE POSTURI VACANTE PERSONAL ASIMILAT DPC -MJ +ANABI SESIUNEA AUGUST- NOIEMBRIE 2016</t>
  </si>
  <si>
    <t>10.03.02</t>
  </si>
  <si>
    <t>ORDONANTAREA DE PLATA NR.150/22.02.2017 PLATA CONTRIBUTII ANGAJATOR COMISIE EXAMEN OCUPARE 5 POSTURI VACANTE DE DIRECTOR ONRC AN 2016</t>
  </si>
  <si>
    <t>ORDONANTAREA DE PLATA NR.150/22.02.2017 PLATA CONTRIBUTII ANGAJATOR COMISIE EXAMEN OCUPARE 10 POSTURI VACANTE DE CONDUCERE DIN ONRC  AN 2016</t>
  </si>
  <si>
    <t>ORDONANTAREA DE PLATA NR.150/22.02.2017 PLATA CONTRIBUTII ANGAJATOR COMISIE EXAMEN PENTRU OCUPARE POSTURI VACANTE PERSONAL ASIMILAT SESIUNEA SEPTEMBRIE-DECEMBRIE 2016</t>
  </si>
  <si>
    <t>ORDONANTAREA DE PLATA NR.150/22.02.2017 PLATA CONTRIBUTII ANGAJATOR COMISIE EXAMEN PENTRU OCUPARE POSTURI VACANTE PERSONAL ASIMILAT DPC -MJ +ANABI SESIUNEA AUGUST- NOIEMBRIE 2016</t>
  </si>
  <si>
    <t>10.03.03</t>
  </si>
  <si>
    <t>ORDONANTAREA DE PLATA NR.151/22.02.2017 PLATA CONTRIBUTII ANGAJATOR COMISIE EXAMEN OCUPARE 5 POSTURI VACANTE DE DIRECTOR ONRC AN 2016</t>
  </si>
  <si>
    <t>ORDONANTAREA DE PLATA NR.151/22.02.2017 PLATA CONTRIBUTII ANGAJATOR COMISIE EXAMEN OCUPARE 10 POSTURI VACANTE DE CONDUCERE DIN ONRC  AN 2016</t>
  </si>
  <si>
    <t>ORDONANTAREA DE PLATA NR.151/22.02.2017 PLATA CONTRIBUTII ANGAJATOR COMISIE EXAMEN PENTRU OCUPARE POSTURI VACANTE PERSONAL ASIMILAT SESIUNEA SEPTEMBRIE-DECEMBRIE 2016</t>
  </si>
  <si>
    <t>ORDONANTAREA DE PLATA NR.151/22.02.2017 PLATA CONTRIBUTII ANGAJATOR COMISIE EXAMEN PENTRU OCUPARE POSTURI VACANTE PERSONAL ASIMILAT DPC -MJ +ANABI SESIUNEA AUGUST- NOIEMBRIE 2016</t>
  </si>
  <si>
    <t>10.03.04</t>
  </si>
  <si>
    <t>ORDONANTAREA DE PLATA NR.152/22.02.2017 PLATA CONTRIBUTII ANGAJATOR COMISIE EXAMEN OCUPARE 5 POSTURI VACANTE DE DIRECTOR ONRC AN 2016</t>
  </si>
  <si>
    <t>ORDONANTAREA DE PLATA NR.152/22.02.2017 PLATA CONTRIBUTII ANGAJATOR COMISIE EXAMEN OCUPARE 10 POSTURI VACANTE DE CONDUCERE DIN ONRC  AN 2016</t>
  </si>
  <si>
    <t>ORDONANTAREA DE PLATA NR.152/22.02.2017 PLATA CONTRIBUTII ANGAJATOR COMISIE EXAMEN PENTRU OCUPARE POSTURI VACANTE PERSONAL ASIMILAT SESIUNEA SEPTEMBRIE-DECEMBRIE 2016</t>
  </si>
  <si>
    <t>ORDONANTAREA DE PLATA NR.153/22.02.2017 PLATA CONTRIBUTII ANGAJATOR COMISIE EXAMEN PENTRU OCUPARE POSTURI VACANTE PERSONAL ASIMILAT DPC -MJ +ANABI SESIUNEA AUGUST- NOIEMBRIE 2016</t>
  </si>
  <si>
    <t>10.03.06</t>
  </si>
  <si>
    <t>ORDONANTAREA DE PLATA NR.153/22.02.2017 PLATA CONTRIBUTII ANGAJATOR COMISIE EXAMEN OCUPARE 5 POSTURI VACANTE DE DIRECTOR ONRC AN 2016</t>
  </si>
  <si>
    <t>ORDONANTAREA DE PLATA NR.153/22.02.2017 PLATA CONTRIBUTII ANGAJATOR COMISIE EXAMEN OCUPARE 10 POSTURI VACANTE DE CONDUCERE DIN ONRC  AN 2016</t>
  </si>
  <si>
    <t>ORDONANTAREA DE PLATA NR.153/22.02.2017 PLATA CONTRIBUTII ANGAJATOR COMISIE EXAMEN PENTRU OCUPARE POSTURI VACANTE PERSONAL ASIMILAT SESIUNEA SEPTEMBRIE-DECEMBRIE 2016</t>
  </si>
  <si>
    <t>MINISTERUL JUSTITIEI - Aparat propriu</t>
  </si>
  <si>
    <t>Titlul 10 Venituri proprii</t>
  </si>
  <si>
    <t>perioada 01.02 - 28.02.2017</t>
  </si>
  <si>
    <t>cval transfer cota de 85%  pentru proiectul ,,Centru de primire in regim de urgenta pentru victimele violentei in familie din judetul Olt" în cadrul programului RO 20 ,,Violenta domestica si violenta bazata pe deosebirea de sex"</t>
  </si>
  <si>
    <t>cval transfer cota de 85%  pentru proiectul ,,Siguranta si sprijin-Optimizarea serviciilor Centrului Social pentru ocrotirea victimelor violentei domestice din Iasi" in cadrul programului RO 20 ,,Violenta domestica si violenta bazata pe deosebirea de sex"</t>
  </si>
  <si>
    <t>cval transfer cota de 85%  pentru proiectul ,,Campanie Nationala de constientizare si  Informare Publica privind Violenta in familie" in cadrul programului RO 20 ,,Violenta domestica si violenta bazata pe deosebirea de sex"</t>
  </si>
  <si>
    <t>MINISTERUL MUNCII-AGENTIA NAT EGALITATE SANSE</t>
  </si>
  <si>
    <t>cval restituire cota de 85% a diferentei dobanzii calculata conform deciziei nr.53/103255/15.02.2017 in proiectului RO 23 ,,Consolidarea capacitatii sistemului penitenciar de dezvoltare a resurselor umane cu privire la personalul din penitenciare-Arad"</t>
  </si>
  <si>
    <t>ADMINISTRATIA NATIONALA A PENITENCIARELOR</t>
  </si>
  <si>
    <t>cval transfer cota de 85%  pentru proiectul ,,CONSOLIDAREA CAPACITATII SISTEMULUI DE AREST PREVENTIV DE A RESPECTA INSTRUMENTELE RELEVANTE PRIVIND DREPTURILE OMULUI" în cadrul programului RO 23-SERVICII CORECTIONALE, INCLUSIV SANCTIUNI NON - PRIVATE DE LIBERTATE-</t>
  </si>
  <si>
    <t xml:space="preserve"> SURSA A,,PROIECTE CU FINANTARE DIN FONDURI EXTERNE NERAMBURSABILE (FEN) "</t>
  </si>
  <si>
    <t>SURSA D  ,,PROIECTE CU FINANTARE DIN FONDURI EXTERNE NERAMBURSABILE (FEN) "</t>
  </si>
  <si>
    <t>10.01.01</t>
  </si>
  <si>
    <t>PLATA SALARII, VIRAT RETINERI  SALARIATI LA BUG ASIG SOCIALE SI BUG.DE STAT</t>
  </si>
  <si>
    <t>VIRAT RETINERI  DIN SALARII - POPRIRI, PENSII FACULTATIVE, COTIZATII</t>
  </si>
  <si>
    <t>ALIMENTARE CONT VALUTA SALARIU</t>
  </si>
  <si>
    <t>SUBTOTAL 10.01.01</t>
  </si>
  <si>
    <t>10.01.05</t>
  </si>
  <si>
    <t>SUBTOTAL10.01.05</t>
  </si>
  <si>
    <t>10.01.06</t>
  </si>
  <si>
    <t>SUBTOTAL 10.01.06</t>
  </si>
  <si>
    <t>10.01.13</t>
  </si>
  <si>
    <t xml:space="preserve">DIURNA DEPLASARE INTERNA </t>
  </si>
  <si>
    <t>SUBTOTAL 10.01.13</t>
  </si>
  <si>
    <t>10.01.14</t>
  </si>
  <si>
    <t xml:space="preserve"> INDEMNIZATIE DETASARE </t>
  </si>
  <si>
    <t>SUBTOTAL 10.01.14</t>
  </si>
  <si>
    <t>10.01.15</t>
  </si>
  <si>
    <t xml:space="preserve"> DECONT TRANSPORT </t>
  </si>
  <si>
    <t>SUBTOTAL 10.01.15</t>
  </si>
  <si>
    <t>10.01.16.</t>
  </si>
  <si>
    <t>ALIMENTARE CONT VALUTA CHIRIE</t>
  </si>
  <si>
    <t>DECONT CHIRII</t>
  </si>
  <si>
    <t>SUBTOTAL 10.01.16</t>
  </si>
  <si>
    <t>10.01.30.</t>
  </si>
  <si>
    <t xml:space="preserve">DECONTURI INDEMNIZATII INSTALARE </t>
  </si>
  <si>
    <t xml:space="preserve">ALIMENTARE CONT VALUTA INDEMNIZATIE </t>
  </si>
  <si>
    <t xml:space="preserve">DECONTURI TRANSPORT </t>
  </si>
  <si>
    <t>SUBTOTAL 10.01.30</t>
  </si>
  <si>
    <t>TOTAL ART. 10.01</t>
  </si>
  <si>
    <t>10.02.02</t>
  </si>
  <si>
    <t xml:space="preserve">NORMA HRANA </t>
  </si>
  <si>
    <t>SUBTOTAL 10.02.02</t>
  </si>
  <si>
    <t>10.02.03</t>
  </si>
  <si>
    <t xml:space="preserve"> ECHIPAMENT F.P.S.S.</t>
  </si>
  <si>
    <t>SUBTOTAL 10.02.03</t>
  </si>
  <si>
    <t>10.02.30</t>
  </si>
  <si>
    <t xml:space="preserve">DECONTURI MEDICAMENTE </t>
  </si>
  <si>
    <t>SUBTOTAL 10.02.30</t>
  </si>
  <si>
    <t>TOTAL ART. 10.02</t>
  </si>
  <si>
    <t>10.03.01.</t>
  </si>
  <si>
    <t xml:space="preserve">CONTRIBUTII DE ASIGURARI SOCIALE DE STAT- CAS </t>
  </si>
  <si>
    <t>SUBTOTAL 10.03.01</t>
  </si>
  <si>
    <t>10.03.02.</t>
  </si>
  <si>
    <t xml:space="preserve">CONTRIBUTII DE ASIGURARI DE SOMAJ </t>
  </si>
  <si>
    <t>SUBTOTAL 10.03.02</t>
  </si>
  <si>
    <t>10.03.03.</t>
  </si>
  <si>
    <t xml:space="preserve">CONTRIBUTII DE ASIGURARI SOCIALE DE SANATATE </t>
  </si>
  <si>
    <t>SUBTOTAL 10.03.03</t>
  </si>
  <si>
    <t>10.03.04.</t>
  </si>
  <si>
    <t xml:space="preserve"> CONTRIBUTII DE ASIGURARI PT. ACCIDENTE DE MUNCA SI BOLI PROFESIONALE </t>
  </si>
  <si>
    <t>SUBTOTAL 10.03.04</t>
  </si>
  <si>
    <t>10.03.06.</t>
  </si>
  <si>
    <t xml:space="preserve"> CONTRIBUTII  ANGAJATOR - CONTRIBUTII PENTRU CONCEDII SI INDEMNIZATII</t>
  </si>
  <si>
    <t>SUBTOTAL 10.03.06</t>
  </si>
  <si>
    <t>TOTAL  ART. 10.03</t>
  </si>
  <si>
    <t>TOTAL TITLUL 10</t>
  </si>
  <si>
    <t>MINISTERUL JUSTIŢIEI</t>
  </si>
  <si>
    <t>DIRECŢIA DE IMPLEMENTARE A PROIECTELOR FINANŢATE DIN ÎMPRUMUTURI EXTERNE</t>
  </si>
  <si>
    <t>SITUAŢIE PRIVIND CHELTUIELILE EFECTUATE DIN FONDURI PUBLICE
IN PERIOADA 01.02.2017 - 28.02.2017</t>
  </si>
  <si>
    <t>Nr. crt.</t>
  </si>
  <si>
    <t>Numar act
OP / FV</t>
  </si>
  <si>
    <t>Titlu</t>
  </si>
  <si>
    <t>Descriere</t>
  </si>
  <si>
    <t>20</t>
  </si>
  <si>
    <t>61.01</t>
  </si>
  <si>
    <t>Decont chirie luna ianuarie 2017</t>
  </si>
  <si>
    <t>21</t>
  </si>
  <si>
    <t>22</t>
  </si>
  <si>
    <t>Decont transport ianuarie 2017 conf Legii 567/2004</t>
  </si>
  <si>
    <t>23-24</t>
  </si>
  <si>
    <t>contributii salarii ianuarie 2017</t>
  </si>
  <si>
    <t>25-36</t>
  </si>
  <si>
    <t>salarii ianuarie 2017</t>
  </si>
  <si>
    <t>37</t>
  </si>
  <si>
    <t>Achizitie combustibil pentru autoturismele DIPFIE - ianuarie 2017</t>
  </si>
  <si>
    <t>38</t>
  </si>
  <si>
    <t>Decont servicii spalare, lichid parbriz auto B79MJR</t>
  </si>
  <si>
    <t>39</t>
  </si>
  <si>
    <t>Decont servicii spalare, ulei motor auto B79MJR</t>
  </si>
  <si>
    <t>40-42</t>
  </si>
  <si>
    <t>Avans cheltuieli deplasare Oradea 20-22 februarie 2017, 3 persoane</t>
  </si>
  <si>
    <t>43-44</t>
  </si>
  <si>
    <t xml:space="preserve">Plata lucrari Palatul de Justitie Prahova, decembrie 2016 </t>
  </si>
  <si>
    <t>45</t>
  </si>
  <si>
    <t xml:space="preserve">Taxe Casa Construct. executie lucrari PJ Prahova - decembrie 2016 </t>
  </si>
  <si>
    <t>46</t>
  </si>
  <si>
    <t>Servicii dirigentie santier luna noiembrie 2016</t>
  </si>
  <si>
    <t>47-49</t>
  </si>
  <si>
    <t>Diferenta salariu si contributii angajator, aferent lunii ianuarie 2017</t>
  </si>
  <si>
    <t>50,52</t>
  </si>
  <si>
    <t>Avans diurna deplasare Cluj 28 februarie - 02 martie 2017</t>
  </si>
  <si>
    <r>
      <t xml:space="preserve">CHELTUIELILE EFECTUATE DIN FONDURI PUBLICE IN PERIOADA   
</t>
    </r>
    <r>
      <rPr>
        <u/>
        <sz val="10"/>
        <color indexed="12"/>
        <rFont val="Arial"/>
        <family val="2"/>
        <charset val="238"/>
      </rPr>
      <t>01.01.2017 - 31.01.2017</t>
    </r>
  </si>
  <si>
    <t>LEI</t>
  </si>
  <si>
    <r>
      <t xml:space="preserve">CHELTUIELILE TOTALE EFECTUATE DIN FONDURI PUBLICE IN PERIOADA 
</t>
    </r>
    <r>
      <rPr>
        <b/>
        <u/>
        <sz val="11"/>
        <color indexed="12"/>
        <rFont val="Arial"/>
        <family val="2"/>
        <charset val="238"/>
      </rPr>
      <t>01.01.2017 - 28.02.2017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</si>
</sst>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R_O_N_-;\-* #,##0.00\ _R_O_N_-;_-* &quot;-&quot;??\ _R_O_N_-;_-@_-"/>
  </numFmts>
  <fonts count="31">
    <font>
      <sz val="11"/>
      <color theme="1"/>
      <name val="Calibri"/>
      <family val="2"/>
      <scheme val="minor"/>
    </font>
    <font>
      <b/>
      <sz val="11"/>
      <name val="Trebuchet MS"/>
      <family val="2"/>
    </font>
    <font>
      <sz val="11"/>
      <name val="Trebuchet MS"/>
      <family val="2"/>
    </font>
    <font>
      <sz val="10"/>
      <color rgb="FF000000"/>
      <name val="Arial"/>
      <family val="2"/>
      <charset val="238"/>
    </font>
    <font>
      <sz val="11"/>
      <color rgb="FF000000"/>
      <name val="Liberation Sans1"/>
      <charset val="238"/>
    </font>
    <font>
      <b/>
      <sz val="11"/>
      <color rgb="FFFF0000"/>
      <name val="Trebuchet MS"/>
      <family val="2"/>
    </font>
    <font>
      <sz val="11"/>
      <color rgb="FFFF0000"/>
      <name val="Trebuchet MS"/>
      <family val="2"/>
    </font>
    <font>
      <sz val="11"/>
      <color rgb="FFFF0000"/>
      <name val="Calibri"/>
      <family val="2"/>
      <scheme val="minor"/>
    </font>
    <font>
      <b/>
      <sz val="12"/>
      <color indexed="10"/>
      <name val="Arial"/>
      <family val="2"/>
    </font>
    <font>
      <b/>
      <sz val="11"/>
      <name val="Arial"/>
      <family val="2"/>
    </font>
    <font>
      <sz val="10"/>
      <color indexed="10"/>
      <name val="Arial"/>
      <family val="2"/>
    </font>
    <font>
      <b/>
      <sz val="12"/>
      <name val="Arial"/>
      <family val="2"/>
    </font>
    <font>
      <sz val="11"/>
      <color theme="1"/>
      <name val="Trebuchet MS"/>
      <family val="2"/>
    </font>
    <font>
      <b/>
      <sz val="11"/>
      <color theme="1"/>
      <name val="Trebuchet MS"/>
      <family val="2"/>
    </font>
    <font>
      <b/>
      <sz val="10"/>
      <name val="Trebuchet MS"/>
      <family val="2"/>
    </font>
    <font>
      <b/>
      <sz val="11"/>
      <color theme="1"/>
      <name val="Calibri"/>
      <family val="2"/>
      <scheme val="minor"/>
    </font>
    <font>
      <b/>
      <sz val="11"/>
      <color indexed="8"/>
      <name val="Trebuchet MS"/>
      <family val="2"/>
    </font>
    <font>
      <sz val="11"/>
      <name val="Calibri"/>
      <family val="2"/>
      <scheme val="minor"/>
    </font>
    <font>
      <b/>
      <sz val="11"/>
      <color rgb="FFFF0000"/>
      <name val="Calibri"/>
      <family val="2"/>
      <scheme val="minor"/>
    </font>
    <font>
      <sz val="11"/>
      <color indexed="8"/>
      <name val="Trebuchet MS"/>
      <family val="2"/>
    </font>
    <font>
      <sz val="11"/>
      <color theme="1"/>
      <name val="Calibri"/>
      <family val="2"/>
      <scheme val="minor"/>
    </font>
    <font>
      <sz val="11"/>
      <name val="Arial"/>
      <family val="2"/>
      <charset val="238"/>
    </font>
    <font>
      <sz val="10"/>
      <color indexed="12"/>
      <name val="Arial"/>
      <family val="2"/>
      <charset val="238"/>
    </font>
    <font>
      <sz val="10"/>
      <name val="Arial"/>
      <family val="2"/>
      <charset val="238"/>
    </font>
    <font>
      <b/>
      <u/>
      <sz val="10"/>
      <color indexed="8"/>
      <name val="Arial"/>
      <family val="2"/>
      <charset val="238"/>
    </font>
    <font>
      <b/>
      <sz val="10"/>
      <name val="Arial"/>
      <family val="2"/>
      <charset val="238"/>
    </font>
    <font>
      <sz val="9"/>
      <name val="Arial"/>
      <family val="2"/>
      <charset val="238"/>
    </font>
    <font>
      <u/>
      <sz val="10"/>
      <color indexed="12"/>
      <name val="Arial"/>
      <family val="2"/>
      <charset val="238"/>
    </font>
    <font>
      <b/>
      <sz val="11"/>
      <color indexed="12"/>
      <name val="Arial"/>
      <family val="2"/>
      <charset val="238"/>
    </font>
    <font>
      <b/>
      <u/>
      <sz val="11"/>
      <color indexed="12"/>
      <name val="Arial"/>
      <family val="2"/>
      <charset val="238"/>
    </font>
    <font>
      <b/>
      <sz val="11"/>
      <name val="Arial"/>
      <family val="2"/>
      <charset val="238"/>
    </font>
  </fonts>
  <fills count="4">
    <fill>
      <patternFill patternType="none"/>
    </fill>
    <fill>
      <patternFill patternType="gray125"/>
    </fill>
    <fill>
      <patternFill patternType="solid">
        <fgColor theme="0"/>
        <bgColor indexed="64"/>
      </patternFill>
    </fill>
    <fill>
      <patternFill patternType="solid">
        <fgColor indexed="4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4">
    <xf numFmtId="0" fontId="0" fillId="0" borderId="0"/>
    <xf numFmtId="0" fontId="3" fillId="0" borderId="0"/>
    <xf numFmtId="0" fontId="4" fillId="0" borderId="0"/>
    <xf numFmtId="43" fontId="20" fillId="0" borderId="0" applyFont="0" applyFill="0" applyBorder="0" applyAlignment="0" applyProtection="0"/>
  </cellStyleXfs>
  <cellXfs count="176">
    <xf numFmtId="0" fontId="0" fillId="0" borderId="0" xfId="0"/>
    <xf numFmtId="0" fontId="1" fillId="0" borderId="0" xfId="0" applyFont="1" applyAlignment="1">
      <alignment horizontal="centerContinuous"/>
    </xf>
    <xf numFmtId="0" fontId="2" fillId="0" borderId="0" xfId="0" applyFont="1"/>
    <xf numFmtId="0" fontId="1" fillId="0" borderId="0" xfId="0" applyFont="1"/>
    <xf numFmtId="0" fontId="6" fillId="0" borderId="0" xfId="0" applyFont="1"/>
    <xf numFmtId="4" fontId="6" fillId="0" borderId="0" xfId="0" applyNumberFormat="1" applyFont="1"/>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wrapText="1"/>
    </xf>
    <xf numFmtId="0" fontId="7" fillId="0" borderId="0" xfId="0" applyFont="1"/>
    <xf numFmtId="0" fontId="6" fillId="0" borderId="0" xfId="0" applyFont="1" applyBorder="1" applyAlignment="1">
      <alignment horizontal="left" wrapText="1"/>
    </xf>
    <xf numFmtId="0" fontId="7" fillId="0" borderId="0" xfId="0" applyFont="1" applyAlignment="1">
      <alignment wrapText="1"/>
    </xf>
    <xf numFmtId="0" fontId="5" fillId="0" borderId="0" xfId="0" applyFont="1"/>
    <xf numFmtId="0" fontId="5" fillId="0" borderId="0" xfId="0" applyFont="1" applyFill="1"/>
    <xf numFmtId="0" fontId="6" fillId="0" borderId="0" xfId="0" applyFont="1" applyFill="1"/>
    <xf numFmtId="4" fontId="2" fillId="0" borderId="0" xfId="0" applyNumberFormat="1" applyFont="1"/>
    <xf numFmtId="0" fontId="1" fillId="0" borderId="0" xfId="0" applyFont="1" applyBorder="1" applyAlignment="1">
      <alignment horizontal="centerContinuous"/>
    </xf>
    <xf numFmtId="4" fontId="1" fillId="0" borderId="0" xfId="0" applyNumberFormat="1" applyFont="1" applyFill="1" applyBorder="1" applyAlignment="1">
      <alignment horizontal="centerContinuous"/>
    </xf>
    <xf numFmtId="0" fontId="1" fillId="0" borderId="0" xfId="0" applyFont="1" applyBorder="1" applyAlignment="1">
      <alignment horizontal="centerContinuous" wrapText="1"/>
    </xf>
    <xf numFmtId="0" fontId="1" fillId="0" borderId="0" xfId="0" applyFont="1" applyBorder="1"/>
    <xf numFmtId="4" fontId="1" fillId="0" borderId="0" xfId="0" applyNumberFormat="1" applyFont="1" applyFill="1" applyBorder="1"/>
    <xf numFmtId="4" fontId="1" fillId="0" borderId="0" xfId="0" applyNumberFormat="1" applyFont="1" applyFill="1" applyAlignment="1">
      <alignment wrapText="1"/>
    </xf>
    <xf numFmtId="0" fontId="1" fillId="0" borderId="1" xfId="0" applyFont="1" applyFill="1" applyBorder="1" applyAlignment="1">
      <alignment horizontal="center" wrapText="1"/>
    </xf>
    <xf numFmtId="4" fontId="1" fillId="0" borderId="1" xfId="0" applyNumberFormat="1" applyFont="1" applyFill="1" applyBorder="1" applyAlignment="1">
      <alignment horizontal="center" wrapText="1"/>
    </xf>
    <xf numFmtId="0" fontId="2" fillId="0" borderId="1" xfId="0" applyFont="1" applyFill="1" applyBorder="1"/>
    <xf numFmtId="0" fontId="8" fillId="0" borderId="0" xfId="0" applyFont="1"/>
    <xf numFmtId="0" fontId="9" fillId="0" borderId="0" xfId="0" applyFont="1"/>
    <xf numFmtId="0" fontId="10" fillId="0" borderId="0" xfId="0" applyFont="1"/>
    <xf numFmtId="0" fontId="9" fillId="0" borderId="0" xfId="0" applyFont="1" applyBorder="1" applyAlignment="1">
      <alignment horizontal="centerContinuous" vertical="justify"/>
    </xf>
    <xf numFmtId="0" fontId="11" fillId="0" borderId="0" xfId="0" applyFont="1"/>
    <xf numFmtId="0" fontId="0" fillId="0" borderId="0" xfId="0" applyAlignment="1">
      <alignment horizontal="center" wrapText="1"/>
    </xf>
    <xf numFmtId="0" fontId="1" fillId="0" borderId="0" xfId="0" applyFont="1" applyBorder="1" applyAlignment="1">
      <alignment horizontal="left"/>
    </xf>
    <xf numFmtId="0" fontId="2" fillId="0" borderId="1" xfId="0" applyFont="1" applyBorder="1" applyAlignment="1">
      <alignment wrapText="1"/>
    </xf>
    <xf numFmtId="0" fontId="2" fillId="0" borderId="1" xfId="0" applyFont="1" applyBorder="1" applyAlignment="1">
      <alignment vertical="top" wrapText="1"/>
    </xf>
    <xf numFmtId="0" fontId="12" fillId="0" borderId="0" xfId="0" applyFont="1"/>
    <xf numFmtId="4" fontId="1" fillId="0" borderId="0" xfId="0" applyNumberFormat="1" applyFont="1" applyAlignment="1">
      <alignment horizontal="left"/>
    </xf>
    <xf numFmtId="0" fontId="1" fillId="0" borderId="0" xfId="0" applyFont="1" applyAlignment="1">
      <alignment horizontal="left"/>
    </xf>
    <xf numFmtId="0" fontId="13" fillId="0" borderId="0" xfId="0" applyFont="1" applyBorder="1"/>
    <xf numFmtId="0" fontId="13" fillId="0" borderId="0" xfId="0" applyFont="1"/>
    <xf numFmtId="0" fontId="2" fillId="0" borderId="1" xfId="0" applyFont="1" applyBorder="1"/>
    <xf numFmtId="14" fontId="2" fillId="0" borderId="1" xfId="0" applyNumberFormat="1" applyFont="1" applyBorder="1"/>
    <xf numFmtId="0" fontId="1" fillId="0" borderId="1" xfId="0" applyFont="1" applyBorder="1"/>
    <xf numFmtId="0" fontId="1" fillId="0" borderId="0" xfId="0" applyFont="1" applyAlignment="1">
      <alignment horizontal="left" vertical="center"/>
    </xf>
    <xf numFmtId="0" fontId="1" fillId="0" borderId="1" xfId="0" applyFont="1" applyBorder="1" applyAlignment="1">
      <alignment wrapText="1"/>
    </xf>
    <xf numFmtId="0" fontId="14" fillId="2" borderId="2" xfId="0" applyFont="1" applyFill="1" applyBorder="1" applyAlignment="1">
      <alignment horizontal="centerContinuous"/>
    </xf>
    <xf numFmtId="0" fontId="14" fillId="2" borderId="3" xfId="0" applyFont="1" applyFill="1" applyBorder="1" applyAlignment="1">
      <alignment horizontal="centerContinuous"/>
    </xf>
    <xf numFmtId="0" fontId="14" fillId="2" borderId="4" xfId="0" applyFont="1" applyFill="1" applyBorder="1" applyAlignment="1">
      <alignment horizontal="centerContinuous"/>
    </xf>
    <xf numFmtId="0" fontId="2" fillId="0" borderId="1" xfId="0" applyFont="1" applyFill="1" applyBorder="1" applyAlignment="1">
      <alignment wrapText="1"/>
    </xf>
    <xf numFmtId="0" fontId="1" fillId="0" borderId="1" xfId="0" applyFont="1" applyFill="1" applyBorder="1"/>
    <xf numFmtId="0" fontId="15" fillId="0" borderId="0" xfId="0" applyFont="1"/>
    <xf numFmtId="4" fontId="2" fillId="0" borderId="1" xfId="0" applyNumberFormat="1" applyFont="1" applyBorder="1"/>
    <xf numFmtId="4" fontId="16" fillId="0" borderId="7" xfId="0" applyNumberFormat="1" applyFont="1" applyBorder="1"/>
    <xf numFmtId="0" fontId="1" fillId="0" borderId="5" xfId="0" applyFont="1" applyBorder="1"/>
    <xf numFmtId="0" fontId="1" fillId="0" borderId="6" xfId="0" applyFont="1" applyBorder="1"/>
    <xf numFmtId="0" fontId="1" fillId="0" borderId="6" xfId="0" applyFont="1" applyBorder="1" applyAlignment="1">
      <alignment horizontal="center" wrapText="1"/>
    </xf>
    <xf numFmtId="0" fontId="1" fillId="0" borderId="6" xfId="0" applyFont="1" applyBorder="1" applyAlignment="1">
      <alignment wrapText="1"/>
    </xf>
    <xf numFmtId="0" fontId="1" fillId="0" borderId="6" xfId="0" applyFont="1" applyBorder="1" applyAlignment="1">
      <alignment horizontal="left" wrapText="1"/>
    </xf>
    <xf numFmtId="0" fontId="2" fillId="0" borderId="0" xfId="0" applyFont="1" applyAlignment="1">
      <alignment horizontal="left"/>
    </xf>
    <xf numFmtId="4" fontId="1" fillId="2" borderId="1" xfId="0" applyNumberFormat="1" applyFont="1" applyFill="1" applyBorder="1"/>
    <xf numFmtId="0" fontId="1" fillId="0" borderId="0" xfId="0" applyFont="1" applyBorder="1" applyAlignment="1">
      <alignment wrapText="1"/>
    </xf>
    <xf numFmtId="0" fontId="17" fillId="0" borderId="0" xfId="0" applyFont="1"/>
    <xf numFmtId="4" fontId="1" fillId="0" borderId="0" xfId="0" applyNumberFormat="1" applyFont="1" applyFill="1" applyBorder="1" applyAlignment="1">
      <alignment horizontal="left"/>
    </xf>
    <xf numFmtId="0" fontId="1" fillId="0" borderId="0" xfId="0" applyFont="1" applyBorder="1" applyAlignment="1">
      <alignment horizontal="left" wrapText="1"/>
    </xf>
    <xf numFmtId="14" fontId="2" fillId="0" borderId="1" xfId="0" applyNumberFormat="1" applyFont="1" applyFill="1" applyBorder="1"/>
    <xf numFmtId="0" fontId="17" fillId="0" borderId="0" xfId="0" applyFont="1" applyFill="1"/>
    <xf numFmtId="0" fontId="17" fillId="0" borderId="0" xfId="0" applyFont="1" applyAlignment="1">
      <alignment wrapText="1"/>
    </xf>
    <xf numFmtId="0" fontId="12" fillId="0" borderId="1" xfId="0" applyFont="1" applyBorder="1"/>
    <xf numFmtId="14" fontId="12" fillId="0" borderId="1" xfId="0" applyNumberFormat="1" applyFont="1" applyBorder="1"/>
    <xf numFmtId="0" fontId="12" fillId="0" borderId="1" xfId="0" applyFont="1" applyBorder="1" applyAlignment="1">
      <alignment wrapText="1"/>
    </xf>
    <xf numFmtId="4" fontId="2" fillId="0" borderId="1" xfId="0" applyNumberFormat="1" applyFont="1" applyFill="1" applyBorder="1"/>
    <xf numFmtId="0" fontId="2" fillId="0" borderId="1" xfId="0" applyFont="1" applyFill="1" applyBorder="1" applyAlignment="1">
      <alignment horizontal="left"/>
    </xf>
    <xf numFmtId="0" fontId="6" fillId="0" borderId="1" xfId="0" applyFont="1" applyBorder="1"/>
    <xf numFmtId="4" fontId="1" fillId="0" borderId="1" xfId="0" applyNumberFormat="1" applyFont="1" applyBorder="1"/>
    <xf numFmtId="4" fontId="1" fillId="0" borderId="0" xfId="0" applyNumberFormat="1" applyFont="1"/>
    <xf numFmtId="0" fontId="2" fillId="0" borderId="0" xfId="0" applyFont="1" applyFill="1" applyBorder="1"/>
    <xf numFmtId="0" fontId="2" fillId="0" borderId="1" xfId="0" applyFont="1" applyBorder="1" applyAlignment="1">
      <alignment horizontal="left" vertical="center" wrapText="1"/>
    </xf>
    <xf numFmtId="0" fontId="13" fillId="0" borderId="1" xfId="0" applyFont="1" applyBorder="1"/>
    <xf numFmtId="0" fontId="13" fillId="0" borderId="1" xfId="0" applyFont="1" applyBorder="1" applyAlignment="1">
      <alignment wrapText="1"/>
    </xf>
    <xf numFmtId="4" fontId="12" fillId="0" borderId="1" xfId="0" applyNumberFormat="1" applyFont="1" applyBorder="1"/>
    <xf numFmtId="4" fontId="13" fillId="0" borderId="1" xfId="0" applyNumberFormat="1" applyFont="1" applyBorder="1"/>
    <xf numFmtId="14" fontId="2" fillId="0" borderId="0" xfId="0" applyNumberFormat="1" applyFont="1"/>
    <xf numFmtId="0" fontId="12" fillId="0" borderId="1" xfId="0" applyFont="1" applyBorder="1" applyAlignment="1">
      <alignment vertical="center" wrapText="1"/>
    </xf>
    <xf numFmtId="4" fontId="12" fillId="0" borderId="1" xfId="0" applyNumberFormat="1" applyFont="1" applyBorder="1" applyAlignment="1">
      <alignment vertical="center"/>
    </xf>
    <xf numFmtId="4" fontId="2" fillId="0" borderId="1" xfId="0" applyNumberFormat="1" applyFont="1" applyFill="1" applyBorder="1" applyAlignment="1">
      <alignment vertical="center"/>
    </xf>
    <xf numFmtId="0" fontId="2" fillId="0" borderId="1" xfId="0" applyFont="1" applyBorder="1" applyAlignment="1">
      <alignment vertical="center" wrapText="1"/>
    </xf>
    <xf numFmtId="0" fontId="12" fillId="0" borderId="1" xfId="0" applyFont="1" applyBorder="1" applyAlignment="1">
      <alignment vertical="center"/>
    </xf>
    <xf numFmtId="14" fontId="12" fillId="0" borderId="1" xfId="0" applyNumberFormat="1" applyFont="1" applyBorder="1" applyAlignment="1">
      <alignment vertical="center"/>
    </xf>
    <xf numFmtId="0" fontId="2" fillId="0" borderId="1" xfId="0" applyFont="1" applyBorder="1" applyAlignment="1">
      <alignment vertical="center"/>
    </xf>
    <xf numFmtId="0" fontId="18" fillId="0" borderId="0" xfId="0" applyFont="1"/>
    <xf numFmtId="14" fontId="2" fillId="0" borderId="8" xfId="0" applyNumberFormat="1" applyFont="1" applyBorder="1"/>
    <xf numFmtId="0" fontId="2" fillId="0" borderId="8" xfId="0" applyFont="1" applyBorder="1"/>
    <xf numFmtId="14" fontId="2" fillId="0" borderId="8" xfId="0" applyNumberFormat="1" applyFont="1" applyBorder="1" applyAlignment="1">
      <alignment horizontal="left" wrapText="1"/>
    </xf>
    <xf numFmtId="0" fontId="2" fillId="0" borderId="9" xfId="0" applyFont="1" applyBorder="1" applyAlignment="1">
      <alignment horizontal="left" wrapText="1"/>
    </xf>
    <xf numFmtId="4" fontId="2" fillId="0" borderId="8" xfId="0" applyNumberFormat="1" applyFont="1" applyBorder="1"/>
    <xf numFmtId="14" fontId="2" fillId="0" borderId="1" xfId="0" applyNumberFormat="1" applyFont="1" applyBorder="1" applyAlignment="1">
      <alignment horizontal="left" wrapText="1"/>
    </xf>
    <xf numFmtId="0" fontId="2" fillId="0" borderId="2" xfId="0" applyFont="1" applyBorder="1" applyAlignment="1">
      <alignment horizontal="left" wrapText="1"/>
    </xf>
    <xf numFmtId="14" fontId="2" fillId="0" borderId="2" xfId="0" applyNumberFormat="1" applyFont="1" applyBorder="1" applyAlignment="1">
      <alignment horizontal="left" wrapText="1"/>
    </xf>
    <xf numFmtId="14" fontId="2" fillId="0" borderId="10" xfId="0" applyNumberFormat="1" applyFont="1" applyBorder="1"/>
    <xf numFmtId="0" fontId="2" fillId="0" borderId="10" xfId="0" applyFont="1" applyBorder="1"/>
    <xf numFmtId="14" fontId="2" fillId="0" borderId="11" xfId="0" applyNumberFormat="1" applyFont="1" applyBorder="1" applyAlignment="1">
      <alignment horizontal="left" wrapText="1"/>
    </xf>
    <xf numFmtId="14" fontId="2" fillId="0" borderId="12" xfId="0" applyNumberFormat="1" applyFont="1" applyBorder="1" applyAlignment="1">
      <alignment horizontal="left" wrapText="1"/>
    </xf>
    <xf numFmtId="4" fontId="2" fillId="0" borderId="10" xfId="0" applyNumberFormat="1" applyFont="1" applyBorder="1"/>
    <xf numFmtId="14" fontId="1" fillId="0" borderId="13" xfId="0" applyNumberFormat="1" applyFont="1" applyBorder="1" applyAlignment="1">
      <alignment horizontal="left" wrapText="1"/>
    </xf>
    <xf numFmtId="0" fontId="1" fillId="0" borderId="17" xfId="0" applyFont="1" applyBorder="1"/>
    <xf numFmtId="4" fontId="1" fillId="0" borderId="7" xfId="0" applyNumberFormat="1" applyFont="1" applyBorder="1" applyAlignment="1">
      <alignment horizontal="right" wrapText="1"/>
    </xf>
    <xf numFmtId="0" fontId="12" fillId="0" borderId="0" xfId="0" applyFont="1" applyBorder="1"/>
    <xf numFmtId="0" fontId="12" fillId="0" borderId="0" xfId="0" applyFont="1" applyAlignment="1">
      <alignment wrapText="1"/>
    </xf>
    <xf numFmtId="0" fontId="12" fillId="0" borderId="2" xfId="0" applyFont="1" applyBorder="1"/>
    <xf numFmtId="0" fontId="2" fillId="0" borderId="0" xfId="0" applyFont="1" applyBorder="1"/>
    <xf numFmtId="0" fontId="2" fillId="0" borderId="2" xfId="0" applyFont="1" applyBorder="1"/>
    <xf numFmtId="49" fontId="2" fillId="0" borderId="1" xfId="0" applyNumberFormat="1" applyFont="1" applyBorder="1"/>
    <xf numFmtId="0" fontId="2" fillId="0" borderId="0" xfId="0" applyFont="1" applyBorder="1" applyAlignment="1">
      <alignment wrapText="1"/>
    </xf>
    <xf numFmtId="14" fontId="1" fillId="0" borderId="1" xfId="0" applyNumberFormat="1" applyFont="1" applyBorder="1"/>
    <xf numFmtId="49" fontId="1" fillId="0" borderId="1" xfId="0" applyNumberFormat="1" applyFont="1" applyBorder="1"/>
    <xf numFmtId="0" fontId="1" fillId="0" borderId="2" xfId="0" applyFont="1" applyBorder="1"/>
    <xf numFmtId="0" fontId="1" fillId="0" borderId="8" xfId="0" applyFont="1" applyBorder="1"/>
    <xf numFmtId="14" fontId="1" fillId="0" borderId="8" xfId="0" applyNumberFormat="1" applyFont="1" applyBorder="1"/>
    <xf numFmtId="49" fontId="1" fillId="0" borderId="8" xfId="0" applyNumberFormat="1" applyFont="1" applyBorder="1"/>
    <xf numFmtId="4" fontId="1" fillId="0" borderId="2" xfId="0" applyNumberFormat="1" applyFont="1" applyBorder="1" applyAlignment="1">
      <alignment horizontal="right"/>
    </xf>
    <xf numFmtId="0" fontId="2" fillId="0" borderId="0" xfId="0" applyFont="1" applyBorder="1" applyAlignment="1">
      <alignment horizontal="right" wrapText="1"/>
    </xf>
    <xf numFmtId="0" fontId="12" fillId="0" borderId="0" xfId="0" applyFont="1" applyBorder="1" applyAlignment="1">
      <alignment wrapText="1"/>
    </xf>
    <xf numFmtId="0" fontId="2" fillId="0" borderId="1" xfId="0" applyFont="1" applyFill="1" applyBorder="1" applyAlignment="1">
      <alignment vertical="top" wrapText="1"/>
    </xf>
    <xf numFmtId="0" fontId="2" fillId="0" borderId="10" xfId="0" applyFont="1" applyFill="1" applyBorder="1" applyAlignment="1">
      <alignment vertical="top" wrapText="1"/>
    </xf>
    <xf numFmtId="0" fontId="1" fillId="0" borderId="1" xfId="0" applyFont="1" applyFill="1" applyBorder="1" applyAlignment="1">
      <alignment horizontal="centerContinuous"/>
    </xf>
    <xf numFmtId="4" fontId="1" fillId="0" borderId="1" xfId="0" applyNumberFormat="1" applyFont="1" applyFill="1" applyBorder="1"/>
    <xf numFmtId="0" fontId="1" fillId="0" borderId="1" xfId="0" applyFont="1" applyFill="1" applyBorder="1" applyAlignment="1">
      <alignment wrapText="1"/>
    </xf>
    <xf numFmtId="14" fontId="2" fillId="0" borderId="2" xfId="0" applyNumberFormat="1" applyFont="1" applyFill="1" applyBorder="1"/>
    <xf numFmtId="14" fontId="2" fillId="0" borderId="2" xfId="0" applyNumberFormat="1"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wrapText="1"/>
    </xf>
    <xf numFmtId="0" fontId="2" fillId="0" borderId="0" xfId="0" applyFont="1" applyFill="1"/>
    <xf numFmtId="0" fontId="2" fillId="0" borderId="0" xfId="0" applyFont="1" applyAlignment="1">
      <alignment wrapText="1"/>
    </xf>
    <xf numFmtId="4" fontId="19" fillId="0" borderId="1" xfId="0" applyNumberFormat="1" applyFont="1" applyBorder="1"/>
    <xf numFmtId="4" fontId="13" fillId="0" borderId="0" xfId="0" applyNumberFormat="1" applyFont="1"/>
    <xf numFmtId="4" fontId="12" fillId="0" borderId="0" xfId="0" applyNumberFormat="1" applyFont="1"/>
    <xf numFmtId="0" fontId="21" fillId="0" borderId="0" xfId="0" applyFont="1" applyAlignment="1">
      <alignment horizontal="left" vertical="center"/>
    </xf>
    <xf numFmtId="49" fontId="22" fillId="0" borderId="0" xfId="0" applyNumberFormat="1" applyFont="1" applyAlignment="1">
      <alignment horizontal="center" vertical="center"/>
    </xf>
    <xf numFmtId="0" fontId="22" fillId="0" borderId="0" xfId="0" applyFont="1" applyAlignment="1">
      <alignment vertical="center"/>
    </xf>
    <xf numFmtId="43" fontId="22" fillId="0" borderId="0" xfId="3" applyFont="1" applyAlignment="1">
      <alignment vertical="center"/>
    </xf>
    <xf numFmtId="0" fontId="23" fillId="0" borderId="0" xfId="0" applyFont="1" applyAlignment="1">
      <alignment vertical="center"/>
    </xf>
    <xf numFmtId="0" fontId="23" fillId="0" borderId="0" xfId="0" applyFont="1" applyAlignment="1">
      <alignment horizontal="left" vertical="center"/>
    </xf>
    <xf numFmtId="0" fontId="23" fillId="0" borderId="0" xfId="0" applyFont="1" applyBorder="1" applyAlignment="1">
      <alignment horizontal="center" vertical="center"/>
    </xf>
    <xf numFmtId="49" fontId="23" fillId="0" borderId="0" xfId="0" applyNumberFormat="1" applyFont="1" applyBorder="1" applyAlignment="1">
      <alignment horizontal="center" vertical="center"/>
    </xf>
    <xf numFmtId="14" fontId="23" fillId="0" borderId="0" xfId="0" applyNumberFormat="1" applyFont="1" applyBorder="1" applyAlignment="1">
      <alignment vertical="center"/>
    </xf>
    <xf numFmtId="4" fontId="23" fillId="0" borderId="0" xfId="0" applyNumberFormat="1" applyFont="1" applyBorder="1" applyAlignment="1">
      <alignment vertical="center"/>
    </xf>
    <xf numFmtId="0" fontId="23" fillId="0" borderId="0" xfId="0" applyFont="1" applyBorder="1" applyAlignment="1">
      <alignment vertical="center" wrapText="1"/>
    </xf>
    <xf numFmtId="0" fontId="25" fillId="0" borderId="1" xfId="0" applyFont="1" applyBorder="1" applyAlignment="1">
      <alignment horizontal="center" vertical="center" wrapText="1"/>
    </xf>
    <xf numFmtId="4" fontId="25" fillId="0" borderId="1" xfId="0" applyNumberFormat="1" applyFont="1" applyBorder="1" applyAlignment="1">
      <alignment horizontal="center" vertical="center" wrapText="1"/>
    </xf>
    <xf numFmtId="0" fontId="23" fillId="0" borderId="1" xfId="0" applyFont="1" applyBorder="1" applyAlignment="1">
      <alignment horizontal="center" vertical="center"/>
    </xf>
    <xf numFmtId="49" fontId="23" fillId="0" borderId="1" xfId="0" applyNumberFormat="1" applyFont="1" applyBorder="1" applyAlignment="1">
      <alignment horizontal="center" vertical="center"/>
    </xf>
    <xf numFmtId="14" fontId="23" fillId="0" borderId="1" xfId="0" applyNumberFormat="1" applyFont="1" applyBorder="1" applyAlignment="1">
      <alignment vertical="center"/>
    </xf>
    <xf numFmtId="4" fontId="23" fillId="0" borderId="1" xfId="3" applyNumberFormat="1" applyFont="1" applyBorder="1" applyAlignment="1">
      <alignment vertical="center"/>
    </xf>
    <xf numFmtId="0" fontId="23" fillId="0" borderId="1" xfId="0" applyFont="1" applyBorder="1" applyAlignment="1">
      <alignment vertical="center" wrapText="1"/>
    </xf>
    <xf numFmtId="0" fontId="26" fillId="0" borderId="1" xfId="0" applyFont="1" applyFill="1" applyBorder="1" applyAlignment="1">
      <alignment vertical="top" wrapText="1"/>
    </xf>
    <xf numFmtId="4" fontId="25" fillId="3" borderId="1" xfId="0" applyNumberFormat="1" applyFont="1" applyFill="1" applyBorder="1" applyAlignment="1">
      <alignment vertical="center"/>
    </xf>
    <xf numFmtId="4" fontId="25" fillId="0" borderId="0" xfId="0" applyNumberFormat="1" applyFont="1" applyBorder="1" applyAlignment="1">
      <alignment vertical="center" wrapText="1"/>
    </xf>
    <xf numFmtId="0" fontId="22" fillId="0" borderId="0" xfId="0" applyFont="1" applyBorder="1" applyAlignment="1">
      <alignment vertical="center" wrapText="1"/>
    </xf>
    <xf numFmtId="49" fontId="22" fillId="0" borderId="0" xfId="0" applyNumberFormat="1" applyFont="1" applyBorder="1" applyAlignment="1">
      <alignment horizontal="center" vertical="center" wrapText="1"/>
    </xf>
    <xf numFmtId="43" fontId="22" fillId="0" borderId="0" xfId="3" applyFont="1" applyBorder="1" applyAlignment="1">
      <alignment vertical="center" wrapText="1"/>
    </xf>
    <xf numFmtId="0" fontId="23" fillId="0" borderId="0" xfId="0" applyFont="1"/>
    <xf numFmtId="4" fontId="30" fillId="0" borderId="0" xfId="0" quotePrefix="1" applyNumberFormat="1" applyFont="1" applyBorder="1" applyAlignment="1">
      <alignment vertical="center" wrapText="1"/>
    </xf>
    <xf numFmtId="0" fontId="1" fillId="0" borderId="0" xfId="0" applyFont="1" applyBorder="1" applyAlignment="1">
      <alignment horizontal="left" vertical="top"/>
    </xf>
    <xf numFmtId="14" fontId="1" fillId="0" borderId="14" xfId="0" applyNumberFormat="1" applyFont="1" applyBorder="1" applyAlignment="1">
      <alignment horizontal="center"/>
    </xf>
    <xf numFmtId="14" fontId="1" fillId="0" borderId="15" xfId="0" applyNumberFormat="1" applyFont="1" applyBorder="1" applyAlignment="1">
      <alignment horizontal="center"/>
    </xf>
    <xf numFmtId="14" fontId="1" fillId="0" borderId="16" xfId="0" applyNumberFormat="1"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4" fontId="1" fillId="0" borderId="1" xfId="0" applyNumberFormat="1" applyFont="1" applyBorder="1" applyAlignment="1">
      <alignment horizontal="center" wrapText="1"/>
    </xf>
    <xf numFmtId="0" fontId="1" fillId="0" borderId="0" xfId="0" applyFont="1" applyAlignment="1">
      <alignment horizontal="left"/>
    </xf>
    <xf numFmtId="0" fontId="24" fillId="0" borderId="0" xfId="0" applyFont="1" applyAlignment="1">
      <alignment horizontal="center" vertical="center" wrapText="1"/>
    </xf>
    <xf numFmtId="0" fontId="24" fillId="0" borderId="0" xfId="0" applyFont="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22" fillId="0" borderId="0" xfId="0" applyFont="1" applyBorder="1" applyAlignment="1">
      <alignment horizontal="left" vertical="center" wrapText="1"/>
    </xf>
    <xf numFmtId="0" fontId="28" fillId="0" borderId="0" xfId="0" applyFont="1" applyBorder="1" applyAlignment="1">
      <alignment horizontal="left" vertical="center" wrapText="1"/>
    </xf>
  </cellXfs>
  <cellStyles count="4">
    <cellStyle name="Comma" xfId="3" builtinId="3"/>
    <cellStyle name="Normal" xfId="0" builtinId="0"/>
    <cellStyle name="Normal 3 2" xfId="1"/>
    <cellStyle name="Normal 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0"/>
  <sheetViews>
    <sheetView tabSelected="1" workbookViewId="0">
      <selection activeCell="L8" sqref="L8"/>
    </sheetView>
  </sheetViews>
  <sheetFormatPr defaultRowHeight="15"/>
  <cols>
    <col min="1" max="1" width="12.28515625" style="60" customWidth="1"/>
    <col min="2" max="2" width="9.7109375" style="60" customWidth="1"/>
    <col min="3" max="3" width="11.7109375" style="60" customWidth="1"/>
    <col min="4" max="4" width="15.5703125" style="60" customWidth="1"/>
    <col min="5" max="5" width="54.140625" style="60" customWidth="1"/>
    <col min="6" max="16384" width="9.140625" style="60"/>
  </cols>
  <sheetData>
    <row r="1" spans="1:5" ht="16.5">
      <c r="A1" s="19" t="s">
        <v>0</v>
      </c>
      <c r="B1" s="19"/>
      <c r="C1" s="19"/>
      <c r="D1" s="20"/>
      <c r="E1" s="59"/>
    </row>
    <row r="2" spans="1:5" ht="16.5">
      <c r="A2" s="31" t="s">
        <v>26</v>
      </c>
      <c r="B2" s="31"/>
      <c r="C2" s="31"/>
      <c r="D2" s="61"/>
      <c r="E2" s="62"/>
    </row>
    <row r="3" spans="1:5" ht="16.5">
      <c r="A3" s="31" t="s">
        <v>27</v>
      </c>
      <c r="B3" s="31"/>
      <c r="C3" s="31"/>
      <c r="D3" s="61"/>
      <c r="E3" s="62"/>
    </row>
    <row r="4" spans="1:5" ht="16.5">
      <c r="A4" s="16" t="s">
        <v>56</v>
      </c>
      <c r="B4" s="16"/>
      <c r="C4" s="16"/>
      <c r="D4" s="17"/>
      <c r="E4" s="18"/>
    </row>
    <row r="5" spans="1:5" ht="16.5">
      <c r="A5" s="19"/>
      <c r="B5" s="19"/>
      <c r="C5" s="19"/>
      <c r="D5" s="20"/>
      <c r="E5" s="21"/>
    </row>
    <row r="6" spans="1:5" ht="33">
      <c r="A6" s="22" t="s">
        <v>4</v>
      </c>
      <c r="B6" s="22" t="s">
        <v>2</v>
      </c>
      <c r="C6" s="22" t="s">
        <v>3</v>
      </c>
      <c r="D6" s="23" t="s">
        <v>5</v>
      </c>
      <c r="E6" s="22" t="s">
        <v>6</v>
      </c>
    </row>
    <row r="7" spans="1:5" ht="33">
      <c r="A7" s="24" t="s">
        <v>181</v>
      </c>
      <c r="B7" s="39">
        <v>2000</v>
      </c>
      <c r="C7" s="40">
        <v>42775</v>
      </c>
      <c r="D7" s="50">
        <v>2110478</v>
      </c>
      <c r="E7" s="121" t="s">
        <v>182</v>
      </c>
    </row>
    <row r="8" spans="1:5" ht="33">
      <c r="A8" s="24" t="s">
        <v>181</v>
      </c>
      <c r="B8" s="39">
        <v>317</v>
      </c>
      <c r="C8" s="40">
        <v>42775</v>
      </c>
      <c r="D8" s="50">
        <v>2506</v>
      </c>
      <c r="E8" s="121" t="s">
        <v>183</v>
      </c>
    </row>
    <row r="9" spans="1:5" ht="33">
      <c r="A9" s="24" t="s">
        <v>181</v>
      </c>
      <c r="B9" s="39">
        <v>317</v>
      </c>
      <c r="C9" s="40">
        <v>42775</v>
      </c>
      <c r="D9" s="50">
        <v>5271</v>
      </c>
      <c r="E9" s="121" t="s">
        <v>183</v>
      </c>
    </row>
    <row r="10" spans="1:5" ht="33">
      <c r="A10" s="63" t="s">
        <v>181</v>
      </c>
      <c r="B10" s="39">
        <v>319</v>
      </c>
      <c r="C10" s="40">
        <v>42775</v>
      </c>
      <c r="D10" s="50">
        <v>434</v>
      </c>
      <c r="E10" s="121" t="s">
        <v>183</v>
      </c>
    </row>
    <row r="11" spans="1:5" ht="33">
      <c r="A11" s="24" t="s">
        <v>181</v>
      </c>
      <c r="B11" s="39">
        <v>326</v>
      </c>
      <c r="C11" s="40">
        <v>42775</v>
      </c>
      <c r="D11" s="50">
        <v>465</v>
      </c>
      <c r="E11" s="121" t="s">
        <v>183</v>
      </c>
    </row>
    <row r="12" spans="1:5" ht="33">
      <c r="A12" s="24" t="s">
        <v>181</v>
      </c>
      <c r="B12" s="39">
        <v>361</v>
      </c>
      <c r="C12" s="40">
        <v>42775</v>
      </c>
      <c r="D12" s="50">
        <v>203927</v>
      </c>
      <c r="E12" s="121" t="s">
        <v>183</v>
      </c>
    </row>
    <row r="13" spans="1:5" ht="33">
      <c r="A13" s="24" t="s">
        <v>181</v>
      </c>
      <c r="B13" s="39">
        <v>361</v>
      </c>
      <c r="C13" s="40">
        <v>42775</v>
      </c>
      <c r="D13" s="50">
        <v>106633</v>
      </c>
      <c r="E13" s="121" t="s">
        <v>183</v>
      </c>
    </row>
    <row r="14" spans="1:5" ht="33">
      <c r="A14" s="24" t="s">
        <v>181</v>
      </c>
      <c r="B14" s="39">
        <v>361</v>
      </c>
      <c r="C14" s="40">
        <v>42775</v>
      </c>
      <c r="D14" s="50">
        <v>12342</v>
      </c>
      <c r="E14" s="122" t="s">
        <v>183</v>
      </c>
    </row>
    <row r="15" spans="1:5" ht="33">
      <c r="A15" s="24" t="s">
        <v>181</v>
      </c>
      <c r="B15" s="39">
        <v>361</v>
      </c>
      <c r="C15" s="40">
        <v>42775</v>
      </c>
      <c r="D15" s="50">
        <v>371661</v>
      </c>
      <c r="E15" s="122" t="s">
        <v>183</v>
      </c>
    </row>
    <row r="16" spans="1:5" ht="16.5">
      <c r="A16" s="24" t="s">
        <v>181</v>
      </c>
      <c r="B16" s="39">
        <v>423</v>
      </c>
      <c r="C16" s="40">
        <v>42775</v>
      </c>
      <c r="D16" s="50">
        <v>394</v>
      </c>
      <c r="E16" s="121" t="s">
        <v>184</v>
      </c>
    </row>
    <row r="17" spans="1:5" ht="16.5">
      <c r="A17" s="24" t="s">
        <v>181</v>
      </c>
      <c r="B17" s="39">
        <v>341</v>
      </c>
      <c r="C17" s="40">
        <v>42775</v>
      </c>
      <c r="D17" s="50">
        <v>17654</v>
      </c>
      <c r="E17" s="121" t="s">
        <v>184</v>
      </c>
    </row>
    <row r="18" spans="1:5" ht="33">
      <c r="A18" s="24" t="s">
        <v>181</v>
      </c>
      <c r="B18" s="39">
        <v>1</v>
      </c>
      <c r="C18" s="40">
        <v>42776</v>
      </c>
      <c r="D18" s="50">
        <v>1026</v>
      </c>
      <c r="E18" s="121" t="s">
        <v>182</v>
      </c>
    </row>
    <row r="19" spans="1:5" ht="33">
      <c r="A19" s="24" t="s">
        <v>181</v>
      </c>
      <c r="B19" s="39">
        <v>2</v>
      </c>
      <c r="C19" s="40">
        <v>42776</v>
      </c>
      <c r="D19" s="50">
        <v>1076</v>
      </c>
      <c r="E19" s="121" t="s">
        <v>182</v>
      </c>
    </row>
    <row r="20" spans="1:5" ht="33">
      <c r="A20" s="24" t="s">
        <v>181</v>
      </c>
      <c r="B20" s="39">
        <v>3</v>
      </c>
      <c r="C20" s="40">
        <v>42776</v>
      </c>
      <c r="D20" s="50">
        <v>535</v>
      </c>
      <c r="E20" s="121" t="s">
        <v>182</v>
      </c>
    </row>
    <row r="21" spans="1:5" ht="33">
      <c r="A21" s="24" t="s">
        <v>181</v>
      </c>
      <c r="B21" s="39">
        <v>4</v>
      </c>
      <c r="C21" s="40">
        <v>42776</v>
      </c>
      <c r="D21" s="50">
        <v>1646</v>
      </c>
      <c r="E21" s="121" t="s">
        <v>182</v>
      </c>
    </row>
    <row r="22" spans="1:5" ht="33">
      <c r="A22" s="24" t="s">
        <v>181</v>
      </c>
      <c r="B22" s="39">
        <v>5</v>
      </c>
      <c r="C22" s="40">
        <v>42776</v>
      </c>
      <c r="D22" s="50">
        <v>1646</v>
      </c>
      <c r="E22" s="121" t="s">
        <v>182</v>
      </c>
    </row>
    <row r="23" spans="1:5" ht="33">
      <c r="A23" s="24" t="s">
        <v>181</v>
      </c>
      <c r="B23" s="39">
        <v>6</v>
      </c>
      <c r="C23" s="40">
        <v>42776</v>
      </c>
      <c r="D23" s="50">
        <v>1646</v>
      </c>
      <c r="E23" s="121" t="s">
        <v>182</v>
      </c>
    </row>
    <row r="24" spans="1:5" ht="16.5">
      <c r="A24" s="123" t="s">
        <v>185</v>
      </c>
      <c r="B24" s="123"/>
      <c r="C24" s="123"/>
      <c r="D24" s="124">
        <f>SUM(D7:D23)</f>
        <v>2839340</v>
      </c>
      <c r="E24" s="47"/>
    </row>
    <row r="25" spans="1:5" ht="33">
      <c r="A25" s="24" t="s">
        <v>186</v>
      </c>
      <c r="B25" s="39">
        <v>2000</v>
      </c>
      <c r="C25" s="40">
        <v>42775</v>
      </c>
      <c r="D25" s="50">
        <v>234644</v>
      </c>
      <c r="E25" s="121" t="s">
        <v>182</v>
      </c>
    </row>
    <row r="26" spans="1:5" ht="33">
      <c r="A26" s="24" t="s">
        <v>186</v>
      </c>
      <c r="B26" s="66">
        <v>360</v>
      </c>
      <c r="C26" s="67">
        <v>42775</v>
      </c>
      <c r="D26" s="78">
        <v>37236</v>
      </c>
      <c r="E26" s="121" t="s">
        <v>182</v>
      </c>
    </row>
    <row r="27" spans="1:5" ht="33">
      <c r="A27" s="24" t="s">
        <v>186</v>
      </c>
      <c r="B27" s="66">
        <v>360</v>
      </c>
      <c r="C27" s="67">
        <v>42775</v>
      </c>
      <c r="D27" s="78">
        <v>19471</v>
      </c>
      <c r="E27" s="121" t="s">
        <v>182</v>
      </c>
    </row>
    <row r="28" spans="1:5" ht="33">
      <c r="A28" s="24" t="s">
        <v>186</v>
      </c>
      <c r="B28" s="66">
        <v>360</v>
      </c>
      <c r="C28" s="67">
        <v>42775</v>
      </c>
      <c r="D28" s="78">
        <v>2254</v>
      </c>
      <c r="E28" s="121" t="s">
        <v>182</v>
      </c>
    </row>
    <row r="29" spans="1:5" ht="33">
      <c r="A29" s="24" t="s">
        <v>186</v>
      </c>
      <c r="B29" s="66">
        <v>360</v>
      </c>
      <c r="C29" s="67">
        <v>42775</v>
      </c>
      <c r="D29" s="78">
        <v>67864</v>
      </c>
      <c r="E29" s="121" t="s">
        <v>182</v>
      </c>
    </row>
    <row r="30" spans="1:5" ht="33">
      <c r="A30" s="24" t="s">
        <v>186</v>
      </c>
      <c r="B30" s="39">
        <v>1</v>
      </c>
      <c r="C30" s="40">
        <v>42776</v>
      </c>
      <c r="D30" s="50">
        <v>183</v>
      </c>
      <c r="E30" s="121" t="s">
        <v>182</v>
      </c>
    </row>
    <row r="31" spans="1:5" ht="33">
      <c r="A31" s="24" t="s">
        <v>186</v>
      </c>
      <c r="B31" s="39">
        <v>3</v>
      </c>
      <c r="C31" s="40">
        <v>42776</v>
      </c>
      <c r="D31" s="50">
        <v>150</v>
      </c>
      <c r="E31" s="121" t="s">
        <v>182</v>
      </c>
    </row>
    <row r="32" spans="1:5" ht="33">
      <c r="A32" s="24" t="s">
        <v>186</v>
      </c>
      <c r="B32" s="39">
        <v>3</v>
      </c>
      <c r="C32" s="40">
        <v>42776</v>
      </c>
      <c r="D32" s="50">
        <v>95</v>
      </c>
      <c r="E32" s="121" t="s">
        <v>182</v>
      </c>
    </row>
    <row r="33" spans="1:5" ht="33">
      <c r="A33" s="24" t="s">
        <v>186</v>
      </c>
      <c r="B33" s="39">
        <v>4</v>
      </c>
      <c r="C33" s="40">
        <v>42776</v>
      </c>
      <c r="D33" s="50">
        <v>125</v>
      </c>
      <c r="E33" s="121" t="s">
        <v>182</v>
      </c>
    </row>
    <row r="34" spans="1:5" ht="33">
      <c r="A34" s="24" t="s">
        <v>186</v>
      </c>
      <c r="B34" s="39">
        <v>5</v>
      </c>
      <c r="C34" s="40">
        <v>42776</v>
      </c>
      <c r="D34" s="50">
        <v>125</v>
      </c>
      <c r="E34" s="121" t="s">
        <v>182</v>
      </c>
    </row>
    <row r="35" spans="1:5" ht="33">
      <c r="A35" s="24" t="s">
        <v>186</v>
      </c>
      <c r="B35" s="39">
        <v>6</v>
      </c>
      <c r="C35" s="40">
        <v>42776</v>
      </c>
      <c r="D35" s="50">
        <v>125</v>
      </c>
      <c r="E35" s="121" t="s">
        <v>182</v>
      </c>
    </row>
    <row r="36" spans="1:5" ht="16.5">
      <c r="A36" s="123" t="s">
        <v>187</v>
      </c>
      <c r="B36" s="123"/>
      <c r="C36" s="123"/>
      <c r="D36" s="124">
        <f>SUM(D25:D35)</f>
        <v>362272</v>
      </c>
      <c r="E36" s="47"/>
    </row>
    <row r="37" spans="1:5" ht="33">
      <c r="A37" s="24" t="s">
        <v>188</v>
      </c>
      <c r="B37" s="39">
        <v>359</v>
      </c>
      <c r="C37" s="40">
        <v>42775</v>
      </c>
      <c r="D37" s="50">
        <v>45050</v>
      </c>
      <c r="E37" s="121" t="s">
        <v>182</v>
      </c>
    </row>
    <row r="38" spans="1:5" ht="33">
      <c r="A38" s="24" t="s">
        <v>188</v>
      </c>
      <c r="B38" s="39">
        <v>359</v>
      </c>
      <c r="C38" s="40">
        <v>42775</v>
      </c>
      <c r="D38" s="50">
        <v>23557</v>
      </c>
      <c r="E38" s="121" t="s">
        <v>182</v>
      </c>
    </row>
    <row r="39" spans="1:5" ht="33">
      <c r="A39" s="24" t="s">
        <v>188</v>
      </c>
      <c r="B39" s="39">
        <v>359</v>
      </c>
      <c r="C39" s="40">
        <v>42775</v>
      </c>
      <c r="D39" s="50">
        <v>2726</v>
      </c>
      <c r="E39" s="121" t="s">
        <v>182</v>
      </c>
    </row>
    <row r="40" spans="1:5" ht="33">
      <c r="A40" s="24" t="s">
        <v>188</v>
      </c>
      <c r="B40" s="39">
        <v>359</v>
      </c>
      <c r="C40" s="40">
        <v>42775</v>
      </c>
      <c r="D40" s="50">
        <v>82105</v>
      </c>
      <c r="E40" s="121" t="s">
        <v>182</v>
      </c>
    </row>
    <row r="41" spans="1:5" ht="33">
      <c r="A41" s="24" t="s">
        <v>188</v>
      </c>
      <c r="B41" s="39">
        <v>2000</v>
      </c>
      <c r="C41" s="40">
        <v>42775</v>
      </c>
      <c r="D41" s="50">
        <v>263045</v>
      </c>
      <c r="E41" s="121" t="s">
        <v>182</v>
      </c>
    </row>
    <row r="42" spans="1:5" ht="16.5">
      <c r="A42" s="123" t="s">
        <v>189</v>
      </c>
      <c r="B42" s="123"/>
      <c r="C42" s="123"/>
      <c r="D42" s="124">
        <f>SUM(D37:D41)</f>
        <v>416483</v>
      </c>
      <c r="E42" s="47"/>
    </row>
    <row r="43" spans="1:5" ht="16.5">
      <c r="A43" s="24" t="s">
        <v>190</v>
      </c>
      <c r="B43" s="66">
        <v>54</v>
      </c>
      <c r="C43" s="67">
        <v>42769</v>
      </c>
      <c r="D43" s="78">
        <v>34</v>
      </c>
      <c r="E43" s="47" t="s">
        <v>191</v>
      </c>
    </row>
    <row r="44" spans="1:5" ht="16.5">
      <c r="A44" s="24" t="s">
        <v>190</v>
      </c>
      <c r="B44" s="66">
        <v>55</v>
      </c>
      <c r="C44" s="67">
        <v>42769</v>
      </c>
      <c r="D44" s="78">
        <v>34</v>
      </c>
      <c r="E44" s="47" t="s">
        <v>191</v>
      </c>
    </row>
    <row r="45" spans="1:5" ht="16.5">
      <c r="A45" s="24" t="s">
        <v>190</v>
      </c>
      <c r="B45" s="39">
        <v>65</v>
      </c>
      <c r="C45" s="40">
        <v>42776</v>
      </c>
      <c r="D45" s="50">
        <v>1556.88</v>
      </c>
      <c r="E45" s="47" t="s">
        <v>191</v>
      </c>
    </row>
    <row r="46" spans="1:5" ht="16.5">
      <c r="A46" s="24" t="s">
        <v>190</v>
      </c>
      <c r="B46" s="39">
        <v>68</v>
      </c>
      <c r="C46" s="40">
        <v>42776</v>
      </c>
      <c r="D46" s="50">
        <v>1450.16</v>
      </c>
      <c r="E46" s="47" t="s">
        <v>191</v>
      </c>
    </row>
    <row r="47" spans="1:5" ht="16.5">
      <c r="A47" s="24" t="s">
        <v>190</v>
      </c>
      <c r="B47" s="39">
        <v>69</v>
      </c>
      <c r="C47" s="40">
        <v>42776</v>
      </c>
      <c r="D47" s="50">
        <v>68</v>
      </c>
      <c r="E47" s="47" t="s">
        <v>191</v>
      </c>
    </row>
    <row r="48" spans="1:5" ht="16.5">
      <c r="A48" s="123" t="s">
        <v>192</v>
      </c>
      <c r="B48" s="123"/>
      <c r="C48" s="123"/>
      <c r="D48" s="124">
        <f>SUM(D43:D47)</f>
        <v>3143.04</v>
      </c>
      <c r="E48" s="47"/>
    </row>
    <row r="49" spans="1:5" ht="16.5">
      <c r="A49" s="24" t="s">
        <v>193</v>
      </c>
      <c r="B49" s="39">
        <v>264</v>
      </c>
      <c r="C49" s="40">
        <v>42767</v>
      </c>
      <c r="D49" s="50">
        <v>7028.5</v>
      </c>
      <c r="E49" s="47" t="s">
        <v>194</v>
      </c>
    </row>
    <row r="50" spans="1:5" ht="16.5">
      <c r="A50" s="24" t="s">
        <v>193</v>
      </c>
      <c r="B50" s="39">
        <v>285</v>
      </c>
      <c r="C50" s="40">
        <v>42773</v>
      </c>
      <c r="D50" s="50">
        <v>8279.48</v>
      </c>
      <c r="E50" s="47" t="s">
        <v>194</v>
      </c>
    </row>
    <row r="51" spans="1:5" ht="16.5">
      <c r="A51" s="24" t="s">
        <v>193</v>
      </c>
      <c r="B51" s="39">
        <v>286</v>
      </c>
      <c r="C51" s="40">
        <v>42773</v>
      </c>
      <c r="D51" s="50">
        <v>7720.86</v>
      </c>
      <c r="E51" s="47" t="s">
        <v>194</v>
      </c>
    </row>
    <row r="52" spans="1:5" ht="16.5">
      <c r="A52" s="24" t="s">
        <v>193</v>
      </c>
      <c r="B52" s="39">
        <v>287</v>
      </c>
      <c r="C52" s="40">
        <v>42773</v>
      </c>
      <c r="D52" s="50">
        <v>8141.46</v>
      </c>
      <c r="E52" s="47" t="s">
        <v>194</v>
      </c>
    </row>
    <row r="53" spans="1:5" ht="16.5">
      <c r="A53" s="24" t="s">
        <v>193</v>
      </c>
      <c r="B53" s="39">
        <v>288</v>
      </c>
      <c r="C53" s="40">
        <v>42773</v>
      </c>
      <c r="D53" s="50">
        <v>7872.14</v>
      </c>
      <c r="E53" s="47" t="s">
        <v>194</v>
      </c>
    </row>
    <row r="54" spans="1:5" ht="16.5">
      <c r="A54" s="24" t="s">
        <v>193</v>
      </c>
      <c r="B54" s="39">
        <v>289</v>
      </c>
      <c r="C54" s="40">
        <v>42773</v>
      </c>
      <c r="D54" s="50">
        <v>6793.96</v>
      </c>
      <c r="E54" s="47" t="s">
        <v>194</v>
      </c>
    </row>
    <row r="55" spans="1:5" ht="16.5">
      <c r="A55" s="24" t="s">
        <v>193</v>
      </c>
      <c r="B55" s="39">
        <v>290</v>
      </c>
      <c r="C55" s="40">
        <v>42773</v>
      </c>
      <c r="D55" s="50">
        <v>7401.56</v>
      </c>
      <c r="E55" s="47" t="s">
        <v>194</v>
      </c>
    </row>
    <row r="56" spans="1:5" ht="16.5">
      <c r="A56" s="24" t="s">
        <v>193</v>
      </c>
      <c r="B56" s="39">
        <v>291</v>
      </c>
      <c r="C56" s="40">
        <v>42773</v>
      </c>
      <c r="D56" s="50">
        <v>5080.3999999999996</v>
      </c>
      <c r="E56" s="47" t="s">
        <v>194</v>
      </c>
    </row>
    <row r="57" spans="1:5" ht="16.5">
      <c r="A57" s="24" t="s">
        <v>193</v>
      </c>
      <c r="B57" s="39">
        <v>292</v>
      </c>
      <c r="C57" s="40">
        <v>42773</v>
      </c>
      <c r="D57" s="50">
        <v>7028.5</v>
      </c>
      <c r="E57" s="47" t="s">
        <v>194</v>
      </c>
    </row>
    <row r="58" spans="1:5" ht="16.5">
      <c r="A58" s="24" t="s">
        <v>193</v>
      </c>
      <c r="B58" s="39">
        <v>451</v>
      </c>
      <c r="C58" s="40">
        <v>42781</v>
      </c>
      <c r="D58" s="50">
        <v>6616.68</v>
      </c>
      <c r="E58" s="47" t="s">
        <v>194</v>
      </c>
    </row>
    <row r="59" spans="1:5" ht="16.5">
      <c r="A59" s="123" t="s">
        <v>195</v>
      </c>
      <c r="B59" s="123"/>
      <c r="C59" s="123"/>
      <c r="D59" s="124">
        <f>SUM(D49:D58)</f>
        <v>71963.540000000008</v>
      </c>
      <c r="E59" s="47"/>
    </row>
    <row r="60" spans="1:5" ht="16.5">
      <c r="A60" s="24" t="s">
        <v>196</v>
      </c>
      <c r="B60" s="39">
        <v>462</v>
      </c>
      <c r="C60" s="40">
        <v>42783</v>
      </c>
      <c r="D60" s="50">
        <v>568.27</v>
      </c>
      <c r="E60" s="47" t="s">
        <v>197</v>
      </c>
    </row>
    <row r="61" spans="1:5" ht="16.5">
      <c r="A61" s="24" t="s">
        <v>196</v>
      </c>
      <c r="B61" s="39">
        <v>462</v>
      </c>
      <c r="C61" s="40">
        <v>42783</v>
      </c>
      <c r="D61" s="50">
        <v>643.39</v>
      </c>
      <c r="E61" s="47" t="s">
        <v>197</v>
      </c>
    </row>
    <row r="62" spans="1:5" ht="16.5">
      <c r="A62" s="123" t="s">
        <v>198</v>
      </c>
      <c r="B62" s="123"/>
      <c r="C62" s="123"/>
      <c r="D62" s="124">
        <f>SUM(D60:D61)</f>
        <v>1211.6599999999999</v>
      </c>
      <c r="E62" s="125"/>
    </row>
    <row r="63" spans="1:5" ht="16.5">
      <c r="A63" s="126" t="s">
        <v>199</v>
      </c>
      <c r="B63" s="39">
        <v>273</v>
      </c>
      <c r="C63" s="40">
        <v>42772</v>
      </c>
      <c r="D63" s="50">
        <v>11359.87</v>
      </c>
      <c r="E63" s="121" t="s">
        <v>200</v>
      </c>
    </row>
    <row r="64" spans="1:5" ht="16.5">
      <c r="A64" s="127" t="s">
        <v>199</v>
      </c>
      <c r="B64" s="39">
        <v>436</v>
      </c>
      <c r="C64" s="40">
        <v>42776</v>
      </c>
      <c r="D64" s="50">
        <v>6773.41</v>
      </c>
      <c r="E64" s="121" t="s">
        <v>201</v>
      </c>
    </row>
    <row r="65" spans="1:5" ht="16.5">
      <c r="A65" s="126" t="s">
        <v>199</v>
      </c>
      <c r="B65" s="39">
        <v>437</v>
      </c>
      <c r="C65" s="40">
        <v>42776</v>
      </c>
      <c r="D65" s="50">
        <v>950.5</v>
      </c>
      <c r="E65" s="121" t="s">
        <v>201</v>
      </c>
    </row>
    <row r="66" spans="1:5" ht="16.5">
      <c r="A66" s="126" t="s">
        <v>199</v>
      </c>
      <c r="B66" s="39">
        <v>438</v>
      </c>
      <c r="C66" s="40">
        <v>42776</v>
      </c>
      <c r="D66" s="50">
        <v>960</v>
      </c>
      <c r="E66" s="121" t="s">
        <v>201</v>
      </c>
    </row>
    <row r="67" spans="1:5" ht="16.5">
      <c r="A67" s="126" t="s">
        <v>199</v>
      </c>
      <c r="B67" s="39">
        <v>439</v>
      </c>
      <c r="C67" s="40">
        <v>42776</v>
      </c>
      <c r="D67" s="50">
        <v>61054.54</v>
      </c>
      <c r="E67" s="121" t="s">
        <v>201</v>
      </c>
    </row>
    <row r="68" spans="1:5" ht="16.5">
      <c r="A68" s="126" t="s">
        <v>199</v>
      </c>
      <c r="B68" s="39">
        <v>440</v>
      </c>
      <c r="C68" s="40">
        <v>42776</v>
      </c>
      <c r="D68" s="50">
        <v>1120.72</v>
      </c>
      <c r="E68" s="121" t="s">
        <v>201</v>
      </c>
    </row>
    <row r="69" spans="1:5" ht="16.5">
      <c r="A69" s="126" t="s">
        <v>199</v>
      </c>
      <c r="B69" s="39">
        <v>441</v>
      </c>
      <c r="C69" s="40">
        <v>42776</v>
      </c>
      <c r="D69" s="50">
        <v>2563.58</v>
      </c>
      <c r="E69" s="121" t="s">
        <v>201</v>
      </c>
    </row>
    <row r="70" spans="1:5" ht="16.5">
      <c r="A70" s="126" t="s">
        <v>199</v>
      </c>
      <c r="B70" s="39">
        <v>442</v>
      </c>
      <c r="C70" s="40">
        <v>42776</v>
      </c>
      <c r="D70" s="50">
        <v>2285.92</v>
      </c>
      <c r="E70" s="121" t="s">
        <v>201</v>
      </c>
    </row>
    <row r="71" spans="1:5" ht="16.5">
      <c r="A71" s="126" t="s">
        <v>199</v>
      </c>
      <c r="B71" s="39">
        <v>443</v>
      </c>
      <c r="C71" s="40">
        <v>42776</v>
      </c>
      <c r="D71" s="50">
        <v>2523.6999999999998</v>
      </c>
      <c r="E71" s="121" t="s">
        <v>201</v>
      </c>
    </row>
    <row r="72" spans="1:5" ht="16.5">
      <c r="A72" s="126" t="s">
        <v>199</v>
      </c>
      <c r="B72" s="39">
        <v>444</v>
      </c>
      <c r="C72" s="40">
        <v>42776</v>
      </c>
      <c r="D72" s="50">
        <v>3455.24</v>
      </c>
      <c r="E72" s="121" t="s">
        <v>201</v>
      </c>
    </row>
    <row r="73" spans="1:5" ht="16.5">
      <c r="A73" s="126" t="s">
        <v>199</v>
      </c>
      <c r="B73" s="39">
        <v>445</v>
      </c>
      <c r="C73" s="40">
        <v>42776</v>
      </c>
      <c r="D73" s="50">
        <v>2608.0300000000002</v>
      </c>
      <c r="E73" s="121" t="s">
        <v>201</v>
      </c>
    </row>
    <row r="74" spans="1:5" ht="16.5">
      <c r="A74" s="126" t="s">
        <v>199</v>
      </c>
      <c r="B74" s="39">
        <v>446</v>
      </c>
      <c r="C74" s="40">
        <v>42776</v>
      </c>
      <c r="D74" s="50">
        <v>2065.9</v>
      </c>
      <c r="E74" s="121" t="s">
        <v>201</v>
      </c>
    </row>
    <row r="75" spans="1:5" ht="16.5">
      <c r="A75" s="126" t="s">
        <v>199</v>
      </c>
      <c r="B75" s="39">
        <v>447</v>
      </c>
      <c r="C75" s="40">
        <v>42776</v>
      </c>
      <c r="D75" s="50">
        <v>1953.51</v>
      </c>
      <c r="E75" s="121" t="s">
        <v>201</v>
      </c>
    </row>
    <row r="76" spans="1:5" ht="16.5">
      <c r="A76" s="126" t="s">
        <v>199</v>
      </c>
      <c r="B76" s="39">
        <v>448</v>
      </c>
      <c r="C76" s="40">
        <v>42776</v>
      </c>
      <c r="D76" s="50">
        <v>2008.27</v>
      </c>
      <c r="E76" s="121" t="s">
        <v>201</v>
      </c>
    </row>
    <row r="77" spans="1:5" ht="16.5">
      <c r="A77" s="123" t="s">
        <v>202</v>
      </c>
      <c r="B77" s="123"/>
      <c r="C77" s="123"/>
      <c r="D77" s="124">
        <f>SUM(D63:D76)</f>
        <v>101683.19</v>
      </c>
      <c r="E77" s="47"/>
    </row>
    <row r="78" spans="1:5" ht="16.5">
      <c r="A78" s="63" t="s">
        <v>203</v>
      </c>
      <c r="B78" s="39">
        <v>279</v>
      </c>
      <c r="C78" s="40">
        <v>42772</v>
      </c>
      <c r="D78" s="50">
        <v>3472</v>
      </c>
      <c r="E78" s="47" t="s">
        <v>204</v>
      </c>
    </row>
    <row r="79" spans="1:5" ht="16.5">
      <c r="A79" s="63" t="s">
        <v>203</v>
      </c>
      <c r="B79" s="39">
        <v>280</v>
      </c>
      <c r="C79" s="40">
        <v>42772</v>
      </c>
      <c r="D79" s="50">
        <v>3472</v>
      </c>
      <c r="E79" s="47" t="s">
        <v>204</v>
      </c>
    </row>
    <row r="80" spans="1:5" ht="16.5">
      <c r="A80" s="63" t="s">
        <v>203</v>
      </c>
      <c r="B80" s="39">
        <v>281</v>
      </c>
      <c r="C80" s="40">
        <v>42772</v>
      </c>
      <c r="D80" s="50">
        <v>3472</v>
      </c>
      <c r="E80" s="47" t="s">
        <v>204</v>
      </c>
    </row>
    <row r="81" spans="1:5" ht="16.5">
      <c r="A81" s="63" t="s">
        <v>203</v>
      </c>
      <c r="B81" s="39">
        <v>282</v>
      </c>
      <c r="C81" s="40">
        <v>42772</v>
      </c>
      <c r="D81" s="50">
        <v>3472</v>
      </c>
      <c r="E81" s="47" t="s">
        <v>204</v>
      </c>
    </row>
    <row r="82" spans="1:5" ht="33">
      <c r="A82" s="63" t="s">
        <v>203</v>
      </c>
      <c r="B82" s="39">
        <v>334</v>
      </c>
      <c r="C82" s="40">
        <v>42775</v>
      </c>
      <c r="D82" s="50">
        <v>60228</v>
      </c>
      <c r="E82" s="121" t="s">
        <v>182</v>
      </c>
    </row>
    <row r="83" spans="1:5" ht="16.5">
      <c r="A83" s="63" t="s">
        <v>203</v>
      </c>
      <c r="B83" s="39">
        <v>424</v>
      </c>
      <c r="C83" s="40">
        <v>42775</v>
      </c>
      <c r="D83" s="50">
        <v>6152</v>
      </c>
      <c r="E83" s="121" t="s">
        <v>205</v>
      </c>
    </row>
    <row r="84" spans="1:5" ht="16.5">
      <c r="A84" s="63" t="s">
        <v>203</v>
      </c>
      <c r="B84" s="39">
        <v>459</v>
      </c>
      <c r="C84" s="40">
        <v>42783</v>
      </c>
      <c r="D84" s="50">
        <v>420.62</v>
      </c>
      <c r="E84" s="47" t="s">
        <v>206</v>
      </c>
    </row>
    <row r="85" spans="1:5" ht="16.5">
      <c r="A85" s="63" t="s">
        <v>203</v>
      </c>
      <c r="B85" s="39">
        <v>460</v>
      </c>
      <c r="C85" s="40">
        <v>42783</v>
      </c>
      <c r="D85" s="50">
        <v>126.2</v>
      </c>
      <c r="E85" s="47" t="s">
        <v>206</v>
      </c>
    </row>
    <row r="86" spans="1:5" ht="16.5">
      <c r="A86" s="63" t="s">
        <v>203</v>
      </c>
      <c r="B86" s="39">
        <v>461</v>
      </c>
      <c r="C86" s="40">
        <v>42783</v>
      </c>
      <c r="D86" s="50">
        <v>577.12</v>
      </c>
      <c r="E86" s="47" t="s">
        <v>206</v>
      </c>
    </row>
    <row r="87" spans="1:5" ht="16.5">
      <c r="A87" s="63" t="s">
        <v>203</v>
      </c>
      <c r="B87" s="39">
        <v>463</v>
      </c>
      <c r="C87" s="40">
        <v>42783</v>
      </c>
      <c r="D87" s="50">
        <v>1575.16</v>
      </c>
      <c r="E87" s="47" t="s">
        <v>206</v>
      </c>
    </row>
    <row r="88" spans="1:5" ht="18.75" customHeight="1">
      <c r="A88" s="63" t="s">
        <v>203</v>
      </c>
      <c r="B88" s="39">
        <v>463</v>
      </c>
      <c r="C88" s="40">
        <v>42783</v>
      </c>
      <c r="D88" s="50">
        <v>1602.07</v>
      </c>
      <c r="E88" s="47" t="s">
        <v>206</v>
      </c>
    </row>
    <row r="89" spans="1:5" ht="16.5">
      <c r="A89" s="123" t="s">
        <v>207</v>
      </c>
      <c r="B89" s="123"/>
      <c r="C89" s="123"/>
      <c r="D89" s="124">
        <f>SUM(D78:D88)</f>
        <v>84569.17</v>
      </c>
      <c r="E89" s="125"/>
    </row>
    <row r="90" spans="1:5" ht="16.5">
      <c r="A90" s="123" t="s">
        <v>208</v>
      </c>
      <c r="B90" s="123"/>
      <c r="C90" s="123"/>
      <c r="D90" s="124">
        <f>+D24+D36+D42+D48+D59+D62+D77+D89</f>
        <v>3880665.6</v>
      </c>
      <c r="E90" s="47"/>
    </row>
    <row r="91" spans="1:5" ht="16.5">
      <c r="A91" s="24" t="s">
        <v>209</v>
      </c>
      <c r="B91" s="39">
        <v>330</v>
      </c>
      <c r="C91" s="40">
        <v>42775</v>
      </c>
      <c r="D91" s="50">
        <v>44340</v>
      </c>
      <c r="E91" s="47" t="s">
        <v>210</v>
      </c>
    </row>
    <row r="92" spans="1:5" ht="16.5">
      <c r="A92" s="24" t="s">
        <v>209</v>
      </c>
      <c r="B92" s="39">
        <v>353</v>
      </c>
      <c r="C92" s="40">
        <v>42775</v>
      </c>
      <c r="D92" s="50">
        <v>992</v>
      </c>
      <c r="E92" s="47" t="s">
        <v>210</v>
      </c>
    </row>
    <row r="93" spans="1:5" ht="16.5">
      <c r="A93" s="24" t="s">
        <v>209</v>
      </c>
      <c r="B93" s="39">
        <v>354</v>
      </c>
      <c r="C93" s="40">
        <v>42775</v>
      </c>
      <c r="D93" s="50">
        <v>992</v>
      </c>
      <c r="E93" s="47" t="s">
        <v>210</v>
      </c>
    </row>
    <row r="94" spans="1:5" ht="16.5">
      <c r="A94" s="24" t="s">
        <v>209</v>
      </c>
      <c r="B94" s="39">
        <v>382</v>
      </c>
      <c r="C94" s="40">
        <v>42775</v>
      </c>
      <c r="D94" s="50">
        <v>2976</v>
      </c>
      <c r="E94" s="47" t="s">
        <v>210</v>
      </c>
    </row>
    <row r="95" spans="1:5" ht="16.5">
      <c r="A95" s="24" t="s">
        <v>209</v>
      </c>
      <c r="B95" s="39">
        <v>383</v>
      </c>
      <c r="C95" s="40">
        <v>42775</v>
      </c>
      <c r="D95" s="50">
        <v>992</v>
      </c>
      <c r="E95" s="47" t="s">
        <v>210</v>
      </c>
    </row>
    <row r="96" spans="1:5" ht="16.5">
      <c r="A96" s="123" t="s">
        <v>211</v>
      </c>
      <c r="B96" s="123"/>
      <c r="C96" s="123"/>
      <c r="D96" s="124">
        <f>SUM(D91:D95)</f>
        <v>50292</v>
      </c>
      <c r="E96" s="125"/>
    </row>
    <row r="97" spans="1:5" ht="16.5">
      <c r="A97" s="24" t="s">
        <v>212</v>
      </c>
      <c r="B97" s="39">
        <v>391</v>
      </c>
      <c r="C97" s="40">
        <v>42775</v>
      </c>
      <c r="D97" s="50">
        <v>161</v>
      </c>
      <c r="E97" s="47" t="s">
        <v>213</v>
      </c>
    </row>
    <row r="98" spans="1:5" ht="16.5">
      <c r="A98" s="24" t="s">
        <v>212</v>
      </c>
      <c r="B98" s="39">
        <v>392</v>
      </c>
      <c r="C98" s="40">
        <v>42775</v>
      </c>
      <c r="D98" s="50">
        <v>161</v>
      </c>
      <c r="E98" s="47" t="s">
        <v>213</v>
      </c>
    </row>
    <row r="99" spans="1:5" ht="16.5">
      <c r="A99" s="24" t="s">
        <v>212</v>
      </c>
      <c r="B99" s="39">
        <v>393</v>
      </c>
      <c r="C99" s="40">
        <v>42775</v>
      </c>
      <c r="D99" s="50">
        <v>487</v>
      </c>
      <c r="E99" s="47" t="s">
        <v>213</v>
      </c>
    </row>
    <row r="100" spans="1:5" ht="16.5">
      <c r="A100" s="24" t="s">
        <v>212</v>
      </c>
      <c r="B100" s="39">
        <v>394</v>
      </c>
      <c r="C100" s="40">
        <v>42775</v>
      </c>
      <c r="D100" s="50">
        <v>6981</v>
      </c>
      <c r="E100" s="47" t="s">
        <v>213</v>
      </c>
    </row>
    <row r="101" spans="1:5" ht="16.5">
      <c r="A101" s="123" t="s">
        <v>214</v>
      </c>
      <c r="B101" s="123"/>
      <c r="C101" s="123"/>
      <c r="D101" s="124">
        <f>SUM(D97:D100)</f>
        <v>7790</v>
      </c>
      <c r="E101" s="47"/>
    </row>
    <row r="102" spans="1:5" ht="16.5">
      <c r="A102" s="24" t="s">
        <v>215</v>
      </c>
      <c r="B102" s="39">
        <v>272</v>
      </c>
      <c r="C102" s="40">
        <v>42772</v>
      </c>
      <c r="D102" s="50">
        <v>168.66</v>
      </c>
      <c r="E102" s="47" t="s">
        <v>216</v>
      </c>
    </row>
    <row r="103" spans="1:5" ht="16.5">
      <c r="A103" s="24" t="s">
        <v>215</v>
      </c>
      <c r="B103" s="39">
        <v>278</v>
      </c>
      <c r="C103" s="40">
        <v>42772</v>
      </c>
      <c r="D103" s="50">
        <v>724.5</v>
      </c>
      <c r="E103" s="47" t="s">
        <v>216</v>
      </c>
    </row>
    <row r="104" spans="1:5" ht="16.5">
      <c r="A104" s="24" t="s">
        <v>215</v>
      </c>
      <c r="B104" s="39">
        <v>433</v>
      </c>
      <c r="C104" s="40">
        <v>42776</v>
      </c>
      <c r="D104" s="50">
        <v>3812.76</v>
      </c>
      <c r="E104" s="47" t="s">
        <v>216</v>
      </c>
    </row>
    <row r="105" spans="1:5" ht="16.5">
      <c r="A105" s="24" t="s">
        <v>215</v>
      </c>
      <c r="B105" s="39">
        <v>434</v>
      </c>
      <c r="C105" s="40">
        <v>42776</v>
      </c>
      <c r="D105" s="50">
        <v>981</v>
      </c>
      <c r="E105" s="47" t="s">
        <v>216</v>
      </c>
    </row>
    <row r="106" spans="1:5" ht="16.5">
      <c r="A106" s="24" t="s">
        <v>215</v>
      </c>
      <c r="B106" s="39">
        <v>435</v>
      </c>
      <c r="C106" s="40">
        <v>42776</v>
      </c>
      <c r="D106" s="50">
        <v>26.99</v>
      </c>
      <c r="E106" s="47" t="s">
        <v>216</v>
      </c>
    </row>
    <row r="107" spans="1:5" ht="16.5">
      <c r="A107" s="24" t="s">
        <v>215</v>
      </c>
      <c r="B107" s="39">
        <v>450</v>
      </c>
      <c r="C107" s="40">
        <v>42781</v>
      </c>
      <c r="D107" s="50">
        <v>119.1</v>
      </c>
      <c r="E107" s="47" t="s">
        <v>216</v>
      </c>
    </row>
    <row r="108" spans="1:5" ht="16.5">
      <c r="A108" s="24" t="s">
        <v>215</v>
      </c>
      <c r="B108" s="39">
        <v>79</v>
      </c>
      <c r="C108" s="40">
        <v>42782</v>
      </c>
      <c r="D108" s="50">
        <v>2105.08</v>
      </c>
      <c r="E108" s="47" t="s">
        <v>216</v>
      </c>
    </row>
    <row r="109" spans="1:5" ht="16.5">
      <c r="A109" s="24" t="s">
        <v>215</v>
      </c>
      <c r="B109" s="39">
        <v>79</v>
      </c>
      <c r="C109" s="40">
        <v>42783</v>
      </c>
      <c r="D109" s="50">
        <v>1030.6300000000001</v>
      </c>
      <c r="E109" s="47" t="s">
        <v>216</v>
      </c>
    </row>
    <row r="110" spans="1:5" ht="16.5">
      <c r="A110" s="24" t="s">
        <v>215</v>
      </c>
      <c r="B110" s="39">
        <v>79</v>
      </c>
      <c r="C110" s="40">
        <v>42786</v>
      </c>
      <c r="D110" s="50">
        <v>1310.49</v>
      </c>
      <c r="E110" s="47" t="s">
        <v>216</v>
      </c>
    </row>
    <row r="111" spans="1:5" ht="16.5">
      <c r="A111" s="123" t="s">
        <v>217</v>
      </c>
      <c r="B111" s="123"/>
      <c r="C111" s="123"/>
      <c r="D111" s="124">
        <f>SUM(D102:D110)</f>
        <v>10279.210000000001</v>
      </c>
      <c r="E111" s="125"/>
    </row>
    <row r="112" spans="1:5" ht="16.5">
      <c r="A112" s="123" t="s">
        <v>218</v>
      </c>
      <c r="B112" s="123"/>
      <c r="C112" s="123"/>
      <c r="D112" s="124">
        <f>+D111+D101+D96</f>
        <v>68361.209999999992</v>
      </c>
      <c r="E112" s="47"/>
    </row>
    <row r="113" spans="1:5" ht="16.5">
      <c r="A113" s="24" t="s">
        <v>219</v>
      </c>
      <c r="B113" s="39">
        <v>318</v>
      </c>
      <c r="C113" s="40">
        <v>42775</v>
      </c>
      <c r="D113" s="50">
        <v>987</v>
      </c>
      <c r="E113" s="47" t="s">
        <v>220</v>
      </c>
    </row>
    <row r="114" spans="1:5" ht="16.5">
      <c r="A114" s="24" t="s">
        <v>219</v>
      </c>
      <c r="B114" s="39">
        <v>375</v>
      </c>
      <c r="C114" s="40">
        <v>42775</v>
      </c>
      <c r="D114" s="50">
        <v>549632</v>
      </c>
      <c r="E114" s="47" t="s">
        <v>220</v>
      </c>
    </row>
    <row r="115" spans="1:5" ht="16.5">
      <c r="A115" s="123" t="s">
        <v>221</v>
      </c>
      <c r="B115" s="123"/>
      <c r="C115" s="123"/>
      <c r="D115" s="124">
        <f>SUM(D113:D114)</f>
        <v>550619</v>
      </c>
      <c r="E115" s="125"/>
    </row>
    <row r="116" spans="1:5" ht="16.5">
      <c r="A116" s="63" t="s">
        <v>222</v>
      </c>
      <c r="B116" s="2">
        <v>373</v>
      </c>
      <c r="C116" s="80">
        <v>42775</v>
      </c>
      <c r="D116" s="15">
        <v>17272</v>
      </c>
      <c r="E116" s="47" t="s">
        <v>223</v>
      </c>
    </row>
    <row r="117" spans="1:5" ht="16.5">
      <c r="A117" s="123" t="s">
        <v>224</v>
      </c>
      <c r="B117" s="123"/>
      <c r="C117" s="123"/>
      <c r="D117" s="124">
        <f>SUM(D116:D116)</f>
        <v>17272</v>
      </c>
      <c r="E117" s="125"/>
    </row>
    <row r="118" spans="1:5" ht="16.5">
      <c r="A118" s="24" t="s">
        <v>225</v>
      </c>
      <c r="B118" s="2">
        <v>372</v>
      </c>
      <c r="C118" s="80">
        <v>42775</v>
      </c>
      <c r="D118" s="15">
        <v>193941</v>
      </c>
      <c r="E118" s="47" t="s">
        <v>226</v>
      </c>
    </row>
    <row r="119" spans="1:5" ht="16.5">
      <c r="A119" s="123" t="s">
        <v>227</v>
      </c>
      <c r="B119" s="123"/>
      <c r="C119" s="123"/>
      <c r="D119" s="124">
        <f>SUM(D118:D118)</f>
        <v>193941</v>
      </c>
      <c r="E119" s="125"/>
    </row>
    <row r="120" spans="1:5" ht="33">
      <c r="A120" s="24" t="s">
        <v>228</v>
      </c>
      <c r="B120" s="39">
        <v>371</v>
      </c>
      <c r="C120" s="40">
        <v>42775</v>
      </c>
      <c r="D120" s="50">
        <v>5533</v>
      </c>
      <c r="E120" s="47" t="s">
        <v>229</v>
      </c>
    </row>
    <row r="121" spans="1:5" ht="16.5">
      <c r="A121" s="123" t="s">
        <v>230</v>
      </c>
      <c r="B121" s="123"/>
      <c r="C121" s="123"/>
      <c r="D121" s="124">
        <f>SUM(D120:D120)</f>
        <v>5533</v>
      </c>
      <c r="E121" s="47"/>
    </row>
    <row r="122" spans="1:5" ht="33">
      <c r="A122" s="24" t="s">
        <v>231</v>
      </c>
      <c r="B122" s="39">
        <v>331</v>
      </c>
      <c r="C122" s="40">
        <v>42775</v>
      </c>
      <c r="D122" s="50">
        <v>25556</v>
      </c>
      <c r="E122" s="47" t="s">
        <v>232</v>
      </c>
    </row>
    <row r="123" spans="1:5" ht="33">
      <c r="A123" s="24" t="s">
        <v>231</v>
      </c>
      <c r="B123" s="39">
        <v>420</v>
      </c>
      <c r="C123" s="40">
        <v>42775</v>
      </c>
      <c r="D123" s="50">
        <v>4039</v>
      </c>
      <c r="E123" s="47" t="s">
        <v>232</v>
      </c>
    </row>
    <row r="124" spans="1:5" ht="16.5">
      <c r="A124" s="123" t="s">
        <v>233</v>
      </c>
      <c r="B124" s="123"/>
      <c r="C124" s="123"/>
      <c r="D124" s="124">
        <f>SUM(D122:D123)</f>
        <v>29595</v>
      </c>
      <c r="E124" s="125"/>
    </row>
    <row r="125" spans="1:5" ht="16.5">
      <c r="A125" s="123" t="s">
        <v>234</v>
      </c>
      <c r="B125" s="123"/>
      <c r="C125" s="123"/>
      <c r="D125" s="124">
        <f>+D124+D121+D119+D117+D115</f>
        <v>796960</v>
      </c>
      <c r="E125" s="125"/>
    </row>
    <row r="126" spans="1:5" ht="16.5">
      <c r="A126" s="123" t="s">
        <v>235</v>
      </c>
      <c r="B126" s="123"/>
      <c r="C126" s="123"/>
      <c r="D126" s="124">
        <f>D90+D112+D125</f>
        <v>4745986.8100000005</v>
      </c>
      <c r="E126" s="125"/>
    </row>
    <row r="127" spans="1:5" ht="16.5">
      <c r="A127" s="128"/>
      <c r="B127" s="128"/>
      <c r="C127" s="128"/>
      <c r="D127" s="20"/>
      <c r="E127" s="129"/>
    </row>
    <row r="128" spans="1:5" ht="16.5">
      <c r="A128" s="2"/>
      <c r="B128" s="2"/>
      <c r="C128" s="2"/>
      <c r="D128" s="130"/>
      <c r="E128" s="131"/>
    </row>
    <row r="129" spans="4:5">
      <c r="D129" s="64"/>
      <c r="E129" s="65"/>
    </row>
    <row r="130" spans="4:5">
      <c r="D130" s="64"/>
      <c r="E130" s="65"/>
    </row>
    <row r="131" spans="4:5">
      <c r="D131" s="64"/>
      <c r="E131" s="65"/>
    </row>
    <row r="132" spans="4:5">
      <c r="D132" s="64"/>
      <c r="E132" s="65"/>
    </row>
    <row r="133" spans="4:5">
      <c r="D133" s="64"/>
      <c r="E133" s="65"/>
    </row>
    <row r="134" spans="4:5">
      <c r="D134" s="64"/>
      <c r="E134" s="65"/>
    </row>
    <row r="135" spans="4:5">
      <c r="D135" s="64"/>
      <c r="E135" s="65"/>
    </row>
    <row r="136" spans="4:5">
      <c r="D136" s="64"/>
      <c r="E136" s="65"/>
    </row>
    <row r="137" spans="4:5">
      <c r="D137" s="64"/>
      <c r="E137" s="65"/>
    </row>
    <row r="138" spans="4:5">
      <c r="D138" s="64"/>
      <c r="E138" s="65"/>
    </row>
    <row r="139" spans="4:5">
      <c r="D139" s="64"/>
      <c r="E139" s="65"/>
    </row>
    <row r="140" spans="4:5">
      <c r="D140" s="64"/>
      <c r="E140" s="65"/>
    </row>
    <row r="141" spans="4:5">
      <c r="D141" s="64"/>
      <c r="E141" s="65"/>
    </row>
    <row r="142" spans="4:5">
      <c r="D142" s="64"/>
      <c r="E142" s="65"/>
    </row>
    <row r="143" spans="4:5">
      <c r="D143" s="64"/>
      <c r="E143" s="65"/>
    </row>
    <row r="144" spans="4:5">
      <c r="D144" s="64"/>
      <c r="E144" s="65"/>
    </row>
    <row r="145" spans="4:5">
      <c r="D145" s="64"/>
      <c r="E145" s="65"/>
    </row>
    <row r="146" spans="4:5">
      <c r="D146" s="64"/>
      <c r="E146" s="65"/>
    </row>
    <row r="147" spans="4:5">
      <c r="D147" s="64"/>
      <c r="E147" s="65"/>
    </row>
    <row r="148" spans="4:5">
      <c r="D148" s="64"/>
      <c r="E148" s="65"/>
    </row>
    <row r="149" spans="4:5">
      <c r="D149" s="64"/>
      <c r="E149" s="65"/>
    </row>
    <row r="150" spans="4:5">
      <c r="D150" s="64"/>
      <c r="E150" s="65"/>
    </row>
    <row r="151" spans="4:5">
      <c r="D151" s="64"/>
      <c r="E151" s="65"/>
    </row>
    <row r="152" spans="4:5">
      <c r="D152" s="64"/>
      <c r="E152" s="65"/>
    </row>
    <row r="153" spans="4:5">
      <c r="D153" s="64"/>
      <c r="E153" s="65"/>
    </row>
    <row r="154" spans="4:5">
      <c r="D154" s="64"/>
      <c r="E154" s="65"/>
    </row>
    <row r="155" spans="4:5">
      <c r="D155" s="64"/>
      <c r="E155" s="65"/>
    </row>
    <row r="156" spans="4:5">
      <c r="D156" s="64"/>
      <c r="E156" s="65"/>
    </row>
    <row r="157" spans="4:5">
      <c r="D157" s="64"/>
      <c r="E157" s="65"/>
    </row>
    <row r="158" spans="4:5">
      <c r="D158" s="64"/>
      <c r="E158" s="65"/>
    </row>
    <row r="159" spans="4:5">
      <c r="D159" s="64"/>
      <c r="E159" s="65"/>
    </row>
    <row r="160" spans="4:5">
      <c r="D160" s="64"/>
      <c r="E160" s="65"/>
    </row>
  </sheetData>
  <sortState ref="B115:E123">
    <sortCondition ref="C115:C123"/>
  </sortState>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A37" workbookViewId="0">
      <selection activeCell="H22" sqref="H22"/>
    </sheetView>
  </sheetViews>
  <sheetFormatPr defaultRowHeight="15"/>
  <cols>
    <col min="1" max="1" width="9.140625" style="9"/>
    <col min="2" max="2" width="12.140625" style="9" customWidth="1"/>
    <col min="3" max="3" width="18.85546875" style="9" customWidth="1"/>
    <col min="4" max="4" width="27.85546875" style="11" customWidth="1"/>
    <col min="5" max="5" width="37" style="11" customWidth="1"/>
    <col min="6" max="6" width="16.85546875" style="9" customWidth="1"/>
    <col min="7" max="255" width="9.140625" style="9"/>
    <col min="256" max="256" width="12.140625" style="9" customWidth="1"/>
    <col min="257" max="257" width="18.85546875" style="9" customWidth="1"/>
    <col min="258" max="258" width="27.85546875" style="9" customWidth="1"/>
    <col min="259" max="259" width="37" style="9" customWidth="1"/>
    <col min="260" max="260" width="16.85546875" style="9" customWidth="1"/>
    <col min="261" max="261" width="111.28515625" style="9" customWidth="1"/>
    <col min="262" max="511" width="9.140625" style="9"/>
    <col min="512" max="512" width="12.140625" style="9" customWidth="1"/>
    <col min="513" max="513" width="18.85546875" style="9" customWidth="1"/>
    <col min="514" max="514" width="27.85546875" style="9" customWidth="1"/>
    <col min="515" max="515" width="37" style="9" customWidth="1"/>
    <col min="516" max="516" width="16.85546875" style="9" customWidth="1"/>
    <col min="517" max="517" width="111.28515625" style="9" customWidth="1"/>
    <col min="518" max="767" width="9.140625" style="9"/>
    <col min="768" max="768" width="12.140625" style="9" customWidth="1"/>
    <col min="769" max="769" width="18.85546875" style="9" customWidth="1"/>
    <col min="770" max="770" width="27.85546875" style="9" customWidth="1"/>
    <col min="771" max="771" width="37" style="9" customWidth="1"/>
    <col min="772" max="772" width="16.85546875" style="9" customWidth="1"/>
    <col min="773" max="773" width="111.28515625" style="9" customWidth="1"/>
    <col min="774" max="1023" width="9.140625" style="9"/>
    <col min="1024" max="1024" width="12.140625" style="9" customWidth="1"/>
    <col min="1025" max="1025" width="18.85546875" style="9" customWidth="1"/>
    <col min="1026" max="1026" width="27.85546875" style="9" customWidth="1"/>
    <col min="1027" max="1027" width="37" style="9" customWidth="1"/>
    <col min="1028" max="1028" width="16.85546875" style="9" customWidth="1"/>
    <col min="1029" max="1029" width="111.28515625" style="9" customWidth="1"/>
    <col min="1030" max="1279" width="9.140625" style="9"/>
    <col min="1280" max="1280" width="12.140625" style="9" customWidth="1"/>
    <col min="1281" max="1281" width="18.85546875" style="9" customWidth="1"/>
    <col min="1282" max="1282" width="27.85546875" style="9" customWidth="1"/>
    <col min="1283" max="1283" width="37" style="9" customWidth="1"/>
    <col min="1284" max="1284" width="16.85546875" style="9" customWidth="1"/>
    <col min="1285" max="1285" width="111.28515625" style="9" customWidth="1"/>
    <col min="1286" max="1535" width="9.140625" style="9"/>
    <col min="1536" max="1536" width="12.140625" style="9" customWidth="1"/>
    <col min="1537" max="1537" width="18.85546875" style="9" customWidth="1"/>
    <col min="1538" max="1538" width="27.85546875" style="9" customWidth="1"/>
    <col min="1539" max="1539" width="37" style="9" customWidth="1"/>
    <col min="1540" max="1540" width="16.85546875" style="9" customWidth="1"/>
    <col min="1541" max="1541" width="111.28515625" style="9" customWidth="1"/>
    <col min="1542" max="1791" width="9.140625" style="9"/>
    <col min="1792" max="1792" width="12.140625" style="9" customWidth="1"/>
    <col min="1793" max="1793" width="18.85546875" style="9" customWidth="1"/>
    <col min="1794" max="1794" width="27.85546875" style="9" customWidth="1"/>
    <col min="1795" max="1795" width="37" style="9" customWidth="1"/>
    <col min="1796" max="1796" width="16.85546875" style="9" customWidth="1"/>
    <col min="1797" max="1797" width="111.28515625" style="9" customWidth="1"/>
    <col min="1798" max="2047" width="9.140625" style="9"/>
    <col min="2048" max="2048" width="12.140625" style="9" customWidth="1"/>
    <col min="2049" max="2049" width="18.85546875" style="9" customWidth="1"/>
    <col min="2050" max="2050" width="27.85546875" style="9" customWidth="1"/>
    <col min="2051" max="2051" width="37" style="9" customWidth="1"/>
    <col min="2052" max="2052" width="16.85546875" style="9" customWidth="1"/>
    <col min="2053" max="2053" width="111.28515625" style="9" customWidth="1"/>
    <col min="2054" max="2303" width="9.140625" style="9"/>
    <col min="2304" max="2304" width="12.140625" style="9" customWidth="1"/>
    <col min="2305" max="2305" width="18.85546875" style="9" customWidth="1"/>
    <col min="2306" max="2306" width="27.85546875" style="9" customWidth="1"/>
    <col min="2307" max="2307" width="37" style="9" customWidth="1"/>
    <col min="2308" max="2308" width="16.85546875" style="9" customWidth="1"/>
    <col min="2309" max="2309" width="111.28515625" style="9" customWidth="1"/>
    <col min="2310" max="2559" width="9.140625" style="9"/>
    <col min="2560" max="2560" width="12.140625" style="9" customWidth="1"/>
    <col min="2561" max="2561" width="18.85546875" style="9" customWidth="1"/>
    <col min="2562" max="2562" width="27.85546875" style="9" customWidth="1"/>
    <col min="2563" max="2563" width="37" style="9" customWidth="1"/>
    <col min="2564" max="2564" width="16.85546875" style="9" customWidth="1"/>
    <col min="2565" max="2565" width="111.28515625" style="9" customWidth="1"/>
    <col min="2566" max="2815" width="9.140625" style="9"/>
    <col min="2816" max="2816" width="12.140625" style="9" customWidth="1"/>
    <col min="2817" max="2817" width="18.85546875" style="9" customWidth="1"/>
    <col min="2818" max="2818" width="27.85546875" style="9" customWidth="1"/>
    <col min="2819" max="2819" width="37" style="9" customWidth="1"/>
    <col min="2820" max="2820" width="16.85546875" style="9" customWidth="1"/>
    <col min="2821" max="2821" width="111.28515625" style="9" customWidth="1"/>
    <col min="2822" max="3071" width="9.140625" style="9"/>
    <col min="3072" max="3072" width="12.140625" style="9" customWidth="1"/>
    <col min="3073" max="3073" width="18.85546875" style="9" customWidth="1"/>
    <col min="3074" max="3074" width="27.85546875" style="9" customWidth="1"/>
    <col min="3075" max="3075" width="37" style="9" customWidth="1"/>
    <col min="3076" max="3076" width="16.85546875" style="9" customWidth="1"/>
    <col min="3077" max="3077" width="111.28515625" style="9" customWidth="1"/>
    <col min="3078" max="3327" width="9.140625" style="9"/>
    <col min="3328" max="3328" width="12.140625" style="9" customWidth="1"/>
    <col min="3329" max="3329" width="18.85546875" style="9" customWidth="1"/>
    <col min="3330" max="3330" width="27.85546875" style="9" customWidth="1"/>
    <col min="3331" max="3331" width="37" style="9" customWidth="1"/>
    <col min="3332" max="3332" width="16.85546875" style="9" customWidth="1"/>
    <col min="3333" max="3333" width="111.28515625" style="9" customWidth="1"/>
    <col min="3334" max="3583" width="9.140625" style="9"/>
    <col min="3584" max="3584" width="12.140625" style="9" customWidth="1"/>
    <col min="3585" max="3585" width="18.85546875" style="9" customWidth="1"/>
    <col min="3586" max="3586" width="27.85546875" style="9" customWidth="1"/>
    <col min="3587" max="3587" width="37" style="9" customWidth="1"/>
    <col min="3588" max="3588" width="16.85546875" style="9" customWidth="1"/>
    <col min="3589" max="3589" width="111.28515625" style="9" customWidth="1"/>
    <col min="3590" max="3839" width="9.140625" style="9"/>
    <col min="3840" max="3840" width="12.140625" style="9" customWidth="1"/>
    <col min="3841" max="3841" width="18.85546875" style="9" customWidth="1"/>
    <col min="3842" max="3842" width="27.85546875" style="9" customWidth="1"/>
    <col min="3843" max="3843" width="37" style="9" customWidth="1"/>
    <col min="3844" max="3844" width="16.85546875" style="9" customWidth="1"/>
    <col min="3845" max="3845" width="111.28515625" style="9" customWidth="1"/>
    <col min="3846" max="4095" width="9.140625" style="9"/>
    <col min="4096" max="4096" width="12.140625" style="9" customWidth="1"/>
    <col min="4097" max="4097" width="18.85546875" style="9" customWidth="1"/>
    <col min="4098" max="4098" width="27.85546875" style="9" customWidth="1"/>
    <col min="4099" max="4099" width="37" style="9" customWidth="1"/>
    <col min="4100" max="4100" width="16.85546875" style="9" customWidth="1"/>
    <col min="4101" max="4101" width="111.28515625" style="9" customWidth="1"/>
    <col min="4102" max="4351" width="9.140625" style="9"/>
    <col min="4352" max="4352" width="12.140625" style="9" customWidth="1"/>
    <col min="4353" max="4353" width="18.85546875" style="9" customWidth="1"/>
    <col min="4354" max="4354" width="27.85546875" style="9" customWidth="1"/>
    <col min="4355" max="4355" width="37" style="9" customWidth="1"/>
    <col min="4356" max="4356" width="16.85546875" style="9" customWidth="1"/>
    <col min="4357" max="4357" width="111.28515625" style="9" customWidth="1"/>
    <col min="4358" max="4607" width="9.140625" style="9"/>
    <col min="4608" max="4608" width="12.140625" style="9" customWidth="1"/>
    <col min="4609" max="4609" width="18.85546875" style="9" customWidth="1"/>
    <col min="4610" max="4610" width="27.85546875" style="9" customWidth="1"/>
    <col min="4611" max="4611" width="37" style="9" customWidth="1"/>
    <col min="4612" max="4612" width="16.85546875" style="9" customWidth="1"/>
    <col min="4613" max="4613" width="111.28515625" style="9" customWidth="1"/>
    <col min="4614" max="4863" width="9.140625" style="9"/>
    <col min="4864" max="4864" width="12.140625" style="9" customWidth="1"/>
    <col min="4865" max="4865" width="18.85546875" style="9" customWidth="1"/>
    <col min="4866" max="4866" width="27.85546875" style="9" customWidth="1"/>
    <col min="4867" max="4867" width="37" style="9" customWidth="1"/>
    <col min="4868" max="4868" width="16.85546875" style="9" customWidth="1"/>
    <col min="4869" max="4869" width="111.28515625" style="9" customWidth="1"/>
    <col min="4870" max="5119" width="9.140625" style="9"/>
    <col min="5120" max="5120" width="12.140625" style="9" customWidth="1"/>
    <col min="5121" max="5121" width="18.85546875" style="9" customWidth="1"/>
    <col min="5122" max="5122" width="27.85546875" style="9" customWidth="1"/>
    <col min="5123" max="5123" width="37" style="9" customWidth="1"/>
    <col min="5124" max="5124" width="16.85546875" style="9" customWidth="1"/>
    <col min="5125" max="5125" width="111.28515625" style="9" customWidth="1"/>
    <col min="5126" max="5375" width="9.140625" style="9"/>
    <col min="5376" max="5376" width="12.140625" style="9" customWidth="1"/>
    <col min="5377" max="5377" width="18.85546875" style="9" customWidth="1"/>
    <col min="5378" max="5378" width="27.85546875" style="9" customWidth="1"/>
    <col min="5379" max="5379" width="37" style="9" customWidth="1"/>
    <col min="5380" max="5380" width="16.85546875" style="9" customWidth="1"/>
    <col min="5381" max="5381" width="111.28515625" style="9" customWidth="1"/>
    <col min="5382" max="5631" width="9.140625" style="9"/>
    <col min="5632" max="5632" width="12.140625" style="9" customWidth="1"/>
    <col min="5633" max="5633" width="18.85546875" style="9" customWidth="1"/>
    <col min="5634" max="5634" width="27.85546875" style="9" customWidth="1"/>
    <col min="5635" max="5635" width="37" style="9" customWidth="1"/>
    <col min="5636" max="5636" width="16.85546875" style="9" customWidth="1"/>
    <col min="5637" max="5637" width="111.28515625" style="9" customWidth="1"/>
    <col min="5638" max="5887" width="9.140625" style="9"/>
    <col min="5888" max="5888" width="12.140625" style="9" customWidth="1"/>
    <col min="5889" max="5889" width="18.85546875" style="9" customWidth="1"/>
    <col min="5890" max="5890" width="27.85546875" style="9" customWidth="1"/>
    <col min="5891" max="5891" width="37" style="9" customWidth="1"/>
    <col min="5892" max="5892" width="16.85546875" style="9" customWidth="1"/>
    <col min="5893" max="5893" width="111.28515625" style="9" customWidth="1"/>
    <col min="5894" max="6143" width="9.140625" style="9"/>
    <col min="6144" max="6144" width="12.140625" style="9" customWidth="1"/>
    <col min="6145" max="6145" width="18.85546875" style="9" customWidth="1"/>
    <col min="6146" max="6146" width="27.85546875" style="9" customWidth="1"/>
    <col min="6147" max="6147" width="37" style="9" customWidth="1"/>
    <col min="6148" max="6148" width="16.85546875" style="9" customWidth="1"/>
    <col min="6149" max="6149" width="111.28515625" style="9" customWidth="1"/>
    <col min="6150" max="6399" width="9.140625" style="9"/>
    <col min="6400" max="6400" width="12.140625" style="9" customWidth="1"/>
    <col min="6401" max="6401" width="18.85546875" style="9" customWidth="1"/>
    <col min="6402" max="6402" width="27.85546875" style="9" customWidth="1"/>
    <col min="6403" max="6403" width="37" style="9" customWidth="1"/>
    <col min="6404" max="6404" width="16.85546875" style="9" customWidth="1"/>
    <col min="6405" max="6405" width="111.28515625" style="9" customWidth="1"/>
    <col min="6406" max="6655" width="9.140625" style="9"/>
    <col min="6656" max="6656" width="12.140625" style="9" customWidth="1"/>
    <col min="6657" max="6657" width="18.85546875" style="9" customWidth="1"/>
    <col min="6658" max="6658" width="27.85546875" style="9" customWidth="1"/>
    <col min="6659" max="6659" width="37" style="9" customWidth="1"/>
    <col min="6660" max="6660" width="16.85546875" style="9" customWidth="1"/>
    <col min="6661" max="6661" width="111.28515625" style="9" customWidth="1"/>
    <col min="6662" max="6911" width="9.140625" style="9"/>
    <col min="6912" max="6912" width="12.140625" style="9" customWidth="1"/>
    <col min="6913" max="6913" width="18.85546875" style="9" customWidth="1"/>
    <col min="6914" max="6914" width="27.85546875" style="9" customWidth="1"/>
    <col min="6915" max="6915" width="37" style="9" customWidth="1"/>
    <col min="6916" max="6916" width="16.85546875" style="9" customWidth="1"/>
    <col min="6917" max="6917" width="111.28515625" style="9" customWidth="1"/>
    <col min="6918" max="7167" width="9.140625" style="9"/>
    <col min="7168" max="7168" width="12.140625" style="9" customWidth="1"/>
    <col min="7169" max="7169" width="18.85546875" style="9" customWidth="1"/>
    <col min="7170" max="7170" width="27.85546875" style="9" customWidth="1"/>
    <col min="7171" max="7171" width="37" style="9" customWidth="1"/>
    <col min="7172" max="7172" width="16.85546875" style="9" customWidth="1"/>
    <col min="7173" max="7173" width="111.28515625" style="9" customWidth="1"/>
    <col min="7174" max="7423" width="9.140625" style="9"/>
    <col min="7424" max="7424" width="12.140625" style="9" customWidth="1"/>
    <col min="7425" max="7425" width="18.85546875" style="9" customWidth="1"/>
    <col min="7426" max="7426" width="27.85546875" style="9" customWidth="1"/>
    <col min="7427" max="7427" width="37" style="9" customWidth="1"/>
    <col min="7428" max="7428" width="16.85546875" style="9" customWidth="1"/>
    <col min="7429" max="7429" width="111.28515625" style="9" customWidth="1"/>
    <col min="7430" max="7679" width="9.140625" style="9"/>
    <col min="7680" max="7680" width="12.140625" style="9" customWidth="1"/>
    <col min="7681" max="7681" width="18.85546875" style="9" customWidth="1"/>
    <col min="7682" max="7682" width="27.85546875" style="9" customWidth="1"/>
    <col min="7683" max="7683" width="37" style="9" customWidth="1"/>
    <col min="7684" max="7684" width="16.85546875" style="9" customWidth="1"/>
    <col min="7685" max="7685" width="111.28515625" style="9" customWidth="1"/>
    <col min="7686" max="7935" width="9.140625" style="9"/>
    <col min="7936" max="7936" width="12.140625" style="9" customWidth="1"/>
    <col min="7937" max="7937" width="18.85546875" style="9" customWidth="1"/>
    <col min="7938" max="7938" width="27.85546875" style="9" customWidth="1"/>
    <col min="7939" max="7939" width="37" style="9" customWidth="1"/>
    <col min="7940" max="7940" width="16.85546875" style="9" customWidth="1"/>
    <col min="7941" max="7941" width="111.28515625" style="9" customWidth="1"/>
    <col min="7942" max="8191" width="9.140625" style="9"/>
    <col min="8192" max="8192" width="12.140625" style="9" customWidth="1"/>
    <col min="8193" max="8193" width="18.85546875" style="9" customWidth="1"/>
    <col min="8194" max="8194" width="27.85546875" style="9" customWidth="1"/>
    <col min="8195" max="8195" width="37" style="9" customWidth="1"/>
    <col min="8196" max="8196" width="16.85546875" style="9" customWidth="1"/>
    <col min="8197" max="8197" width="111.28515625" style="9" customWidth="1"/>
    <col min="8198" max="8447" width="9.140625" style="9"/>
    <col min="8448" max="8448" width="12.140625" style="9" customWidth="1"/>
    <col min="8449" max="8449" width="18.85546875" style="9" customWidth="1"/>
    <col min="8450" max="8450" width="27.85546875" style="9" customWidth="1"/>
    <col min="8451" max="8451" width="37" style="9" customWidth="1"/>
    <col min="8452" max="8452" width="16.85546875" style="9" customWidth="1"/>
    <col min="8453" max="8453" width="111.28515625" style="9" customWidth="1"/>
    <col min="8454" max="8703" width="9.140625" style="9"/>
    <col min="8704" max="8704" width="12.140625" style="9" customWidth="1"/>
    <col min="8705" max="8705" width="18.85546875" style="9" customWidth="1"/>
    <col min="8706" max="8706" width="27.85546875" style="9" customWidth="1"/>
    <col min="8707" max="8707" width="37" style="9" customWidth="1"/>
    <col min="8708" max="8708" width="16.85546875" style="9" customWidth="1"/>
    <col min="8709" max="8709" width="111.28515625" style="9" customWidth="1"/>
    <col min="8710" max="8959" width="9.140625" style="9"/>
    <col min="8960" max="8960" width="12.140625" style="9" customWidth="1"/>
    <col min="8961" max="8961" width="18.85546875" style="9" customWidth="1"/>
    <col min="8962" max="8962" width="27.85546875" style="9" customWidth="1"/>
    <col min="8963" max="8963" width="37" style="9" customWidth="1"/>
    <col min="8964" max="8964" width="16.85546875" style="9" customWidth="1"/>
    <col min="8965" max="8965" width="111.28515625" style="9" customWidth="1"/>
    <col min="8966" max="9215" width="9.140625" style="9"/>
    <col min="9216" max="9216" width="12.140625" style="9" customWidth="1"/>
    <col min="9217" max="9217" width="18.85546875" style="9" customWidth="1"/>
    <col min="9218" max="9218" width="27.85546875" style="9" customWidth="1"/>
    <col min="9219" max="9219" width="37" style="9" customWidth="1"/>
    <col min="9220" max="9220" width="16.85546875" style="9" customWidth="1"/>
    <col min="9221" max="9221" width="111.28515625" style="9" customWidth="1"/>
    <col min="9222" max="9471" width="9.140625" style="9"/>
    <col min="9472" max="9472" width="12.140625" style="9" customWidth="1"/>
    <col min="9473" max="9473" width="18.85546875" style="9" customWidth="1"/>
    <col min="9474" max="9474" width="27.85546875" style="9" customWidth="1"/>
    <col min="9475" max="9475" width="37" style="9" customWidth="1"/>
    <col min="9476" max="9476" width="16.85546875" style="9" customWidth="1"/>
    <col min="9477" max="9477" width="111.28515625" style="9" customWidth="1"/>
    <col min="9478" max="9727" width="9.140625" style="9"/>
    <col min="9728" max="9728" width="12.140625" style="9" customWidth="1"/>
    <col min="9729" max="9729" width="18.85546875" style="9" customWidth="1"/>
    <col min="9730" max="9730" width="27.85546875" style="9" customWidth="1"/>
    <col min="9731" max="9731" width="37" style="9" customWidth="1"/>
    <col min="9732" max="9732" width="16.85546875" style="9" customWidth="1"/>
    <col min="9733" max="9733" width="111.28515625" style="9" customWidth="1"/>
    <col min="9734" max="9983" width="9.140625" style="9"/>
    <col min="9984" max="9984" width="12.140625" style="9" customWidth="1"/>
    <col min="9985" max="9985" width="18.85546875" style="9" customWidth="1"/>
    <col min="9986" max="9986" width="27.85546875" style="9" customWidth="1"/>
    <col min="9987" max="9987" width="37" style="9" customWidth="1"/>
    <col min="9988" max="9988" width="16.85546875" style="9" customWidth="1"/>
    <col min="9989" max="9989" width="111.28515625" style="9" customWidth="1"/>
    <col min="9990" max="10239" width="9.140625" style="9"/>
    <col min="10240" max="10240" width="12.140625" style="9" customWidth="1"/>
    <col min="10241" max="10241" width="18.85546875" style="9" customWidth="1"/>
    <col min="10242" max="10242" width="27.85546875" style="9" customWidth="1"/>
    <col min="10243" max="10243" width="37" style="9" customWidth="1"/>
    <col min="10244" max="10244" width="16.85546875" style="9" customWidth="1"/>
    <col min="10245" max="10245" width="111.28515625" style="9" customWidth="1"/>
    <col min="10246" max="10495" width="9.140625" style="9"/>
    <col min="10496" max="10496" width="12.140625" style="9" customWidth="1"/>
    <col min="10497" max="10497" width="18.85546875" style="9" customWidth="1"/>
    <col min="10498" max="10498" width="27.85546875" style="9" customWidth="1"/>
    <col min="10499" max="10499" width="37" style="9" customWidth="1"/>
    <col min="10500" max="10500" width="16.85546875" style="9" customWidth="1"/>
    <col min="10501" max="10501" width="111.28515625" style="9" customWidth="1"/>
    <col min="10502" max="10751" width="9.140625" style="9"/>
    <col min="10752" max="10752" width="12.140625" style="9" customWidth="1"/>
    <col min="10753" max="10753" width="18.85546875" style="9" customWidth="1"/>
    <col min="10754" max="10754" width="27.85546875" style="9" customWidth="1"/>
    <col min="10755" max="10755" width="37" style="9" customWidth="1"/>
    <col min="10756" max="10756" width="16.85546875" style="9" customWidth="1"/>
    <col min="10757" max="10757" width="111.28515625" style="9" customWidth="1"/>
    <col min="10758" max="11007" width="9.140625" style="9"/>
    <col min="11008" max="11008" width="12.140625" style="9" customWidth="1"/>
    <col min="11009" max="11009" width="18.85546875" style="9" customWidth="1"/>
    <col min="11010" max="11010" width="27.85546875" style="9" customWidth="1"/>
    <col min="11011" max="11011" width="37" style="9" customWidth="1"/>
    <col min="11012" max="11012" width="16.85546875" style="9" customWidth="1"/>
    <col min="11013" max="11013" width="111.28515625" style="9" customWidth="1"/>
    <col min="11014" max="11263" width="9.140625" style="9"/>
    <col min="11264" max="11264" width="12.140625" style="9" customWidth="1"/>
    <col min="11265" max="11265" width="18.85546875" style="9" customWidth="1"/>
    <col min="11266" max="11266" width="27.85546875" style="9" customWidth="1"/>
    <col min="11267" max="11267" width="37" style="9" customWidth="1"/>
    <col min="11268" max="11268" width="16.85546875" style="9" customWidth="1"/>
    <col min="11269" max="11269" width="111.28515625" style="9" customWidth="1"/>
    <col min="11270" max="11519" width="9.140625" style="9"/>
    <col min="11520" max="11520" width="12.140625" style="9" customWidth="1"/>
    <col min="11521" max="11521" width="18.85546875" style="9" customWidth="1"/>
    <col min="11522" max="11522" width="27.85546875" style="9" customWidth="1"/>
    <col min="11523" max="11523" width="37" style="9" customWidth="1"/>
    <col min="11524" max="11524" width="16.85546875" style="9" customWidth="1"/>
    <col min="11525" max="11525" width="111.28515625" style="9" customWidth="1"/>
    <col min="11526" max="11775" width="9.140625" style="9"/>
    <col min="11776" max="11776" width="12.140625" style="9" customWidth="1"/>
    <col min="11777" max="11777" width="18.85546875" style="9" customWidth="1"/>
    <col min="11778" max="11778" width="27.85546875" style="9" customWidth="1"/>
    <col min="11779" max="11779" width="37" style="9" customWidth="1"/>
    <col min="11780" max="11780" width="16.85546875" style="9" customWidth="1"/>
    <col min="11781" max="11781" width="111.28515625" style="9" customWidth="1"/>
    <col min="11782" max="12031" width="9.140625" style="9"/>
    <col min="12032" max="12032" width="12.140625" style="9" customWidth="1"/>
    <col min="12033" max="12033" width="18.85546875" style="9" customWidth="1"/>
    <col min="12034" max="12034" width="27.85546875" style="9" customWidth="1"/>
    <col min="12035" max="12035" width="37" style="9" customWidth="1"/>
    <col min="12036" max="12036" width="16.85546875" style="9" customWidth="1"/>
    <col min="12037" max="12037" width="111.28515625" style="9" customWidth="1"/>
    <col min="12038" max="12287" width="9.140625" style="9"/>
    <col min="12288" max="12288" width="12.140625" style="9" customWidth="1"/>
    <col min="12289" max="12289" width="18.85546875" style="9" customWidth="1"/>
    <col min="12290" max="12290" width="27.85546875" style="9" customWidth="1"/>
    <col min="12291" max="12291" width="37" style="9" customWidth="1"/>
    <col min="12292" max="12292" width="16.85546875" style="9" customWidth="1"/>
    <col min="12293" max="12293" width="111.28515625" style="9" customWidth="1"/>
    <col min="12294" max="12543" width="9.140625" style="9"/>
    <col min="12544" max="12544" width="12.140625" style="9" customWidth="1"/>
    <col min="12545" max="12545" width="18.85546875" style="9" customWidth="1"/>
    <col min="12546" max="12546" width="27.85546875" style="9" customWidth="1"/>
    <col min="12547" max="12547" width="37" style="9" customWidth="1"/>
    <col min="12548" max="12548" width="16.85546875" style="9" customWidth="1"/>
    <col min="12549" max="12549" width="111.28515625" style="9" customWidth="1"/>
    <col min="12550" max="12799" width="9.140625" style="9"/>
    <col min="12800" max="12800" width="12.140625" style="9" customWidth="1"/>
    <col min="12801" max="12801" width="18.85546875" style="9" customWidth="1"/>
    <col min="12802" max="12802" width="27.85546875" style="9" customWidth="1"/>
    <col min="12803" max="12803" width="37" style="9" customWidth="1"/>
    <col min="12804" max="12804" width="16.85546875" style="9" customWidth="1"/>
    <col min="12805" max="12805" width="111.28515625" style="9" customWidth="1"/>
    <col min="12806" max="13055" width="9.140625" style="9"/>
    <col min="13056" max="13056" width="12.140625" style="9" customWidth="1"/>
    <col min="13057" max="13057" width="18.85546875" style="9" customWidth="1"/>
    <col min="13058" max="13058" width="27.85546875" style="9" customWidth="1"/>
    <col min="13059" max="13059" width="37" style="9" customWidth="1"/>
    <col min="13060" max="13060" width="16.85546875" style="9" customWidth="1"/>
    <col min="13061" max="13061" width="111.28515625" style="9" customWidth="1"/>
    <col min="13062" max="13311" width="9.140625" style="9"/>
    <col min="13312" max="13312" width="12.140625" style="9" customWidth="1"/>
    <col min="13313" max="13313" width="18.85546875" style="9" customWidth="1"/>
    <col min="13314" max="13314" width="27.85546875" style="9" customWidth="1"/>
    <col min="13315" max="13315" width="37" style="9" customWidth="1"/>
    <col min="13316" max="13316" width="16.85546875" style="9" customWidth="1"/>
    <col min="13317" max="13317" width="111.28515625" style="9" customWidth="1"/>
    <col min="13318" max="13567" width="9.140625" style="9"/>
    <col min="13568" max="13568" width="12.140625" style="9" customWidth="1"/>
    <col min="13569" max="13569" width="18.85546875" style="9" customWidth="1"/>
    <col min="13570" max="13570" width="27.85546875" style="9" customWidth="1"/>
    <col min="13571" max="13571" width="37" style="9" customWidth="1"/>
    <col min="13572" max="13572" width="16.85546875" style="9" customWidth="1"/>
    <col min="13573" max="13573" width="111.28515625" style="9" customWidth="1"/>
    <col min="13574" max="13823" width="9.140625" style="9"/>
    <col min="13824" max="13824" width="12.140625" style="9" customWidth="1"/>
    <col min="13825" max="13825" width="18.85546875" style="9" customWidth="1"/>
    <col min="13826" max="13826" width="27.85546875" style="9" customWidth="1"/>
    <col min="13827" max="13827" width="37" style="9" customWidth="1"/>
    <col min="13828" max="13828" width="16.85546875" style="9" customWidth="1"/>
    <col min="13829" max="13829" width="111.28515625" style="9" customWidth="1"/>
    <col min="13830" max="14079" width="9.140625" style="9"/>
    <col min="14080" max="14080" width="12.140625" style="9" customWidth="1"/>
    <col min="14081" max="14081" width="18.85546875" style="9" customWidth="1"/>
    <col min="14082" max="14082" width="27.85546875" style="9" customWidth="1"/>
    <col min="14083" max="14083" width="37" style="9" customWidth="1"/>
    <col min="14084" max="14084" width="16.85546875" style="9" customWidth="1"/>
    <col min="14085" max="14085" width="111.28515625" style="9" customWidth="1"/>
    <col min="14086" max="14335" width="9.140625" style="9"/>
    <col min="14336" max="14336" width="12.140625" style="9" customWidth="1"/>
    <col min="14337" max="14337" width="18.85546875" style="9" customWidth="1"/>
    <col min="14338" max="14338" width="27.85546875" style="9" customWidth="1"/>
    <col min="14339" max="14339" width="37" style="9" customWidth="1"/>
    <col min="14340" max="14340" width="16.85546875" style="9" customWidth="1"/>
    <col min="14341" max="14341" width="111.28515625" style="9" customWidth="1"/>
    <col min="14342" max="14591" width="9.140625" style="9"/>
    <col min="14592" max="14592" width="12.140625" style="9" customWidth="1"/>
    <col min="14593" max="14593" width="18.85546875" style="9" customWidth="1"/>
    <col min="14594" max="14594" width="27.85546875" style="9" customWidth="1"/>
    <col min="14595" max="14595" width="37" style="9" customWidth="1"/>
    <col min="14596" max="14596" width="16.85546875" style="9" customWidth="1"/>
    <col min="14597" max="14597" width="111.28515625" style="9" customWidth="1"/>
    <col min="14598" max="14847" width="9.140625" style="9"/>
    <col min="14848" max="14848" width="12.140625" style="9" customWidth="1"/>
    <col min="14849" max="14849" width="18.85546875" style="9" customWidth="1"/>
    <col min="14850" max="14850" width="27.85546875" style="9" customWidth="1"/>
    <col min="14851" max="14851" width="37" style="9" customWidth="1"/>
    <col min="14852" max="14852" width="16.85546875" style="9" customWidth="1"/>
    <col min="14853" max="14853" width="111.28515625" style="9" customWidth="1"/>
    <col min="14854" max="15103" width="9.140625" style="9"/>
    <col min="15104" max="15104" width="12.140625" style="9" customWidth="1"/>
    <col min="15105" max="15105" width="18.85546875" style="9" customWidth="1"/>
    <col min="15106" max="15106" width="27.85546875" style="9" customWidth="1"/>
    <col min="15107" max="15107" width="37" style="9" customWidth="1"/>
    <col min="15108" max="15108" width="16.85546875" style="9" customWidth="1"/>
    <col min="15109" max="15109" width="111.28515625" style="9" customWidth="1"/>
    <col min="15110" max="15359" width="9.140625" style="9"/>
    <col min="15360" max="15360" width="12.140625" style="9" customWidth="1"/>
    <col min="15361" max="15361" width="18.85546875" style="9" customWidth="1"/>
    <col min="15362" max="15362" width="27.85546875" style="9" customWidth="1"/>
    <col min="15363" max="15363" width="37" style="9" customWidth="1"/>
    <col min="15364" max="15364" width="16.85546875" style="9" customWidth="1"/>
    <col min="15365" max="15365" width="111.28515625" style="9" customWidth="1"/>
    <col min="15366" max="15615" width="9.140625" style="9"/>
    <col min="15616" max="15616" width="12.140625" style="9" customWidth="1"/>
    <col min="15617" max="15617" width="18.85546875" style="9" customWidth="1"/>
    <col min="15618" max="15618" width="27.85546875" style="9" customWidth="1"/>
    <col min="15619" max="15619" width="37" style="9" customWidth="1"/>
    <col min="15620" max="15620" width="16.85546875" style="9" customWidth="1"/>
    <col min="15621" max="15621" width="111.28515625" style="9" customWidth="1"/>
    <col min="15622" max="15871" width="9.140625" style="9"/>
    <col min="15872" max="15872" width="12.140625" style="9" customWidth="1"/>
    <col min="15873" max="15873" width="18.85546875" style="9" customWidth="1"/>
    <col min="15874" max="15874" width="27.85546875" style="9" customWidth="1"/>
    <col min="15875" max="15875" width="37" style="9" customWidth="1"/>
    <col min="15876" max="15876" width="16.85546875" style="9" customWidth="1"/>
    <col min="15877" max="15877" width="111.28515625" style="9" customWidth="1"/>
    <col min="15878" max="16127" width="9.140625" style="9"/>
    <col min="16128" max="16128" width="12.140625" style="9" customWidth="1"/>
    <col min="16129" max="16129" width="18.85546875" style="9" customWidth="1"/>
    <col min="16130" max="16130" width="27.85546875" style="9" customWidth="1"/>
    <col min="16131" max="16131" width="37" style="9" customWidth="1"/>
    <col min="16132" max="16132" width="16.85546875" style="9" customWidth="1"/>
    <col min="16133" max="16133" width="111.28515625" style="9" customWidth="1"/>
    <col min="16134" max="16384" width="9.140625" style="9"/>
  </cols>
  <sheetData>
    <row r="1" spans="1:6" ht="12.75" customHeight="1">
      <c r="A1" s="6"/>
      <c r="B1" s="6"/>
      <c r="C1" s="6"/>
      <c r="D1" s="7"/>
      <c r="E1" s="8"/>
      <c r="F1" s="4"/>
    </row>
    <row r="2" spans="1:6" ht="16.5">
      <c r="A2" s="161" t="s">
        <v>16</v>
      </c>
      <c r="B2" s="161"/>
      <c r="C2" s="161"/>
      <c r="D2" s="161"/>
      <c r="E2" s="10"/>
      <c r="F2" s="10"/>
    </row>
    <row r="3" spans="1:6" ht="16.5">
      <c r="A3" s="161" t="s">
        <v>17</v>
      </c>
      <c r="B3" s="161"/>
      <c r="C3" s="161"/>
      <c r="D3" s="161"/>
      <c r="E3" s="10"/>
      <c r="F3" s="10"/>
    </row>
    <row r="4" spans="1:6" ht="16.5">
      <c r="A4" s="161" t="s">
        <v>28</v>
      </c>
      <c r="B4" s="161"/>
      <c r="C4" s="161"/>
      <c r="D4" s="161"/>
      <c r="E4" s="10"/>
      <c r="F4" s="10"/>
    </row>
    <row r="5" spans="1:6" ht="15.75">
      <c r="A5" s="25"/>
      <c r="B5" s="25"/>
      <c r="C5" s="25"/>
      <c r="D5" s="26" t="s">
        <v>61</v>
      </c>
      <c r="E5" s="26"/>
      <c r="F5" s="27"/>
    </row>
    <row r="6" spans="1:6" ht="16.5" thickBot="1">
      <c r="A6" s="28"/>
      <c r="B6" s="28"/>
      <c r="C6" s="28"/>
      <c r="D6" s="29"/>
      <c r="E6" s="30"/>
      <c r="F6"/>
    </row>
    <row r="7" spans="1:6" ht="50.25" thickBot="1">
      <c r="A7" s="103" t="s">
        <v>29</v>
      </c>
      <c r="B7" s="53" t="s">
        <v>30</v>
      </c>
      <c r="C7" s="54" t="s">
        <v>31</v>
      </c>
      <c r="D7" s="55" t="s">
        <v>18</v>
      </c>
      <c r="E7" s="56" t="s">
        <v>32</v>
      </c>
      <c r="F7" s="51" t="s">
        <v>35</v>
      </c>
    </row>
    <row r="8" spans="1:6" ht="16.5">
      <c r="A8" s="39">
        <v>1</v>
      </c>
      <c r="B8" s="89">
        <v>42767</v>
      </c>
      <c r="C8" s="90">
        <v>51</v>
      </c>
      <c r="D8" s="91" t="s">
        <v>63</v>
      </c>
      <c r="E8" s="92" t="s">
        <v>64</v>
      </c>
      <c r="F8" s="93">
        <v>2077.36</v>
      </c>
    </row>
    <row r="9" spans="1:6" ht="16.5">
      <c r="A9" s="39">
        <f>1+A8</f>
        <v>2</v>
      </c>
      <c r="B9" s="40">
        <v>42767</v>
      </c>
      <c r="C9" s="39">
        <v>235</v>
      </c>
      <c r="D9" s="94" t="s">
        <v>65</v>
      </c>
      <c r="E9" s="95" t="s">
        <v>66</v>
      </c>
      <c r="F9" s="50">
        <v>5859.58</v>
      </c>
    </row>
    <row r="10" spans="1:6" ht="16.5">
      <c r="A10" s="39">
        <f t="shared" ref="A10:A49" si="0">1+A9</f>
        <v>3</v>
      </c>
      <c r="B10" s="40">
        <v>42768</v>
      </c>
      <c r="C10" s="39">
        <v>52</v>
      </c>
      <c r="D10" s="94" t="s">
        <v>67</v>
      </c>
      <c r="E10" s="95" t="s">
        <v>68</v>
      </c>
      <c r="F10" s="50">
        <v>119.9</v>
      </c>
    </row>
    <row r="11" spans="1:6" ht="16.5">
      <c r="A11" s="39">
        <f t="shared" si="0"/>
        <v>4</v>
      </c>
      <c r="B11" s="40">
        <v>42768</v>
      </c>
      <c r="C11" s="39">
        <v>53</v>
      </c>
      <c r="D11" s="91" t="s">
        <v>63</v>
      </c>
      <c r="E11" s="95" t="s">
        <v>69</v>
      </c>
      <c r="F11" s="50">
        <v>190</v>
      </c>
    </row>
    <row r="12" spans="1:6" ht="16.5">
      <c r="A12" s="39">
        <f t="shared" si="0"/>
        <v>5</v>
      </c>
      <c r="B12" s="40">
        <v>42768</v>
      </c>
      <c r="C12" s="39">
        <v>56</v>
      </c>
      <c r="D12" s="91" t="s">
        <v>63</v>
      </c>
      <c r="E12" s="95" t="s">
        <v>69</v>
      </c>
      <c r="F12" s="50">
        <v>190</v>
      </c>
    </row>
    <row r="13" spans="1:6" ht="33">
      <c r="A13" s="39">
        <f t="shared" si="0"/>
        <v>6</v>
      </c>
      <c r="B13" s="40">
        <v>42768</v>
      </c>
      <c r="C13" s="39">
        <v>266</v>
      </c>
      <c r="D13" s="94" t="s">
        <v>70</v>
      </c>
      <c r="E13" s="95" t="s">
        <v>71</v>
      </c>
      <c r="F13" s="50">
        <v>261.47000000000003</v>
      </c>
    </row>
    <row r="14" spans="1:6" ht="33">
      <c r="A14" s="39">
        <f t="shared" si="0"/>
        <v>7</v>
      </c>
      <c r="B14" s="40">
        <v>42772</v>
      </c>
      <c r="C14" s="39">
        <v>274</v>
      </c>
      <c r="D14" s="94" t="s">
        <v>72</v>
      </c>
      <c r="E14" s="95" t="s">
        <v>73</v>
      </c>
      <c r="F14" s="50">
        <v>1404.46</v>
      </c>
    </row>
    <row r="15" spans="1:6" ht="33">
      <c r="A15" s="39">
        <f t="shared" si="0"/>
        <v>8</v>
      </c>
      <c r="B15" s="40">
        <v>42773</v>
      </c>
      <c r="C15" s="39">
        <v>265</v>
      </c>
      <c r="D15" s="94" t="s">
        <v>74</v>
      </c>
      <c r="E15" s="95" t="s">
        <v>75</v>
      </c>
      <c r="F15" s="50">
        <v>7701.5</v>
      </c>
    </row>
    <row r="16" spans="1:6" ht="33">
      <c r="A16" s="39">
        <f t="shared" si="0"/>
        <v>9</v>
      </c>
      <c r="B16" s="40">
        <v>42773</v>
      </c>
      <c r="C16" s="39">
        <v>284</v>
      </c>
      <c r="D16" s="94" t="s">
        <v>76</v>
      </c>
      <c r="E16" s="95" t="s">
        <v>77</v>
      </c>
      <c r="F16" s="50">
        <v>679.59</v>
      </c>
    </row>
    <row r="17" spans="1:6" ht="16.5">
      <c r="A17" s="39">
        <f t="shared" si="0"/>
        <v>10</v>
      </c>
      <c r="B17" s="40">
        <v>42773</v>
      </c>
      <c r="C17" s="39">
        <v>293</v>
      </c>
      <c r="D17" s="94" t="s">
        <v>78</v>
      </c>
      <c r="E17" s="95" t="s">
        <v>79</v>
      </c>
      <c r="F17" s="50">
        <v>219</v>
      </c>
    </row>
    <row r="18" spans="1:6" ht="16.5">
      <c r="A18" s="39">
        <f t="shared" si="0"/>
        <v>11</v>
      </c>
      <c r="B18" s="40">
        <v>42773</v>
      </c>
      <c r="C18" s="39">
        <v>294</v>
      </c>
      <c r="D18" s="94" t="s">
        <v>80</v>
      </c>
      <c r="E18" s="95" t="s">
        <v>81</v>
      </c>
      <c r="F18" s="50">
        <v>230</v>
      </c>
    </row>
    <row r="19" spans="1:6" ht="49.5">
      <c r="A19" s="39">
        <f t="shared" si="0"/>
        <v>12</v>
      </c>
      <c r="B19" s="40">
        <v>42773</v>
      </c>
      <c r="C19" s="39">
        <v>295</v>
      </c>
      <c r="D19" s="94" t="s">
        <v>82</v>
      </c>
      <c r="E19" s="96" t="s">
        <v>83</v>
      </c>
      <c r="F19" s="50">
        <v>226.1</v>
      </c>
    </row>
    <row r="20" spans="1:6" ht="49.5">
      <c r="A20" s="39">
        <f t="shared" si="0"/>
        <v>13</v>
      </c>
      <c r="B20" s="40">
        <v>42773</v>
      </c>
      <c r="C20" s="39">
        <v>297</v>
      </c>
      <c r="D20" s="91" t="s">
        <v>63</v>
      </c>
      <c r="E20" s="95" t="s">
        <v>84</v>
      </c>
      <c r="F20" s="50">
        <v>274</v>
      </c>
    </row>
    <row r="21" spans="1:6" ht="49.5">
      <c r="A21" s="39">
        <f t="shared" si="0"/>
        <v>14</v>
      </c>
      <c r="B21" s="40">
        <v>42773</v>
      </c>
      <c r="C21" s="39">
        <v>298</v>
      </c>
      <c r="D21" s="91" t="s">
        <v>63</v>
      </c>
      <c r="E21" s="95" t="s">
        <v>84</v>
      </c>
      <c r="F21" s="50">
        <v>12.67</v>
      </c>
    </row>
    <row r="22" spans="1:6" ht="49.5">
      <c r="A22" s="39">
        <f t="shared" si="0"/>
        <v>15</v>
      </c>
      <c r="B22" s="40">
        <v>42773</v>
      </c>
      <c r="C22" s="39">
        <v>299</v>
      </c>
      <c r="D22" s="91" t="s">
        <v>63</v>
      </c>
      <c r="E22" s="95" t="s">
        <v>84</v>
      </c>
      <c r="F22" s="50">
        <v>37.6</v>
      </c>
    </row>
    <row r="23" spans="1:6" ht="33">
      <c r="A23" s="39">
        <f t="shared" si="0"/>
        <v>16</v>
      </c>
      <c r="B23" s="40">
        <v>42773</v>
      </c>
      <c r="C23" s="39">
        <v>300</v>
      </c>
      <c r="D23" s="94" t="s">
        <v>85</v>
      </c>
      <c r="E23" s="95" t="s">
        <v>86</v>
      </c>
      <c r="F23" s="50">
        <v>822.97</v>
      </c>
    </row>
    <row r="24" spans="1:6" ht="33">
      <c r="A24" s="39">
        <f t="shared" si="0"/>
        <v>17</v>
      </c>
      <c r="B24" s="40">
        <v>42773</v>
      </c>
      <c r="C24" s="39">
        <v>301</v>
      </c>
      <c r="D24" s="94" t="s">
        <v>85</v>
      </c>
      <c r="E24" s="95" t="s">
        <v>87</v>
      </c>
      <c r="F24" s="50">
        <v>1659.43</v>
      </c>
    </row>
    <row r="25" spans="1:6" ht="49.5">
      <c r="A25" s="39">
        <f t="shared" si="0"/>
        <v>18</v>
      </c>
      <c r="B25" s="40">
        <v>42774</v>
      </c>
      <c r="C25" s="39">
        <v>296</v>
      </c>
      <c r="D25" s="94" t="s">
        <v>88</v>
      </c>
      <c r="E25" s="95" t="s">
        <v>89</v>
      </c>
      <c r="F25" s="50">
        <v>194.81</v>
      </c>
    </row>
    <row r="26" spans="1:6" ht="33">
      <c r="A26" s="39">
        <f t="shared" si="0"/>
        <v>19</v>
      </c>
      <c r="B26" s="40">
        <v>42774</v>
      </c>
      <c r="C26" s="39">
        <v>302</v>
      </c>
      <c r="D26" s="94" t="s">
        <v>90</v>
      </c>
      <c r="E26" s="95" t="s">
        <v>91</v>
      </c>
      <c r="F26" s="50">
        <v>680.04</v>
      </c>
    </row>
    <row r="27" spans="1:6" ht="33">
      <c r="A27" s="39">
        <f t="shared" si="0"/>
        <v>20</v>
      </c>
      <c r="B27" s="40">
        <v>42774</v>
      </c>
      <c r="C27" s="39">
        <v>303</v>
      </c>
      <c r="D27" s="94" t="s">
        <v>90</v>
      </c>
      <c r="E27" s="95" t="s">
        <v>92</v>
      </c>
      <c r="F27" s="50">
        <v>35.51</v>
      </c>
    </row>
    <row r="28" spans="1:6" ht="33">
      <c r="A28" s="39">
        <f t="shared" si="0"/>
        <v>21</v>
      </c>
      <c r="B28" s="40">
        <v>42774</v>
      </c>
      <c r="C28" s="39">
        <v>305</v>
      </c>
      <c r="D28" s="94" t="s">
        <v>90</v>
      </c>
      <c r="E28" s="95" t="s">
        <v>93</v>
      </c>
      <c r="F28" s="50">
        <v>8.8800000000000008</v>
      </c>
    </row>
    <row r="29" spans="1:6" ht="33">
      <c r="A29" s="39">
        <f t="shared" si="0"/>
        <v>22</v>
      </c>
      <c r="B29" s="40">
        <v>42774</v>
      </c>
      <c r="C29" s="39">
        <v>306</v>
      </c>
      <c r="D29" s="94" t="s">
        <v>90</v>
      </c>
      <c r="E29" s="95" t="s">
        <v>94</v>
      </c>
      <c r="F29" s="50">
        <v>6.8</v>
      </c>
    </row>
    <row r="30" spans="1:6" ht="33">
      <c r="A30" s="39">
        <f t="shared" si="0"/>
        <v>23</v>
      </c>
      <c r="B30" s="40">
        <v>42774</v>
      </c>
      <c r="C30" s="39">
        <v>307</v>
      </c>
      <c r="D30" s="94" t="s">
        <v>95</v>
      </c>
      <c r="E30" s="95" t="s">
        <v>96</v>
      </c>
      <c r="F30" s="50">
        <v>1791.82</v>
      </c>
    </row>
    <row r="31" spans="1:6" ht="33">
      <c r="A31" s="39">
        <f t="shared" si="0"/>
        <v>24</v>
      </c>
      <c r="B31" s="40">
        <v>42774</v>
      </c>
      <c r="C31" s="39">
        <v>308</v>
      </c>
      <c r="D31" s="94" t="s">
        <v>97</v>
      </c>
      <c r="E31" s="95" t="s">
        <v>98</v>
      </c>
      <c r="F31" s="50">
        <v>1460.07</v>
      </c>
    </row>
    <row r="32" spans="1:6" ht="33">
      <c r="A32" s="39">
        <f t="shared" si="0"/>
        <v>25</v>
      </c>
      <c r="B32" s="40">
        <v>42774</v>
      </c>
      <c r="C32" s="39">
        <v>309</v>
      </c>
      <c r="D32" s="94" t="s">
        <v>99</v>
      </c>
      <c r="E32" s="95" t="s">
        <v>100</v>
      </c>
      <c r="F32" s="50">
        <v>4937.26</v>
      </c>
    </row>
    <row r="33" spans="1:6" ht="33">
      <c r="A33" s="39">
        <f t="shared" si="0"/>
        <v>26</v>
      </c>
      <c r="B33" s="40">
        <v>42774</v>
      </c>
      <c r="C33" s="39">
        <v>310</v>
      </c>
      <c r="D33" s="94" t="s">
        <v>101</v>
      </c>
      <c r="E33" s="95" t="s">
        <v>102</v>
      </c>
      <c r="F33" s="50">
        <v>2285.9299999999998</v>
      </c>
    </row>
    <row r="34" spans="1:6" ht="33">
      <c r="A34" s="39">
        <f t="shared" si="0"/>
        <v>27</v>
      </c>
      <c r="B34" s="40">
        <v>42774</v>
      </c>
      <c r="C34" s="39">
        <v>311</v>
      </c>
      <c r="D34" s="94" t="s">
        <v>101</v>
      </c>
      <c r="E34" s="95" t="s">
        <v>103</v>
      </c>
      <c r="F34" s="50">
        <v>1287.96</v>
      </c>
    </row>
    <row r="35" spans="1:6" ht="33">
      <c r="A35" s="39">
        <f t="shared" si="0"/>
        <v>28</v>
      </c>
      <c r="B35" s="40">
        <v>42775</v>
      </c>
      <c r="C35" s="39">
        <v>304</v>
      </c>
      <c r="D35" s="94" t="s">
        <v>90</v>
      </c>
      <c r="E35" s="95" t="s">
        <v>104</v>
      </c>
      <c r="F35" s="50">
        <v>1.27</v>
      </c>
    </row>
    <row r="36" spans="1:6" ht="33">
      <c r="A36" s="39">
        <f t="shared" si="0"/>
        <v>29</v>
      </c>
      <c r="B36" s="40">
        <v>42776</v>
      </c>
      <c r="C36" s="39">
        <v>66</v>
      </c>
      <c r="D36" s="91" t="s">
        <v>63</v>
      </c>
      <c r="E36" s="95" t="s">
        <v>105</v>
      </c>
      <c r="F36" s="50">
        <v>800</v>
      </c>
    </row>
    <row r="37" spans="1:6" ht="33">
      <c r="A37" s="39">
        <f t="shared" si="0"/>
        <v>30</v>
      </c>
      <c r="B37" s="40">
        <v>42776</v>
      </c>
      <c r="C37" s="39">
        <v>67</v>
      </c>
      <c r="D37" s="91" t="s">
        <v>63</v>
      </c>
      <c r="E37" s="95" t="s">
        <v>105</v>
      </c>
      <c r="F37" s="50">
        <v>800</v>
      </c>
    </row>
    <row r="38" spans="1:6" ht="33">
      <c r="A38" s="39">
        <f t="shared" si="0"/>
        <v>31</v>
      </c>
      <c r="B38" s="40">
        <v>42776</v>
      </c>
      <c r="C38" s="39">
        <v>70</v>
      </c>
      <c r="D38" s="91" t="s">
        <v>63</v>
      </c>
      <c r="E38" s="95" t="s">
        <v>105</v>
      </c>
      <c r="F38" s="50">
        <v>800</v>
      </c>
    </row>
    <row r="39" spans="1:6" ht="16.5">
      <c r="A39" s="39">
        <f t="shared" si="0"/>
        <v>32</v>
      </c>
      <c r="B39" s="40">
        <v>42776</v>
      </c>
      <c r="C39" s="39">
        <v>71</v>
      </c>
      <c r="D39" s="91" t="s">
        <v>63</v>
      </c>
      <c r="E39" s="95" t="s">
        <v>106</v>
      </c>
      <c r="F39" s="50">
        <v>500</v>
      </c>
    </row>
    <row r="40" spans="1:6" ht="16.5">
      <c r="A40" s="39">
        <f t="shared" si="0"/>
        <v>33</v>
      </c>
      <c r="B40" s="40">
        <v>42781</v>
      </c>
      <c r="C40" s="39">
        <v>78</v>
      </c>
      <c r="D40" s="91" t="s">
        <v>63</v>
      </c>
      <c r="E40" s="95" t="s">
        <v>107</v>
      </c>
      <c r="F40" s="50">
        <v>114</v>
      </c>
    </row>
    <row r="41" spans="1:6" ht="16.5">
      <c r="A41" s="39">
        <f t="shared" si="0"/>
        <v>34</v>
      </c>
      <c r="B41" s="40">
        <v>42781</v>
      </c>
      <c r="C41" s="39">
        <v>83</v>
      </c>
      <c r="D41" s="91" t="s">
        <v>63</v>
      </c>
      <c r="E41" s="95" t="s">
        <v>108</v>
      </c>
      <c r="F41" s="50">
        <v>268</v>
      </c>
    </row>
    <row r="42" spans="1:6" ht="33">
      <c r="A42" s="39">
        <f t="shared" si="0"/>
        <v>35</v>
      </c>
      <c r="B42" s="40">
        <v>42781</v>
      </c>
      <c r="C42" s="39">
        <v>426</v>
      </c>
      <c r="D42" s="91" t="s">
        <v>63</v>
      </c>
      <c r="E42" s="95" t="s">
        <v>109</v>
      </c>
      <c r="F42" s="50">
        <v>32.1</v>
      </c>
    </row>
    <row r="43" spans="1:6" ht="49.5">
      <c r="A43" s="39">
        <f t="shared" si="0"/>
        <v>36</v>
      </c>
      <c r="B43" s="40">
        <v>42783</v>
      </c>
      <c r="C43" s="39">
        <v>458</v>
      </c>
      <c r="D43" s="94" t="s">
        <v>110</v>
      </c>
      <c r="E43" s="95" t="s">
        <v>111</v>
      </c>
      <c r="F43" s="50">
        <v>97</v>
      </c>
    </row>
    <row r="44" spans="1:6" ht="16.5">
      <c r="A44" s="39">
        <f t="shared" si="0"/>
        <v>37</v>
      </c>
      <c r="B44" s="40">
        <v>42787</v>
      </c>
      <c r="C44" s="39">
        <v>230</v>
      </c>
      <c r="D44" s="94" t="s">
        <v>112</v>
      </c>
      <c r="E44" s="95" t="s">
        <v>113</v>
      </c>
      <c r="F44" s="50">
        <v>2735.14</v>
      </c>
    </row>
    <row r="45" spans="1:6" ht="33">
      <c r="A45" s="39">
        <f t="shared" si="0"/>
        <v>38</v>
      </c>
      <c r="B45" s="40">
        <v>42787</v>
      </c>
      <c r="C45" s="39">
        <v>466</v>
      </c>
      <c r="D45" s="94" t="s">
        <v>114</v>
      </c>
      <c r="E45" s="95" t="s">
        <v>115</v>
      </c>
      <c r="F45" s="50">
        <v>2261.1799999999998</v>
      </c>
    </row>
    <row r="46" spans="1:6" ht="33">
      <c r="A46" s="39">
        <f t="shared" si="0"/>
        <v>39</v>
      </c>
      <c r="B46" s="40">
        <v>42787</v>
      </c>
      <c r="C46" s="39">
        <v>467</v>
      </c>
      <c r="D46" s="94" t="s">
        <v>116</v>
      </c>
      <c r="E46" s="95" t="s">
        <v>117</v>
      </c>
      <c r="F46" s="50">
        <v>3665.2</v>
      </c>
    </row>
    <row r="47" spans="1:6" ht="33">
      <c r="A47" s="39">
        <f t="shared" si="0"/>
        <v>40</v>
      </c>
      <c r="B47" s="40">
        <v>42789</v>
      </c>
      <c r="C47" s="39">
        <v>468</v>
      </c>
      <c r="D47" s="39" t="s">
        <v>118</v>
      </c>
      <c r="E47" s="95" t="s">
        <v>119</v>
      </c>
      <c r="F47" s="50">
        <v>6875</v>
      </c>
    </row>
    <row r="48" spans="1:6" ht="16.5">
      <c r="A48" s="39">
        <f t="shared" si="0"/>
        <v>41</v>
      </c>
      <c r="B48" s="40">
        <v>42794</v>
      </c>
      <c r="C48" s="39">
        <v>91</v>
      </c>
      <c r="D48" s="91" t="s">
        <v>63</v>
      </c>
      <c r="E48" s="96" t="s">
        <v>120</v>
      </c>
      <c r="F48" s="50">
        <v>926</v>
      </c>
    </row>
    <row r="49" spans="1:6" ht="17.25" thickBot="1">
      <c r="A49" s="98">
        <f t="shared" si="0"/>
        <v>42</v>
      </c>
      <c r="B49" s="97">
        <v>42794</v>
      </c>
      <c r="C49" s="98">
        <v>92</v>
      </c>
      <c r="D49" s="99" t="s">
        <v>63</v>
      </c>
      <c r="E49" s="100" t="s">
        <v>121</v>
      </c>
      <c r="F49" s="101">
        <v>2800</v>
      </c>
    </row>
    <row r="50" spans="1:6" s="88" customFormat="1" ht="17.25" thickBot="1">
      <c r="A50" s="52"/>
      <c r="B50" s="162" t="s">
        <v>122</v>
      </c>
      <c r="C50" s="163"/>
      <c r="D50" s="164"/>
      <c r="E50" s="102"/>
      <c r="F50" s="104">
        <f>SUM(F8:F49)</f>
        <v>57329.599999999991</v>
      </c>
    </row>
  </sheetData>
  <mergeCells count="4">
    <mergeCell ref="A2:D2"/>
    <mergeCell ref="A3:D3"/>
    <mergeCell ref="A4:D4"/>
    <mergeCell ref="B50:D5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C1" workbookViewId="0">
      <selection activeCell="D19" sqref="D19"/>
    </sheetView>
  </sheetViews>
  <sheetFormatPr defaultRowHeight="15"/>
  <cols>
    <col min="2" max="2" width="12.42578125" customWidth="1"/>
    <col min="4" max="4" width="81.140625" customWidth="1"/>
    <col min="5" max="5" width="32.5703125" customWidth="1"/>
    <col min="6" max="6" width="16.28515625" customWidth="1"/>
  </cols>
  <sheetData>
    <row r="1" spans="1:6" ht="16.5">
      <c r="A1" s="34" t="s">
        <v>19</v>
      </c>
      <c r="B1" s="34"/>
      <c r="C1" s="34"/>
      <c r="D1" s="34"/>
      <c r="E1" s="34"/>
      <c r="F1" s="34"/>
    </row>
    <row r="2" spans="1:6" ht="16.5">
      <c r="A2" s="34" t="s">
        <v>20</v>
      </c>
      <c r="B2" s="34"/>
      <c r="C2" s="34"/>
      <c r="D2" s="34"/>
      <c r="E2" s="34"/>
      <c r="F2" s="34"/>
    </row>
    <row r="3" spans="1:6" ht="16.5">
      <c r="A3" s="34" t="s">
        <v>41</v>
      </c>
      <c r="B3" s="34"/>
      <c r="C3" s="34"/>
      <c r="D3" s="34"/>
      <c r="E3" s="34"/>
      <c r="F3" s="34"/>
    </row>
    <row r="4" spans="1:6" ht="16.5">
      <c r="A4" s="34"/>
      <c r="B4" s="34"/>
      <c r="C4" s="34"/>
      <c r="D4" s="34"/>
      <c r="E4" s="34"/>
      <c r="F4" s="34"/>
    </row>
    <row r="5" spans="1:6" ht="16.5">
      <c r="A5" s="34"/>
      <c r="B5" s="34"/>
      <c r="C5" s="34"/>
      <c r="D5" s="34" t="s">
        <v>46</v>
      </c>
      <c r="E5" s="34"/>
      <c r="F5" s="34"/>
    </row>
    <row r="6" spans="1:6" ht="16.5">
      <c r="A6" s="34"/>
      <c r="B6" s="34"/>
      <c r="C6" s="34"/>
      <c r="D6" s="34"/>
      <c r="E6" s="34"/>
      <c r="F6" s="34"/>
    </row>
    <row r="7" spans="1:6" ht="16.5">
      <c r="A7" s="66" t="s">
        <v>1</v>
      </c>
      <c r="B7" s="66" t="s">
        <v>21</v>
      </c>
      <c r="C7" s="66" t="s">
        <v>22</v>
      </c>
      <c r="D7" s="66" t="s">
        <v>23</v>
      </c>
      <c r="E7" s="66" t="s">
        <v>24</v>
      </c>
      <c r="F7" s="66" t="s">
        <v>25</v>
      </c>
    </row>
    <row r="8" spans="1:6" ht="58.5" customHeight="1">
      <c r="A8" s="66">
        <v>1</v>
      </c>
      <c r="B8" s="67">
        <v>42712</v>
      </c>
      <c r="C8" s="66">
        <v>3823</v>
      </c>
      <c r="D8" s="68" t="s">
        <v>60</v>
      </c>
      <c r="E8" s="68" t="s">
        <v>42</v>
      </c>
      <c r="F8" s="78">
        <v>2138402</v>
      </c>
    </row>
    <row r="9" spans="1:6" s="49" customFormat="1" ht="16.5">
      <c r="A9" s="76"/>
      <c r="B9" s="76" t="s">
        <v>33</v>
      </c>
      <c r="C9" s="76"/>
      <c r="D9" s="77" t="s">
        <v>36</v>
      </c>
      <c r="E9" s="77"/>
      <c r="F9" s="79">
        <f>SUM(F8:F8)</f>
        <v>2138402</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2"/>
  <sheetViews>
    <sheetView workbookViewId="0">
      <selection activeCell="A25" sqref="A25:XFD25"/>
    </sheetView>
  </sheetViews>
  <sheetFormatPr defaultRowHeight="16.5"/>
  <cols>
    <col min="1" max="2" width="9.28515625" style="34" bestFit="1" customWidth="1"/>
    <col min="3" max="3" width="15.140625" style="34" customWidth="1"/>
    <col min="4" max="4" width="9.140625" style="34"/>
    <col min="5" max="5" width="11.140625" style="34" customWidth="1"/>
    <col min="6" max="6" width="13.42578125" style="34" bestFit="1" customWidth="1"/>
    <col min="7" max="7" width="115.7109375" style="106" customWidth="1"/>
    <col min="8" max="258" width="9.140625" style="34"/>
    <col min="259" max="259" width="15.140625" style="34" customWidth="1"/>
    <col min="260" max="260" width="9.140625" style="34"/>
    <col min="261" max="261" width="11.140625" style="34" customWidth="1"/>
    <col min="262" max="262" width="11.7109375" style="34" bestFit="1" customWidth="1"/>
    <col min="263" max="263" width="115.7109375" style="34" customWidth="1"/>
    <col min="264" max="514" width="9.140625" style="34"/>
    <col min="515" max="515" width="15.140625" style="34" customWidth="1"/>
    <col min="516" max="516" width="9.140625" style="34"/>
    <col min="517" max="517" width="11.140625" style="34" customWidth="1"/>
    <col min="518" max="518" width="11.7109375" style="34" bestFit="1" customWidth="1"/>
    <col min="519" max="519" width="115.7109375" style="34" customWidth="1"/>
    <col min="520" max="770" width="9.140625" style="34"/>
    <col min="771" max="771" width="15.140625" style="34" customWidth="1"/>
    <col min="772" max="772" width="9.140625" style="34"/>
    <col min="773" max="773" width="11.140625" style="34" customWidth="1"/>
    <col min="774" max="774" width="11.7109375" style="34" bestFit="1" customWidth="1"/>
    <col min="775" max="775" width="115.7109375" style="34" customWidth="1"/>
    <col min="776" max="1026" width="9.140625" style="34"/>
    <col min="1027" max="1027" width="15.140625" style="34" customWidth="1"/>
    <col min="1028" max="1028" width="9.140625" style="34"/>
    <col min="1029" max="1029" width="11.140625" style="34" customWidth="1"/>
    <col min="1030" max="1030" width="11.7109375" style="34" bestFit="1" customWidth="1"/>
    <col min="1031" max="1031" width="115.7109375" style="34" customWidth="1"/>
    <col min="1032" max="1282" width="9.140625" style="34"/>
    <col min="1283" max="1283" width="15.140625" style="34" customWidth="1"/>
    <col min="1284" max="1284" width="9.140625" style="34"/>
    <col min="1285" max="1285" width="11.140625" style="34" customWidth="1"/>
    <col min="1286" max="1286" width="11.7109375" style="34" bestFit="1" customWidth="1"/>
    <col min="1287" max="1287" width="115.7109375" style="34" customWidth="1"/>
    <col min="1288" max="1538" width="9.140625" style="34"/>
    <col min="1539" max="1539" width="15.140625" style="34" customWidth="1"/>
    <col min="1540" max="1540" width="9.140625" style="34"/>
    <col min="1541" max="1541" width="11.140625" style="34" customWidth="1"/>
    <col min="1542" max="1542" width="11.7109375" style="34" bestFit="1" customWidth="1"/>
    <col min="1543" max="1543" width="115.7109375" style="34" customWidth="1"/>
    <col min="1544" max="1794" width="9.140625" style="34"/>
    <col min="1795" max="1795" width="15.140625" style="34" customWidth="1"/>
    <col min="1796" max="1796" width="9.140625" style="34"/>
    <col min="1797" max="1797" width="11.140625" style="34" customWidth="1"/>
    <col min="1798" max="1798" width="11.7109375" style="34" bestFit="1" customWidth="1"/>
    <col min="1799" max="1799" width="115.7109375" style="34" customWidth="1"/>
    <col min="1800" max="2050" width="9.140625" style="34"/>
    <col min="2051" max="2051" width="15.140625" style="34" customWidth="1"/>
    <col min="2052" max="2052" width="9.140625" style="34"/>
    <col min="2053" max="2053" width="11.140625" style="34" customWidth="1"/>
    <col min="2054" max="2054" width="11.7109375" style="34" bestFit="1" customWidth="1"/>
    <col min="2055" max="2055" width="115.7109375" style="34" customWidth="1"/>
    <col min="2056" max="2306" width="9.140625" style="34"/>
    <col min="2307" max="2307" width="15.140625" style="34" customWidth="1"/>
    <col min="2308" max="2308" width="9.140625" style="34"/>
    <col min="2309" max="2309" width="11.140625" style="34" customWidth="1"/>
    <col min="2310" max="2310" width="11.7109375" style="34" bestFit="1" customWidth="1"/>
    <col min="2311" max="2311" width="115.7109375" style="34" customWidth="1"/>
    <col min="2312" max="2562" width="9.140625" style="34"/>
    <col min="2563" max="2563" width="15.140625" style="34" customWidth="1"/>
    <col min="2564" max="2564" width="9.140625" style="34"/>
    <col min="2565" max="2565" width="11.140625" style="34" customWidth="1"/>
    <col min="2566" max="2566" width="11.7109375" style="34" bestFit="1" customWidth="1"/>
    <col min="2567" max="2567" width="115.7109375" style="34" customWidth="1"/>
    <col min="2568" max="2818" width="9.140625" style="34"/>
    <col min="2819" max="2819" width="15.140625" style="34" customWidth="1"/>
    <col min="2820" max="2820" width="9.140625" style="34"/>
    <col min="2821" max="2821" width="11.140625" style="34" customWidth="1"/>
    <col min="2822" max="2822" width="11.7109375" style="34" bestFit="1" customWidth="1"/>
    <col min="2823" max="2823" width="115.7109375" style="34" customWidth="1"/>
    <col min="2824" max="3074" width="9.140625" style="34"/>
    <col min="3075" max="3075" width="15.140625" style="34" customWidth="1"/>
    <col min="3076" max="3076" width="9.140625" style="34"/>
    <col min="3077" max="3077" width="11.140625" style="34" customWidth="1"/>
    <col min="3078" max="3078" width="11.7109375" style="34" bestFit="1" customWidth="1"/>
    <col min="3079" max="3079" width="115.7109375" style="34" customWidth="1"/>
    <col min="3080" max="3330" width="9.140625" style="34"/>
    <col min="3331" max="3331" width="15.140625" style="34" customWidth="1"/>
    <col min="3332" max="3332" width="9.140625" style="34"/>
    <col min="3333" max="3333" width="11.140625" style="34" customWidth="1"/>
    <col min="3334" max="3334" width="11.7109375" style="34" bestFit="1" customWidth="1"/>
    <col min="3335" max="3335" width="115.7109375" style="34" customWidth="1"/>
    <col min="3336" max="3586" width="9.140625" style="34"/>
    <col min="3587" max="3587" width="15.140625" style="34" customWidth="1"/>
    <col min="3588" max="3588" width="9.140625" style="34"/>
    <col min="3589" max="3589" width="11.140625" style="34" customWidth="1"/>
    <col min="3590" max="3590" width="11.7109375" style="34" bestFit="1" customWidth="1"/>
    <col min="3591" max="3591" width="115.7109375" style="34" customWidth="1"/>
    <col min="3592" max="3842" width="9.140625" style="34"/>
    <col min="3843" max="3843" width="15.140625" style="34" customWidth="1"/>
    <col min="3844" max="3844" width="9.140625" style="34"/>
    <col min="3845" max="3845" width="11.140625" style="34" customWidth="1"/>
    <col min="3846" max="3846" width="11.7109375" style="34" bestFit="1" customWidth="1"/>
    <col min="3847" max="3847" width="115.7109375" style="34" customWidth="1"/>
    <col min="3848" max="4098" width="9.140625" style="34"/>
    <col min="4099" max="4099" width="15.140625" style="34" customWidth="1"/>
    <col min="4100" max="4100" width="9.140625" style="34"/>
    <col min="4101" max="4101" width="11.140625" style="34" customWidth="1"/>
    <col min="4102" max="4102" width="11.7109375" style="34" bestFit="1" customWidth="1"/>
    <col min="4103" max="4103" width="115.7109375" style="34" customWidth="1"/>
    <col min="4104" max="4354" width="9.140625" style="34"/>
    <col min="4355" max="4355" width="15.140625" style="34" customWidth="1"/>
    <col min="4356" max="4356" width="9.140625" style="34"/>
    <col min="4357" max="4357" width="11.140625" style="34" customWidth="1"/>
    <col min="4358" max="4358" width="11.7109375" style="34" bestFit="1" customWidth="1"/>
    <col min="4359" max="4359" width="115.7109375" style="34" customWidth="1"/>
    <col min="4360" max="4610" width="9.140625" style="34"/>
    <col min="4611" max="4611" width="15.140625" style="34" customWidth="1"/>
    <col min="4612" max="4612" width="9.140625" style="34"/>
    <col min="4613" max="4613" width="11.140625" style="34" customWidth="1"/>
    <col min="4614" max="4614" width="11.7109375" style="34" bestFit="1" customWidth="1"/>
    <col min="4615" max="4615" width="115.7109375" style="34" customWidth="1"/>
    <col min="4616" max="4866" width="9.140625" style="34"/>
    <col min="4867" max="4867" width="15.140625" style="34" customWidth="1"/>
    <col min="4868" max="4868" width="9.140625" style="34"/>
    <col min="4869" max="4869" width="11.140625" style="34" customWidth="1"/>
    <col min="4870" max="4870" width="11.7109375" style="34" bestFit="1" customWidth="1"/>
    <col min="4871" max="4871" width="115.7109375" style="34" customWidth="1"/>
    <col min="4872" max="5122" width="9.140625" style="34"/>
    <col min="5123" max="5123" width="15.140625" style="34" customWidth="1"/>
    <col min="5124" max="5124" width="9.140625" style="34"/>
    <col min="5125" max="5125" width="11.140625" style="34" customWidth="1"/>
    <col min="5126" max="5126" width="11.7109375" style="34" bestFit="1" customWidth="1"/>
    <col min="5127" max="5127" width="115.7109375" style="34" customWidth="1"/>
    <col min="5128" max="5378" width="9.140625" style="34"/>
    <col min="5379" max="5379" width="15.140625" style="34" customWidth="1"/>
    <col min="5380" max="5380" width="9.140625" style="34"/>
    <col min="5381" max="5381" width="11.140625" style="34" customWidth="1"/>
    <col min="5382" max="5382" width="11.7109375" style="34" bestFit="1" customWidth="1"/>
    <col min="5383" max="5383" width="115.7109375" style="34" customWidth="1"/>
    <col min="5384" max="5634" width="9.140625" style="34"/>
    <col min="5635" max="5635" width="15.140625" style="34" customWidth="1"/>
    <col min="5636" max="5636" width="9.140625" style="34"/>
    <col min="5637" max="5637" width="11.140625" style="34" customWidth="1"/>
    <col min="5638" max="5638" width="11.7109375" style="34" bestFit="1" customWidth="1"/>
    <col min="5639" max="5639" width="115.7109375" style="34" customWidth="1"/>
    <col min="5640" max="5890" width="9.140625" style="34"/>
    <col min="5891" max="5891" width="15.140625" style="34" customWidth="1"/>
    <col min="5892" max="5892" width="9.140625" style="34"/>
    <col min="5893" max="5893" width="11.140625" style="34" customWidth="1"/>
    <col min="5894" max="5894" width="11.7109375" style="34" bestFit="1" customWidth="1"/>
    <col min="5895" max="5895" width="115.7109375" style="34" customWidth="1"/>
    <col min="5896" max="6146" width="9.140625" style="34"/>
    <col min="6147" max="6147" width="15.140625" style="34" customWidth="1"/>
    <col min="6148" max="6148" width="9.140625" style="34"/>
    <col min="6149" max="6149" width="11.140625" style="34" customWidth="1"/>
    <col min="6150" max="6150" width="11.7109375" style="34" bestFit="1" customWidth="1"/>
    <col min="6151" max="6151" width="115.7109375" style="34" customWidth="1"/>
    <col min="6152" max="6402" width="9.140625" style="34"/>
    <col min="6403" max="6403" width="15.140625" style="34" customWidth="1"/>
    <col min="6404" max="6404" width="9.140625" style="34"/>
    <col min="6405" max="6405" width="11.140625" style="34" customWidth="1"/>
    <col min="6406" max="6406" width="11.7109375" style="34" bestFit="1" customWidth="1"/>
    <col min="6407" max="6407" width="115.7109375" style="34" customWidth="1"/>
    <col min="6408" max="6658" width="9.140625" style="34"/>
    <col min="6659" max="6659" width="15.140625" style="34" customWidth="1"/>
    <col min="6660" max="6660" width="9.140625" style="34"/>
    <col min="6661" max="6661" width="11.140625" style="34" customWidth="1"/>
    <col min="6662" max="6662" width="11.7109375" style="34" bestFit="1" customWidth="1"/>
    <col min="6663" max="6663" width="115.7109375" style="34" customWidth="1"/>
    <col min="6664" max="6914" width="9.140625" style="34"/>
    <col min="6915" max="6915" width="15.140625" style="34" customWidth="1"/>
    <col min="6916" max="6916" width="9.140625" style="34"/>
    <col min="6917" max="6917" width="11.140625" style="34" customWidth="1"/>
    <col min="6918" max="6918" width="11.7109375" style="34" bestFit="1" customWidth="1"/>
    <col min="6919" max="6919" width="115.7109375" style="34" customWidth="1"/>
    <col min="6920" max="7170" width="9.140625" style="34"/>
    <col min="7171" max="7171" width="15.140625" style="34" customWidth="1"/>
    <col min="7172" max="7172" width="9.140625" style="34"/>
    <col min="7173" max="7173" width="11.140625" style="34" customWidth="1"/>
    <col min="7174" max="7174" width="11.7109375" style="34" bestFit="1" customWidth="1"/>
    <col min="7175" max="7175" width="115.7109375" style="34" customWidth="1"/>
    <col min="7176" max="7426" width="9.140625" style="34"/>
    <col min="7427" max="7427" width="15.140625" style="34" customWidth="1"/>
    <col min="7428" max="7428" width="9.140625" style="34"/>
    <col min="7429" max="7429" width="11.140625" style="34" customWidth="1"/>
    <col min="7430" max="7430" width="11.7109375" style="34" bestFit="1" customWidth="1"/>
    <col min="7431" max="7431" width="115.7109375" style="34" customWidth="1"/>
    <col min="7432" max="7682" width="9.140625" style="34"/>
    <col min="7683" max="7683" width="15.140625" style="34" customWidth="1"/>
    <col min="7684" max="7684" width="9.140625" style="34"/>
    <col min="7685" max="7685" width="11.140625" style="34" customWidth="1"/>
    <col min="7686" max="7686" width="11.7109375" style="34" bestFit="1" customWidth="1"/>
    <col min="7687" max="7687" width="115.7109375" style="34" customWidth="1"/>
    <col min="7688" max="7938" width="9.140625" style="34"/>
    <col min="7939" max="7939" width="15.140625" style="34" customWidth="1"/>
    <col min="7940" max="7940" width="9.140625" style="34"/>
    <col min="7941" max="7941" width="11.140625" style="34" customWidth="1"/>
    <col min="7942" max="7942" width="11.7109375" style="34" bestFit="1" customWidth="1"/>
    <col min="7943" max="7943" width="115.7109375" style="34" customWidth="1"/>
    <col min="7944" max="8194" width="9.140625" style="34"/>
    <col min="8195" max="8195" width="15.140625" style="34" customWidth="1"/>
    <col min="8196" max="8196" width="9.140625" style="34"/>
    <col min="8197" max="8197" width="11.140625" style="34" customWidth="1"/>
    <col min="8198" max="8198" width="11.7109375" style="34" bestFit="1" customWidth="1"/>
    <col min="8199" max="8199" width="115.7109375" style="34" customWidth="1"/>
    <col min="8200" max="8450" width="9.140625" style="34"/>
    <col min="8451" max="8451" width="15.140625" style="34" customWidth="1"/>
    <col min="8452" max="8452" width="9.140625" style="34"/>
    <col min="8453" max="8453" width="11.140625" style="34" customWidth="1"/>
    <col min="8454" max="8454" width="11.7109375" style="34" bestFit="1" customWidth="1"/>
    <col min="8455" max="8455" width="115.7109375" style="34" customWidth="1"/>
    <col min="8456" max="8706" width="9.140625" style="34"/>
    <col min="8707" max="8707" width="15.140625" style="34" customWidth="1"/>
    <col min="8708" max="8708" width="9.140625" style="34"/>
    <col min="8709" max="8709" width="11.140625" style="34" customWidth="1"/>
    <col min="8710" max="8710" width="11.7109375" style="34" bestFit="1" customWidth="1"/>
    <col min="8711" max="8711" width="115.7109375" style="34" customWidth="1"/>
    <col min="8712" max="8962" width="9.140625" style="34"/>
    <col min="8963" max="8963" width="15.140625" style="34" customWidth="1"/>
    <col min="8964" max="8964" width="9.140625" style="34"/>
    <col min="8965" max="8965" width="11.140625" style="34" customWidth="1"/>
    <col min="8966" max="8966" width="11.7109375" style="34" bestFit="1" customWidth="1"/>
    <col min="8967" max="8967" width="115.7109375" style="34" customWidth="1"/>
    <col min="8968" max="9218" width="9.140625" style="34"/>
    <col min="9219" max="9219" width="15.140625" style="34" customWidth="1"/>
    <col min="9220" max="9220" width="9.140625" style="34"/>
    <col min="9221" max="9221" width="11.140625" style="34" customWidth="1"/>
    <col min="9222" max="9222" width="11.7109375" style="34" bestFit="1" customWidth="1"/>
    <col min="9223" max="9223" width="115.7109375" style="34" customWidth="1"/>
    <col min="9224" max="9474" width="9.140625" style="34"/>
    <col min="9475" max="9475" width="15.140625" style="34" customWidth="1"/>
    <col min="9476" max="9476" width="9.140625" style="34"/>
    <col min="9477" max="9477" width="11.140625" style="34" customWidth="1"/>
    <col min="9478" max="9478" width="11.7109375" style="34" bestFit="1" customWidth="1"/>
    <col min="9479" max="9479" width="115.7109375" style="34" customWidth="1"/>
    <col min="9480" max="9730" width="9.140625" style="34"/>
    <col min="9731" max="9731" width="15.140625" style="34" customWidth="1"/>
    <col min="9732" max="9732" width="9.140625" style="34"/>
    <col min="9733" max="9733" width="11.140625" style="34" customWidth="1"/>
    <col min="9734" max="9734" width="11.7109375" style="34" bestFit="1" customWidth="1"/>
    <col min="9735" max="9735" width="115.7109375" style="34" customWidth="1"/>
    <col min="9736" max="9986" width="9.140625" style="34"/>
    <col min="9987" max="9987" width="15.140625" style="34" customWidth="1"/>
    <col min="9988" max="9988" width="9.140625" style="34"/>
    <col min="9989" max="9989" width="11.140625" style="34" customWidth="1"/>
    <col min="9990" max="9990" width="11.7109375" style="34" bestFit="1" customWidth="1"/>
    <col min="9991" max="9991" width="115.7109375" style="34" customWidth="1"/>
    <col min="9992" max="10242" width="9.140625" style="34"/>
    <col min="10243" max="10243" width="15.140625" style="34" customWidth="1"/>
    <col min="10244" max="10244" width="9.140625" style="34"/>
    <col min="10245" max="10245" width="11.140625" style="34" customWidth="1"/>
    <col min="10246" max="10246" width="11.7109375" style="34" bestFit="1" customWidth="1"/>
    <col min="10247" max="10247" width="115.7109375" style="34" customWidth="1"/>
    <col min="10248" max="10498" width="9.140625" style="34"/>
    <col min="10499" max="10499" width="15.140625" style="34" customWidth="1"/>
    <col min="10500" max="10500" width="9.140625" style="34"/>
    <col min="10501" max="10501" width="11.140625" style="34" customWidth="1"/>
    <col min="10502" max="10502" width="11.7109375" style="34" bestFit="1" customWidth="1"/>
    <col min="10503" max="10503" width="115.7109375" style="34" customWidth="1"/>
    <col min="10504" max="10754" width="9.140625" style="34"/>
    <col min="10755" max="10755" width="15.140625" style="34" customWidth="1"/>
    <col min="10756" max="10756" width="9.140625" style="34"/>
    <col min="10757" max="10757" width="11.140625" style="34" customWidth="1"/>
    <col min="10758" max="10758" width="11.7109375" style="34" bestFit="1" customWidth="1"/>
    <col min="10759" max="10759" width="115.7109375" style="34" customWidth="1"/>
    <col min="10760" max="11010" width="9.140625" style="34"/>
    <col min="11011" max="11011" width="15.140625" style="34" customWidth="1"/>
    <col min="11012" max="11012" width="9.140625" style="34"/>
    <col min="11013" max="11013" width="11.140625" style="34" customWidth="1"/>
    <col min="11014" max="11014" width="11.7109375" style="34" bestFit="1" customWidth="1"/>
    <col min="11015" max="11015" width="115.7109375" style="34" customWidth="1"/>
    <col min="11016" max="11266" width="9.140625" style="34"/>
    <col min="11267" max="11267" width="15.140625" style="34" customWidth="1"/>
    <col min="11268" max="11268" width="9.140625" style="34"/>
    <col min="11269" max="11269" width="11.140625" style="34" customWidth="1"/>
    <col min="11270" max="11270" width="11.7109375" style="34" bestFit="1" customWidth="1"/>
    <col min="11271" max="11271" width="115.7109375" style="34" customWidth="1"/>
    <col min="11272" max="11522" width="9.140625" style="34"/>
    <col min="11523" max="11523" width="15.140625" style="34" customWidth="1"/>
    <col min="11524" max="11524" width="9.140625" style="34"/>
    <col min="11525" max="11525" width="11.140625" style="34" customWidth="1"/>
    <col min="11526" max="11526" width="11.7109375" style="34" bestFit="1" customWidth="1"/>
    <col min="11527" max="11527" width="115.7109375" style="34" customWidth="1"/>
    <col min="11528" max="11778" width="9.140625" style="34"/>
    <col min="11779" max="11779" width="15.140625" style="34" customWidth="1"/>
    <col min="11780" max="11780" width="9.140625" style="34"/>
    <col min="11781" max="11781" width="11.140625" style="34" customWidth="1"/>
    <col min="11782" max="11782" width="11.7109375" style="34" bestFit="1" customWidth="1"/>
    <col min="11783" max="11783" width="115.7109375" style="34" customWidth="1"/>
    <col min="11784" max="12034" width="9.140625" style="34"/>
    <col min="12035" max="12035" width="15.140625" style="34" customWidth="1"/>
    <col min="12036" max="12036" width="9.140625" style="34"/>
    <col min="12037" max="12037" width="11.140625" style="34" customWidth="1"/>
    <col min="12038" max="12038" width="11.7109375" style="34" bestFit="1" customWidth="1"/>
    <col min="12039" max="12039" width="115.7109375" style="34" customWidth="1"/>
    <col min="12040" max="12290" width="9.140625" style="34"/>
    <col min="12291" max="12291" width="15.140625" style="34" customWidth="1"/>
    <col min="12292" max="12292" width="9.140625" style="34"/>
    <col min="12293" max="12293" width="11.140625" style="34" customWidth="1"/>
    <col min="12294" max="12294" width="11.7109375" style="34" bestFit="1" customWidth="1"/>
    <col min="12295" max="12295" width="115.7109375" style="34" customWidth="1"/>
    <col min="12296" max="12546" width="9.140625" style="34"/>
    <col min="12547" max="12547" width="15.140625" style="34" customWidth="1"/>
    <col min="12548" max="12548" width="9.140625" style="34"/>
    <col min="12549" max="12549" width="11.140625" style="34" customWidth="1"/>
    <col min="12550" max="12550" width="11.7109375" style="34" bestFit="1" customWidth="1"/>
    <col min="12551" max="12551" width="115.7109375" style="34" customWidth="1"/>
    <col min="12552" max="12802" width="9.140625" style="34"/>
    <col min="12803" max="12803" width="15.140625" style="34" customWidth="1"/>
    <col min="12804" max="12804" width="9.140625" style="34"/>
    <col min="12805" max="12805" width="11.140625" style="34" customWidth="1"/>
    <col min="12806" max="12806" width="11.7109375" style="34" bestFit="1" customWidth="1"/>
    <col min="12807" max="12807" width="115.7109375" style="34" customWidth="1"/>
    <col min="12808" max="13058" width="9.140625" style="34"/>
    <col min="13059" max="13059" width="15.140625" style="34" customWidth="1"/>
    <col min="13060" max="13060" width="9.140625" style="34"/>
    <col min="13061" max="13061" width="11.140625" style="34" customWidth="1"/>
    <col min="13062" max="13062" width="11.7109375" style="34" bestFit="1" customWidth="1"/>
    <col min="13063" max="13063" width="115.7109375" style="34" customWidth="1"/>
    <col min="13064" max="13314" width="9.140625" style="34"/>
    <col min="13315" max="13315" width="15.140625" style="34" customWidth="1"/>
    <col min="13316" max="13316" width="9.140625" style="34"/>
    <col min="13317" max="13317" width="11.140625" style="34" customWidth="1"/>
    <col min="13318" max="13318" width="11.7109375" style="34" bestFit="1" customWidth="1"/>
    <col min="13319" max="13319" width="115.7109375" style="34" customWidth="1"/>
    <col min="13320" max="13570" width="9.140625" style="34"/>
    <col min="13571" max="13571" width="15.140625" style="34" customWidth="1"/>
    <col min="13572" max="13572" width="9.140625" style="34"/>
    <col min="13573" max="13573" width="11.140625" style="34" customWidth="1"/>
    <col min="13574" max="13574" width="11.7109375" style="34" bestFit="1" customWidth="1"/>
    <col min="13575" max="13575" width="115.7109375" style="34" customWidth="1"/>
    <col min="13576" max="13826" width="9.140625" style="34"/>
    <col min="13827" max="13827" width="15.140625" style="34" customWidth="1"/>
    <col min="13828" max="13828" width="9.140625" style="34"/>
    <col min="13829" max="13829" width="11.140625" style="34" customWidth="1"/>
    <col min="13830" max="13830" width="11.7109375" style="34" bestFit="1" customWidth="1"/>
    <col min="13831" max="13831" width="115.7109375" style="34" customWidth="1"/>
    <col min="13832" max="14082" width="9.140625" style="34"/>
    <col min="14083" max="14083" width="15.140625" style="34" customWidth="1"/>
    <col min="14084" max="14084" width="9.140625" style="34"/>
    <col min="14085" max="14085" width="11.140625" style="34" customWidth="1"/>
    <col min="14086" max="14086" width="11.7109375" style="34" bestFit="1" customWidth="1"/>
    <col min="14087" max="14087" width="115.7109375" style="34" customWidth="1"/>
    <col min="14088" max="14338" width="9.140625" style="34"/>
    <col min="14339" max="14339" width="15.140625" style="34" customWidth="1"/>
    <col min="14340" max="14340" width="9.140625" style="34"/>
    <col min="14341" max="14341" width="11.140625" style="34" customWidth="1"/>
    <col min="14342" max="14342" width="11.7109375" style="34" bestFit="1" customWidth="1"/>
    <col min="14343" max="14343" width="115.7109375" style="34" customWidth="1"/>
    <col min="14344" max="14594" width="9.140625" style="34"/>
    <col min="14595" max="14595" width="15.140625" style="34" customWidth="1"/>
    <col min="14596" max="14596" width="9.140625" style="34"/>
    <col min="14597" max="14597" width="11.140625" style="34" customWidth="1"/>
    <col min="14598" max="14598" width="11.7109375" style="34" bestFit="1" customWidth="1"/>
    <col min="14599" max="14599" width="115.7109375" style="34" customWidth="1"/>
    <col min="14600" max="14850" width="9.140625" style="34"/>
    <col min="14851" max="14851" width="15.140625" style="34" customWidth="1"/>
    <col min="14852" max="14852" width="9.140625" style="34"/>
    <col min="14853" max="14853" width="11.140625" style="34" customWidth="1"/>
    <col min="14854" max="14854" width="11.7109375" style="34" bestFit="1" customWidth="1"/>
    <col min="14855" max="14855" width="115.7109375" style="34" customWidth="1"/>
    <col min="14856" max="15106" width="9.140625" style="34"/>
    <col min="15107" max="15107" width="15.140625" style="34" customWidth="1"/>
    <col min="15108" max="15108" width="9.140625" style="34"/>
    <col min="15109" max="15109" width="11.140625" style="34" customWidth="1"/>
    <col min="15110" max="15110" width="11.7109375" style="34" bestFit="1" customWidth="1"/>
    <col min="15111" max="15111" width="115.7109375" style="34" customWidth="1"/>
    <col min="15112" max="15362" width="9.140625" style="34"/>
    <col min="15363" max="15363" width="15.140625" style="34" customWidth="1"/>
    <col min="15364" max="15364" width="9.140625" style="34"/>
    <col min="15365" max="15365" width="11.140625" style="34" customWidth="1"/>
    <col min="15366" max="15366" width="11.7109375" style="34" bestFit="1" customWidth="1"/>
    <col min="15367" max="15367" width="115.7109375" style="34" customWidth="1"/>
    <col min="15368" max="15618" width="9.140625" style="34"/>
    <col min="15619" max="15619" width="15.140625" style="34" customWidth="1"/>
    <col min="15620" max="15620" width="9.140625" style="34"/>
    <col min="15621" max="15621" width="11.140625" style="34" customWidth="1"/>
    <col min="15622" max="15622" width="11.7109375" style="34" bestFit="1" customWidth="1"/>
    <col min="15623" max="15623" width="115.7109375" style="34" customWidth="1"/>
    <col min="15624" max="15874" width="9.140625" style="34"/>
    <col min="15875" max="15875" width="15.140625" style="34" customWidth="1"/>
    <col min="15876" max="15876" width="9.140625" style="34"/>
    <col min="15877" max="15877" width="11.140625" style="34" customWidth="1"/>
    <col min="15878" max="15878" width="11.7109375" style="34" bestFit="1" customWidth="1"/>
    <col min="15879" max="15879" width="115.7109375" style="34" customWidth="1"/>
    <col min="15880" max="16130" width="9.140625" style="34"/>
    <col min="16131" max="16131" width="15.140625" style="34" customWidth="1"/>
    <col min="16132" max="16132" width="9.140625" style="34"/>
    <col min="16133" max="16133" width="11.140625" style="34" customWidth="1"/>
    <col min="16134" max="16134" width="11.7109375" style="34" bestFit="1" customWidth="1"/>
    <col min="16135" max="16135" width="115.7109375" style="34" customWidth="1"/>
    <col min="16136" max="16384" width="9.140625" style="34"/>
  </cols>
  <sheetData>
    <row r="1" spans="1:42" s="105" customFormat="1">
      <c r="A1" s="19" t="s">
        <v>169</v>
      </c>
      <c r="B1" s="108"/>
      <c r="C1" s="108"/>
      <c r="D1" s="108"/>
      <c r="E1" s="108"/>
      <c r="F1" s="108"/>
      <c r="G1" s="111"/>
      <c r="H1" s="108"/>
      <c r="I1" s="108"/>
      <c r="J1" s="108"/>
      <c r="K1" s="108"/>
      <c r="L1" s="108"/>
      <c r="M1" s="108"/>
      <c r="N1" s="108"/>
      <c r="O1" s="108"/>
      <c r="P1" s="108"/>
      <c r="Q1" s="108"/>
      <c r="R1" s="108"/>
      <c r="S1" s="108"/>
      <c r="T1" s="108"/>
      <c r="U1" s="108"/>
      <c r="V1" s="108"/>
      <c r="W1" s="108"/>
      <c r="X1" s="108"/>
      <c r="Y1" s="108"/>
      <c r="Z1" s="108"/>
      <c r="AA1" s="108"/>
      <c r="AB1" s="108"/>
      <c r="AC1" s="108"/>
      <c r="AD1" s="108"/>
    </row>
    <row r="2" spans="1:42" s="105" customFormat="1">
      <c r="A2" s="19" t="s">
        <v>26</v>
      </c>
      <c r="B2" s="19"/>
      <c r="C2" s="19"/>
      <c r="D2" s="19"/>
      <c r="E2" s="19"/>
      <c r="F2" s="108"/>
      <c r="G2" s="119"/>
      <c r="H2" s="108"/>
      <c r="I2" s="108"/>
      <c r="J2" s="108"/>
      <c r="K2" s="108"/>
      <c r="L2" s="108"/>
      <c r="M2" s="108"/>
      <c r="N2" s="108"/>
      <c r="O2" s="108"/>
      <c r="P2" s="108"/>
      <c r="Q2" s="108"/>
      <c r="R2" s="108"/>
      <c r="S2" s="108"/>
      <c r="T2" s="108"/>
      <c r="U2" s="108"/>
      <c r="V2" s="108"/>
      <c r="W2" s="108"/>
      <c r="X2" s="108"/>
      <c r="Y2" s="108"/>
      <c r="Z2" s="108"/>
      <c r="AA2" s="108"/>
      <c r="AB2" s="108"/>
      <c r="AC2" s="108"/>
      <c r="AD2" s="108"/>
    </row>
    <row r="3" spans="1:42" s="105" customFormat="1">
      <c r="A3" s="19" t="s">
        <v>170</v>
      </c>
      <c r="B3" s="108"/>
      <c r="C3" s="108"/>
      <c r="D3" s="108"/>
      <c r="E3" s="108"/>
      <c r="F3" s="108"/>
      <c r="G3" s="111"/>
      <c r="H3" s="108"/>
      <c r="I3" s="108"/>
      <c r="J3" s="108"/>
      <c r="K3" s="108"/>
      <c r="L3" s="108"/>
      <c r="M3" s="108"/>
      <c r="N3" s="108"/>
      <c r="O3" s="108"/>
      <c r="P3" s="108"/>
      <c r="Q3" s="108"/>
      <c r="R3" s="108"/>
      <c r="S3" s="108"/>
      <c r="T3" s="108"/>
      <c r="U3" s="108"/>
      <c r="V3" s="108"/>
      <c r="W3" s="108"/>
      <c r="X3" s="108"/>
      <c r="Y3" s="108"/>
      <c r="Z3" s="108"/>
      <c r="AA3" s="108"/>
      <c r="AB3" s="108"/>
      <c r="AC3" s="108"/>
      <c r="AD3" s="108"/>
    </row>
    <row r="4" spans="1:42" s="105" customFormat="1">
      <c r="A4" s="19"/>
      <c r="B4" s="108"/>
      <c r="C4" s="108"/>
      <c r="D4" s="108"/>
      <c r="E4" s="19" t="s">
        <v>171</v>
      </c>
      <c r="F4" s="108"/>
      <c r="G4" s="111"/>
      <c r="H4" s="108"/>
      <c r="I4" s="108"/>
      <c r="J4" s="108"/>
      <c r="K4" s="108"/>
      <c r="L4" s="108"/>
      <c r="M4" s="108"/>
      <c r="N4" s="108"/>
      <c r="O4" s="108"/>
      <c r="P4" s="108"/>
      <c r="Q4" s="108"/>
      <c r="R4" s="108"/>
      <c r="S4" s="108"/>
      <c r="T4" s="108"/>
      <c r="U4" s="108"/>
      <c r="V4" s="108"/>
      <c r="W4" s="108"/>
      <c r="X4" s="108"/>
      <c r="Y4" s="108"/>
      <c r="Z4" s="108"/>
      <c r="AA4" s="108"/>
      <c r="AB4" s="108"/>
      <c r="AC4" s="108"/>
      <c r="AD4" s="108"/>
    </row>
    <row r="5" spans="1:42" s="105" customFormat="1">
      <c r="A5" s="19"/>
      <c r="B5" s="108"/>
      <c r="C5" s="108"/>
      <c r="D5" s="108"/>
      <c r="E5" s="108"/>
      <c r="F5" s="108"/>
      <c r="G5" s="111"/>
      <c r="H5" s="108"/>
      <c r="I5" s="108"/>
      <c r="J5" s="108"/>
      <c r="K5" s="108"/>
      <c r="L5" s="108"/>
      <c r="M5" s="108"/>
      <c r="N5" s="108"/>
      <c r="O5" s="108"/>
      <c r="P5" s="108"/>
      <c r="Q5" s="108"/>
      <c r="R5" s="108"/>
      <c r="S5" s="108"/>
      <c r="T5" s="108"/>
      <c r="U5" s="108"/>
      <c r="V5" s="108"/>
      <c r="W5" s="108"/>
      <c r="X5" s="108"/>
      <c r="Y5" s="108"/>
      <c r="Z5" s="108"/>
      <c r="AA5" s="108"/>
      <c r="AB5" s="108"/>
      <c r="AC5" s="108"/>
      <c r="AD5" s="108"/>
    </row>
    <row r="6" spans="1:42" s="105" customFormat="1">
      <c r="A6" s="39" t="s">
        <v>1</v>
      </c>
      <c r="B6" s="39" t="s">
        <v>2</v>
      </c>
      <c r="C6" s="39" t="s">
        <v>3</v>
      </c>
      <c r="D6" s="39" t="s">
        <v>7</v>
      </c>
      <c r="E6" s="39" t="s">
        <v>124</v>
      </c>
      <c r="F6" s="109" t="s">
        <v>5</v>
      </c>
      <c r="G6" s="32" t="s">
        <v>6</v>
      </c>
      <c r="H6" s="108"/>
      <c r="I6" s="108"/>
      <c r="J6" s="108"/>
      <c r="K6" s="108"/>
      <c r="L6" s="108"/>
      <c r="M6" s="108"/>
      <c r="N6" s="108"/>
      <c r="O6" s="108"/>
      <c r="P6" s="108"/>
      <c r="Q6" s="108"/>
      <c r="R6" s="108"/>
      <c r="S6" s="108"/>
      <c r="T6" s="108"/>
      <c r="U6" s="108"/>
      <c r="V6" s="108"/>
      <c r="W6" s="108"/>
      <c r="X6" s="108"/>
      <c r="Y6" s="108"/>
      <c r="Z6" s="108"/>
      <c r="AA6" s="108"/>
      <c r="AB6" s="108"/>
      <c r="AC6" s="108"/>
      <c r="AD6" s="108"/>
    </row>
    <row r="7" spans="1:42" s="105" customFormat="1" ht="34.5" customHeight="1">
      <c r="A7" s="39">
        <v>1</v>
      </c>
      <c r="B7" s="66">
        <v>471</v>
      </c>
      <c r="C7" s="40">
        <v>42790</v>
      </c>
      <c r="D7" s="39" t="s">
        <v>125</v>
      </c>
      <c r="E7" s="110" t="s">
        <v>126</v>
      </c>
      <c r="F7" s="66">
        <v>2799</v>
      </c>
      <c r="G7" s="32" t="s">
        <v>127</v>
      </c>
      <c r="H7" s="111"/>
      <c r="I7" s="111"/>
      <c r="J7" s="111"/>
      <c r="K7" s="111"/>
      <c r="L7" s="111"/>
      <c r="M7" s="111"/>
      <c r="N7" s="111"/>
      <c r="O7" s="111"/>
      <c r="P7" s="108"/>
      <c r="Q7" s="108"/>
      <c r="R7" s="108"/>
      <c r="S7" s="108"/>
      <c r="T7" s="108"/>
      <c r="U7" s="108"/>
      <c r="V7" s="108"/>
      <c r="W7" s="108"/>
      <c r="X7" s="108"/>
      <c r="Y7" s="108"/>
      <c r="Z7" s="108"/>
      <c r="AA7" s="108"/>
      <c r="AB7" s="108"/>
      <c r="AC7" s="108"/>
      <c r="AD7" s="108"/>
      <c r="AE7" s="34"/>
      <c r="AF7" s="34"/>
      <c r="AG7" s="34"/>
      <c r="AH7" s="34"/>
      <c r="AI7" s="34"/>
      <c r="AJ7" s="34"/>
      <c r="AK7" s="34"/>
      <c r="AL7" s="34"/>
      <c r="AM7" s="34"/>
      <c r="AN7" s="34"/>
      <c r="AO7" s="34"/>
      <c r="AP7" s="34"/>
    </row>
    <row r="8" spans="1:42" s="105" customFormat="1" ht="30" customHeight="1">
      <c r="A8" s="39">
        <v>2</v>
      </c>
      <c r="B8" s="66">
        <v>472</v>
      </c>
      <c r="C8" s="40">
        <v>42790</v>
      </c>
      <c r="D8" s="39" t="s">
        <v>125</v>
      </c>
      <c r="E8" s="110" t="s">
        <v>126</v>
      </c>
      <c r="F8" s="66">
        <v>1001</v>
      </c>
      <c r="G8" s="32" t="s">
        <v>128</v>
      </c>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34"/>
      <c r="AI8" s="34"/>
      <c r="AJ8" s="34"/>
      <c r="AK8" s="34"/>
      <c r="AL8" s="34"/>
      <c r="AM8" s="34"/>
      <c r="AN8" s="34"/>
      <c r="AO8" s="34"/>
      <c r="AP8" s="34"/>
    </row>
    <row r="9" spans="1:42" s="105" customFormat="1" ht="32.25" customHeight="1">
      <c r="A9" s="39">
        <v>3</v>
      </c>
      <c r="B9" s="66">
        <v>473</v>
      </c>
      <c r="C9" s="40">
        <v>42790</v>
      </c>
      <c r="D9" s="39" t="s">
        <v>125</v>
      </c>
      <c r="E9" s="110" t="s">
        <v>126</v>
      </c>
      <c r="F9" s="66">
        <v>446</v>
      </c>
      <c r="G9" s="32" t="s">
        <v>129</v>
      </c>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34"/>
      <c r="AI9" s="34"/>
      <c r="AJ9" s="34"/>
      <c r="AK9" s="34"/>
      <c r="AL9" s="34"/>
      <c r="AM9" s="34"/>
      <c r="AN9" s="34"/>
      <c r="AO9" s="34"/>
      <c r="AP9" s="34"/>
    </row>
    <row r="10" spans="1:42" s="105" customFormat="1" ht="33.75" customHeight="1">
      <c r="A10" s="39">
        <v>4</v>
      </c>
      <c r="B10" s="66">
        <v>474</v>
      </c>
      <c r="C10" s="40">
        <v>42790</v>
      </c>
      <c r="D10" s="39" t="s">
        <v>125</v>
      </c>
      <c r="E10" s="110" t="s">
        <v>126</v>
      </c>
      <c r="F10" s="66">
        <v>255</v>
      </c>
      <c r="G10" s="32" t="s">
        <v>130</v>
      </c>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34"/>
      <c r="AI10" s="34"/>
      <c r="AJ10" s="34"/>
      <c r="AK10" s="34"/>
      <c r="AL10" s="34"/>
      <c r="AM10" s="34"/>
      <c r="AN10" s="34"/>
      <c r="AO10" s="34"/>
      <c r="AP10" s="34"/>
    </row>
    <row r="11" spans="1:42" s="105" customFormat="1" ht="33" customHeight="1">
      <c r="A11" s="39">
        <v>5</v>
      </c>
      <c r="B11" s="66">
        <v>475</v>
      </c>
      <c r="C11" s="40">
        <v>42790</v>
      </c>
      <c r="D11" s="39" t="s">
        <v>125</v>
      </c>
      <c r="E11" s="110" t="s">
        <v>126</v>
      </c>
      <c r="F11" s="66">
        <v>32</v>
      </c>
      <c r="G11" s="32" t="s">
        <v>130</v>
      </c>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34"/>
      <c r="AI11" s="34"/>
      <c r="AJ11" s="34"/>
      <c r="AK11" s="34"/>
      <c r="AL11" s="34"/>
      <c r="AM11" s="34"/>
      <c r="AN11" s="34"/>
      <c r="AO11" s="34"/>
      <c r="AP11" s="34"/>
    </row>
    <row r="12" spans="1:42" s="105" customFormat="1" ht="32.25" customHeight="1">
      <c r="A12" s="39">
        <v>6</v>
      </c>
      <c r="B12" s="66">
        <v>481</v>
      </c>
      <c r="C12" s="40">
        <v>42790</v>
      </c>
      <c r="D12" s="39" t="s">
        <v>125</v>
      </c>
      <c r="E12" s="110" t="s">
        <v>126</v>
      </c>
      <c r="F12" s="66">
        <v>40</v>
      </c>
      <c r="G12" s="32" t="s">
        <v>130</v>
      </c>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34"/>
      <c r="AI12" s="34"/>
      <c r="AJ12" s="34"/>
      <c r="AK12" s="34"/>
      <c r="AL12" s="34"/>
      <c r="AM12" s="34"/>
      <c r="AN12" s="34"/>
      <c r="AO12" s="34"/>
      <c r="AP12" s="34"/>
    </row>
    <row r="13" spans="1:42" s="105" customFormat="1" ht="29.25" customHeight="1">
      <c r="A13" s="39">
        <v>7</v>
      </c>
      <c r="B13" s="66">
        <v>482</v>
      </c>
      <c r="C13" s="40">
        <v>42790</v>
      </c>
      <c r="D13" s="39" t="s">
        <v>125</v>
      </c>
      <c r="E13" s="110" t="s">
        <v>126</v>
      </c>
      <c r="F13" s="66">
        <v>971</v>
      </c>
      <c r="G13" s="32" t="s">
        <v>127</v>
      </c>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34"/>
      <c r="AI13" s="34"/>
      <c r="AJ13" s="34"/>
      <c r="AK13" s="34"/>
      <c r="AL13" s="34"/>
      <c r="AM13" s="34"/>
      <c r="AN13" s="34"/>
      <c r="AO13" s="34"/>
      <c r="AP13" s="34"/>
    </row>
    <row r="14" spans="1:42" s="105" customFormat="1" ht="29.25" customHeight="1">
      <c r="A14" s="39">
        <v>8</v>
      </c>
      <c r="B14" s="66">
        <v>483</v>
      </c>
      <c r="C14" s="40">
        <v>42790</v>
      </c>
      <c r="D14" s="39" t="s">
        <v>125</v>
      </c>
      <c r="E14" s="110" t="s">
        <v>126</v>
      </c>
      <c r="F14" s="66">
        <v>1075</v>
      </c>
      <c r="G14" s="32" t="s">
        <v>127</v>
      </c>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34"/>
      <c r="AI14" s="34"/>
      <c r="AJ14" s="34"/>
      <c r="AK14" s="34"/>
      <c r="AL14" s="34"/>
      <c r="AM14" s="34"/>
      <c r="AN14" s="34"/>
      <c r="AO14" s="34"/>
      <c r="AP14" s="34"/>
    </row>
    <row r="15" spans="1:42" s="105" customFormat="1" ht="26.25" customHeight="1">
      <c r="A15" s="39">
        <v>9</v>
      </c>
      <c r="B15" s="66">
        <v>484</v>
      </c>
      <c r="C15" s="40">
        <v>42790</v>
      </c>
      <c r="D15" s="39" t="s">
        <v>125</v>
      </c>
      <c r="E15" s="110" t="s">
        <v>126</v>
      </c>
      <c r="F15" s="66">
        <v>403</v>
      </c>
      <c r="G15" s="32" t="s">
        <v>127</v>
      </c>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34"/>
      <c r="AI15" s="34"/>
      <c r="AJ15" s="34"/>
      <c r="AK15" s="34"/>
      <c r="AL15" s="34"/>
      <c r="AM15" s="34"/>
      <c r="AN15" s="34"/>
      <c r="AO15" s="34"/>
      <c r="AP15" s="34"/>
    </row>
    <row r="16" spans="1:42" s="105" customFormat="1" ht="34.5" customHeight="1">
      <c r="A16" s="39">
        <v>10</v>
      </c>
      <c r="B16" s="66">
        <v>485</v>
      </c>
      <c r="C16" s="40">
        <v>42790</v>
      </c>
      <c r="D16" s="39" t="s">
        <v>125</v>
      </c>
      <c r="E16" s="110" t="s">
        <v>126</v>
      </c>
      <c r="F16" s="66">
        <v>2814</v>
      </c>
      <c r="G16" s="32" t="s">
        <v>131</v>
      </c>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34"/>
      <c r="AI16" s="34"/>
      <c r="AJ16" s="34"/>
      <c r="AK16" s="34"/>
      <c r="AL16" s="34"/>
      <c r="AM16" s="34"/>
      <c r="AN16" s="34"/>
      <c r="AO16" s="34"/>
      <c r="AP16" s="34"/>
    </row>
    <row r="17" spans="1:42" s="105" customFormat="1" ht="35.25" customHeight="1">
      <c r="A17" s="39">
        <v>11</v>
      </c>
      <c r="B17" s="66">
        <v>486</v>
      </c>
      <c r="C17" s="40">
        <v>42790</v>
      </c>
      <c r="D17" s="39" t="s">
        <v>125</v>
      </c>
      <c r="E17" s="110" t="s">
        <v>126</v>
      </c>
      <c r="F17" s="66">
        <v>831</v>
      </c>
      <c r="G17" s="32" t="s">
        <v>132</v>
      </c>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34"/>
      <c r="AI17" s="34"/>
      <c r="AJ17" s="34"/>
      <c r="AK17" s="34"/>
      <c r="AL17" s="34"/>
      <c r="AM17" s="34"/>
      <c r="AN17" s="34"/>
      <c r="AO17" s="34"/>
      <c r="AP17" s="34"/>
    </row>
    <row r="18" spans="1:42" s="105" customFormat="1" ht="33" customHeight="1">
      <c r="A18" s="39">
        <v>12</v>
      </c>
      <c r="B18" s="66">
        <v>487</v>
      </c>
      <c r="C18" s="40">
        <v>42790</v>
      </c>
      <c r="D18" s="39" t="s">
        <v>125</v>
      </c>
      <c r="E18" s="110" t="s">
        <v>126</v>
      </c>
      <c r="F18" s="66">
        <v>283</v>
      </c>
      <c r="G18" s="32" t="s">
        <v>133</v>
      </c>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34"/>
      <c r="AI18" s="34"/>
      <c r="AJ18" s="34"/>
      <c r="AK18" s="34"/>
      <c r="AL18" s="34"/>
      <c r="AM18" s="34"/>
      <c r="AN18" s="34"/>
      <c r="AO18" s="34"/>
      <c r="AP18" s="34"/>
    </row>
    <row r="19" spans="1:42" s="105" customFormat="1" ht="39" customHeight="1">
      <c r="A19" s="39">
        <v>13</v>
      </c>
      <c r="B19" s="66">
        <v>488</v>
      </c>
      <c r="C19" s="40">
        <v>42790</v>
      </c>
      <c r="D19" s="39" t="s">
        <v>125</v>
      </c>
      <c r="E19" s="110" t="s">
        <v>126</v>
      </c>
      <c r="F19" s="66">
        <v>166</v>
      </c>
      <c r="G19" s="32" t="s">
        <v>133</v>
      </c>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34"/>
      <c r="AI19" s="34"/>
      <c r="AJ19" s="34"/>
      <c r="AK19" s="34"/>
      <c r="AL19" s="34"/>
      <c r="AM19" s="34"/>
      <c r="AN19" s="34"/>
      <c r="AO19" s="34"/>
      <c r="AP19" s="34"/>
    </row>
    <row r="20" spans="1:42" s="105" customFormat="1" ht="30" customHeight="1">
      <c r="A20" s="39">
        <v>14</v>
      </c>
      <c r="B20" s="66">
        <v>489</v>
      </c>
      <c r="C20" s="40">
        <v>42790</v>
      </c>
      <c r="D20" s="39" t="s">
        <v>125</v>
      </c>
      <c r="E20" s="110" t="s">
        <v>126</v>
      </c>
      <c r="F20" s="66">
        <v>29</v>
      </c>
      <c r="G20" s="32" t="s">
        <v>133</v>
      </c>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34"/>
      <c r="AI20" s="34"/>
      <c r="AJ20" s="34"/>
      <c r="AK20" s="34"/>
      <c r="AL20" s="34"/>
      <c r="AM20" s="34"/>
      <c r="AN20" s="34"/>
      <c r="AO20" s="34"/>
      <c r="AP20" s="34"/>
    </row>
    <row r="21" spans="1:42" s="105" customFormat="1" ht="25.5" customHeight="1">
      <c r="A21" s="39">
        <v>15</v>
      </c>
      <c r="B21" s="66">
        <v>495</v>
      </c>
      <c r="C21" s="40">
        <v>42790</v>
      </c>
      <c r="D21" s="39" t="s">
        <v>125</v>
      </c>
      <c r="E21" s="110" t="s">
        <v>126</v>
      </c>
      <c r="F21" s="66">
        <v>34</v>
      </c>
      <c r="G21" s="32" t="s">
        <v>133</v>
      </c>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34"/>
      <c r="AI21" s="34"/>
      <c r="AJ21" s="34"/>
      <c r="AK21" s="34"/>
      <c r="AL21" s="34"/>
      <c r="AM21" s="34"/>
      <c r="AN21" s="34"/>
      <c r="AO21" s="34"/>
      <c r="AP21" s="34"/>
    </row>
    <row r="22" spans="1:42" s="105" customFormat="1" ht="29.25" customHeight="1">
      <c r="A22" s="39">
        <v>16</v>
      </c>
      <c r="B22" s="66">
        <v>496</v>
      </c>
      <c r="C22" s="40">
        <v>42790</v>
      </c>
      <c r="D22" s="39" t="s">
        <v>125</v>
      </c>
      <c r="E22" s="110" t="s">
        <v>126</v>
      </c>
      <c r="F22" s="66">
        <v>1231</v>
      </c>
      <c r="G22" s="32" t="s">
        <v>131</v>
      </c>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34"/>
      <c r="AI22" s="34"/>
      <c r="AJ22" s="34"/>
      <c r="AK22" s="34"/>
      <c r="AL22" s="34"/>
      <c r="AM22" s="34"/>
      <c r="AN22" s="34"/>
      <c r="AO22" s="34"/>
      <c r="AP22" s="34"/>
    </row>
    <row r="23" spans="1:42" s="105" customFormat="1" ht="27.75" customHeight="1">
      <c r="A23" s="39">
        <v>17</v>
      </c>
      <c r="B23" s="66">
        <v>497</v>
      </c>
      <c r="C23" s="40">
        <v>42790</v>
      </c>
      <c r="D23" s="39" t="s">
        <v>125</v>
      </c>
      <c r="E23" s="110" t="s">
        <v>126</v>
      </c>
      <c r="F23" s="66">
        <v>133</v>
      </c>
      <c r="G23" s="32" t="s">
        <v>131</v>
      </c>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34"/>
      <c r="AI23" s="34"/>
      <c r="AJ23" s="34"/>
      <c r="AK23" s="34"/>
      <c r="AL23" s="34"/>
      <c r="AM23" s="34"/>
      <c r="AN23" s="34"/>
      <c r="AO23" s="34"/>
      <c r="AP23" s="34"/>
    </row>
    <row r="24" spans="1:42" s="105" customFormat="1" ht="30" customHeight="1">
      <c r="A24" s="39">
        <v>18</v>
      </c>
      <c r="B24" s="66">
        <v>498</v>
      </c>
      <c r="C24" s="40">
        <v>42790</v>
      </c>
      <c r="D24" s="39" t="s">
        <v>125</v>
      </c>
      <c r="E24" s="110" t="s">
        <v>126</v>
      </c>
      <c r="F24" s="66">
        <v>133</v>
      </c>
      <c r="G24" s="32" t="s">
        <v>131</v>
      </c>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34"/>
      <c r="AI24" s="34"/>
      <c r="AJ24" s="34"/>
      <c r="AK24" s="34"/>
      <c r="AL24" s="34"/>
      <c r="AM24" s="34"/>
      <c r="AN24" s="34"/>
      <c r="AO24" s="34"/>
      <c r="AP24" s="34"/>
    </row>
    <row r="25" spans="1:42" s="105" customFormat="1" ht="35.25" customHeight="1">
      <c r="A25" s="39">
        <v>19</v>
      </c>
      <c r="B25" s="66">
        <v>499</v>
      </c>
      <c r="C25" s="40">
        <v>42790</v>
      </c>
      <c r="D25" s="39" t="s">
        <v>125</v>
      </c>
      <c r="E25" s="110" t="s">
        <v>126</v>
      </c>
      <c r="F25" s="66">
        <v>33952</v>
      </c>
      <c r="G25" s="32" t="s">
        <v>134</v>
      </c>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34"/>
      <c r="AI25" s="34"/>
      <c r="AJ25" s="34"/>
      <c r="AK25" s="34"/>
      <c r="AL25" s="34"/>
      <c r="AM25" s="34"/>
      <c r="AN25" s="34"/>
      <c r="AO25" s="34"/>
      <c r="AP25" s="34"/>
    </row>
    <row r="26" spans="1:42" s="105" customFormat="1" ht="30" customHeight="1">
      <c r="A26" s="39">
        <v>20</v>
      </c>
      <c r="B26" s="66">
        <v>500</v>
      </c>
      <c r="C26" s="40">
        <v>42790</v>
      </c>
      <c r="D26" s="39" t="s">
        <v>125</v>
      </c>
      <c r="E26" s="110" t="s">
        <v>126</v>
      </c>
      <c r="F26" s="66">
        <v>7027</v>
      </c>
      <c r="G26" s="32" t="s">
        <v>135</v>
      </c>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34"/>
      <c r="AI26" s="34"/>
      <c r="AJ26" s="34"/>
      <c r="AK26" s="34"/>
      <c r="AL26" s="34"/>
      <c r="AM26" s="34"/>
      <c r="AN26" s="34"/>
      <c r="AO26" s="34"/>
      <c r="AP26" s="34"/>
    </row>
    <row r="27" spans="1:42" s="105" customFormat="1" ht="39.75" customHeight="1">
      <c r="A27" s="39">
        <v>21</v>
      </c>
      <c r="B27" s="66">
        <v>501</v>
      </c>
      <c r="C27" s="40">
        <v>42790</v>
      </c>
      <c r="D27" s="39" t="s">
        <v>125</v>
      </c>
      <c r="E27" s="110" t="s">
        <v>126</v>
      </c>
      <c r="F27" s="66">
        <v>484</v>
      </c>
      <c r="G27" s="32" t="s">
        <v>136</v>
      </c>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34"/>
      <c r="AI27" s="34"/>
      <c r="AJ27" s="34"/>
      <c r="AK27" s="34"/>
      <c r="AL27" s="34"/>
      <c r="AM27" s="34"/>
      <c r="AN27" s="34"/>
      <c r="AO27" s="34"/>
      <c r="AP27" s="34"/>
    </row>
    <row r="28" spans="1:42" s="105" customFormat="1" ht="36.75" customHeight="1">
      <c r="A28" s="39">
        <v>22</v>
      </c>
      <c r="B28" s="66">
        <v>502</v>
      </c>
      <c r="C28" s="40">
        <v>42790</v>
      </c>
      <c r="D28" s="39" t="s">
        <v>125</v>
      </c>
      <c r="E28" s="110" t="s">
        <v>126</v>
      </c>
      <c r="F28" s="66">
        <v>306</v>
      </c>
      <c r="G28" s="32" t="s">
        <v>136</v>
      </c>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34"/>
      <c r="AI28" s="34"/>
      <c r="AJ28" s="34"/>
      <c r="AK28" s="34"/>
      <c r="AL28" s="34"/>
      <c r="AM28" s="34"/>
      <c r="AN28" s="34"/>
      <c r="AO28" s="34"/>
      <c r="AP28" s="34"/>
    </row>
    <row r="29" spans="1:42" s="105" customFormat="1" ht="38.25" customHeight="1">
      <c r="A29" s="39">
        <v>23</v>
      </c>
      <c r="B29" s="66">
        <v>503</v>
      </c>
      <c r="C29" s="40">
        <v>42790</v>
      </c>
      <c r="D29" s="39" t="s">
        <v>125</v>
      </c>
      <c r="E29" s="110" t="s">
        <v>126</v>
      </c>
      <c r="F29" s="66">
        <v>218</v>
      </c>
      <c r="G29" s="32" t="s">
        <v>136</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34"/>
      <c r="AI29" s="34"/>
      <c r="AJ29" s="34"/>
      <c r="AK29" s="34"/>
      <c r="AL29" s="34"/>
      <c r="AM29" s="34"/>
      <c r="AN29" s="34"/>
      <c r="AO29" s="34"/>
      <c r="AP29" s="34"/>
    </row>
    <row r="30" spans="1:42" s="105" customFormat="1" ht="34.5" customHeight="1">
      <c r="A30" s="39">
        <v>24</v>
      </c>
      <c r="B30" s="66">
        <v>509</v>
      </c>
      <c r="C30" s="40">
        <v>42790</v>
      </c>
      <c r="D30" s="39" t="s">
        <v>125</v>
      </c>
      <c r="E30" s="110" t="s">
        <v>126</v>
      </c>
      <c r="F30" s="66">
        <v>106</v>
      </c>
      <c r="G30" s="32" t="s">
        <v>136</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34"/>
      <c r="AI30" s="34"/>
      <c r="AJ30" s="34"/>
      <c r="AK30" s="34"/>
      <c r="AL30" s="34"/>
      <c r="AM30" s="34"/>
      <c r="AN30" s="34"/>
      <c r="AO30" s="34"/>
      <c r="AP30" s="34"/>
    </row>
    <row r="31" spans="1:42" s="105" customFormat="1" ht="32.25" customHeight="1">
      <c r="A31" s="39">
        <v>25</v>
      </c>
      <c r="B31" s="66">
        <v>510</v>
      </c>
      <c r="C31" s="40">
        <v>42790</v>
      </c>
      <c r="D31" s="39" t="s">
        <v>125</v>
      </c>
      <c r="E31" s="110" t="s">
        <v>126</v>
      </c>
      <c r="F31" s="66">
        <v>177</v>
      </c>
      <c r="G31" s="32" t="s">
        <v>134</v>
      </c>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34"/>
      <c r="AI31" s="34"/>
      <c r="AJ31" s="34"/>
      <c r="AK31" s="34"/>
      <c r="AL31" s="34"/>
      <c r="AM31" s="34"/>
      <c r="AN31" s="34"/>
      <c r="AO31" s="34"/>
      <c r="AP31" s="34"/>
    </row>
    <row r="32" spans="1:42" s="105" customFormat="1" ht="27.75" customHeight="1">
      <c r="A32" s="39">
        <v>26</v>
      </c>
      <c r="B32" s="66">
        <v>511</v>
      </c>
      <c r="C32" s="40">
        <v>42790</v>
      </c>
      <c r="D32" s="39" t="s">
        <v>125</v>
      </c>
      <c r="E32" s="110" t="s">
        <v>126</v>
      </c>
      <c r="F32" s="66">
        <v>719</v>
      </c>
      <c r="G32" s="32" t="s">
        <v>134</v>
      </c>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34"/>
      <c r="AI32" s="34"/>
      <c r="AJ32" s="34"/>
      <c r="AK32" s="34"/>
      <c r="AL32" s="34"/>
      <c r="AM32" s="34"/>
      <c r="AN32" s="34"/>
      <c r="AO32" s="34"/>
      <c r="AP32" s="34"/>
    </row>
    <row r="33" spans="1:42" s="105" customFormat="1" ht="27.75" customHeight="1">
      <c r="A33" s="39">
        <v>27</v>
      </c>
      <c r="B33" s="66">
        <v>512</v>
      </c>
      <c r="C33" s="40">
        <v>42790</v>
      </c>
      <c r="D33" s="39" t="s">
        <v>125</v>
      </c>
      <c r="E33" s="110" t="s">
        <v>126</v>
      </c>
      <c r="F33" s="66">
        <v>1633</v>
      </c>
      <c r="G33" s="32" t="s">
        <v>134</v>
      </c>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34"/>
      <c r="AI33" s="34"/>
      <c r="AJ33" s="34"/>
      <c r="AK33" s="34"/>
      <c r="AL33" s="34"/>
      <c r="AM33" s="34"/>
      <c r="AN33" s="34"/>
      <c r="AO33" s="34"/>
      <c r="AP33" s="34"/>
    </row>
    <row r="34" spans="1:42" s="105" customFormat="1" ht="38.25" customHeight="1">
      <c r="A34" s="39">
        <v>28</v>
      </c>
      <c r="B34" s="66">
        <v>513</v>
      </c>
      <c r="C34" s="40">
        <v>42790</v>
      </c>
      <c r="D34" s="39" t="s">
        <v>125</v>
      </c>
      <c r="E34" s="110" t="s">
        <v>126</v>
      </c>
      <c r="F34" s="66">
        <v>233</v>
      </c>
      <c r="G34" s="32" t="s">
        <v>134</v>
      </c>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34"/>
      <c r="AI34" s="34"/>
      <c r="AJ34" s="34"/>
      <c r="AK34" s="34"/>
      <c r="AL34" s="34"/>
      <c r="AM34" s="34"/>
      <c r="AN34" s="34"/>
      <c r="AO34" s="34"/>
      <c r="AP34" s="34"/>
    </row>
    <row r="35" spans="1:42" s="105" customFormat="1" ht="33.75" customHeight="1">
      <c r="A35" s="39">
        <v>29</v>
      </c>
      <c r="B35" s="66">
        <v>514</v>
      </c>
      <c r="C35" s="40">
        <v>42790</v>
      </c>
      <c r="D35" s="39" t="s">
        <v>125</v>
      </c>
      <c r="E35" s="110" t="s">
        <v>126</v>
      </c>
      <c r="F35" s="66">
        <v>34039</v>
      </c>
      <c r="G35" s="32" t="s">
        <v>137</v>
      </c>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34"/>
      <c r="AI35" s="34"/>
      <c r="AJ35" s="34"/>
      <c r="AK35" s="34"/>
      <c r="AL35" s="34"/>
      <c r="AM35" s="34"/>
      <c r="AN35" s="34"/>
      <c r="AO35" s="34"/>
      <c r="AP35" s="34"/>
    </row>
    <row r="36" spans="1:42" s="105" customFormat="1" ht="39.75" customHeight="1">
      <c r="A36" s="39">
        <v>30</v>
      </c>
      <c r="B36" s="66">
        <v>515</v>
      </c>
      <c r="C36" s="40">
        <v>42790</v>
      </c>
      <c r="D36" s="39" t="s">
        <v>125</v>
      </c>
      <c r="E36" s="110" t="s">
        <v>126</v>
      </c>
      <c r="F36" s="66">
        <v>7974</v>
      </c>
      <c r="G36" s="32" t="s">
        <v>138</v>
      </c>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34"/>
      <c r="AI36" s="34"/>
      <c r="AJ36" s="34"/>
      <c r="AK36" s="34"/>
      <c r="AL36" s="34"/>
      <c r="AM36" s="34"/>
      <c r="AN36" s="34"/>
      <c r="AO36" s="34"/>
      <c r="AP36" s="34"/>
    </row>
    <row r="37" spans="1:42" s="105" customFormat="1" ht="37.5" customHeight="1">
      <c r="A37" s="39">
        <v>31</v>
      </c>
      <c r="B37" s="66">
        <v>516</v>
      </c>
      <c r="C37" s="40">
        <v>42790</v>
      </c>
      <c r="D37" s="39" t="s">
        <v>125</v>
      </c>
      <c r="E37" s="110" t="s">
        <v>126</v>
      </c>
      <c r="F37" s="66">
        <v>1647</v>
      </c>
      <c r="G37" s="32" t="s">
        <v>139</v>
      </c>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34"/>
      <c r="AI37" s="34"/>
      <c r="AJ37" s="34"/>
      <c r="AK37" s="34"/>
      <c r="AL37" s="34"/>
      <c r="AM37" s="34"/>
      <c r="AN37" s="34"/>
      <c r="AO37" s="34"/>
      <c r="AP37" s="34"/>
    </row>
    <row r="38" spans="1:42" s="105" customFormat="1" ht="39" customHeight="1">
      <c r="A38" s="39">
        <v>32</v>
      </c>
      <c r="B38" s="66">
        <v>517</v>
      </c>
      <c r="C38" s="40">
        <v>42790</v>
      </c>
      <c r="D38" s="39" t="s">
        <v>125</v>
      </c>
      <c r="E38" s="110" t="s">
        <v>126</v>
      </c>
      <c r="F38" s="66">
        <v>986</v>
      </c>
      <c r="G38" s="32" t="s">
        <v>139</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34"/>
      <c r="AI38" s="34"/>
      <c r="AJ38" s="34"/>
      <c r="AK38" s="34"/>
      <c r="AL38" s="34"/>
      <c r="AM38" s="34"/>
      <c r="AN38" s="34"/>
      <c r="AO38" s="34"/>
      <c r="AP38" s="34"/>
    </row>
    <row r="39" spans="1:42" s="105" customFormat="1" ht="40.5" customHeight="1">
      <c r="A39" s="39">
        <v>33</v>
      </c>
      <c r="B39" s="66">
        <v>518</v>
      </c>
      <c r="C39" s="40">
        <v>42790</v>
      </c>
      <c r="D39" s="39" t="s">
        <v>125</v>
      </c>
      <c r="E39" s="110" t="s">
        <v>126</v>
      </c>
      <c r="F39" s="66">
        <v>254</v>
      </c>
      <c r="G39" s="32" t="s">
        <v>139</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34"/>
      <c r="AI39" s="34"/>
      <c r="AJ39" s="34"/>
      <c r="AK39" s="34"/>
      <c r="AL39" s="34"/>
      <c r="AM39" s="34"/>
      <c r="AN39" s="34"/>
      <c r="AO39" s="34"/>
      <c r="AP39" s="34"/>
    </row>
    <row r="40" spans="1:42" s="105" customFormat="1" ht="27" customHeight="1">
      <c r="A40" s="39">
        <v>34</v>
      </c>
      <c r="B40" s="66">
        <v>524</v>
      </c>
      <c r="C40" s="40">
        <v>42790</v>
      </c>
      <c r="D40" s="39" t="s">
        <v>125</v>
      </c>
      <c r="E40" s="110" t="s">
        <v>126</v>
      </c>
      <c r="F40" s="66">
        <v>238</v>
      </c>
      <c r="G40" s="32" t="s">
        <v>139</v>
      </c>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34"/>
      <c r="AI40" s="34"/>
      <c r="AJ40" s="34"/>
      <c r="AK40" s="34"/>
      <c r="AL40" s="34"/>
      <c r="AM40" s="34"/>
      <c r="AN40" s="34"/>
      <c r="AO40" s="34"/>
      <c r="AP40" s="34"/>
    </row>
    <row r="41" spans="1:42" s="105" customFormat="1" ht="35.25" customHeight="1">
      <c r="A41" s="39">
        <v>35</v>
      </c>
      <c r="B41" s="66">
        <v>525</v>
      </c>
      <c r="C41" s="40">
        <v>42790</v>
      </c>
      <c r="D41" s="39" t="s">
        <v>125</v>
      </c>
      <c r="E41" s="110" t="s">
        <v>126</v>
      </c>
      <c r="F41" s="66">
        <v>1671</v>
      </c>
      <c r="G41" s="32" t="s">
        <v>140</v>
      </c>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34"/>
      <c r="AI41" s="34"/>
      <c r="AJ41" s="34"/>
      <c r="AK41" s="34"/>
      <c r="AL41" s="34"/>
      <c r="AM41" s="34"/>
      <c r="AN41" s="34"/>
      <c r="AO41" s="34"/>
      <c r="AP41" s="34"/>
    </row>
    <row r="42" spans="1:42" s="105" customFormat="1" ht="35.25" customHeight="1">
      <c r="A42" s="39">
        <v>36</v>
      </c>
      <c r="B42" s="66">
        <v>526</v>
      </c>
      <c r="C42" s="40">
        <v>42790</v>
      </c>
      <c r="D42" s="39" t="s">
        <v>125</v>
      </c>
      <c r="E42" s="110" t="s">
        <v>126</v>
      </c>
      <c r="F42" s="66">
        <v>258</v>
      </c>
      <c r="G42" s="32" t="s">
        <v>137</v>
      </c>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34"/>
      <c r="AI42" s="34"/>
      <c r="AJ42" s="34"/>
      <c r="AK42" s="34"/>
      <c r="AL42" s="34"/>
      <c r="AM42" s="34"/>
      <c r="AN42" s="34"/>
      <c r="AO42" s="34"/>
      <c r="AP42" s="34"/>
    </row>
    <row r="43" spans="1:42" s="105" customFormat="1" ht="36" customHeight="1">
      <c r="A43" s="39">
        <v>37</v>
      </c>
      <c r="B43" s="66">
        <v>527</v>
      </c>
      <c r="C43" s="40">
        <v>42790</v>
      </c>
      <c r="D43" s="39" t="s">
        <v>125</v>
      </c>
      <c r="E43" s="110" t="s">
        <v>126</v>
      </c>
      <c r="F43" s="66">
        <v>192</v>
      </c>
      <c r="G43" s="32" t="s">
        <v>137</v>
      </c>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34"/>
      <c r="AI43" s="34"/>
      <c r="AJ43" s="34"/>
      <c r="AK43" s="34"/>
      <c r="AL43" s="34"/>
      <c r="AM43" s="34"/>
      <c r="AN43" s="34"/>
      <c r="AO43" s="34"/>
      <c r="AP43" s="34"/>
    </row>
    <row r="44" spans="1:42" s="105" customFormat="1" ht="32.25" customHeight="1">
      <c r="A44" s="39">
        <v>38</v>
      </c>
      <c r="B44" s="66">
        <v>528</v>
      </c>
      <c r="C44" s="40">
        <v>42790</v>
      </c>
      <c r="D44" s="39" t="s">
        <v>125</v>
      </c>
      <c r="E44" s="110" t="s">
        <v>126</v>
      </c>
      <c r="F44" s="66">
        <v>1969</v>
      </c>
      <c r="G44" s="32" t="s">
        <v>137</v>
      </c>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34"/>
      <c r="AI44" s="34"/>
      <c r="AJ44" s="34"/>
      <c r="AK44" s="34"/>
      <c r="AL44" s="34"/>
      <c r="AM44" s="34"/>
      <c r="AN44" s="34"/>
      <c r="AO44" s="34"/>
      <c r="AP44" s="34"/>
    </row>
    <row r="45" spans="1:42" s="105" customFormat="1" ht="38.25" customHeight="1">
      <c r="A45" s="39">
        <v>39</v>
      </c>
      <c r="B45" s="66">
        <v>529</v>
      </c>
      <c r="C45" s="40">
        <v>42790</v>
      </c>
      <c r="D45" s="39" t="s">
        <v>125</v>
      </c>
      <c r="E45" s="110" t="s">
        <v>126</v>
      </c>
      <c r="F45" s="66">
        <v>3490</v>
      </c>
      <c r="G45" s="32" t="s">
        <v>137</v>
      </c>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34"/>
      <c r="AI45" s="34"/>
      <c r="AJ45" s="34"/>
      <c r="AK45" s="34"/>
      <c r="AL45" s="34"/>
      <c r="AM45" s="34"/>
      <c r="AN45" s="34"/>
      <c r="AO45" s="34"/>
      <c r="AP45" s="34"/>
    </row>
    <row r="46" spans="1:42" s="105" customFormat="1" ht="33.75" customHeight="1">
      <c r="A46" s="39">
        <v>40</v>
      </c>
      <c r="B46" s="66">
        <v>15</v>
      </c>
      <c r="C46" s="40">
        <v>42793</v>
      </c>
      <c r="D46" s="39" t="s">
        <v>125</v>
      </c>
      <c r="E46" s="110" t="s">
        <v>126</v>
      </c>
      <c r="F46" s="107">
        <v>57</v>
      </c>
      <c r="G46" s="32" t="s">
        <v>141</v>
      </c>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34"/>
      <c r="AI46" s="34"/>
      <c r="AJ46" s="34"/>
      <c r="AK46" s="34"/>
      <c r="AL46" s="34"/>
      <c r="AM46" s="34"/>
      <c r="AN46" s="34"/>
      <c r="AO46" s="34"/>
      <c r="AP46" s="34"/>
    </row>
    <row r="47" spans="1:42" s="105" customFormat="1" ht="33" customHeight="1">
      <c r="A47" s="39">
        <v>41</v>
      </c>
      <c r="B47" s="66">
        <v>15</v>
      </c>
      <c r="C47" s="40">
        <v>42793</v>
      </c>
      <c r="D47" s="39" t="s">
        <v>125</v>
      </c>
      <c r="E47" s="110" t="s">
        <v>126</v>
      </c>
      <c r="F47" s="107">
        <v>265</v>
      </c>
      <c r="G47" s="32" t="s">
        <v>142</v>
      </c>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34"/>
      <c r="AI47" s="34"/>
      <c r="AJ47" s="34"/>
      <c r="AK47" s="34"/>
      <c r="AL47" s="34"/>
      <c r="AM47" s="34"/>
      <c r="AN47" s="34"/>
      <c r="AO47" s="34"/>
      <c r="AP47" s="34"/>
    </row>
    <row r="48" spans="1:42" s="105" customFormat="1" ht="33" customHeight="1">
      <c r="A48" s="39">
        <v>42</v>
      </c>
      <c r="B48" s="66">
        <v>15</v>
      </c>
      <c r="C48" s="40">
        <v>42793</v>
      </c>
      <c r="D48" s="39" t="s">
        <v>125</v>
      </c>
      <c r="E48" s="110" t="s">
        <v>126</v>
      </c>
      <c r="F48" s="107">
        <v>183</v>
      </c>
      <c r="G48" s="32" t="s">
        <v>143</v>
      </c>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34"/>
      <c r="AI48" s="34"/>
      <c r="AJ48" s="34"/>
      <c r="AK48" s="34"/>
      <c r="AL48" s="34"/>
      <c r="AM48" s="34"/>
      <c r="AN48" s="34"/>
      <c r="AO48" s="34"/>
      <c r="AP48" s="34"/>
    </row>
    <row r="49" spans="1:42" s="105" customFormat="1">
      <c r="A49" s="39"/>
      <c r="B49" s="39"/>
      <c r="C49" s="112" t="s">
        <v>144</v>
      </c>
      <c r="D49" s="39"/>
      <c r="E49" s="113" t="s">
        <v>126</v>
      </c>
      <c r="F49" s="114">
        <f>SUM(F7:F48)</f>
        <v>110754</v>
      </c>
      <c r="G49" s="32"/>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34"/>
      <c r="AF49" s="34"/>
      <c r="AG49" s="34"/>
      <c r="AH49" s="34"/>
      <c r="AI49" s="34"/>
      <c r="AJ49" s="34"/>
      <c r="AK49" s="34"/>
      <c r="AL49" s="34"/>
      <c r="AM49" s="34"/>
      <c r="AN49" s="34"/>
      <c r="AO49" s="34"/>
      <c r="AP49" s="34"/>
    </row>
    <row r="50" spans="1:42" s="105" customFormat="1" ht="33">
      <c r="A50" s="39">
        <v>43</v>
      </c>
      <c r="B50" s="39">
        <v>476</v>
      </c>
      <c r="C50" s="40">
        <v>42790</v>
      </c>
      <c r="D50" s="39" t="s">
        <v>125</v>
      </c>
      <c r="E50" s="110" t="s">
        <v>145</v>
      </c>
      <c r="F50" s="109">
        <v>1050</v>
      </c>
      <c r="G50" s="32" t="s">
        <v>146</v>
      </c>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34"/>
      <c r="AF50" s="34"/>
      <c r="AG50" s="34"/>
      <c r="AH50" s="34"/>
      <c r="AI50" s="34"/>
      <c r="AJ50" s="34"/>
      <c r="AK50" s="34"/>
      <c r="AL50" s="34"/>
      <c r="AM50" s="34"/>
      <c r="AN50" s="34"/>
      <c r="AO50" s="34"/>
      <c r="AP50" s="34"/>
    </row>
    <row r="51" spans="1:42" s="105" customFormat="1" ht="33">
      <c r="A51" s="39">
        <v>44</v>
      </c>
      <c r="B51" s="39">
        <v>490</v>
      </c>
      <c r="C51" s="40">
        <v>42790</v>
      </c>
      <c r="D51" s="39" t="s">
        <v>125</v>
      </c>
      <c r="E51" s="110" t="s">
        <v>145</v>
      </c>
      <c r="F51" s="109">
        <v>851</v>
      </c>
      <c r="G51" s="32" t="s">
        <v>147</v>
      </c>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34"/>
      <c r="AF51" s="34"/>
      <c r="AG51" s="34"/>
      <c r="AH51" s="34"/>
      <c r="AI51" s="34"/>
      <c r="AJ51" s="34"/>
      <c r="AK51" s="34"/>
      <c r="AL51" s="34"/>
      <c r="AM51" s="34"/>
      <c r="AN51" s="34"/>
      <c r="AO51" s="34"/>
      <c r="AP51" s="34"/>
    </row>
    <row r="52" spans="1:42" s="105" customFormat="1" ht="33">
      <c r="A52" s="39">
        <v>45</v>
      </c>
      <c r="B52" s="39">
        <v>504</v>
      </c>
      <c r="C52" s="40">
        <v>42790</v>
      </c>
      <c r="D52" s="39" t="s">
        <v>125</v>
      </c>
      <c r="E52" s="110" t="s">
        <v>145</v>
      </c>
      <c r="F52" s="109">
        <v>6956</v>
      </c>
      <c r="G52" s="32" t="s">
        <v>148</v>
      </c>
      <c r="H52" s="111"/>
      <c r="I52" s="111"/>
      <c r="J52" s="111"/>
      <c r="K52" s="111"/>
      <c r="L52" s="111"/>
      <c r="M52" s="111"/>
      <c r="N52" s="111"/>
      <c r="O52" s="111"/>
      <c r="P52" s="111"/>
      <c r="Q52" s="108"/>
      <c r="R52" s="108"/>
      <c r="S52" s="108"/>
      <c r="T52" s="108"/>
      <c r="U52" s="108"/>
      <c r="V52" s="108"/>
      <c r="W52" s="108"/>
      <c r="X52" s="108"/>
      <c r="Y52" s="108"/>
      <c r="Z52" s="108"/>
      <c r="AA52" s="108"/>
      <c r="AB52" s="108"/>
      <c r="AC52" s="108"/>
      <c r="AD52" s="108"/>
      <c r="AE52" s="34"/>
      <c r="AF52" s="34"/>
      <c r="AG52" s="34"/>
      <c r="AH52" s="34"/>
      <c r="AI52" s="34"/>
      <c r="AJ52" s="34"/>
      <c r="AK52" s="34"/>
      <c r="AL52" s="34"/>
      <c r="AM52" s="34"/>
      <c r="AN52" s="34"/>
      <c r="AO52" s="34"/>
      <c r="AP52" s="34"/>
    </row>
    <row r="53" spans="1:42" s="105" customFormat="1" ht="33">
      <c r="A53" s="39">
        <v>46</v>
      </c>
      <c r="B53" s="39">
        <v>519</v>
      </c>
      <c r="C53" s="40">
        <v>42790</v>
      </c>
      <c r="D53" s="39" t="s">
        <v>125</v>
      </c>
      <c r="E53" s="110" t="s">
        <v>145</v>
      </c>
      <c r="F53" s="109">
        <v>8014</v>
      </c>
      <c r="G53" s="32" t="s">
        <v>149</v>
      </c>
      <c r="H53" s="111"/>
      <c r="I53" s="111"/>
      <c r="J53" s="111"/>
      <c r="K53" s="111"/>
      <c r="L53" s="111"/>
      <c r="M53" s="111"/>
      <c r="N53" s="111"/>
      <c r="O53" s="111"/>
      <c r="P53" s="111"/>
      <c r="Q53" s="108"/>
      <c r="R53" s="108"/>
      <c r="S53" s="108"/>
      <c r="T53" s="108"/>
      <c r="U53" s="108"/>
      <c r="V53" s="108"/>
      <c r="W53" s="108"/>
      <c r="X53" s="108"/>
      <c r="Y53" s="108"/>
      <c r="Z53" s="108"/>
      <c r="AA53" s="108"/>
      <c r="AB53" s="108"/>
      <c r="AC53" s="108"/>
      <c r="AD53" s="108"/>
      <c r="AE53" s="34"/>
      <c r="AF53" s="34"/>
      <c r="AG53" s="34"/>
      <c r="AH53" s="34"/>
      <c r="AI53" s="34"/>
      <c r="AJ53" s="34"/>
      <c r="AK53" s="34"/>
      <c r="AL53" s="34"/>
      <c r="AM53" s="34"/>
      <c r="AN53" s="34"/>
      <c r="AO53" s="34"/>
      <c r="AP53" s="34"/>
    </row>
    <row r="54" spans="1:42" s="105" customFormat="1">
      <c r="A54" s="39"/>
      <c r="B54" s="39"/>
      <c r="C54" s="112" t="s">
        <v>144</v>
      </c>
      <c r="D54" s="39"/>
      <c r="E54" s="113" t="s">
        <v>145</v>
      </c>
      <c r="F54" s="114">
        <f>F50+F51+F52+F53</f>
        <v>16871</v>
      </c>
      <c r="G54" s="32"/>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34"/>
      <c r="AF54" s="34"/>
      <c r="AG54" s="34"/>
      <c r="AH54" s="34"/>
      <c r="AI54" s="34"/>
      <c r="AJ54" s="34"/>
      <c r="AK54" s="34"/>
      <c r="AL54" s="34"/>
      <c r="AM54" s="34"/>
      <c r="AN54" s="34"/>
      <c r="AO54" s="34"/>
      <c r="AP54" s="34"/>
    </row>
    <row r="55" spans="1:42" s="105" customFormat="1" ht="33">
      <c r="A55" s="39">
        <v>47</v>
      </c>
      <c r="B55" s="39">
        <v>477</v>
      </c>
      <c r="C55" s="40">
        <v>42790</v>
      </c>
      <c r="D55" s="39" t="s">
        <v>125</v>
      </c>
      <c r="E55" s="110" t="s">
        <v>150</v>
      </c>
      <c r="F55" s="109">
        <v>33</v>
      </c>
      <c r="G55" s="32" t="s">
        <v>151</v>
      </c>
      <c r="H55" s="111"/>
      <c r="I55" s="111"/>
      <c r="J55" s="111"/>
      <c r="K55" s="106"/>
      <c r="L55" s="111"/>
      <c r="M55" s="111"/>
      <c r="N55" s="111"/>
      <c r="O55" s="111"/>
      <c r="P55" s="111"/>
      <c r="Q55" s="108"/>
      <c r="R55" s="108"/>
      <c r="S55" s="108"/>
      <c r="T55" s="108"/>
      <c r="U55" s="108"/>
      <c r="V55" s="108"/>
      <c r="W55" s="108"/>
      <c r="X55" s="108"/>
      <c r="Y55" s="108"/>
      <c r="Z55" s="108"/>
      <c r="AA55" s="108"/>
      <c r="AB55" s="108"/>
      <c r="AC55" s="108"/>
      <c r="AD55" s="108"/>
      <c r="AE55" s="34"/>
      <c r="AF55" s="34"/>
      <c r="AG55" s="34"/>
      <c r="AH55" s="34"/>
      <c r="AI55" s="34"/>
      <c r="AJ55" s="34"/>
      <c r="AK55" s="34"/>
      <c r="AL55" s="34"/>
      <c r="AM55" s="34"/>
      <c r="AN55" s="34"/>
      <c r="AO55" s="34"/>
      <c r="AP55" s="34"/>
    </row>
    <row r="56" spans="1:42" s="105" customFormat="1" ht="33">
      <c r="A56" s="39">
        <v>48</v>
      </c>
      <c r="B56" s="39">
        <v>491</v>
      </c>
      <c r="C56" s="40">
        <v>42790</v>
      </c>
      <c r="D56" s="39" t="s">
        <v>125</v>
      </c>
      <c r="E56" s="110" t="s">
        <v>150</v>
      </c>
      <c r="F56" s="109">
        <v>27</v>
      </c>
      <c r="G56" s="32" t="s">
        <v>152</v>
      </c>
      <c r="H56" s="111"/>
      <c r="I56" s="111"/>
      <c r="J56" s="111"/>
      <c r="K56" s="106"/>
      <c r="L56" s="111"/>
      <c r="M56" s="111"/>
      <c r="N56" s="111"/>
      <c r="O56" s="111"/>
      <c r="P56" s="111"/>
      <c r="Q56" s="108"/>
      <c r="R56" s="108"/>
      <c r="S56" s="108"/>
      <c r="T56" s="108"/>
      <c r="U56" s="108"/>
      <c r="V56" s="108"/>
      <c r="W56" s="108"/>
      <c r="X56" s="108"/>
      <c r="Y56" s="108"/>
      <c r="Z56" s="108"/>
      <c r="AA56" s="108"/>
      <c r="AB56" s="108"/>
      <c r="AC56" s="108"/>
      <c r="AD56" s="108"/>
      <c r="AE56" s="34"/>
      <c r="AF56" s="34"/>
      <c r="AG56" s="34"/>
      <c r="AH56" s="34"/>
      <c r="AI56" s="34"/>
      <c r="AJ56" s="34"/>
      <c r="AK56" s="34"/>
      <c r="AL56" s="34"/>
      <c r="AM56" s="34"/>
      <c r="AN56" s="34"/>
      <c r="AO56" s="34"/>
      <c r="AP56" s="34"/>
    </row>
    <row r="57" spans="1:42" s="105" customFormat="1" ht="33">
      <c r="A57" s="39">
        <v>49</v>
      </c>
      <c r="B57" s="39">
        <v>505</v>
      </c>
      <c r="C57" s="40">
        <v>42790</v>
      </c>
      <c r="D57" s="39" t="s">
        <v>125</v>
      </c>
      <c r="E57" s="110" t="s">
        <v>150</v>
      </c>
      <c r="F57" s="109">
        <v>220</v>
      </c>
      <c r="G57" s="32" t="s">
        <v>153</v>
      </c>
      <c r="H57" s="111"/>
      <c r="I57" s="111"/>
      <c r="J57" s="111"/>
      <c r="K57" s="106"/>
      <c r="L57" s="111"/>
      <c r="M57" s="111"/>
      <c r="N57" s="111"/>
      <c r="O57" s="111"/>
      <c r="P57" s="111"/>
      <c r="Q57" s="108"/>
      <c r="R57" s="108"/>
      <c r="S57" s="108"/>
      <c r="T57" s="108"/>
      <c r="U57" s="108"/>
      <c r="V57" s="108"/>
      <c r="W57" s="108"/>
      <c r="X57" s="108"/>
      <c r="Y57" s="108"/>
      <c r="Z57" s="108"/>
      <c r="AA57" s="108"/>
      <c r="AB57" s="108"/>
      <c r="AC57" s="108"/>
      <c r="AD57" s="108"/>
      <c r="AE57" s="34"/>
      <c r="AF57" s="34"/>
      <c r="AG57" s="34"/>
      <c r="AH57" s="34"/>
      <c r="AI57" s="34"/>
      <c r="AJ57" s="34"/>
      <c r="AK57" s="34"/>
      <c r="AL57" s="34"/>
      <c r="AM57" s="34"/>
      <c r="AN57" s="34"/>
      <c r="AO57" s="34"/>
      <c r="AP57" s="34"/>
    </row>
    <row r="58" spans="1:42" s="105" customFormat="1" ht="33">
      <c r="A58" s="39">
        <v>50</v>
      </c>
      <c r="B58" s="39">
        <v>520</v>
      </c>
      <c r="C58" s="40">
        <v>42790</v>
      </c>
      <c r="D58" s="39" t="s">
        <v>125</v>
      </c>
      <c r="E58" s="110" t="s">
        <v>150</v>
      </c>
      <c r="F58" s="109">
        <v>254</v>
      </c>
      <c r="G58" s="32" t="s">
        <v>154</v>
      </c>
      <c r="H58" s="111"/>
      <c r="I58" s="111"/>
      <c r="J58" s="111"/>
      <c r="K58" s="106"/>
      <c r="L58" s="111"/>
      <c r="M58" s="111"/>
      <c r="N58" s="111"/>
      <c r="O58" s="111"/>
      <c r="P58" s="111"/>
      <c r="Q58" s="108"/>
      <c r="R58" s="108"/>
      <c r="S58" s="108"/>
      <c r="T58" s="108"/>
      <c r="U58" s="108"/>
      <c r="V58" s="108"/>
      <c r="W58" s="108"/>
      <c r="X58" s="108"/>
      <c r="Y58" s="108"/>
      <c r="Z58" s="108"/>
      <c r="AA58" s="108"/>
      <c r="AB58" s="108"/>
      <c r="AC58" s="108"/>
      <c r="AD58" s="108"/>
      <c r="AE58" s="34"/>
      <c r="AF58" s="34"/>
      <c r="AG58" s="34"/>
      <c r="AH58" s="34"/>
      <c r="AI58" s="34"/>
      <c r="AJ58" s="34"/>
      <c r="AK58" s="34"/>
      <c r="AL58" s="34"/>
      <c r="AM58" s="34"/>
      <c r="AN58" s="34"/>
      <c r="AO58" s="34"/>
      <c r="AP58" s="34"/>
    </row>
    <row r="59" spans="1:42" s="105" customFormat="1">
      <c r="A59" s="39"/>
      <c r="B59" s="39"/>
      <c r="C59" s="112" t="s">
        <v>144</v>
      </c>
      <c r="D59" s="39"/>
      <c r="E59" s="113" t="s">
        <v>150</v>
      </c>
      <c r="F59" s="114">
        <f>F55+F56+F57+F58</f>
        <v>534</v>
      </c>
      <c r="G59" s="32"/>
      <c r="H59" s="108"/>
      <c r="I59" s="108"/>
      <c r="J59" s="108"/>
      <c r="K59" s="34"/>
      <c r="L59" s="108"/>
      <c r="M59" s="108"/>
      <c r="N59" s="108"/>
      <c r="O59" s="108"/>
      <c r="P59" s="108"/>
      <c r="Q59" s="108"/>
      <c r="R59" s="108"/>
      <c r="S59" s="108"/>
      <c r="T59" s="108"/>
      <c r="U59" s="108"/>
      <c r="V59" s="108"/>
      <c r="W59" s="108"/>
      <c r="X59" s="108"/>
      <c r="Y59" s="108"/>
      <c r="Z59" s="108"/>
      <c r="AA59" s="108"/>
      <c r="AB59" s="108"/>
      <c r="AC59" s="108"/>
      <c r="AD59" s="108"/>
      <c r="AE59" s="34"/>
      <c r="AF59" s="34"/>
      <c r="AG59" s="34"/>
      <c r="AH59" s="34"/>
      <c r="AI59" s="34"/>
      <c r="AJ59" s="34"/>
      <c r="AK59" s="34"/>
      <c r="AL59" s="34"/>
      <c r="AM59" s="34"/>
      <c r="AN59" s="34"/>
      <c r="AO59" s="34"/>
      <c r="AP59" s="34"/>
    </row>
    <row r="60" spans="1:42" s="105" customFormat="1" ht="33">
      <c r="A60" s="39">
        <v>51</v>
      </c>
      <c r="B60" s="39">
        <v>478</v>
      </c>
      <c r="C60" s="40">
        <v>42790</v>
      </c>
      <c r="D60" s="39" t="s">
        <v>125</v>
      </c>
      <c r="E60" s="110" t="s">
        <v>155</v>
      </c>
      <c r="F60" s="109">
        <v>365</v>
      </c>
      <c r="G60" s="32" t="s">
        <v>156</v>
      </c>
      <c r="H60" s="111"/>
      <c r="I60" s="111"/>
      <c r="J60" s="111"/>
      <c r="K60" s="106"/>
      <c r="L60" s="111"/>
      <c r="M60" s="111"/>
      <c r="N60" s="111"/>
      <c r="O60" s="111"/>
      <c r="P60" s="108"/>
      <c r="Q60" s="108"/>
      <c r="R60" s="108"/>
      <c r="S60" s="108"/>
      <c r="T60" s="108"/>
      <c r="U60" s="108"/>
      <c r="V60" s="108"/>
      <c r="W60" s="108"/>
      <c r="X60" s="108"/>
      <c r="Y60" s="108"/>
      <c r="Z60" s="108"/>
      <c r="AA60" s="108"/>
      <c r="AB60" s="108"/>
      <c r="AC60" s="108"/>
      <c r="AD60" s="108"/>
      <c r="AE60" s="34"/>
      <c r="AF60" s="34"/>
      <c r="AG60" s="34"/>
      <c r="AH60" s="34"/>
      <c r="AI60" s="34"/>
      <c r="AJ60" s="34"/>
      <c r="AK60" s="34"/>
      <c r="AL60" s="34"/>
      <c r="AM60" s="34"/>
      <c r="AN60" s="34"/>
      <c r="AO60" s="34"/>
      <c r="AP60" s="34"/>
    </row>
    <row r="61" spans="1:42" s="105" customFormat="1" ht="33">
      <c r="A61" s="39">
        <v>52</v>
      </c>
      <c r="B61" s="39">
        <v>492</v>
      </c>
      <c r="C61" s="40">
        <v>42790</v>
      </c>
      <c r="D61" s="39" t="s">
        <v>125</v>
      </c>
      <c r="E61" s="110" t="s">
        <v>155</v>
      </c>
      <c r="F61" s="109">
        <v>297</v>
      </c>
      <c r="G61" s="32" t="s">
        <v>157</v>
      </c>
      <c r="H61" s="111"/>
      <c r="I61" s="111"/>
      <c r="J61" s="111"/>
      <c r="K61" s="106"/>
      <c r="L61" s="111"/>
      <c r="M61" s="111"/>
      <c r="N61" s="111"/>
      <c r="O61" s="111"/>
      <c r="P61" s="108"/>
      <c r="Q61" s="108"/>
      <c r="R61" s="108"/>
      <c r="S61" s="108"/>
      <c r="T61" s="108"/>
      <c r="U61" s="108"/>
      <c r="V61" s="108"/>
      <c r="W61" s="108"/>
      <c r="X61" s="108"/>
      <c r="Y61" s="108"/>
      <c r="Z61" s="108"/>
      <c r="AA61" s="108"/>
      <c r="AB61" s="108"/>
      <c r="AC61" s="108"/>
      <c r="AD61" s="108"/>
      <c r="AE61" s="34"/>
      <c r="AF61" s="34"/>
      <c r="AG61" s="34"/>
      <c r="AH61" s="34"/>
      <c r="AI61" s="34"/>
      <c r="AJ61" s="34"/>
      <c r="AK61" s="34"/>
      <c r="AL61" s="34"/>
      <c r="AM61" s="34"/>
      <c r="AN61" s="34"/>
      <c r="AO61" s="34"/>
      <c r="AP61" s="34"/>
    </row>
    <row r="62" spans="1:42" s="105" customFormat="1" ht="33">
      <c r="A62" s="39">
        <v>53</v>
      </c>
      <c r="B62" s="39">
        <v>506</v>
      </c>
      <c r="C62" s="40">
        <v>42790</v>
      </c>
      <c r="D62" s="39" t="s">
        <v>125</v>
      </c>
      <c r="E62" s="110" t="s">
        <v>155</v>
      </c>
      <c r="F62" s="109">
        <v>2342</v>
      </c>
      <c r="G62" s="32" t="s">
        <v>158</v>
      </c>
      <c r="H62" s="111"/>
      <c r="I62" s="111"/>
      <c r="J62" s="111"/>
      <c r="K62" s="106"/>
      <c r="L62" s="111"/>
      <c r="M62" s="111"/>
      <c r="N62" s="111"/>
      <c r="O62" s="111"/>
      <c r="P62" s="108"/>
      <c r="Q62" s="108"/>
      <c r="R62" s="108"/>
      <c r="S62" s="108"/>
      <c r="T62" s="108"/>
      <c r="U62" s="108"/>
      <c r="V62" s="108"/>
      <c r="W62" s="108"/>
      <c r="X62" s="108"/>
      <c r="Y62" s="108"/>
      <c r="Z62" s="108"/>
      <c r="AA62" s="108"/>
      <c r="AB62" s="108"/>
      <c r="AC62" s="108"/>
      <c r="AD62" s="108"/>
      <c r="AE62" s="34"/>
      <c r="AF62" s="34"/>
      <c r="AG62" s="34"/>
      <c r="AH62" s="34"/>
      <c r="AI62" s="34"/>
      <c r="AJ62" s="34"/>
      <c r="AK62" s="34"/>
      <c r="AL62" s="34"/>
      <c r="AM62" s="34"/>
      <c r="AN62" s="34"/>
      <c r="AO62" s="34"/>
      <c r="AP62" s="34"/>
    </row>
    <row r="63" spans="1:42" s="105" customFormat="1" ht="33">
      <c r="A63" s="39">
        <v>54</v>
      </c>
      <c r="B63" s="39">
        <v>521</v>
      </c>
      <c r="C63" s="40">
        <v>42790</v>
      </c>
      <c r="D63" s="39" t="s">
        <v>125</v>
      </c>
      <c r="E63" s="110" t="s">
        <v>155</v>
      </c>
      <c r="F63" s="109">
        <v>2755</v>
      </c>
      <c r="G63" s="32" t="s">
        <v>159</v>
      </c>
      <c r="H63" s="108"/>
      <c r="I63" s="108"/>
      <c r="J63" s="108"/>
      <c r="K63" s="34"/>
      <c r="L63" s="108"/>
      <c r="M63" s="108"/>
      <c r="N63" s="108"/>
      <c r="O63" s="108"/>
      <c r="P63" s="108"/>
      <c r="Q63" s="108"/>
      <c r="R63" s="108"/>
      <c r="S63" s="108"/>
      <c r="T63" s="108"/>
      <c r="U63" s="108"/>
      <c r="V63" s="108"/>
      <c r="W63" s="108"/>
      <c r="X63" s="108"/>
      <c r="Y63" s="108"/>
      <c r="Z63" s="108"/>
      <c r="AA63" s="108"/>
      <c r="AB63" s="108"/>
      <c r="AC63" s="108"/>
      <c r="AD63" s="108"/>
      <c r="AE63" s="34"/>
      <c r="AF63" s="34"/>
      <c r="AG63" s="34"/>
      <c r="AH63" s="34"/>
      <c r="AI63" s="34"/>
      <c r="AJ63" s="34"/>
      <c r="AK63" s="34"/>
      <c r="AL63" s="34"/>
      <c r="AM63" s="34"/>
      <c r="AN63" s="34"/>
      <c r="AO63" s="34"/>
      <c r="AP63" s="34"/>
    </row>
    <row r="64" spans="1:42" s="105" customFormat="1">
      <c r="A64" s="39"/>
      <c r="B64" s="39"/>
      <c r="C64" s="112" t="s">
        <v>144</v>
      </c>
      <c r="D64" s="39"/>
      <c r="E64" s="113" t="s">
        <v>155</v>
      </c>
      <c r="F64" s="114">
        <f>F60+F61+F62+F63</f>
        <v>5759</v>
      </c>
      <c r="G64" s="32"/>
      <c r="H64" s="108"/>
      <c r="I64" s="108"/>
      <c r="J64" s="108"/>
      <c r="K64" s="34"/>
      <c r="L64" s="108"/>
      <c r="M64" s="108"/>
      <c r="N64" s="108"/>
      <c r="O64" s="108"/>
      <c r="P64" s="108"/>
      <c r="Q64" s="108"/>
      <c r="R64" s="108"/>
      <c r="S64" s="108"/>
      <c r="T64" s="108"/>
      <c r="U64" s="108"/>
      <c r="V64" s="108"/>
      <c r="W64" s="108"/>
      <c r="X64" s="108"/>
      <c r="Y64" s="108"/>
      <c r="Z64" s="108"/>
      <c r="AA64" s="108"/>
      <c r="AB64" s="108"/>
      <c r="AC64" s="108"/>
      <c r="AD64" s="108"/>
      <c r="AE64" s="34"/>
      <c r="AF64" s="34"/>
      <c r="AG64" s="34"/>
      <c r="AH64" s="34"/>
      <c r="AI64" s="34"/>
      <c r="AJ64" s="34"/>
      <c r="AK64" s="34"/>
      <c r="AL64" s="34"/>
      <c r="AM64" s="34"/>
      <c r="AN64" s="34"/>
      <c r="AO64" s="34"/>
      <c r="AP64" s="34"/>
    </row>
    <row r="65" spans="1:42" s="105" customFormat="1" ht="33">
      <c r="A65" s="39">
        <v>55</v>
      </c>
      <c r="B65" s="39">
        <v>479</v>
      </c>
      <c r="C65" s="40">
        <v>42790</v>
      </c>
      <c r="D65" s="39" t="s">
        <v>125</v>
      </c>
      <c r="E65" s="110" t="s">
        <v>160</v>
      </c>
      <c r="F65" s="109">
        <v>11</v>
      </c>
      <c r="G65" s="32" t="s">
        <v>161</v>
      </c>
      <c r="H65" s="111"/>
      <c r="I65" s="111"/>
      <c r="J65" s="111"/>
      <c r="K65" s="106"/>
      <c r="L65" s="111"/>
      <c r="M65" s="111"/>
      <c r="N65" s="111"/>
      <c r="O65" s="111"/>
      <c r="P65" s="111"/>
      <c r="Q65" s="108"/>
      <c r="R65" s="108"/>
      <c r="S65" s="108"/>
      <c r="T65" s="108"/>
      <c r="U65" s="108"/>
      <c r="V65" s="108"/>
      <c r="W65" s="108"/>
      <c r="X65" s="108"/>
      <c r="Y65" s="108"/>
      <c r="Z65" s="108"/>
      <c r="AA65" s="108"/>
      <c r="AB65" s="108"/>
      <c r="AC65" s="108"/>
      <c r="AD65" s="108"/>
      <c r="AE65" s="34"/>
      <c r="AF65" s="34"/>
      <c r="AG65" s="34"/>
      <c r="AH65" s="34"/>
      <c r="AI65" s="34"/>
      <c r="AJ65" s="34"/>
      <c r="AK65" s="34"/>
      <c r="AL65" s="34"/>
      <c r="AM65" s="34"/>
      <c r="AN65" s="34"/>
      <c r="AO65" s="34"/>
      <c r="AP65" s="34"/>
    </row>
    <row r="66" spans="1:42" s="105" customFormat="1" ht="33">
      <c r="A66" s="39">
        <v>56</v>
      </c>
      <c r="B66" s="39">
        <v>493</v>
      </c>
      <c r="C66" s="40">
        <v>42790</v>
      </c>
      <c r="D66" s="39" t="s">
        <v>125</v>
      </c>
      <c r="E66" s="110" t="s">
        <v>160</v>
      </c>
      <c r="F66" s="109">
        <v>6</v>
      </c>
      <c r="G66" s="32" t="s">
        <v>162</v>
      </c>
      <c r="H66" s="111"/>
      <c r="I66" s="111"/>
      <c r="J66" s="111"/>
      <c r="K66" s="106"/>
      <c r="L66" s="111"/>
      <c r="M66" s="111"/>
      <c r="N66" s="111"/>
      <c r="O66" s="111"/>
      <c r="P66" s="111"/>
      <c r="Q66" s="108"/>
      <c r="R66" s="108"/>
      <c r="S66" s="108"/>
      <c r="T66" s="108"/>
      <c r="U66" s="108"/>
      <c r="V66" s="108"/>
      <c r="W66" s="108"/>
      <c r="X66" s="108"/>
      <c r="Y66" s="108"/>
      <c r="Z66" s="108"/>
      <c r="AA66" s="108"/>
      <c r="AB66" s="108"/>
      <c r="AC66" s="108"/>
      <c r="AD66" s="108"/>
      <c r="AE66" s="34"/>
      <c r="AF66" s="34"/>
      <c r="AG66" s="34"/>
      <c r="AH66" s="34"/>
      <c r="AI66" s="34"/>
      <c r="AJ66" s="34"/>
      <c r="AK66" s="34"/>
      <c r="AL66" s="34"/>
      <c r="AM66" s="34"/>
      <c r="AN66" s="34"/>
      <c r="AO66" s="34"/>
      <c r="AP66" s="34"/>
    </row>
    <row r="67" spans="1:42" s="105" customFormat="1" ht="33">
      <c r="A67" s="39">
        <v>57</v>
      </c>
      <c r="B67" s="39">
        <v>507</v>
      </c>
      <c r="C67" s="40">
        <v>42790</v>
      </c>
      <c r="D67" s="39" t="s">
        <v>125</v>
      </c>
      <c r="E67" s="110" t="s">
        <v>160</v>
      </c>
      <c r="F67" s="109">
        <v>70</v>
      </c>
      <c r="G67" s="32" t="s">
        <v>163</v>
      </c>
      <c r="H67" s="111"/>
      <c r="I67" s="111"/>
      <c r="J67" s="111"/>
      <c r="K67" s="106"/>
      <c r="L67" s="111"/>
      <c r="M67" s="111"/>
      <c r="N67" s="111"/>
      <c r="O67" s="111"/>
      <c r="P67" s="111"/>
      <c r="Q67" s="108"/>
      <c r="R67" s="108"/>
      <c r="S67" s="108"/>
      <c r="T67" s="108"/>
      <c r="U67" s="108"/>
      <c r="V67" s="108"/>
      <c r="W67" s="108"/>
      <c r="X67" s="108"/>
      <c r="Y67" s="108"/>
      <c r="Z67" s="108"/>
      <c r="AA67" s="108"/>
      <c r="AB67" s="108"/>
      <c r="AC67" s="108"/>
      <c r="AD67" s="108"/>
      <c r="AE67" s="34"/>
      <c r="AF67" s="34"/>
      <c r="AG67" s="34"/>
      <c r="AH67" s="34"/>
      <c r="AI67" s="34"/>
      <c r="AJ67" s="34"/>
      <c r="AK67" s="34"/>
      <c r="AL67" s="34"/>
      <c r="AM67" s="34"/>
      <c r="AN67" s="34"/>
      <c r="AO67" s="34"/>
      <c r="AP67" s="34"/>
    </row>
    <row r="68" spans="1:42" s="105" customFormat="1" ht="33">
      <c r="A68" s="39">
        <v>58</v>
      </c>
      <c r="B68" s="39">
        <v>522</v>
      </c>
      <c r="C68" s="40">
        <v>42790</v>
      </c>
      <c r="D68" s="39" t="s">
        <v>125</v>
      </c>
      <c r="E68" s="110" t="s">
        <v>160</v>
      </c>
      <c r="F68" s="109">
        <v>81</v>
      </c>
      <c r="G68" s="32" t="s">
        <v>164</v>
      </c>
      <c r="H68" s="111"/>
      <c r="I68" s="111"/>
      <c r="J68" s="111"/>
      <c r="K68" s="106"/>
      <c r="L68" s="111"/>
      <c r="M68" s="111"/>
      <c r="N68" s="111"/>
      <c r="O68" s="111"/>
      <c r="P68" s="111"/>
      <c r="Q68" s="108"/>
      <c r="R68" s="108"/>
      <c r="S68" s="108"/>
      <c r="T68" s="108"/>
      <c r="U68" s="108"/>
      <c r="V68" s="108"/>
      <c r="W68" s="108"/>
      <c r="X68" s="108"/>
      <c r="Y68" s="108"/>
      <c r="Z68" s="108"/>
      <c r="AA68" s="108"/>
      <c r="AB68" s="108"/>
      <c r="AC68" s="108"/>
      <c r="AD68" s="108"/>
      <c r="AE68" s="34"/>
      <c r="AF68" s="34"/>
      <c r="AG68" s="34"/>
      <c r="AH68" s="34"/>
      <c r="AI68" s="34"/>
      <c r="AJ68" s="34"/>
      <c r="AK68" s="34"/>
      <c r="AL68" s="34"/>
      <c r="AM68" s="34"/>
      <c r="AN68" s="34"/>
      <c r="AO68" s="34"/>
      <c r="AP68" s="34"/>
    </row>
    <row r="69" spans="1:42" s="105" customFormat="1">
      <c r="A69" s="39"/>
      <c r="B69" s="39"/>
      <c r="C69" s="112" t="s">
        <v>144</v>
      </c>
      <c r="D69" s="39"/>
      <c r="E69" s="113" t="s">
        <v>160</v>
      </c>
      <c r="F69" s="114">
        <f>F65+F66+F67+F68</f>
        <v>168</v>
      </c>
      <c r="G69" s="32"/>
      <c r="H69" s="108"/>
      <c r="I69" s="108"/>
      <c r="J69" s="108"/>
      <c r="K69" s="34"/>
      <c r="L69" s="108"/>
      <c r="M69" s="108"/>
      <c r="N69" s="108"/>
      <c r="O69" s="108"/>
      <c r="P69" s="108"/>
      <c r="Q69" s="108"/>
      <c r="R69" s="108"/>
      <c r="S69" s="108"/>
      <c r="T69" s="108"/>
      <c r="U69" s="108"/>
      <c r="V69" s="108"/>
      <c r="W69" s="108"/>
      <c r="X69" s="108"/>
      <c r="Y69" s="108"/>
      <c r="Z69" s="108"/>
      <c r="AA69" s="108"/>
      <c r="AB69" s="108"/>
      <c r="AC69" s="108"/>
      <c r="AD69" s="108"/>
      <c r="AE69" s="34"/>
      <c r="AF69" s="34"/>
      <c r="AG69" s="34"/>
      <c r="AH69" s="34"/>
      <c r="AI69" s="34"/>
      <c r="AJ69" s="34"/>
      <c r="AK69" s="34"/>
      <c r="AL69" s="34"/>
      <c r="AM69" s="34"/>
      <c r="AN69" s="34"/>
      <c r="AO69" s="34"/>
      <c r="AP69" s="34"/>
    </row>
    <row r="70" spans="1:42" s="105" customFormat="1" ht="33">
      <c r="A70" s="39">
        <v>59</v>
      </c>
      <c r="B70" s="39">
        <v>480</v>
      </c>
      <c r="C70" s="40">
        <v>42790</v>
      </c>
      <c r="D70" s="39" t="s">
        <v>125</v>
      </c>
      <c r="E70" s="110" t="s">
        <v>165</v>
      </c>
      <c r="F70" s="109">
        <v>56</v>
      </c>
      <c r="G70" s="32" t="s">
        <v>166</v>
      </c>
      <c r="H70" s="111"/>
      <c r="I70" s="111"/>
      <c r="J70" s="111"/>
      <c r="K70" s="106"/>
      <c r="L70" s="111"/>
      <c r="M70" s="111"/>
      <c r="N70" s="111"/>
      <c r="O70" s="111"/>
      <c r="P70" s="111"/>
      <c r="Q70" s="108"/>
      <c r="R70" s="108"/>
      <c r="S70" s="108"/>
      <c r="T70" s="108"/>
      <c r="U70" s="108"/>
      <c r="V70" s="108"/>
      <c r="W70" s="108"/>
      <c r="X70" s="108"/>
      <c r="Y70" s="108"/>
      <c r="Z70" s="108"/>
      <c r="AA70" s="108"/>
      <c r="AB70" s="108"/>
      <c r="AC70" s="108"/>
      <c r="AD70" s="108"/>
      <c r="AE70" s="34"/>
      <c r="AF70" s="34"/>
      <c r="AG70" s="34"/>
      <c r="AH70" s="34"/>
      <c r="AI70" s="34"/>
      <c r="AJ70" s="34"/>
      <c r="AK70" s="34"/>
      <c r="AL70" s="34"/>
      <c r="AM70" s="34"/>
      <c r="AN70" s="34"/>
      <c r="AO70" s="34"/>
      <c r="AP70" s="34"/>
    </row>
    <row r="71" spans="1:42" s="105" customFormat="1" ht="33">
      <c r="A71" s="90">
        <v>60</v>
      </c>
      <c r="B71" s="39">
        <v>494</v>
      </c>
      <c r="C71" s="40">
        <v>42790</v>
      </c>
      <c r="D71" s="39" t="s">
        <v>125</v>
      </c>
      <c r="E71" s="110" t="s">
        <v>165</v>
      </c>
      <c r="F71" s="39">
        <v>46</v>
      </c>
      <c r="G71" s="32" t="s">
        <v>167</v>
      </c>
      <c r="H71" s="111"/>
      <c r="I71" s="111"/>
      <c r="J71" s="111"/>
      <c r="K71" s="106"/>
      <c r="L71" s="111"/>
      <c r="M71" s="111"/>
      <c r="N71" s="111"/>
      <c r="O71" s="111"/>
      <c r="P71" s="111"/>
      <c r="Q71" s="108"/>
      <c r="R71" s="108"/>
      <c r="S71" s="108"/>
      <c r="T71" s="108"/>
      <c r="U71" s="108"/>
      <c r="V71" s="108"/>
      <c r="W71" s="108"/>
      <c r="X71" s="108"/>
      <c r="Y71" s="108"/>
      <c r="Z71" s="108"/>
      <c r="AA71" s="108"/>
      <c r="AB71" s="108"/>
      <c r="AC71" s="108"/>
      <c r="AD71" s="108"/>
      <c r="AE71" s="34"/>
      <c r="AF71" s="34"/>
      <c r="AG71" s="34"/>
      <c r="AH71" s="34"/>
      <c r="AI71" s="34"/>
      <c r="AJ71" s="34"/>
      <c r="AK71" s="34"/>
      <c r="AL71" s="34"/>
      <c r="AM71" s="34"/>
      <c r="AN71" s="34"/>
      <c r="AO71" s="34"/>
      <c r="AP71" s="34"/>
    </row>
    <row r="72" spans="1:42" s="105" customFormat="1" ht="33">
      <c r="A72" s="90">
        <v>61</v>
      </c>
      <c r="B72" s="39">
        <v>508</v>
      </c>
      <c r="C72" s="40">
        <v>42790</v>
      </c>
      <c r="D72" s="39" t="s">
        <v>125</v>
      </c>
      <c r="E72" s="110" t="s">
        <v>165</v>
      </c>
      <c r="F72" s="39">
        <v>374</v>
      </c>
      <c r="G72" s="32" t="s">
        <v>168</v>
      </c>
      <c r="H72" s="111"/>
      <c r="I72" s="111"/>
      <c r="J72" s="111"/>
      <c r="K72" s="106"/>
      <c r="L72" s="111"/>
      <c r="M72" s="111"/>
      <c r="N72" s="111"/>
      <c r="O72" s="111"/>
      <c r="P72" s="111"/>
      <c r="Q72" s="108"/>
      <c r="R72" s="108"/>
      <c r="S72" s="108"/>
      <c r="T72" s="108"/>
      <c r="U72" s="108"/>
      <c r="V72" s="108"/>
      <c r="W72" s="108"/>
      <c r="X72" s="108"/>
      <c r="Y72" s="108"/>
      <c r="Z72" s="108"/>
      <c r="AA72" s="108"/>
      <c r="AB72" s="108"/>
      <c r="AC72" s="108"/>
      <c r="AD72" s="108"/>
      <c r="AE72" s="34"/>
      <c r="AF72" s="34"/>
      <c r="AG72" s="34"/>
      <c r="AH72" s="34"/>
      <c r="AI72" s="34"/>
      <c r="AJ72" s="34"/>
      <c r="AK72" s="34"/>
      <c r="AL72" s="34"/>
      <c r="AM72" s="34"/>
      <c r="AN72" s="34"/>
      <c r="AO72" s="34"/>
      <c r="AP72" s="34"/>
    </row>
    <row r="73" spans="1:42" s="105" customFormat="1" ht="33">
      <c r="A73" s="90">
        <v>62</v>
      </c>
      <c r="B73" s="39"/>
      <c r="C73" s="40">
        <v>42790</v>
      </c>
      <c r="D73" s="39" t="s">
        <v>125</v>
      </c>
      <c r="E73" s="110" t="s">
        <v>165</v>
      </c>
      <c r="F73" s="39">
        <v>431</v>
      </c>
      <c r="G73" s="32" t="s">
        <v>164</v>
      </c>
      <c r="H73" s="111"/>
      <c r="I73" s="111"/>
      <c r="J73" s="111"/>
      <c r="K73" s="106"/>
      <c r="L73" s="111"/>
      <c r="M73" s="111"/>
      <c r="N73" s="111"/>
      <c r="O73" s="111"/>
      <c r="P73" s="111"/>
      <c r="Q73" s="108"/>
      <c r="R73" s="108"/>
      <c r="S73" s="108"/>
      <c r="T73" s="108"/>
      <c r="U73" s="108"/>
      <c r="V73" s="108"/>
      <c r="W73" s="108"/>
      <c r="X73" s="108"/>
      <c r="Y73" s="108"/>
      <c r="Z73" s="108"/>
      <c r="AA73" s="108"/>
      <c r="AB73" s="108"/>
      <c r="AC73" s="108"/>
      <c r="AD73" s="108"/>
      <c r="AE73" s="34"/>
      <c r="AF73" s="34"/>
      <c r="AG73" s="34"/>
      <c r="AH73" s="34"/>
      <c r="AI73" s="34"/>
      <c r="AJ73" s="34"/>
      <c r="AK73" s="34"/>
      <c r="AL73" s="34"/>
      <c r="AM73" s="34"/>
      <c r="AN73" s="34"/>
      <c r="AO73" s="34"/>
      <c r="AP73" s="34"/>
    </row>
    <row r="74" spans="1:42" s="105" customFormat="1">
      <c r="A74" s="115"/>
      <c r="B74" s="34"/>
      <c r="C74" s="116" t="s">
        <v>144</v>
      </c>
      <c r="D74" s="115"/>
      <c r="E74" s="117" t="s">
        <v>165</v>
      </c>
      <c r="F74" s="3">
        <f>F70+F71+F72+F73</f>
        <v>907</v>
      </c>
      <c r="G74" s="68"/>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row>
    <row r="75" spans="1:42" s="105" customFormat="1">
      <c r="A75" s="66"/>
      <c r="B75" s="66"/>
      <c r="C75" s="66"/>
      <c r="D75" s="66"/>
      <c r="E75" s="41" t="s">
        <v>33</v>
      </c>
      <c r="F75" s="118">
        <f>F49+F54+F59+F64+F69+F74</f>
        <v>134993</v>
      </c>
      <c r="G75" s="68"/>
      <c r="K75" s="34"/>
    </row>
    <row r="76" spans="1:42">
      <c r="A76" s="105"/>
      <c r="B76" s="105"/>
      <c r="C76" s="105"/>
      <c r="D76" s="105"/>
      <c r="E76" s="105"/>
      <c r="F76" s="105"/>
      <c r="G76" s="120"/>
      <c r="H76" s="105"/>
      <c r="I76" s="105"/>
      <c r="J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row>
    <row r="77" spans="1:42">
      <c r="A77" s="105"/>
      <c r="B77" s="105"/>
      <c r="C77" s="105"/>
      <c r="D77" s="105"/>
      <c r="E77" s="105"/>
      <c r="F77" s="105"/>
      <c r="G77" s="120"/>
      <c r="H77" s="105"/>
      <c r="I77" s="105"/>
      <c r="J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row>
    <row r="78" spans="1:42">
      <c r="A78" s="105"/>
      <c r="B78" s="105"/>
      <c r="C78" s="105"/>
      <c r="D78" s="105"/>
      <c r="E78" s="105"/>
      <c r="F78" s="105"/>
      <c r="G78" s="120"/>
      <c r="H78" s="105"/>
      <c r="I78" s="105"/>
      <c r="J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row>
    <row r="79" spans="1:42">
      <c r="A79" s="105"/>
      <c r="B79" s="105"/>
      <c r="C79" s="105"/>
      <c r="D79" s="105"/>
      <c r="E79" s="105"/>
      <c r="F79" s="105"/>
      <c r="G79" s="120"/>
      <c r="H79" s="105"/>
      <c r="I79" s="105"/>
      <c r="J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row>
    <row r="80" spans="1:42">
      <c r="A80" s="105"/>
      <c r="B80" s="105"/>
      <c r="C80" s="105"/>
      <c r="D80" s="105"/>
      <c r="E80" s="105"/>
      <c r="F80" s="105"/>
      <c r="G80" s="120"/>
      <c r="H80" s="105"/>
      <c r="I80" s="105"/>
      <c r="J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row>
    <row r="81" spans="1:34">
      <c r="A81" s="105"/>
      <c r="B81" s="105"/>
      <c r="C81" s="105"/>
      <c r="D81" s="105"/>
      <c r="E81" s="105"/>
      <c r="F81" s="105"/>
      <c r="G81" s="120"/>
      <c r="H81" s="105"/>
      <c r="I81" s="105"/>
      <c r="J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row>
    <row r="82" spans="1:34">
      <c r="A82" s="105"/>
      <c r="B82" s="105"/>
      <c r="C82" s="105"/>
      <c r="D82" s="105"/>
      <c r="E82" s="105"/>
      <c r="F82" s="105"/>
      <c r="G82" s="120"/>
      <c r="H82" s="105"/>
      <c r="I82" s="105"/>
      <c r="J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L13" sqref="L13"/>
    </sheetView>
  </sheetViews>
  <sheetFormatPr defaultRowHeight="16.5"/>
  <cols>
    <col min="1" max="2" width="9.140625" style="2"/>
    <col min="3" max="3" width="11.7109375" style="2" customWidth="1"/>
    <col min="4" max="4" width="10.140625" style="2" customWidth="1"/>
    <col min="5" max="5" width="17" style="2" customWidth="1"/>
    <col min="6" max="6" width="18.5703125" style="2" customWidth="1"/>
    <col min="7" max="7" width="74.42578125" style="2" customWidth="1"/>
    <col min="8" max="8" width="9.140625" style="2"/>
    <col min="9" max="9" width="11.85546875" style="2" bestFit="1" customWidth="1"/>
    <col min="10" max="258" width="9.140625" style="2"/>
    <col min="259" max="259" width="11.7109375" style="2" customWidth="1"/>
    <col min="260" max="260" width="10.140625" style="2" customWidth="1"/>
    <col min="261" max="261" width="9.140625" style="2"/>
    <col min="262" max="262" width="14.5703125" style="2" customWidth="1"/>
    <col min="263" max="263" width="73.140625" style="2" customWidth="1"/>
    <col min="264" max="514" width="9.140625" style="2"/>
    <col min="515" max="515" width="11.7109375" style="2" customWidth="1"/>
    <col min="516" max="516" width="10.140625" style="2" customWidth="1"/>
    <col min="517" max="517" width="9.140625" style="2"/>
    <col min="518" max="518" width="14.5703125" style="2" customWidth="1"/>
    <col min="519" max="519" width="73.140625" style="2" customWidth="1"/>
    <col min="520" max="770" width="9.140625" style="2"/>
    <col min="771" max="771" width="11.7109375" style="2" customWidth="1"/>
    <col min="772" max="772" width="10.140625" style="2" customWidth="1"/>
    <col min="773" max="773" width="9.140625" style="2"/>
    <col min="774" max="774" width="14.5703125" style="2" customWidth="1"/>
    <col min="775" max="775" width="73.140625" style="2" customWidth="1"/>
    <col min="776" max="1026" width="9.140625" style="2"/>
    <col min="1027" max="1027" width="11.7109375" style="2" customWidth="1"/>
    <col min="1028" max="1028" width="10.140625" style="2" customWidth="1"/>
    <col min="1029" max="1029" width="9.140625" style="2"/>
    <col min="1030" max="1030" width="14.5703125" style="2" customWidth="1"/>
    <col min="1031" max="1031" width="73.140625" style="2" customWidth="1"/>
    <col min="1032" max="1282" width="9.140625" style="2"/>
    <col min="1283" max="1283" width="11.7109375" style="2" customWidth="1"/>
    <col min="1284" max="1284" width="10.140625" style="2" customWidth="1"/>
    <col min="1285" max="1285" width="9.140625" style="2"/>
    <col min="1286" max="1286" width="14.5703125" style="2" customWidth="1"/>
    <col min="1287" max="1287" width="73.140625" style="2" customWidth="1"/>
    <col min="1288" max="1538" width="9.140625" style="2"/>
    <col min="1539" max="1539" width="11.7109375" style="2" customWidth="1"/>
    <col min="1540" max="1540" width="10.140625" style="2" customWidth="1"/>
    <col min="1541" max="1541" width="9.140625" style="2"/>
    <col min="1542" max="1542" width="14.5703125" style="2" customWidth="1"/>
    <col min="1543" max="1543" width="73.140625" style="2" customWidth="1"/>
    <col min="1544" max="1794" width="9.140625" style="2"/>
    <col min="1795" max="1795" width="11.7109375" style="2" customWidth="1"/>
    <col min="1796" max="1796" width="10.140625" style="2" customWidth="1"/>
    <col min="1797" max="1797" width="9.140625" style="2"/>
    <col min="1798" max="1798" width="14.5703125" style="2" customWidth="1"/>
    <col min="1799" max="1799" width="73.140625" style="2" customWidth="1"/>
    <col min="1800" max="2050" width="9.140625" style="2"/>
    <col min="2051" max="2051" width="11.7109375" style="2" customWidth="1"/>
    <col min="2052" max="2052" width="10.140625" style="2" customWidth="1"/>
    <col min="2053" max="2053" width="9.140625" style="2"/>
    <col min="2054" max="2054" width="14.5703125" style="2" customWidth="1"/>
    <col min="2055" max="2055" width="73.140625" style="2" customWidth="1"/>
    <col min="2056" max="2306" width="9.140625" style="2"/>
    <col min="2307" max="2307" width="11.7109375" style="2" customWidth="1"/>
    <col min="2308" max="2308" width="10.140625" style="2" customWidth="1"/>
    <col min="2309" max="2309" width="9.140625" style="2"/>
    <col min="2310" max="2310" width="14.5703125" style="2" customWidth="1"/>
    <col min="2311" max="2311" width="73.140625" style="2" customWidth="1"/>
    <col min="2312" max="2562" width="9.140625" style="2"/>
    <col min="2563" max="2563" width="11.7109375" style="2" customWidth="1"/>
    <col min="2564" max="2564" width="10.140625" style="2" customWidth="1"/>
    <col min="2565" max="2565" width="9.140625" style="2"/>
    <col min="2566" max="2566" width="14.5703125" style="2" customWidth="1"/>
    <col min="2567" max="2567" width="73.140625" style="2" customWidth="1"/>
    <col min="2568" max="2818" width="9.140625" style="2"/>
    <col min="2819" max="2819" width="11.7109375" style="2" customWidth="1"/>
    <col min="2820" max="2820" width="10.140625" style="2" customWidth="1"/>
    <col min="2821" max="2821" width="9.140625" style="2"/>
    <col min="2822" max="2822" width="14.5703125" style="2" customWidth="1"/>
    <col min="2823" max="2823" width="73.140625" style="2" customWidth="1"/>
    <col min="2824" max="3074" width="9.140625" style="2"/>
    <col min="3075" max="3075" width="11.7109375" style="2" customWidth="1"/>
    <col min="3076" max="3076" width="10.140625" style="2" customWidth="1"/>
    <col min="3077" max="3077" width="9.140625" style="2"/>
    <col min="3078" max="3078" width="14.5703125" style="2" customWidth="1"/>
    <col min="3079" max="3079" width="73.140625" style="2" customWidth="1"/>
    <col min="3080" max="3330" width="9.140625" style="2"/>
    <col min="3331" max="3331" width="11.7109375" style="2" customWidth="1"/>
    <col min="3332" max="3332" width="10.140625" style="2" customWidth="1"/>
    <col min="3333" max="3333" width="9.140625" style="2"/>
    <col min="3334" max="3334" width="14.5703125" style="2" customWidth="1"/>
    <col min="3335" max="3335" width="73.140625" style="2" customWidth="1"/>
    <col min="3336" max="3586" width="9.140625" style="2"/>
    <col min="3587" max="3587" width="11.7109375" style="2" customWidth="1"/>
    <col min="3588" max="3588" width="10.140625" style="2" customWidth="1"/>
    <col min="3589" max="3589" width="9.140625" style="2"/>
    <col min="3590" max="3590" width="14.5703125" style="2" customWidth="1"/>
    <col min="3591" max="3591" width="73.140625" style="2" customWidth="1"/>
    <col min="3592" max="3842" width="9.140625" style="2"/>
    <col min="3843" max="3843" width="11.7109375" style="2" customWidth="1"/>
    <col min="3844" max="3844" width="10.140625" style="2" customWidth="1"/>
    <col min="3845" max="3845" width="9.140625" style="2"/>
    <col min="3846" max="3846" width="14.5703125" style="2" customWidth="1"/>
    <col min="3847" max="3847" width="73.140625" style="2" customWidth="1"/>
    <col min="3848" max="4098" width="9.140625" style="2"/>
    <col min="4099" max="4099" width="11.7109375" style="2" customWidth="1"/>
    <col min="4100" max="4100" width="10.140625" style="2" customWidth="1"/>
    <col min="4101" max="4101" width="9.140625" style="2"/>
    <col min="4102" max="4102" width="14.5703125" style="2" customWidth="1"/>
    <col min="4103" max="4103" width="73.140625" style="2" customWidth="1"/>
    <col min="4104" max="4354" width="9.140625" style="2"/>
    <col min="4355" max="4355" width="11.7109375" style="2" customWidth="1"/>
    <col min="4356" max="4356" width="10.140625" style="2" customWidth="1"/>
    <col min="4357" max="4357" width="9.140625" style="2"/>
    <col min="4358" max="4358" width="14.5703125" style="2" customWidth="1"/>
    <col min="4359" max="4359" width="73.140625" style="2" customWidth="1"/>
    <col min="4360" max="4610" width="9.140625" style="2"/>
    <col min="4611" max="4611" width="11.7109375" style="2" customWidth="1"/>
    <col min="4612" max="4612" width="10.140625" style="2" customWidth="1"/>
    <col min="4613" max="4613" width="9.140625" style="2"/>
    <col min="4614" max="4614" width="14.5703125" style="2" customWidth="1"/>
    <col min="4615" max="4615" width="73.140625" style="2" customWidth="1"/>
    <col min="4616" max="4866" width="9.140625" style="2"/>
    <col min="4867" max="4867" width="11.7109375" style="2" customWidth="1"/>
    <col min="4868" max="4868" width="10.140625" style="2" customWidth="1"/>
    <col min="4869" max="4869" width="9.140625" style="2"/>
    <col min="4870" max="4870" width="14.5703125" style="2" customWidth="1"/>
    <col min="4871" max="4871" width="73.140625" style="2" customWidth="1"/>
    <col min="4872" max="5122" width="9.140625" style="2"/>
    <col min="5123" max="5123" width="11.7109375" style="2" customWidth="1"/>
    <col min="5124" max="5124" width="10.140625" style="2" customWidth="1"/>
    <col min="5125" max="5125" width="9.140625" style="2"/>
    <col min="5126" max="5126" width="14.5703125" style="2" customWidth="1"/>
    <col min="5127" max="5127" width="73.140625" style="2" customWidth="1"/>
    <col min="5128" max="5378" width="9.140625" style="2"/>
    <col min="5379" max="5379" width="11.7109375" style="2" customWidth="1"/>
    <col min="5380" max="5380" width="10.140625" style="2" customWidth="1"/>
    <col min="5381" max="5381" width="9.140625" style="2"/>
    <col min="5382" max="5382" width="14.5703125" style="2" customWidth="1"/>
    <col min="5383" max="5383" width="73.140625" style="2" customWidth="1"/>
    <col min="5384" max="5634" width="9.140625" style="2"/>
    <col min="5635" max="5635" width="11.7109375" style="2" customWidth="1"/>
    <col min="5636" max="5636" width="10.140625" style="2" customWidth="1"/>
    <col min="5637" max="5637" width="9.140625" style="2"/>
    <col min="5638" max="5638" width="14.5703125" style="2" customWidth="1"/>
    <col min="5639" max="5639" width="73.140625" style="2" customWidth="1"/>
    <col min="5640" max="5890" width="9.140625" style="2"/>
    <col min="5891" max="5891" width="11.7109375" style="2" customWidth="1"/>
    <col min="5892" max="5892" width="10.140625" style="2" customWidth="1"/>
    <col min="5893" max="5893" width="9.140625" style="2"/>
    <col min="5894" max="5894" width="14.5703125" style="2" customWidth="1"/>
    <col min="5895" max="5895" width="73.140625" style="2" customWidth="1"/>
    <col min="5896" max="6146" width="9.140625" style="2"/>
    <col min="6147" max="6147" width="11.7109375" style="2" customWidth="1"/>
    <col min="6148" max="6148" width="10.140625" style="2" customWidth="1"/>
    <col min="6149" max="6149" width="9.140625" style="2"/>
    <col min="6150" max="6150" width="14.5703125" style="2" customWidth="1"/>
    <col min="6151" max="6151" width="73.140625" style="2" customWidth="1"/>
    <col min="6152" max="6402" width="9.140625" style="2"/>
    <col min="6403" max="6403" width="11.7109375" style="2" customWidth="1"/>
    <col min="6404" max="6404" width="10.140625" style="2" customWidth="1"/>
    <col min="6405" max="6405" width="9.140625" style="2"/>
    <col min="6406" max="6406" width="14.5703125" style="2" customWidth="1"/>
    <col min="6407" max="6407" width="73.140625" style="2" customWidth="1"/>
    <col min="6408" max="6658" width="9.140625" style="2"/>
    <col min="6659" max="6659" width="11.7109375" style="2" customWidth="1"/>
    <col min="6660" max="6660" width="10.140625" style="2" customWidth="1"/>
    <col min="6661" max="6661" width="9.140625" style="2"/>
    <col min="6662" max="6662" width="14.5703125" style="2" customWidth="1"/>
    <col min="6663" max="6663" width="73.140625" style="2" customWidth="1"/>
    <col min="6664" max="6914" width="9.140625" style="2"/>
    <col min="6915" max="6915" width="11.7109375" style="2" customWidth="1"/>
    <col min="6916" max="6916" width="10.140625" style="2" customWidth="1"/>
    <col min="6917" max="6917" width="9.140625" style="2"/>
    <col min="6918" max="6918" width="14.5703125" style="2" customWidth="1"/>
    <col min="6919" max="6919" width="73.140625" style="2" customWidth="1"/>
    <col min="6920" max="7170" width="9.140625" style="2"/>
    <col min="7171" max="7171" width="11.7109375" style="2" customWidth="1"/>
    <col min="7172" max="7172" width="10.140625" style="2" customWidth="1"/>
    <col min="7173" max="7173" width="9.140625" style="2"/>
    <col min="7174" max="7174" width="14.5703125" style="2" customWidth="1"/>
    <col min="7175" max="7175" width="73.140625" style="2" customWidth="1"/>
    <col min="7176" max="7426" width="9.140625" style="2"/>
    <col min="7427" max="7427" width="11.7109375" style="2" customWidth="1"/>
    <col min="7428" max="7428" width="10.140625" style="2" customWidth="1"/>
    <col min="7429" max="7429" width="9.140625" style="2"/>
    <col min="7430" max="7430" width="14.5703125" style="2" customWidth="1"/>
    <col min="7431" max="7431" width="73.140625" style="2" customWidth="1"/>
    <col min="7432" max="7682" width="9.140625" style="2"/>
    <col min="7683" max="7683" width="11.7109375" style="2" customWidth="1"/>
    <col min="7684" max="7684" width="10.140625" style="2" customWidth="1"/>
    <col min="7685" max="7685" width="9.140625" style="2"/>
    <col min="7686" max="7686" width="14.5703125" style="2" customWidth="1"/>
    <col min="7687" max="7687" width="73.140625" style="2" customWidth="1"/>
    <col min="7688" max="7938" width="9.140625" style="2"/>
    <col min="7939" max="7939" width="11.7109375" style="2" customWidth="1"/>
    <col min="7940" max="7940" width="10.140625" style="2" customWidth="1"/>
    <col min="7941" max="7941" width="9.140625" style="2"/>
    <col min="7942" max="7942" width="14.5703125" style="2" customWidth="1"/>
    <col min="7943" max="7943" width="73.140625" style="2" customWidth="1"/>
    <col min="7944" max="8194" width="9.140625" style="2"/>
    <col min="8195" max="8195" width="11.7109375" style="2" customWidth="1"/>
    <col min="8196" max="8196" width="10.140625" style="2" customWidth="1"/>
    <col min="8197" max="8197" width="9.140625" style="2"/>
    <col min="8198" max="8198" width="14.5703125" style="2" customWidth="1"/>
    <col min="8199" max="8199" width="73.140625" style="2" customWidth="1"/>
    <col min="8200" max="8450" width="9.140625" style="2"/>
    <col min="8451" max="8451" width="11.7109375" style="2" customWidth="1"/>
    <col min="8452" max="8452" width="10.140625" style="2" customWidth="1"/>
    <col min="8453" max="8453" width="9.140625" style="2"/>
    <col min="8454" max="8454" width="14.5703125" style="2" customWidth="1"/>
    <col min="8455" max="8455" width="73.140625" style="2" customWidth="1"/>
    <col min="8456" max="8706" width="9.140625" style="2"/>
    <col min="8707" max="8707" width="11.7109375" style="2" customWidth="1"/>
    <col min="8708" max="8708" width="10.140625" style="2" customWidth="1"/>
    <col min="8709" max="8709" width="9.140625" style="2"/>
    <col min="8710" max="8710" width="14.5703125" style="2" customWidth="1"/>
    <col min="8711" max="8711" width="73.140625" style="2" customWidth="1"/>
    <col min="8712" max="8962" width="9.140625" style="2"/>
    <col min="8963" max="8963" width="11.7109375" style="2" customWidth="1"/>
    <col min="8964" max="8964" width="10.140625" style="2" customWidth="1"/>
    <col min="8965" max="8965" width="9.140625" style="2"/>
    <col min="8966" max="8966" width="14.5703125" style="2" customWidth="1"/>
    <col min="8967" max="8967" width="73.140625" style="2" customWidth="1"/>
    <col min="8968" max="9218" width="9.140625" style="2"/>
    <col min="9219" max="9219" width="11.7109375" style="2" customWidth="1"/>
    <col min="9220" max="9220" width="10.140625" style="2" customWidth="1"/>
    <col min="9221" max="9221" width="9.140625" style="2"/>
    <col min="9222" max="9222" width="14.5703125" style="2" customWidth="1"/>
    <col min="9223" max="9223" width="73.140625" style="2" customWidth="1"/>
    <col min="9224" max="9474" width="9.140625" style="2"/>
    <col min="9475" max="9475" width="11.7109375" style="2" customWidth="1"/>
    <col min="9476" max="9476" width="10.140625" style="2" customWidth="1"/>
    <col min="9477" max="9477" width="9.140625" style="2"/>
    <col min="9478" max="9478" width="14.5703125" style="2" customWidth="1"/>
    <col min="9479" max="9479" width="73.140625" style="2" customWidth="1"/>
    <col min="9480" max="9730" width="9.140625" style="2"/>
    <col min="9731" max="9731" width="11.7109375" style="2" customWidth="1"/>
    <col min="9732" max="9732" width="10.140625" style="2" customWidth="1"/>
    <col min="9733" max="9733" width="9.140625" style="2"/>
    <col min="9734" max="9734" width="14.5703125" style="2" customWidth="1"/>
    <col min="9735" max="9735" width="73.140625" style="2" customWidth="1"/>
    <col min="9736" max="9986" width="9.140625" style="2"/>
    <col min="9987" max="9987" width="11.7109375" style="2" customWidth="1"/>
    <col min="9988" max="9988" width="10.140625" style="2" customWidth="1"/>
    <col min="9989" max="9989" width="9.140625" style="2"/>
    <col min="9990" max="9990" width="14.5703125" style="2" customWidth="1"/>
    <col min="9991" max="9991" width="73.140625" style="2" customWidth="1"/>
    <col min="9992" max="10242" width="9.140625" style="2"/>
    <col min="10243" max="10243" width="11.7109375" style="2" customWidth="1"/>
    <col min="10244" max="10244" width="10.140625" style="2" customWidth="1"/>
    <col min="10245" max="10245" width="9.140625" style="2"/>
    <col min="10246" max="10246" width="14.5703125" style="2" customWidth="1"/>
    <col min="10247" max="10247" width="73.140625" style="2" customWidth="1"/>
    <col min="10248" max="10498" width="9.140625" style="2"/>
    <col min="10499" max="10499" width="11.7109375" style="2" customWidth="1"/>
    <col min="10500" max="10500" width="10.140625" style="2" customWidth="1"/>
    <col min="10501" max="10501" width="9.140625" style="2"/>
    <col min="10502" max="10502" width="14.5703125" style="2" customWidth="1"/>
    <col min="10503" max="10503" width="73.140625" style="2" customWidth="1"/>
    <col min="10504" max="10754" width="9.140625" style="2"/>
    <col min="10755" max="10755" width="11.7109375" style="2" customWidth="1"/>
    <col min="10756" max="10756" width="10.140625" style="2" customWidth="1"/>
    <col min="10757" max="10757" width="9.140625" style="2"/>
    <col min="10758" max="10758" width="14.5703125" style="2" customWidth="1"/>
    <col min="10759" max="10759" width="73.140625" style="2" customWidth="1"/>
    <col min="10760" max="11010" width="9.140625" style="2"/>
    <col min="11011" max="11011" width="11.7109375" style="2" customWidth="1"/>
    <col min="11012" max="11012" width="10.140625" style="2" customWidth="1"/>
    <col min="11013" max="11013" width="9.140625" style="2"/>
    <col min="11014" max="11014" width="14.5703125" style="2" customWidth="1"/>
    <col min="11015" max="11015" width="73.140625" style="2" customWidth="1"/>
    <col min="11016" max="11266" width="9.140625" style="2"/>
    <col min="11267" max="11267" width="11.7109375" style="2" customWidth="1"/>
    <col min="11268" max="11268" width="10.140625" style="2" customWidth="1"/>
    <col min="11269" max="11269" width="9.140625" style="2"/>
    <col min="11270" max="11270" width="14.5703125" style="2" customWidth="1"/>
    <col min="11271" max="11271" width="73.140625" style="2" customWidth="1"/>
    <col min="11272" max="11522" width="9.140625" style="2"/>
    <col min="11523" max="11523" width="11.7109375" style="2" customWidth="1"/>
    <col min="11524" max="11524" width="10.140625" style="2" customWidth="1"/>
    <col min="11525" max="11525" width="9.140625" style="2"/>
    <col min="11526" max="11526" width="14.5703125" style="2" customWidth="1"/>
    <col min="11527" max="11527" width="73.140625" style="2" customWidth="1"/>
    <col min="11528" max="11778" width="9.140625" style="2"/>
    <col min="11779" max="11779" width="11.7109375" style="2" customWidth="1"/>
    <col min="11780" max="11780" width="10.140625" style="2" customWidth="1"/>
    <col min="11781" max="11781" width="9.140625" style="2"/>
    <col min="11782" max="11782" width="14.5703125" style="2" customWidth="1"/>
    <col min="11783" max="11783" width="73.140625" style="2" customWidth="1"/>
    <col min="11784" max="12034" width="9.140625" style="2"/>
    <col min="12035" max="12035" width="11.7109375" style="2" customWidth="1"/>
    <col min="12036" max="12036" width="10.140625" style="2" customWidth="1"/>
    <col min="12037" max="12037" width="9.140625" style="2"/>
    <col min="12038" max="12038" width="14.5703125" style="2" customWidth="1"/>
    <col min="12039" max="12039" width="73.140625" style="2" customWidth="1"/>
    <col min="12040" max="12290" width="9.140625" style="2"/>
    <col min="12291" max="12291" width="11.7109375" style="2" customWidth="1"/>
    <col min="12292" max="12292" width="10.140625" style="2" customWidth="1"/>
    <col min="12293" max="12293" width="9.140625" style="2"/>
    <col min="12294" max="12294" width="14.5703125" style="2" customWidth="1"/>
    <col min="12295" max="12295" width="73.140625" style="2" customWidth="1"/>
    <col min="12296" max="12546" width="9.140625" style="2"/>
    <col min="12547" max="12547" width="11.7109375" style="2" customWidth="1"/>
    <col min="12548" max="12548" width="10.140625" style="2" customWidth="1"/>
    <col min="12549" max="12549" width="9.140625" style="2"/>
    <col min="12550" max="12550" width="14.5703125" style="2" customWidth="1"/>
    <col min="12551" max="12551" width="73.140625" style="2" customWidth="1"/>
    <col min="12552" max="12802" width="9.140625" style="2"/>
    <col min="12803" max="12803" width="11.7109375" style="2" customWidth="1"/>
    <col min="12804" max="12804" width="10.140625" style="2" customWidth="1"/>
    <col min="12805" max="12805" width="9.140625" style="2"/>
    <col min="12806" max="12806" width="14.5703125" style="2" customWidth="1"/>
    <col min="12807" max="12807" width="73.140625" style="2" customWidth="1"/>
    <col min="12808" max="13058" width="9.140625" style="2"/>
    <col min="13059" max="13059" width="11.7109375" style="2" customWidth="1"/>
    <col min="13060" max="13060" width="10.140625" style="2" customWidth="1"/>
    <col min="13061" max="13061" width="9.140625" style="2"/>
    <col min="13062" max="13062" width="14.5703125" style="2" customWidth="1"/>
    <col min="13063" max="13063" width="73.140625" style="2" customWidth="1"/>
    <col min="13064" max="13314" width="9.140625" style="2"/>
    <col min="13315" max="13315" width="11.7109375" style="2" customWidth="1"/>
    <col min="13316" max="13316" width="10.140625" style="2" customWidth="1"/>
    <col min="13317" max="13317" width="9.140625" style="2"/>
    <col min="13318" max="13318" width="14.5703125" style="2" customWidth="1"/>
    <col min="13319" max="13319" width="73.140625" style="2" customWidth="1"/>
    <col min="13320" max="13570" width="9.140625" style="2"/>
    <col min="13571" max="13571" width="11.7109375" style="2" customWidth="1"/>
    <col min="13572" max="13572" width="10.140625" style="2" customWidth="1"/>
    <col min="13573" max="13573" width="9.140625" style="2"/>
    <col min="13574" max="13574" width="14.5703125" style="2" customWidth="1"/>
    <col min="13575" max="13575" width="73.140625" style="2" customWidth="1"/>
    <col min="13576" max="13826" width="9.140625" style="2"/>
    <col min="13827" max="13827" width="11.7109375" style="2" customWidth="1"/>
    <col min="13828" max="13828" width="10.140625" style="2" customWidth="1"/>
    <col min="13829" max="13829" width="9.140625" style="2"/>
    <col min="13830" max="13830" width="14.5703125" style="2" customWidth="1"/>
    <col min="13831" max="13831" width="73.140625" style="2" customWidth="1"/>
    <col min="13832" max="14082" width="9.140625" style="2"/>
    <col min="14083" max="14083" width="11.7109375" style="2" customWidth="1"/>
    <col min="14084" max="14084" width="10.140625" style="2" customWidth="1"/>
    <col min="14085" max="14085" width="9.140625" style="2"/>
    <col min="14086" max="14086" width="14.5703125" style="2" customWidth="1"/>
    <col min="14087" max="14087" width="73.140625" style="2" customWidth="1"/>
    <col min="14088" max="14338" width="9.140625" style="2"/>
    <col min="14339" max="14339" width="11.7109375" style="2" customWidth="1"/>
    <col min="14340" max="14340" width="10.140625" style="2" customWidth="1"/>
    <col min="14341" max="14341" width="9.140625" style="2"/>
    <col min="14342" max="14342" width="14.5703125" style="2" customWidth="1"/>
    <col min="14343" max="14343" width="73.140625" style="2" customWidth="1"/>
    <col min="14344" max="14594" width="9.140625" style="2"/>
    <col min="14595" max="14595" width="11.7109375" style="2" customWidth="1"/>
    <col min="14596" max="14596" width="10.140625" style="2" customWidth="1"/>
    <col min="14597" max="14597" width="9.140625" style="2"/>
    <col min="14598" max="14598" width="14.5703125" style="2" customWidth="1"/>
    <col min="14599" max="14599" width="73.140625" style="2" customWidth="1"/>
    <col min="14600" max="14850" width="9.140625" style="2"/>
    <col min="14851" max="14851" width="11.7109375" style="2" customWidth="1"/>
    <col min="14852" max="14852" width="10.140625" style="2" customWidth="1"/>
    <col min="14853" max="14853" width="9.140625" style="2"/>
    <col min="14854" max="14854" width="14.5703125" style="2" customWidth="1"/>
    <col min="14855" max="14855" width="73.140625" style="2" customWidth="1"/>
    <col min="14856" max="15106" width="9.140625" style="2"/>
    <col min="15107" max="15107" width="11.7109375" style="2" customWidth="1"/>
    <col min="15108" max="15108" width="10.140625" style="2" customWidth="1"/>
    <col min="15109" max="15109" width="9.140625" style="2"/>
    <col min="15110" max="15110" width="14.5703125" style="2" customWidth="1"/>
    <col min="15111" max="15111" width="73.140625" style="2" customWidth="1"/>
    <col min="15112" max="15362" width="9.140625" style="2"/>
    <col min="15363" max="15363" width="11.7109375" style="2" customWidth="1"/>
    <col min="15364" max="15364" width="10.140625" style="2" customWidth="1"/>
    <col min="15365" max="15365" width="9.140625" style="2"/>
    <col min="15366" max="15366" width="14.5703125" style="2" customWidth="1"/>
    <col min="15367" max="15367" width="73.140625" style="2" customWidth="1"/>
    <col min="15368" max="15618" width="9.140625" style="2"/>
    <col min="15619" max="15619" width="11.7109375" style="2" customWidth="1"/>
    <col min="15620" max="15620" width="10.140625" style="2" customWidth="1"/>
    <col min="15621" max="15621" width="9.140625" style="2"/>
    <col min="15622" max="15622" width="14.5703125" style="2" customWidth="1"/>
    <col min="15623" max="15623" width="73.140625" style="2" customWidth="1"/>
    <col min="15624" max="15874" width="9.140625" style="2"/>
    <col min="15875" max="15875" width="11.7109375" style="2" customWidth="1"/>
    <col min="15876" max="15876" width="10.140625" style="2" customWidth="1"/>
    <col min="15877" max="15877" width="9.140625" style="2"/>
    <col min="15878" max="15878" width="14.5703125" style="2" customWidth="1"/>
    <col min="15879" max="15879" width="73.140625" style="2" customWidth="1"/>
    <col min="15880" max="16130" width="9.140625" style="2"/>
    <col min="16131" max="16131" width="11.7109375" style="2" customWidth="1"/>
    <col min="16132" max="16132" width="10.140625" style="2" customWidth="1"/>
    <col min="16133" max="16133" width="9.140625" style="2"/>
    <col min="16134" max="16134" width="14.5703125" style="2" customWidth="1"/>
    <col min="16135" max="16135" width="73.140625" style="2" customWidth="1"/>
    <col min="16136" max="16384" width="9.140625" style="2"/>
  </cols>
  <sheetData>
    <row r="1" spans="1:7">
      <c r="A1" s="19" t="s">
        <v>0</v>
      </c>
      <c r="B1" s="19"/>
      <c r="C1" s="19"/>
      <c r="D1" s="19"/>
      <c r="E1" s="36"/>
      <c r="F1" s="35"/>
      <c r="G1" s="36"/>
    </row>
    <row r="2" spans="1:7">
      <c r="A2" s="42"/>
      <c r="B2" s="42"/>
      <c r="C2" s="42"/>
      <c r="D2" s="42"/>
      <c r="E2" s="42"/>
      <c r="F2" s="42"/>
      <c r="G2" s="42"/>
    </row>
    <row r="3" spans="1:7">
      <c r="A3" s="42"/>
      <c r="B3" s="42"/>
      <c r="C3" s="42"/>
      <c r="D3" s="42"/>
      <c r="E3" s="42"/>
      <c r="F3" s="42"/>
      <c r="G3" s="42"/>
    </row>
    <row r="4" spans="1:7">
      <c r="A4" s="42"/>
      <c r="B4" s="42"/>
      <c r="C4" s="42"/>
      <c r="D4" s="42"/>
      <c r="E4" s="42"/>
      <c r="F4" s="42"/>
      <c r="G4" s="42"/>
    </row>
    <row r="5" spans="1:7">
      <c r="A5" s="1" t="s">
        <v>45</v>
      </c>
      <c r="B5" s="1"/>
      <c r="C5" s="1"/>
      <c r="D5" s="1"/>
      <c r="E5" s="1"/>
      <c r="F5" s="1"/>
      <c r="G5" s="1"/>
    </row>
    <row r="6" spans="1:7">
      <c r="A6" s="165" t="s">
        <v>1</v>
      </c>
      <c r="B6" s="165" t="s">
        <v>2</v>
      </c>
      <c r="C6" s="165" t="s">
        <v>3</v>
      </c>
      <c r="D6" s="166" t="s">
        <v>4</v>
      </c>
      <c r="E6" s="166"/>
      <c r="F6" s="167" t="s">
        <v>5</v>
      </c>
      <c r="G6" s="165" t="s">
        <v>6</v>
      </c>
    </row>
    <row r="7" spans="1:7">
      <c r="A7" s="165"/>
      <c r="B7" s="165"/>
      <c r="C7" s="165"/>
      <c r="D7" s="43" t="s">
        <v>7</v>
      </c>
      <c r="E7" s="43" t="s">
        <v>8</v>
      </c>
      <c r="F7" s="167"/>
      <c r="G7" s="165"/>
    </row>
    <row r="8" spans="1:7" ht="33">
      <c r="A8" s="39">
        <v>1</v>
      </c>
      <c r="B8" s="39">
        <v>275</v>
      </c>
      <c r="C8" s="40">
        <v>42772</v>
      </c>
      <c r="D8" s="39" t="s">
        <v>12</v>
      </c>
      <c r="E8" s="39" t="s">
        <v>10</v>
      </c>
      <c r="F8" s="50">
        <v>65335280</v>
      </c>
      <c r="G8" s="32" t="s">
        <v>34</v>
      </c>
    </row>
    <row r="9" spans="1:7">
      <c r="A9" s="39">
        <f t="shared" ref="A9:A16" si="0">1+A8</f>
        <v>2</v>
      </c>
      <c r="B9" s="39">
        <v>277</v>
      </c>
      <c r="C9" s="40">
        <v>42772</v>
      </c>
      <c r="D9" s="39" t="s">
        <v>9</v>
      </c>
      <c r="E9" s="39" t="s">
        <v>10</v>
      </c>
      <c r="F9" s="50">
        <v>560000</v>
      </c>
      <c r="G9" s="32" t="s">
        <v>11</v>
      </c>
    </row>
    <row r="10" spans="1:7" ht="49.5">
      <c r="A10" s="39">
        <f t="shared" si="0"/>
        <v>3</v>
      </c>
      <c r="B10" s="39">
        <v>276</v>
      </c>
      <c r="C10" s="40">
        <v>42772</v>
      </c>
      <c r="D10" s="39" t="s">
        <v>13</v>
      </c>
      <c r="E10" s="39" t="s">
        <v>10</v>
      </c>
      <c r="F10" s="50">
        <v>274300</v>
      </c>
      <c r="G10" s="33" t="s">
        <v>37</v>
      </c>
    </row>
    <row r="11" spans="1:7" ht="49.5">
      <c r="A11" s="39">
        <f t="shared" si="0"/>
        <v>4</v>
      </c>
      <c r="B11" s="39">
        <v>313</v>
      </c>
      <c r="C11" s="40">
        <v>42775</v>
      </c>
      <c r="D11" s="39" t="s">
        <v>13</v>
      </c>
      <c r="E11" s="39" t="s">
        <v>14</v>
      </c>
      <c r="F11" s="50">
        <v>2057</v>
      </c>
      <c r="G11" s="32" t="s">
        <v>39</v>
      </c>
    </row>
    <row r="12" spans="1:7" ht="49.5">
      <c r="A12" s="39">
        <f t="shared" si="0"/>
        <v>5</v>
      </c>
      <c r="B12" s="39">
        <v>314</v>
      </c>
      <c r="C12" s="40">
        <v>42775</v>
      </c>
      <c r="D12" s="39" t="s">
        <v>13</v>
      </c>
      <c r="E12" s="39" t="s">
        <v>14</v>
      </c>
      <c r="F12" s="50">
        <v>2000</v>
      </c>
      <c r="G12" s="32" t="s">
        <v>39</v>
      </c>
    </row>
    <row r="13" spans="1:7" ht="49.5">
      <c r="A13" s="39">
        <f t="shared" si="0"/>
        <v>6</v>
      </c>
      <c r="B13" s="39">
        <v>315</v>
      </c>
      <c r="C13" s="40">
        <v>42775</v>
      </c>
      <c r="D13" s="39" t="s">
        <v>13</v>
      </c>
      <c r="E13" s="39" t="s">
        <v>38</v>
      </c>
      <c r="F13" s="50">
        <v>252</v>
      </c>
      <c r="G13" s="33" t="s">
        <v>40</v>
      </c>
    </row>
    <row r="14" spans="1:7" ht="49.5">
      <c r="A14" s="39">
        <f t="shared" si="0"/>
        <v>7</v>
      </c>
      <c r="B14" s="2">
        <v>449</v>
      </c>
      <c r="C14" s="80">
        <v>42781</v>
      </c>
      <c r="D14" s="39" t="s">
        <v>13</v>
      </c>
      <c r="E14" s="2" t="s">
        <v>14</v>
      </c>
      <c r="F14" s="50">
        <v>530</v>
      </c>
      <c r="G14" s="32" t="s">
        <v>39</v>
      </c>
    </row>
    <row r="15" spans="1:7" ht="49.5">
      <c r="A15" s="39">
        <f t="shared" si="0"/>
        <v>8</v>
      </c>
      <c r="B15" s="39">
        <v>316</v>
      </c>
      <c r="C15" s="40">
        <v>42775</v>
      </c>
      <c r="D15" s="39" t="s">
        <v>13</v>
      </c>
      <c r="E15" s="39" t="s">
        <v>14</v>
      </c>
      <c r="F15" s="50">
        <v>531</v>
      </c>
      <c r="G15" s="32" t="s">
        <v>15</v>
      </c>
    </row>
    <row r="16" spans="1:7" ht="33">
      <c r="A16" s="39">
        <f t="shared" si="0"/>
        <v>9</v>
      </c>
      <c r="B16" s="39">
        <v>469</v>
      </c>
      <c r="C16" s="40">
        <v>42789</v>
      </c>
      <c r="D16" s="39" t="s">
        <v>12</v>
      </c>
      <c r="E16" s="39" t="s">
        <v>10</v>
      </c>
      <c r="F16" s="50">
        <v>12681900</v>
      </c>
      <c r="G16" s="32" t="s">
        <v>44</v>
      </c>
    </row>
    <row r="17" spans="1:7" s="3" customFormat="1">
      <c r="A17" s="39"/>
      <c r="B17" s="44"/>
      <c r="C17" s="45"/>
      <c r="D17" s="45" t="s">
        <v>36</v>
      </c>
      <c r="E17" s="46"/>
      <c r="F17" s="58">
        <f>SUM(F8:F16)</f>
        <v>78856850</v>
      </c>
      <c r="G17" s="41"/>
    </row>
    <row r="20" spans="1:7">
      <c r="E20" s="15"/>
    </row>
    <row r="21" spans="1:7">
      <c r="E21" s="15"/>
    </row>
    <row r="22" spans="1:7">
      <c r="E22" s="15"/>
    </row>
    <row r="23" spans="1:7">
      <c r="E23" s="15"/>
    </row>
    <row r="24" spans="1:7">
      <c r="E24" s="15"/>
    </row>
  </sheetData>
  <sortState ref="A8:G25">
    <sortCondition ref="C8:C25"/>
  </sortState>
  <mergeCells count="6">
    <mergeCell ref="G6:G7"/>
    <mergeCell ref="A6:A7"/>
    <mergeCell ref="B6:B7"/>
    <mergeCell ref="C6:C7"/>
    <mergeCell ref="D6:E6"/>
    <mergeCell ref="F6:F7"/>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O12" sqref="O12"/>
    </sheetView>
  </sheetViews>
  <sheetFormatPr defaultRowHeight="16.5"/>
  <cols>
    <col min="1" max="1" width="11" style="4" customWidth="1"/>
    <col min="2" max="2" width="12.28515625" style="4" customWidth="1"/>
    <col min="3" max="3" width="59.28515625" style="4" customWidth="1"/>
    <col min="4" max="4" width="40.5703125" style="4" customWidth="1"/>
    <col min="5" max="5" width="20.28515625" style="5" customWidth="1"/>
    <col min="6" max="6" width="11.42578125" style="4" customWidth="1"/>
    <col min="7" max="16384" width="9.140625" style="4"/>
  </cols>
  <sheetData>
    <row r="1" spans="1:10" s="12" customFormat="1">
      <c r="A1" s="37" t="s">
        <v>19</v>
      </c>
      <c r="B1" s="37"/>
      <c r="C1" s="37"/>
      <c r="D1" s="38"/>
      <c r="E1" s="133"/>
      <c r="F1" s="38"/>
      <c r="G1" s="38"/>
    </row>
    <row r="2" spans="1:10" s="3" customFormat="1">
      <c r="A2" s="37" t="s">
        <v>20</v>
      </c>
      <c r="B2" s="37"/>
      <c r="C2" s="37"/>
      <c r="D2" s="38"/>
      <c r="E2" s="133"/>
      <c r="F2" s="38"/>
      <c r="G2" s="38"/>
    </row>
    <row r="3" spans="1:10" s="12" customFormat="1">
      <c r="A3" s="37" t="s">
        <v>179</v>
      </c>
      <c r="B3" s="37"/>
      <c r="C3" s="37"/>
      <c r="D3" s="38"/>
      <c r="E3" s="133"/>
      <c r="F3" s="38"/>
      <c r="G3" s="38"/>
    </row>
    <row r="4" spans="1:10">
      <c r="A4" s="105"/>
      <c r="B4" s="105"/>
      <c r="C4" s="105"/>
      <c r="D4" s="34"/>
      <c r="E4" s="134"/>
      <c r="F4" s="34"/>
      <c r="G4" s="34"/>
      <c r="H4" s="14"/>
      <c r="I4" s="14"/>
      <c r="J4" s="13"/>
    </row>
    <row r="5" spans="1:10">
      <c r="A5" s="34"/>
      <c r="B5" s="34"/>
      <c r="C5" s="38" t="s">
        <v>55</v>
      </c>
      <c r="E5" s="134"/>
      <c r="F5" s="34"/>
      <c r="G5" s="34"/>
    </row>
    <row r="6" spans="1:10">
      <c r="A6" s="34"/>
      <c r="B6" s="34"/>
      <c r="C6" s="34"/>
      <c r="D6" s="34"/>
      <c r="E6" s="134"/>
      <c r="F6" s="34"/>
      <c r="G6" s="34"/>
    </row>
    <row r="7" spans="1:10">
      <c r="A7" s="47" t="s">
        <v>22</v>
      </c>
      <c r="B7" s="24" t="s">
        <v>21</v>
      </c>
      <c r="C7" s="24" t="s">
        <v>23</v>
      </c>
      <c r="D7" s="24" t="s">
        <v>24</v>
      </c>
      <c r="E7" s="69" t="s">
        <v>25</v>
      </c>
      <c r="F7" s="34"/>
    </row>
    <row r="8" spans="1:10" ht="66">
      <c r="A8" s="24">
        <v>419</v>
      </c>
      <c r="B8" s="63">
        <v>42774</v>
      </c>
      <c r="C8" s="47" t="s">
        <v>47</v>
      </c>
      <c r="D8" s="70" t="s">
        <v>48</v>
      </c>
      <c r="E8" s="69">
        <v>50161.78</v>
      </c>
    </row>
    <row r="9" spans="1:10" ht="82.5">
      <c r="A9" s="74">
        <v>430</v>
      </c>
      <c r="B9" s="63">
        <v>42775</v>
      </c>
      <c r="C9" s="47" t="s">
        <v>49</v>
      </c>
      <c r="D9" s="24" t="s">
        <v>43</v>
      </c>
      <c r="E9" s="69">
        <v>14100</v>
      </c>
    </row>
    <row r="10" spans="1:10" ht="66">
      <c r="A10" s="24">
        <v>431</v>
      </c>
      <c r="B10" s="63">
        <v>42775</v>
      </c>
      <c r="C10" s="47" t="s">
        <v>123</v>
      </c>
      <c r="D10" s="47" t="s">
        <v>50</v>
      </c>
      <c r="E10" s="69">
        <v>45000</v>
      </c>
    </row>
    <row r="11" spans="1:10" ht="82.5">
      <c r="A11" s="39">
        <v>454</v>
      </c>
      <c r="B11" s="40">
        <v>42782</v>
      </c>
      <c r="C11" s="94" t="s">
        <v>49</v>
      </c>
      <c r="D11" s="24" t="s">
        <v>43</v>
      </c>
      <c r="E11" s="132">
        <v>1200</v>
      </c>
    </row>
    <row r="12" spans="1:10" ht="82.5">
      <c r="A12" s="39">
        <v>534</v>
      </c>
      <c r="B12" s="40">
        <v>42794</v>
      </c>
      <c r="C12" s="94" t="s">
        <v>53</v>
      </c>
      <c r="D12" s="24" t="s">
        <v>54</v>
      </c>
      <c r="E12" s="132">
        <v>2.5499999999999998</v>
      </c>
    </row>
    <row r="13" spans="1:10" ht="115.5">
      <c r="A13" s="39">
        <v>533</v>
      </c>
      <c r="B13" s="40">
        <v>42794</v>
      </c>
      <c r="C13" s="94" t="s">
        <v>51</v>
      </c>
      <c r="D13" s="94" t="s">
        <v>52</v>
      </c>
      <c r="E13" s="132">
        <v>137915.06</v>
      </c>
    </row>
    <row r="14" spans="1:10">
      <c r="A14" s="71"/>
      <c r="B14" s="71"/>
      <c r="C14" s="41" t="s">
        <v>36</v>
      </c>
      <c r="D14" s="71"/>
      <c r="E14" s="72">
        <f>SUM(E8:E13)</f>
        <v>248379.39</v>
      </c>
    </row>
  </sheetData>
  <sortState ref="A8:E29">
    <sortCondition ref="B8:B29"/>
  </sortState>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13" workbookViewId="0">
      <selection activeCell="K22" sqref="K22"/>
    </sheetView>
  </sheetViews>
  <sheetFormatPr defaultRowHeight="16.5"/>
  <cols>
    <col min="1" max="1" width="11.42578125" style="2" customWidth="1"/>
    <col min="2" max="2" width="12" style="2" customWidth="1"/>
    <col min="3" max="3" width="59.5703125" style="2" customWidth="1"/>
    <col min="4" max="4" width="33.5703125" style="2" customWidth="1"/>
    <col min="5" max="5" width="19.28515625" style="2" customWidth="1"/>
    <col min="6" max="6" width="15.28515625" style="15" customWidth="1"/>
    <col min="7" max="257" width="9.140625" style="2"/>
    <col min="258" max="258" width="14" style="2" customWidth="1"/>
    <col min="259" max="259" width="9.140625" style="2"/>
    <col min="260" max="260" width="81.85546875" style="2" customWidth="1"/>
    <col min="261" max="261" width="32" style="2" customWidth="1"/>
    <col min="262" max="262" width="15.28515625" style="2" customWidth="1"/>
    <col min="263" max="513" width="9.140625" style="2"/>
    <col min="514" max="514" width="14" style="2" customWidth="1"/>
    <col min="515" max="515" width="9.140625" style="2"/>
    <col min="516" max="516" width="81.85546875" style="2" customWidth="1"/>
    <col min="517" max="517" width="32" style="2" customWidth="1"/>
    <col min="518" max="518" width="15.28515625" style="2" customWidth="1"/>
    <col min="519" max="769" width="9.140625" style="2"/>
    <col min="770" max="770" width="14" style="2" customWidth="1"/>
    <col min="771" max="771" width="9.140625" style="2"/>
    <col min="772" max="772" width="81.85546875" style="2" customWidth="1"/>
    <col min="773" max="773" width="32" style="2" customWidth="1"/>
    <col min="774" max="774" width="15.28515625" style="2" customWidth="1"/>
    <col min="775" max="1025" width="9.140625" style="2"/>
    <col min="1026" max="1026" width="14" style="2" customWidth="1"/>
    <col min="1027" max="1027" width="9.140625" style="2"/>
    <col min="1028" max="1028" width="81.85546875" style="2" customWidth="1"/>
    <col min="1029" max="1029" width="32" style="2" customWidth="1"/>
    <col min="1030" max="1030" width="15.28515625" style="2" customWidth="1"/>
    <col min="1031" max="1281" width="9.140625" style="2"/>
    <col min="1282" max="1282" width="14" style="2" customWidth="1"/>
    <col min="1283" max="1283" width="9.140625" style="2"/>
    <col min="1284" max="1284" width="81.85546875" style="2" customWidth="1"/>
    <col min="1285" max="1285" width="32" style="2" customWidth="1"/>
    <col min="1286" max="1286" width="15.28515625" style="2" customWidth="1"/>
    <col min="1287" max="1537" width="9.140625" style="2"/>
    <col min="1538" max="1538" width="14" style="2" customWidth="1"/>
    <col min="1539" max="1539" width="9.140625" style="2"/>
    <col min="1540" max="1540" width="81.85546875" style="2" customWidth="1"/>
    <col min="1541" max="1541" width="32" style="2" customWidth="1"/>
    <col min="1542" max="1542" width="15.28515625" style="2" customWidth="1"/>
    <col min="1543" max="1793" width="9.140625" style="2"/>
    <col min="1794" max="1794" width="14" style="2" customWidth="1"/>
    <col min="1795" max="1795" width="9.140625" style="2"/>
    <col min="1796" max="1796" width="81.85546875" style="2" customWidth="1"/>
    <col min="1797" max="1797" width="32" style="2" customWidth="1"/>
    <col min="1798" max="1798" width="15.28515625" style="2" customWidth="1"/>
    <col min="1799" max="2049" width="9.140625" style="2"/>
    <col min="2050" max="2050" width="14" style="2" customWidth="1"/>
    <col min="2051" max="2051" width="9.140625" style="2"/>
    <col min="2052" max="2052" width="81.85546875" style="2" customWidth="1"/>
    <col min="2053" max="2053" width="32" style="2" customWidth="1"/>
    <col min="2054" max="2054" width="15.28515625" style="2" customWidth="1"/>
    <col min="2055" max="2305" width="9.140625" style="2"/>
    <col min="2306" max="2306" width="14" style="2" customWidth="1"/>
    <col min="2307" max="2307" width="9.140625" style="2"/>
    <col min="2308" max="2308" width="81.85546875" style="2" customWidth="1"/>
    <col min="2309" max="2309" width="32" style="2" customWidth="1"/>
    <col min="2310" max="2310" width="15.28515625" style="2" customWidth="1"/>
    <col min="2311" max="2561" width="9.140625" style="2"/>
    <col min="2562" max="2562" width="14" style="2" customWidth="1"/>
    <col min="2563" max="2563" width="9.140625" style="2"/>
    <col min="2564" max="2564" width="81.85546875" style="2" customWidth="1"/>
    <col min="2565" max="2565" width="32" style="2" customWidth="1"/>
    <col min="2566" max="2566" width="15.28515625" style="2" customWidth="1"/>
    <col min="2567" max="2817" width="9.140625" style="2"/>
    <col min="2818" max="2818" width="14" style="2" customWidth="1"/>
    <col min="2819" max="2819" width="9.140625" style="2"/>
    <col min="2820" max="2820" width="81.85546875" style="2" customWidth="1"/>
    <col min="2821" max="2821" width="32" style="2" customWidth="1"/>
    <col min="2822" max="2822" width="15.28515625" style="2" customWidth="1"/>
    <col min="2823" max="3073" width="9.140625" style="2"/>
    <col min="3074" max="3074" width="14" style="2" customWidth="1"/>
    <col min="3075" max="3075" width="9.140625" style="2"/>
    <col min="3076" max="3076" width="81.85546875" style="2" customWidth="1"/>
    <col min="3077" max="3077" width="32" style="2" customWidth="1"/>
    <col min="3078" max="3078" width="15.28515625" style="2" customWidth="1"/>
    <col min="3079" max="3329" width="9.140625" style="2"/>
    <col min="3330" max="3330" width="14" style="2" customWidth="1"/>
    <col min="3331" max="3331" width="9.140625" style="2"/>
    <col min="3332" max="3332" width="81.85546875" style="2" customWidth="1"/>
    <col min="3333" max="3333" width="32" style="2" customWidth="1"/>
    <col min="3334" max="3334" width="15.28515625" style="2" customWidth="1"/>
    <col min="3335" max="3585" width="9.140625" style="2"/>
    <col min="3586" max="3586" width="14" style="2" customWidth="1"/>
    <col min="3587" max="3587" width="9.140625" style="2"/>
    <col min="3588" max="3588" width="81.85546875" style="2" customWidth="1"/>
    <col min="3589" max="3589" width="32" style="2" customWidth="1"/>
    <col min="3590" max="3590" width="15.28515625" style="2" customWidth="1"/>
    <col min="3591" max="3841" width="9.140625" style="2"/>
    <col min="3842" max="3842" width="14" style="2" customWidth="1"/>
    <col min="3843" max="3843" width="9.140625" style="2"/>
    <col min="3844" max="3844" width="81.85546875" style="2" customWidth="1"/>
    <col min="3845" max="3845" width="32" style="2" customWidth="1"/>
    <col min="3846" max="3846" width="15.28515625" style="2" customWidth="1"/>
    <col min="3847" max="4097" width="9.140625" style="2"/>
    <col min="4098" max="4098" width="14" style="2" customWidth="1"/>
    <col min="4099" max="4099" width="9.140625" style="2"/>
    <col min="4100" max="4100" width="81.85546875" style="2" customWidth="1"/>
    <col min="4101" max="4101" width="32" style="2" customWidth="1"/>
    <col min="4102" max="4102" width="15.28515625" style="2" customWidth="1"/>
    <col min="4103" max="4353" width="9.140625" style="2"/>
    <col min="4354" max="4354" width="14" style="2" customWidth="1"/>
    <col min="4355" max="4355" width="9.140625" style="2"/>
    <col min="4356" max="4356" width="81.85546875" style="2" customWidth="1"/>
    <col min="4357" max="4357" width="32" style="2" customWidth="1"/>
    <col min="4358" max="4358" width="15.28515625" style="2" customWidth="1"/>
    <col min="4359" max="4609" width="9.140625" style="2"/>
    <col min="4610" max="4610" width="14" style="2" customWidth="1"/>
    <col min="4611" max="4611" width="9.140625" style="2"/>
    <col min="4612" max="4612" width="81.85546875" style="2" customWidth="1"/>
    <col min="4613" max="4613" width="32" style="2" customWidth="1"/>
    <col min="4614" max="4614" width="15.28515625" style="2" customWidth="1"/>
    <col min="4615" max="4865" width="9.140625" style="2"/>
    <col min="4866" max="4866" width="14" style="2" customWidth="1"/>
    <col min="4867" max="4867" width="9.140625" style="2"/>
    <col min="4868" max="4868" width="81.85546875" style="2" customWidth="1"/>
    <col min="4869" max="4869" width="32" style="2" customWidth="1"/>
    <col min="4870" max="4870" width="15.28515625" style="2" customWidth="1"/>
    <col min="4871" max="5121" width="9.140625" style="2"/>
    <col min="5122" max="5122" width="14" style="2" customWidth="1"/>
    <col min="5123" max="5123" width="9.140625" style="2"/>
    <col min="5124" max="5124" width="81.85546875" style="2" customWidth="1"/>
    <col min="5125" max="5125" width="32" style="2" customWidth="1"/>
    <col min="5126" max="5126" width="15.28515625" style="2" customWidth="1"/>
    <col min="5127" max="5377" width="9.140625" style="2"/>
    <col min="5378" max="5378" width="14" style="2" customWidth="1"/>
    <col min="5379" max="5379" width="9.140625" style="2"/>
    <col min="5380" max="5380" width="81.85546875" style="2" customWidth="1"/>
    <col min="5381" max="5381" width="32" style="2" customWidth="1"/>
    <col min="5382" max="5382" width="15.28515625" style="2" customWidth="1"/>
    <col min="5383" max="5633" width="9.140625" style="2"/>
    <col min="5634" max="5634" width="14" style="2" customWidth="1"/>
    <col min="5635" max="5635" width="9.140625" style="2"/>
    <col min="5636" max="5636" width="81.85546875" style="2" customWidth="1"/>
    <col min="5637" max="5637" width="32" style="2" customWidth="1"/>
    <col min="5638" max="5638" width="15.28515625" style="2" customWidth="1"/>
    <col min="5639" max="5889" width="9.140625" style="2"/>
    <col min="5890" max="5890" width="14" style="2" customWidth="1"/>
    <col min="5891" max="5891" width="9.140625" style="2"/>
    <col min="5892" max="5892" width="81.85546875" style="2" customWidth="1"/>
    <col min="5893" max="5893" width="32" style="2" customWidth="1"/>
    <col min="5894" max="5894" width="15.28515625" style="2" customWidth="1"/>
    <col min="5895" max="6145" width="9.140625" style="2"/>
    <col min="6146" max="6146" width="14" style="2" customWidth="1"/>
    <col min="6147" max="6147" width="9.140625" style="2"/>
    <col min="6148" max="6148" width="81.85546875" style="2" customWidth="1"/>
    <col min="6149" max="6149" width="32" style="2" customWidth="1"/>
    <col min="6150" max="6150" width="15.28515625" style="2" customWidth="1"/>
    <col min="6151" max="6401" width="9.140625" style="2"/>
    <col min="6402" max="6402" width="14" style="2" customWidth="1"/>
    <col min="6403" max="6403" width="9.140625" style="2"/>
    <col min="6404" max="6404" width="81.85546875" style="2" customWidth="1"/>
    <col min="6405" max="6405" width="32" style="2" customWidth="1"/>
    <col min="6406" max="6406" width="15.28515625" style="2" customWidth="1"/>
    <col min="6407" max="6657" width="9.140625" style="2"/>
    <col min="6658" max="6658" width="14" style="2" customWidth="1"/>
    <col min="6659" max="6659" width="9.140625" style="2"/>
    <col min="6660" max="6660" width="81.85546875" style="2" customWidth="1"/>
    <col min="6661" max="6661" width="32" style="2" customWidth="1"/>
    <col min="6662" max="6662" width="15.28515625" style="2" customWidth="1"/>
    <col min="6663" max="6913" width="9.140625" style="2"/>
    <col min="6914" max="6914" width="14" style="2" customWidth="1"/>
    <col min="6915" max="6915" width="9.140625" style="2"/>
    <col min="6916" max="6916" width="81.85546875" style="2" customWidth="1"/>
    <col min="6917" max="6917" width="32" style="2" customWidth="1"/>
    <col min="6918" max="6918" width="15.28515625" style="2" customWidth="1"/>
    <col min="6919" max="7169" width="9.140625" style="2"/>
    <col min="7170" max="7170" width="14" style="2" customWidth="1"/>
    <col min="7171" max="7171" width="9.140625" style="2"/>
    <col min="7172" max="7172" width="81.85546875" style="2" customWidth="1"/>
    <col min="7173" max="7173" width="32" style="2" customWidth="1"/>
    <col min="7174" max="7174" width="15.28515625" style="2" customWidth="1"/>
    <col min="7175" max="7425" width="9.140625" style="2"/>
    <col min="7426" max="7426" width="14" style="2" customWidth="1"/>
    <col min="7427" max="7427" width="9.140625" style="2"/>
    <col min="7428" max="7428" width="81.85546875" style="2" customWidth="1"/>
    <col min="7429" max="7429" width="32" style="2" customWidth="1"/>
    <col min="7430" max="7430" width="15.28515625" style="2" customWidth="1"/>
    <col min="7431" max="7681" width="9.140625" style="2"/>
    <col min="7682" max="7682" width="14" style="2" customWidth="1"/>
    <col min="7683" max="7683" width="9.140625" style="2"/>
    <col min="7684" max="7684" width="81.85546875" style="2" customWidth="1"/>
    <col min="7685" max="7685" width="32" style="2" customWidth="1"/>
    <col min="7686" max="7686" width="15.28515625" style="2" customWidth="1"/>
    <col min="7687" max="7937" width="9.140625" style="2"/>
    <col min="7938" max="7938" width="14" style="2" customWidth="1"/>
    <col min="7939" max="7939" width="9.140625" style="2"/>
    <col min="7940" max="7940" width="81.85546875" style="2" customWidth="1"/>
    <col min="7941" max="7941" width="32" style="2" customWidth="1"/>
    <col min="7942" max="7942" width="15.28515625" style="2" customWidth="1"/>
    <col min="7943" max="8193" width="9.140625" style="2"/>
    <col min="8194" max="8194" width="14" style="2" customWidth="1"/>
    <col min="8195" max="8195" width="9.140625" style="2"/>
    <col min="8196" max="8196" width="81.85546875" style="2" customWidth="1"/>
    <col min="8197" max="8197" width="32" style="2" customWidth="1"/>
    <col min="8198" max="8198" width="15.28515625" style="2" customWidth="1"/>
    <col min="8199" max="8449" width="9.140625" style="2"/>
    <col min="8450" max="8450" width="14" style="2" customWidth="1"/>
    <col min="8451" max="8451" width="9.140625" style="2"/>
    <col min="8452" max="8452" width="81.85546875" style="2" customWidth="1"/>
    <col min="8453" max="8453" width="32" style="2" customWidth="1"/>
    <col min="8454" max="8454" width="15.28515625" style="2" customWidth="1"/>
    <col min="8455" max="8705" width="9.140625" style="2"/>
    <col min="8706" max="8706" width="14" style="2" customWidth="1"/>
    <col min="8707" max="8707" width="9.140625" style="2"/>
    <col min="8708" max="8708" width="81.85546875" style="2" customWidth="1"/>
    <col min="8709" max="8709" width="32" style="2" customWidth="1"/>
    <col min="8710" max="8710" width="15.28515625" style="2" customWidth="1"/>
    <col min="8711" max="8961" width="9.140625" style="2"/>
    <col min="8962" max="8962" width="14" style="2" customWidth="1"/>
    <col min="8963" max="8963" width="9.140625" style="2"/>
    <col min="8964" max="8964" width="81.85546875" style="2" customWidth="1"/>
    <col min="8965" max="8965" width="32" style="2" customWidth="1"/>
    <col min="8966" max="8966" width="15.28515625" style="2" customWidth="1"/>
    <col min="8967" max="9217" width="9.140625" style="2"/>
    <col min="9218" max="9218" width="14" style="2" customWidth="1"/>
    <col min="9219" max="9219" width="9.140625" style="2"/>
    <col min="9220" max="9220" width="81.85546875" style="2" customWidth="1"/>
    <col min="9221" max="9221" width="32" style="2" customWidth="1"/>
    <col min="9222" max="9222" width="15.28515625" style="2" customWidth="1"/>
    <col min="9223" max="9473" width="9.140625" style="2"/>
    <col min="9474" max="9474" width="14" style="2" customWidth="1"/>
    <col min="9475" max="9475" width="9.140625" style="2"/>
    <col min="9476" max="9476" width="81.85546875" style="2" customWidth="1"/>
    <col min="9477" max="9477" width="32" style="2" customWidth="1"/>
    <col min="9478" max="9478" width="15.28515625" style="2" customWidth="1"/>
    <col min="9479" max="9729" width="9.140625" style="2"/>
    <col min="9730" max="9730" width="14" style="2" customWidth="1"/>
    <col min="9731" max="9731" width="9.140625" style="2"/>
    <col min="9732" max="9732" width="81.85546875" style="2" customWidth="1"/>
    <col min="9733" max="9733" width="32" style="2" customWidth="1"/>
    <col min="9734" max="9734" width="15.28515625" style="2" customWidth="1"/>
    <col min="9735" max="9985" width="9.140625" style="2"/>
    <col min="9986" max="9986" width="14" style="2" customWidth="1"/>
    <col min="9987" max="9987" width="9.140625" style="2"/>
    <col min="9988" max="9988" width="81.85546875" style="2" customWidth="1"/>
    <col min="9989" max="9989" width="32" style="2" customWidth="1"/>
    <col min="9990" max="9990" width="15.28515625" style="2" customWidth="1"/>
    <col min="9991" max="10241" width="9.140625" style="2"/>
    <col min="10242" max="10242" width="14" style="2" customWidth="1"/>
    <col min="10243" max="10243" width="9.140625" style="2"/>
    <col min="10244" max="10244" width="81.85546875" style="2" customWidth="1"/>
    <col min="10245" max="10245" width="32" style="2" customWidth="1"/>
    <col min="10246" max="10246" width="15.28515625" style="2" customWidth="1"/>
    <col min="10247" max="10497" width="9.140625" style="2"/>
    <col min="10498" max="10498" width="14" style="2" customWidth="1"/>
    <col min="10499" max="10499" width="9.140625" style="2"/>
    <col min="10500" max="10500" width="81.85546875" style="2" customWidth="1"/>
    <col min="10501" max="10501" width="32" style="2" customWidth="1"/>
    <col min="10502" max="10502" width="15.28515625" style="2" customWidth="1"/>
    <col min="10503" max="10753" width="9.140625" style="2"/>
    <col min="10754" max="10754" width="14" style="2" customWidth="1"/>
    <col min="10755" max="10755" width="9.140625" style="2"/>
    <col min="10756" max="10756" width="81.85546875" style="2" customWidth="1"/>
    <col min="10757" max="10757" width="32" style="2" customWidth="1"/>
    <col min="10758" max="10758" width="15.28515625" style="2" customWidth="1"/>
    <col min="10759" max="11009" width="9.140625" style="2"/>
    <col min="11010" max="11010" width="14" style="2" customWidth="1"/>
    <col min="11011" max="11011" width="9.140625" style="2"/>
    <col min="11012" max="11012" width="81.85546875" style="2" customWidth="1"/>
    <col min="11013" max="11013" width="32" style="2" customWidth="1"/>
    <col min="11014" max="11014" width="15.28515625" style="2" customWidth="1"/>
    <col min="11015" max="11265" width="9.140625" style="2"/>
    <col min="11266" max="11266" width="14" style="2" customWidth="1"/>
    <col min="11267" max="11267" width="9.140625" style="2"/>
    <col min="11268" max="11268" width="81.85546875" style="2" customWidth="1"/>
    <col min="11269" max="11269" width="32" style="2" customWidth="1"/>
    <col min="11270" max="11270" width="15.28515625" style="2" customWidth="1"/>
    <col min="11271" max="11521" width="9.140625" style="2"/>
    <col min="11522" max="11522" width="14" style="2" customWidth="1"/>
    <col min="11523" max="11523" width="9.140625" style="2"/>
    <col min="11524" max="11524" width="81.85546875" style="2" customWidth="1"/>
    <col min="11525" max="11525" width="32" style="2" customWidth="1"/>
    <col min="11526" max="11526" width="15.28515625" style="2" customWidth="1"/>
    <col min="11527" max="11777" width="9.140625" style="2"/>
    <col min="11778" max="11778" width="14" style="2" customWidth="1"/>
    <col min="11779" max="11779" width="9.140625" style="2"/>
    <col min="11780" max="11780" width="81.85546875" style="2" customWidth="1"/>
    <col min="11781" max="11781" width="32" style="2" customWidth="1"/>
    <col min="11782" max="11782" width="15.28515625" style="2" customWidth="1"/>
    <col min="11783" max="12033" width="9.140625" style="2"/>
    <col min="12034" max="12034" width="14" style="2" customWidth="1"/>
    <col min="12035" max="12035" width="9.140625" style="2"/>
    <col min="12036" max="12036" width="81.85546875" style="2" customWidth="1"/>
    <col min="12037" max="12037" width="32" style="2" customWidth="1"/>
    <col min="12038" max="12038" width="15.28515625" style="2" customWidth="1"/>
    <col min="12039" max="12289" width="9.140625" style="2"/>
    <col min="12290" max="12290" width="14" style="2" customWidth="1"/>
    <col min="12291" max="12291" width="9.140625" style="2"/>
    <col min="12292" max="12292" width="81.85546875" style="2" customWidth="1"/>
    <col min="12293" max="12293" width="32" style="2" customWidth="1"/>
    <col min="12294" max="12294" width="15.28515625" style="2" customWidth="1"/>
    <col min="12295" max="12545" width="9.140625" style="2"/>
    <col min="12546" max="12546" width="14" style="2" customWidth="1"/>
    <col min="12547" max="12547" width="9.140625" style="2"/>
    <col min="12548" max="12548" width="81.85546875" style="2" customWidth="1"/>
    <col min="12549" max="12549" width="32" style="2" customWidth="1"/>
    <col min="12550" max="12550" width="15.28515625" style="2" customWidth="1"/>
    <col min="12551" max="12801" width="9.140625" style="2"/>
    <col min="12802" max="12802" width="14" style="2" customWidth="1"/>
    <col min="12803" max="12803" width="9.140625" style="2"/>
    <col min="12804" max="12804" width="81.85546875" style="2" customWidth="1"/>
    <col min="12805" max="12805" width="32" style="2" customWidth="1"/>
    <col min="12806" max="12806" width="15.28515625" style="2" customWidth="1"/>
    <col min="12807" max="13057" width="9.140625" style="2"/>
    <col min="13058" max="13058" width="14" style="2" customWidth="1"/>
    <col min="13059" max="13059" width="9.140625" style="2"/>
    <col min="13060" max="13060" width="81.85546875" style="2" customWidth="1"/>
    <col min="13061" max="13061" width="32" style="2" customWidth="1"/>
    <col min="13062" max="13062" width="15.28515625" style="2" customWidth="1"/>
    <col min="13063" max="13313" width="9.140625" style="2"/>
    <col min="13314" max="13314" width="14" style="2" customWidth="1"/>
    <col min="13315" max="13315" width="9.140625" style="2"/>
    <col min="13316" max="13316" width="81.85546875" style="2" customWidth="1"/>
    <col min="13317" max="13317" width="32" style="2" customWidth="1"/>
    <col min="13318" max="13318" width="15.28515625" style="2" customWidth="1"/>
    <col min="13319" max="13569" width="9.140625" style="2"/>
    <col min="13570" max="13570" width="14" style="2" customWidth="1"/>
    <col min="13571" max="13571" width="9.140625" style="2"/>
    <col min="13572" max="13572" width="81.85546875" style="2" customWidth="1"/>
    <col min="13573" max="13573" width="32" style="2" customWidth="1"/>
    <col min="13574" max="13574" width="15.28515625" style="2" customWidth="1"/>
    <col min="13575" max="13825" width="9.140625" style="2"/>
    <col min="13826" max="13826" width="14" style="2" customWidth="1"/>
    <col min="13827" max="13827" width="9.140625" style="2"/>
    <col min="13828" max="13828" width="81.85546875" style="2" customWidth="1"/>
    <col min="13829" max="13829" width="32" style="2" customWidth="1"/>
    <col min="13830" max="13830" width="15.28515625" style="2" customWidth="1"/>
    <col min="13831" max="14081" width="9.140625" style="2"/>
    <col min="14082" max="14082" width="14" style="2" customWidth="1"/>
    <col min="14083" max="14083" width="9.140625" style="2"/>
    <col min="14084" max="14084" width="81.85546875" style="2" customWidth="1"/>
    <col min="14085" max="14085" width="32" style="2" customWidth="1"/>
    <col min="14086" max="14086" width="15.28515625" style="2" customWidth="1"/>
    <col min="14087" max="14337" width="9.140625" style="2"/>
    <col min="14338" max="14338" width="14" style="2" customWidth="1"/>
    <col min="14339" max="14339" width="9.140625" style="2"/>
    <col min="14340" max="14340" width="81.85546875" style="2" customWidth="1"/>
    <col min="14341" max="14341" width="32" style="2" customWidth="1"/>
    <col min="14342" max="14342" width="15.28515625" style="2" customWidth="1"/>
    <col min="14343" max="14593" width="9.140625" style="2"/>
    <col min="14594" max="14594" width="14" style="2" customWidth="1"/>
    <col min="14595" max="14595" width="9.140625" style="2"/>
    <col min="14596" max="14596" width="81.85546875" style="2" customWidth="1"/>
    <col min="14597" max="14597" width="32" style="2" customWidth="1"/>
    <col min="14598" max="14598" width="15.28515625" style="2" customWidth="1"/>
    <col min="14599" max="14849" width="9.140625" style="2"/>
    <col min="14850" max="14850" width="14" style="2" customWidth="1"/>
    <col min="14851" max="14851" width="9.140625" style="2"/>
    <col min="14852" max="14852" width="81.85546875" style="2" customWidth="1"/>
    <col min="14853" max="14853" width="32" style="2" customWidth="1"/>
    <col min="14854" max="14854" width="15.28515625" style="2" customWidth="1"/>
    <col min="14855" max="15105" width="9.140625" style="2"/>
    <col min="15106" max="15106" width="14" style="2" customWidth="1"/>
    <col min="15107" max="15107" width="9.140625" style="2"/>
    <col min="15108" max="15108" width="81.85546875" style="2" customWidth="1"/>
    <col min="15109" max="15109" width="32" style="2" customWidth="1"/>
    <col min="15110" max="15110" width="15.28515625" style="2" customWidth="1"/>
    <col min="15111" max="15361" width="9.140625" style="2"/>
    <col min="15362" max="15362" width="14" style="2" customWidth="1"/>
    <col min="15363" max="15363" width="9.140625" style="2"/>
    <col min="15364" max="15364" width="81.85546875" style="2" customWidth="1"/>
    <col min="15365" max="15365" width="32" style="2" customWidth="1"/>
    <col min="15366" max="15366" width="15.28515625" style="2" customWidth="1"/>
    <col min="15367" max="15617" width="9.140625" style="2"/>
    <col min="15618" max="15618" width="14" style="2" customWidth="1"/>
    <col min="15619" max="15619" width="9.140625" style="2"/>
    <col min="15620" max="15620" width="81.85546875" style="2" customWidth="1"/>
    <col min="15621" max="15621" width="32" style="2" customWidth="1"/>
    <col min="15622" max="15622" width="15.28515625" style="2" customWidth="1"/>
    <col min="15623" max="15873" width="9.140625" style="2"/>
    <col min="15874" max="15874" width="14" style="2" customWidth="1"/>
    <col min="15875" max="15875" width="9.140625" style="2"/>
    <col min="15876" max="15876" width="81.85546875" style="2" customWidth="1"/>
    <col min="15877" max="15877" width="32" style="2" customWidth="1"/>
    <col min="15878" max="15878" width="15.28515625" style="2" customWidth="1"/>
    <col min="15879" max="16129" width="9.140625" style="2"/>
    <col min="16130" max="16130" width="14" style="2" customWidth="1"/>
    <col min="16131" max="16131" width="9.140625" style="2"/>
    <col min="16132" max="16132" width="81.85546875" style="2" customWidth="1"/>
    <col min="16133" max="16133" width="32" style="2" customWidth="1"/>
    <col min="16134" max="16134" width="15.28515625" style="2" customWidth="1"/>
    <col min="16135" max="16384" width="9.140625" style="2"/>
  </cols>
  <sheetData>
    <row r="1" spans="1:5">
      <c r="A1" s="168" t="s">
        <v>19</v>
      </c>
      <c r="B1" s="168"/>
      <c r="C1" s="168"/>
      <c r="D1" s="36"/>
      <c r="E1" s="57"/>
    </row>
    <row r="2" spans="1:5">
      <c r="A2" s="168" t="s">
        <v>20</v>
      </c>
      <c r="B2" s="168"/>
      <c r="C2" s="168"/>
      <c r="D2" s="36"/>
      <c r="E2" s="57"/>
    </row>
    <row r="3" spans="1:5">
      <c r="A3" s="168" t="s">
        <v>180</v>
      </c>
      <c r="B3" s="168"/>
      <c r="C3" s="168"/>
      <c r="D3" s="168"/>
      <c r="E3" s="168"/>
    </row>
    <row r="4" spans="1:5">
      <c r="C4" s="3"/>
    </row>
    <row r="5" spans="1:5">
      <c r="C5" s="3" t="s">
        <v>46</v>
      </c>
    </row>
    <row r="8" spans="1:5" s="49" customFormat="1">
      <c r="A8" s="48" t="s">
        <v>22</v>
      </c>
      <c r="B8" s="48" t="s">
        <v>21</v>
      </c>
      <c r="C8" s="48" t="s">
        <v>23</v>
      </c>
      <c r="D8" s="48" t="s">
        <v>24</v>
      </c>
      <c r="E8" s="48" t="s">
        <v>25</v>
      </c>
    </row>
    <row r="9" spans="1:5" ht="82.5">
      <c r="A9" s="24">
        <v>418</v>
      </c>
      <c r="B9" s="63">
        <v>42774</v>
      </c>
      <c r="C9" s="47" t="s">
        <v>172</v>
      </c>
      <c r="D9" s="24" t="s">
        <v>48</v>
      </c>
      <c r="E9" s="69">
        <v>284250.11</v>
      </c>
    </row>
    <row r="10" spans="1:5" ht="82.5">
      <c r="A10" s="24">
        <v>429</v>
      </c>
      <c r="B10" s="63">
        <v>42775</v>
      </c>
      <c r="C10" s="47" t="s">
        <v>173</v>
      </c>
      <c r="D10" s="47" t="s">
        <v>43</v>
      </c>
      <c r="E10" s="69">
        <v>79900</v>
      </c>
    </row>
    <row r="11" spans="1:5" ht="66">
      <c r="A11" s="24">
        <v>432</v>
      </c>
      <c r="B11" s="63">
        <v>42775</v>
      </c>
      <c r="C11" s="47" t="s">
        <v>174</v>
      </c>
      <c r="D11" s="47" t="s">
        <v>175</v>
      </c>
      <c r="E11" s="69">
        <v>255000</v>
      </c>
    </row>
    <row r="12" spans="1:5" ht="82.5">
      <c r="A12" s="24">
        <v>453</v>
      </c>
      <c r="B12" s="63">
        <v>42782</v>
      </c>
      <c r="C12" s="47" t="s">
        <v>173</v>
      </c>
      <c r="D12" s="47" t="s">
        <v>43</v>
      </c>
      <c r="E12" s="69">
        <v>6800</v>
      </c>
    </row>
    <row r="13" spans="1:5" ht="66">
      <c r="A13" s="85">
        <v>2302</v>
      </c>
      <c r="B13" s="86">
        <v>42789</v>
      </c>
      <c r="C13" s="84" t="s">
        <v>58</v>
      </c>
      <c r="D13" s="81" t="s">
        <v>59</v>
      </c>
      <c r="E13" s="82">
        <v>869.46</v>
      </c>
    </row>
    <row r="14" spans="1:5" ht="49.5">
      <c r="A14" s="87">
        <v>2302</v>
      </c>
      <c r="B14" s="86">
        <v>42789</v>
      </c>
      <c r="C14" s="84" t="s">
        <v>62</v>
      </c>
      <c r="D14" s="75" t="s">
        <v>57</v>
      </c>
      <c r="E14" s="83">
        <v>50.41</v>
      </c>
    </row>
    <row r="15" spans="1:5" ht="82.5">
      <c r="A15" s="24">
        <v>534</v>
      </c>
      <c r="B15" s="63">
        <v>42794</v>
      </c>
      <c r="C15" s="47" t="s">
        <v>176</v>
      </c>
      <c r="D15" s="47" t="s">
        <v>177</v>
      </c>
      <c r="E15" s="69">
        <v>14.45</v>
      </c>
    </row>
    <row r="16" spans="1:5" ht="99">
      <c r="A16" s="24">
        <v>532</v>
      </c>
      <c r="B16" s="63">
        <v>42794</v>
      </c>
      <c r="C16" s="47" t="s">
        <v>178</v>
      </c>
      <c r="D16" s="47" t="s">
        <v>52</v>
      </c>
      <c r="E16" s="69">
        <v>781518.82</v>
      </c>
    </row>
    <row r="17" spans="1:6" s="3" customFormat="1">
      <c r="A17" s="41"/>
      <c r="B17" s="41"/>
      <c r="C17" s="41" t="s">
        <v>36</v>
      </c>
      <c r="D17" s="41"/>
      <c r="E17" s="72">
        <f>SUM(E9:E16)</f>
        <v>1408403.25</v>
      </c>
      <c r="F17" s="73"/>
    </row>
  </sheetData>
  <sortState ref="A9:E17">
    <sortCondition ref="B9:B17"/>
  </sortState>
  <mergeCells count="3">
    <mergeCell ref="A1:C1"/>
    <mergeCell ref="A2:C2"/>
    <mergeCell ref="A3:E3"/>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workbookViewId="0">
      <selection activeCell="M14" sqref="M14"/>
    </sheetView>
  </sheetViews>
  <sheetFormatPr defaultRowHeight="15"/>
  <cols>
    <col min="1" max="6" width="12.7109375" customWidth="1"/>
    <col min="7" max="7" width="35" customWidth="1"/>
  </cols>
  <sheetData>
    <row r="1" spans="1:7" ht="24.95" customHeight="1">
      <c r="A1" s="135" t="s">
        <v>236</v>
      </c>
      <c r="B1" s="136"/>
      <c r="C1" s="137"/>
      <c r="D1" s="137"/>
      <c r="E1" s="138"/>
      <c r="F1" s="139"/>
      <c r="G1" s="139"/>
    </row>
    <row r="2" spans="1:7" ht="24.95" customHeight="1">
      <c r="A2" s="140" t="s">
        <v>237</v>
      </c>
      <c r="B2" s="136"/>
      <c r="C2" s="137"/>
      <c r="D2" s="137"/>
      <c r="E2" s="138"/>
      <c r="F2" s="139"/>
      <c r="G2" s="139"/>
    </row>
    <row r="3" spans="1:7" ht="24.95" customHeight="1">
      <c r="A3" s="137"/>
      <c r="B3" s="136"/>
      <c r="C3" s="137"/>
      <c r="D3" s="137"/>
      <c r="E3" s="138"/>
      <c r="F3" s="139"/>
      <c r="G3" s="139"/>
    </row>
    <row r="4" spans="1:7" ht="24.95" customHeight="1">
      <c r="A4" s="141"/>
      <c r="B4" s="142"/>
      <c r="C4" s="143"/>
      <c r="D4" s="141"/>
      <c r="E4" s="141"/>
      <c r="F4" s="144"/>
      <c r="G4" s="145"/>
    </row>
    <row r="5" spans="1:7" ht="24.95" customHeight="1">
      <c r="A5" s="169" t="s">
        <v>238</v>
      </c>
      <c r="B5" s="170"/>
      <c r="C5" s="170"/>
      <c r="D5" s="170"/>
      <c r="E5" s="170"/>
      <c r="F5" s="170"/>
      <c r="G5" s="170"/>
    </row>
    <row r="6" spans="1:7" ht="24.95" customHeight="1">
      <c r="A6" s="141"/>
      <c r="B6" s="142"/>
      <c r="C6" s="143"/>
      <c r="D6" s="141"/>
      <c r="E6" s="141"/>
      <c r="F6" s="144"/>
      <c r="G6" s="145"/>
    </row>
    <row r="7" spans="1:7" ht="24.95" customHeight="1">
      <c r="A7" s="141"/>
      <c r="B7" s="142"/>
      <c r="C7" s="143"/>
      <c r="D7" s="141"/>
      <c r="E7" s="141"/>
      <c r="F7" s="144"/>
      <c r="G7" s="145"/>
    </row>
    <row r="8" spans="1:7" ht="24.95" customHeight="1">
      <c r="A8" s="146" t="s">
        <v>239</v>
      </c>
      <c r="B8" s="146" t="s">
        <v>240</v>
      </c>
      <c r="C8" s="146" t="s">
        <v>3</v>
      </c>
      <c r="D8" s="146" t="s">
        <v>7</v>
      </c>
      <c r="E8" s="146" t="s">
        <v>241</v>
      </c>
      <c r="F8" s="147" t="s">
        <v>5</v>
      </c>
      <c r="G8" s="146" t="s">
        <v>242</v>
      </c>
    </row>
    <row r="9" spans="1:7" ht="24.95" customHeight="1">
      <c r="A9" s="148">
        <v>8</v>
      </c>
      <c r="B9" s="149" t="s">
        <v>243</v>
      </c>
      <c r="C9" s="150">
        <v>42772</v>
      </c>
      <c r="D9" s="148" t="s">
        <v>244</v>
      </c>
      <c r="E9" s="148">
        <v>65</v>
      </c>
      <c r="F9" s="151">
        <v>2394.16</v>
      </c>
      <c r="G9" s="152" t="s">
        <v>245</v>
      </c>
    </row>
    <row r="10" spans="1:7" ht="24.95" customHeight="1">
      <c r="A10" s="148">
        <v>9</v>
      </c>
      <c r="B10" s="149" t="s">
        <v>246</v>
      </c>
      <c r="C10" s="150">
        <v>42774</v>
      </c>
      <c r="D10" s="148" t="s">
        <v>244</v>
      </c>
      <c r="E10" s="148">
        <v>65</v>
      </c>
      <c r="F10" s="151">
        <v>2350.69</v>
      </c>
      <c r="G10" s="152" t="s">
        <v>245</v>
      </c>
    </row>
    <row r="11" spans="1:7" ht="24.95" customHeight="1">
      <c r="A11" s="148">
        <v>10</v>
      </c>
      <c r="B11" s="149" t="s">
        <v>247</v>
      </c>
      <c r="C11" s="150">
        <v>42774</v>
      </c>
      <c r="D11" s="148" t="s">
        <v>244</v>
      </c>
      <c r="E11" s="148">
        <v>65</v>
      </c>
      <c r="F11" s="151">
        <v>1074.45</v>
      </c>
      <c r="G11" s="152" t="s">
        <v>248</v>
      </c>
    </row>
    <row r="12" spans="1:7" ht="24.95" customHeight="1">
      <c r="A12" s="148">
        <v>11</v>
      </c>
      <c r="B12" s="149" t="s">
        <v>249</v>
      </c>
      <c r="C12" s="150">
        <v>42775</v>
      </c>
      <c r="D12" s="148" t="s">
        <v>244</v>
      </c>
      <c r="E12" s="148">
        <v>65</v>
      </c>
      <c r="F12" s="151">
        <v>78035</v>
      </c>
      <c r="G12" s="152" t="s">
        <v>250</v>
      </c>
    </row>
    <row r="13" spans="1:7" ht="24.95" customHeight="1">
      <c r="A13" s="148">
        <v>12</v>
      </c>
      <c r="B13" s="149" t="s">
        <v>251</v>
      </c>
      <c r="C13" s="150">
        <v>42775</v>
      </c>
      <c r="D13" s="148" t="s">
        <v>244</v>
      </c>
      <c r="E13" s="148">
        <v>65</v>
      </c>
      <c r="F13" s="151">
        <v>113389</v>
      </c>
      <c r="G13" s="152" t="s">
        <v>252</v>
      </c>
    </row>
    <row r="14" spans="1:7" ht="24.95" customHeight="1">
      <c r="A14" s="148">
        <v>13</v>
      </c>
      <c r="B14" s="149" t="s">
        <v>253</v>
      </c>
      <c r="C14" s="150">
        <v>42781</v>
      </c>
      <c r="D14" s="148" t="s">
        <v>244</v>
      </c>
      <c r="E14" s="148">
        <v>65</v>
      </c>
      <c r="F14" s="151">
        <v>168</v>
      </c>
      <c r="G14" s="153" t="s">
        <v>254</v>
      </c>
    </row>
    <row r="15" spans="1:7" ht="24.95" customHeight="1">
      <c r="A15" s="148">
        <v>14</v>
      </c>
      <c r="B15" s="149" t="s">
        <v>255</v>
      </c>
      <c r="C15" s="150">
        <v>42781</v>
      </c>
      <c r="D15" s="148" t="s">
        <v>244</v>
      </c>
      <c r="E15" s="148">
        <v>65</v>
      </c>
      <c r="F15" s="151">
        <v>61.96</v>
      </c>
      <c r="G15" s="153" t="s">
        <v>256</v>
      </c>
    </row>
    <row r="16" spans="1:7" ht="24.95" customHeight="1">
      <c r="A16" s="148">
        <v>15</v>
      </c>
      <c r="B16" s="149" t="s">
        <v>257</v>
      </c>
      <c r="C16" s="150">
        <v>42783</v>
      </c>
      <c r="D16" s="148" t="s">
        <v>244</v>
      </c>
      <c r="E16" s="148">
        <v>65</v>
      </c>
      <c r="F16" s="151">
        <v>61.8</v>
      </c>
      <c r="G16" s="153" t="s">
        <v>258</v>
      </c>
    </row>
    <row r="17" spans="1:7" ht="24.95" customHeight="1">
      <c r="A17" s="148">
        <v>16</v>
      </c>
      <c r="B17" s="149" t="s">
        <v>259</v>
      </c>
      <c r="C17" s="150">
        <v>42783</v>
      </c>
      <c r="D17" s="148" t="s">
        <v>244</v>
      </c>
      <c r="E17" s="148">
        <v>65</v>
      </c>
      <c r="F17" s="151">
        <v>1333</v>
      </c>
      <c r="G17" s="153" t="s">
        <v>260</v>
      </c>
    </row>
    <row r="18" spans="1:7" ht="24.95" customHeight="1">
      <c r="A18" s="148">
        <v>17</v>
      </c>
      <c r="B18" s="149" t="s">
        <v>261</v>
      </c>
      <c r="C18" s="150">
        <v>42786</v>
      </c>
      <c r="D18" s="148" t="s">
        <v>244</v>
      </c>
      <c r="E18" s="148">
        <v>65</v>
      </c>
      <c r="F18" s="151">
        <v>1410309.17</v>
      </c>
      <c r="G18" s="153" t="s">
        <v>262</v>
      </c>
    </row>
    <row r="19" spans="1:7" ht="24.95" customHeight="1">
      <c r="A19" s="148">
        <v>18</v>
      </c>
      <c r="B19" s="149" t="s">
        <v>263</v>
      </c>
      <c r="C19" s="150">
        <v>42786</v>
      </c>
      <c r="D19" s="148" t="s">
        <v>244</v>
      </c>
      <c r="E19" s="148">
        <v>65</v>
      </c>
      <c r="F19" s="151">
        <v>4374.4799999999996</v>
      </c>
      <c r="G19" s="153" t="s">
        <v>264</v>
      </c>
    </row>
    <row r="20" spans="1:7" ht="24.95" customHeight="1">
      <c r="A20" s="148">
        <v>19</v>
      </c>
      <c r="B20" s="149" t="s">
        <v>265</v>
      </c>
      <c r="C20" s="150">
        <v>42788</v>
      </c>
      <c r="D20" s="148" t="s">
        <v>244</v>
      </c>
      <c r="E20" s="148">
        <v>65</v>
      </c>
      <c r="F20" s="151">
        <v>52311.71</v>
      </c>
      <c r="G20" s="153" t="s">
        <v>266</v>
      </c>
    </row>
    <row r="21" spans="1:7" ht="24.95" customHeight="1">
      <c r="A21" s="148">
        <v>20</v>
      </c>
      <c r="B21" s="149" t="s">
        <v>267</v>
      </c>
      <c r="C21" s="150">
        <v>42789</v>
      </c>
      <c r="D21" s="148" t="s">
        <v>244</v>
      </c>
      <c r="E21" s="148">
        <v>65</v>
      </c>
      <c r="F21" s="151">
        <v>5526</v>
      </c>
      <c r="G21" s="153" t="s">
        <v>268</v>
      </c>
    </row>
    <row r="22" spans="1:7" ht="24.95" customHeight="1">
      <c r="A22" s="148">
        <v>21</v>
      </c>
      <c r="B22" s="149" t="s">
        <v>269</v>
      </c>
      <c r="C22" s="150">
        <v>42794</v>
      </c>
      <c r="D22" s="148" t="s">
        <v>244</v>
      </c>
      <c r="E22" s="148">
        <v>65</v>
      </c>
      <c r="F22" s="151">
        <f>351*2</f>
        <v>702</v>
      </c>
      <c r="G22" s="153" t="s">
        <v>270</v>
      </c>
    </row>
    <row r="23" spans="1:7" ht="24.95" customHeight="1">
      <c r="A23" s="148"/>
      <c r="B23" s="149"/>
      <c r="C23" s="150"/>
      <c r="D23" s="148"/>
      <c r="E23" s="148"/>
      <c r="F23" s="151"/>
      <c r="G23" s="153"/>
    </row>
    <row r="24" spans="1:7" ht="24.95" customHeight="1">
      <c r="A24" s="171" t="s">
        <v>36</v>
      </c>
      <c r="B24" s="172"/>
      <c r="C24" s="172"/>
      <c r="D24" s="172"/>
      <c r="E24" s="173"/>
      <c r="F24" s="154">
        <f>SUM(F9:F23)</f>
        <v>1672091.42</v>
      </c>
      <c r="G24" s="152"/>
    </row>
    <row r="25" spans="1:7" ht="24.95" customHeight="1">
      <c r="A25" s="141"/>
      <c r="B25" s="142"/>
      <c r="C25" s="143"/>
      <c r="D25" s="141"/>
      <c r="E25" s="141"/>
      <c r="F25" s="144"/>
      <c r="G25" s="145"/>
    </row>
    <row r="26" spans="1:7" ht="24.95" customHeight="1">
      <c r="A26" s="141"/>
      <c r="B26" s="142"/>
      <c r="C26" s="143"/>
      <c r="D26" s="141"/>
      <c r="E26" s="141"/>
      <c r="F26" s="144"/>
      <c r="G26" s="145"/>
    </row>
    <row r="27" spans="1:7" ht="24.95" customHeight="1">
      <c r="A27" s="137"/>
      <c r="B27" s="136"/>
      <c r="C27" s="137"/>
      <c r="D27" s="137"/>
      <c r="E27" s="138"/>
      <c r="F27" s="139"/>
      <c r="G27" s="139"/>
    </row>
    <row r="28" spans="1:7" ht="24.95" customHeight="1">
      <c r="A28" s="174" t="s">
        <v>271</v>
      </c>
      <c r="B28" s="174"/>
      <c r="C28" s="174"/>
      <c r="D28" s="174"/>
      <c r="E28" s="174"/>
      <c r="F28" s="155">
        <v>186898.73</v>
      </c>
      <c r="G28" s="155" t="s">
        <v>272</v>
      </c>
    </row>
    <row r="29" spans="1:7" ht="24.95" customHeight="1">
      <c r="A29" s="156"/>
      <c r="B29" s="157"/>
      <c r="C29" s="156"/>
      <c r="D29" s="156"/>
      <c r="E29" s="158"/>
      <c r="G29" s="159"/>
    </row>
    <row r="30" spans="1:7" ht="24.95" customHeight="1">
      <c r="A30" s="156"/>
      <c r="B30" s="157"/>
      <c r="C30" s="156"/>
      <c r="D30" s="156"/>
      <c r="E30" s="158"/>
      <c r="G30" s="159"/>
    </row>
    <row r="31" spans="1:7" ht="24.95" customHeight="1">
      <c r="A31" s="175" t="s">
        <v>273</v>
      </c>
      <c r="B31" s="175"/>
      <c r="C31" s="175"/>
      <c r="D31" s="175"/>
      <c r="E31" s="175"/>
      <c r="F31" s="160">
        <f>F28+F24</f>
        <v>1858990.15</v>
      </c>
      <c r="G31" s="160" t="s">
        <v>272</v>
      </c>
    </row>
  </sheetData>
  <mergeCells count="4">
    <mergeCell ref="A5:G5"/>
    <mergeCell ref="A24:E24"/>
    <mergeCell ref="A28:E28"/>
    <mergeCell ref="A31:E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personal</vt:lpstr>
      <vt:lpstr>materiale</vt:lpstr>
      <vt:lpstr>cotizatii internationale</vt:lpstr>
      <vt:lpstr>venituri proprii</vt:lpstr>
      <vt:lpstr>transferuri </vt:lpstr>
      <vt:lpstr>proiecte cap. 61.01</vt:lpstr>
      <vt:lpstr>proiecte cap. 61.08</vt:lpstr>
      <vt:lpstr>dipfie februarie 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2017-05-17T10:32:45Z</dcterms:modified>
</cp:coreProperties>
</file>