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87" activeTab="9"/>
  </bookViews>
  <sheets>
    <sheet name="personal" sheetId="2" r:id="rId1"/>
    <sheet name="materiale cap 61.01" sheetId="3" r:id="rId2"/>
    <sheet name="materiale cap 54.01" sheetId="15" r:id="rId3"/>
    <sheet name="venituri proprii" sheetId="17" r:id="rId4"/>
    <sheet name="transferuri " sheetId="5" r:id="rId5"/>
    <sheet name="active nefinanciare- BS" sheetId="19" r:id="rId6"/>
    <sheet name="active nefinanciare- VP" sheetId="22" r:id="rId7"/>
    <sheet name="proiecte cap. 61.01" sheetId="6" r:id="rId8"/>
    <sheet name="proiecte cap. 61.08" sheetId="7" r:id="rId9"/>
    <sheet name="dipfie " sheetId="23" r:id="rId10"/>
  </sheets>
  <definedNames>
    <definedName name="_xlnm._FilterDatabase" localSheetId="7" hidden="1">'proiecte cap. 61.01'!$A$6:$E$27</definedName>
    <definedName name="_xlnm._FilterDatabase" localSheetId="4" hidden="1">'transferuri '!$A$7:$H$25</definedName>
  </definedNames>
  <calcPr calcId="152511"/>
</workbook>
</file>

<file path=xl/calcChain.xml><?xml version="1.0" encoding="utf-8"?>
<calcChain xmlns="http://schemas.openxmlformats.org/spreadsheetml/2006/main">
  <c r="F41" i="23" l="1"/>
  <c r="F45" i="23" s="1"/>
  <c r="F28" i="23"/>
  <c r="F11" i="23"/>
  <c r="D238" i="2" l="1"/>
  <c r="D199" i="2"/>
  <c r="D176" i="2"/>
  <c r="D101" i="2"/>
  <c r="D89" i="2"/>
  <c r="D236" i="2"/>
  <c r="D229" i="2"/>
  <c r="D222" i="2"/>
  <c r="D215" i="2"/>
  <c r="D208" i="2"/>
  <c r="D181" i="2"/>
  <c r="D179" i="2"/>
  <c r="D131" i="2"/>
  <c r="D118" i="2"/>
  <c r="D129" i="2" s="1"/>
  <c r="D104" i="2"/>
  <c r="D79" i="2"/>
  <c r="D78" i="2"/>
  <c r="D61" i="2"/>
  <c r="D16" i="2"/>
  <c r="D38" i="2" s="1"/>
  <c r="D200" i="2" l="1"/>
  <c r="D237" i="2"/>
  <c r="D177" i="2"/>
  <c r="E243" i="7"/>
  <c r="F25" i="5" l="1"/>
  <c r="F10" i="17" l="1"/>
  <c r="G8" i="22"/>
  <c r="A9" i="19"/>
  <c r="A10" i="19"/>
  <c r="A11" i="19" s="1"/>
  <c r="A8" i="19"/>
  <c r="G12" i="19"/>
  <c r="A9" i="3"/>
  <c r="A10" i="3"/>
  <c r="A11" i="3" s="1"/>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8" i="3"/>
  <c r="F181" i="3"/>
  <c r="F10" i="15"/>
  <c r="E27" i="6" l="1"/>
  <c r="A10" i="5" l="1"/>
  <c r="A17" i="5" s="1"/>
  <c r="A8" i="5" s="1"/>
  <c r="A13" i="5" l="1"/>
  <c r="A18" i="5"/>
  <c r="A19" i="5" s="1"/>
  <c r="A21" i="5" s="1"/>
  <c r="A22" i="5" s="1"/>
  <c r="A23" i="5"/>
</calcChain>
</file>

<file path=xl/sharedStrings.xml><?xml version="1.0" encoding="utf-8"?>
<sst xmlns="http://schemas.openxmlformats.org/spreadsheetml/2006/main" count="1574" uniqueCount="572">
  <si>
    <t xml:space="preserve">MINISTERUL JUSTITIEI - Aparat propriu </t>
  </si>
  <si>
    <t>Nr.crt.</t>
  </si>
  <si>
    <t>Nr. act</t>
  </si>
  <si>
    <t>Data document</t>
  </si>
  <si>
    <t>Clasificatie bugetara</t>
  </si>
  <si>
    <t>Suma</t>
  </si>
  <si>
    <t>Detaliere</t>
  </si>
  <si>
    <t>Capitol</t>
  </si>
  <si>
    <t>Alineat</t>
  </si>
  <si>
    <t>61.01.06</t>
  </si>
  <si>
    <t>51.01.01</t>
  </si>
  <si>
    <t xml:space="preserve"> TRANSFERURI   INEC- ACHITARE DREPTURI SALARIALE </t>
  </si>
  <si>
    <t>61.01.07</t>
  </si>
  <si>
    <t>68.01.06</t>
  </si>
  <si>
    <t>57.02.01</t>
  </si>
  <si>
    <t>68.01.50</t>
  </si>
  <si>
    <t xml:space="preserve">MINISTERUL JUSTITEI - Aparat propriu </t>
  </si>
  <si>
    <t>CAPITOLUL 61.01- Ordine publica si siguranta nationala</t>
  </si>
  <si>
    <t>FURNIZOR/BENEFICIAR</t>
  </si>
  <si>
    <t>CAPITOLUL 61.01 ,,ORDINE PUBLICA SI SIGURANTA NATIONALA"</t>
  </si>
  <si>
    <t>Data</t>
  </si>
  <si>
    <t>Document</t>
  </si>
  <si>
    <t>Explicatii</t>
  </si>
  <si>
    <t>Furnizor/Beneficiar suma</t>
  </si>
  <si>
    <t>Suma (lei)</t>
  </si>
  <si>
    <t>TITLUL 20 BUNURI SI SERVICII</t>
  </si>
  <si>
    <t xml:space="preserve">Nr Crt. </t>
  </si>
  <si>
    <t xml:space="preserve">DATA </t>
  </si>
  <si>
    <t xml:space="preserve">ORDIN DE PLATA /CEC /FOAIE DE VARSAMÂNT </t>
  </si>
  <si>
    <t xml:space="preserve">FACTURA  </t>
  </si>
  <si>
    <t>Total</t>
  </si>
  <si>
    <t xml:space="preserve">Suma </t>
  </si>
  <si>
    <t>TOTAL</t>
  </si>
  <si>
    <t>51.01.26</t>
  </si>
  <si>
    <t xml:space="preserve"> DECONTARI CU PERSONALUL-CREDITE BUGETARE  PLATA STAT INDEMNIZATIE CRESTERE COPIL PÂNÃ LA ÎMPLINIREA VÂRSTEI DE 2 ANI PENTRU FPSS APARAT PROPRIU MJ </t>
  </si>
  <si>
    <t xml:space="preserve"> TRANSFERURI   ANP- CHELTUIELI DE PERSONAL, TRANSFERURI CURENTE, ACTIUNI DE SANATATE</t>
  </si>
  <si>
    <t xml:space="preserve"> DECONTARI CU PERSONALUL-CREDITE BUGETARE  PLATA STAT STIMULENT INSERTIE PÂNÃ LA ÎMPLINIREA VÂRSTEI DE 3 ANI PENTRU FPSS APARAT PROPRIU MJ </t>
  </si>
  <si>
    <t xml:space="preserve"> </t>
  </si>
  <si>
    <t>Vodafone</t>
  </si>
  <si>
    <t>Rosal Grup</t>
  </si>
  <si>
    <t>RCS&amp;RDS</t>
  </si>
  <si>
    <t>Danco Pro</t>
  </si>
  <si>
    <t>Ministerul Finantelor Publice</t>
  </si>
  <si>
    <t>MINISTERUL JUSTITIEI</t>
  </si>
  <si>
    <t>Ministerul Justitiei</t>
  </si>
  <si>
    <t>Telekom Romania Communications</t>
  </si>
  <si>
    <t>Autocurat Flote Auto</t>
  </si>
  <si>
    <t>Zainea Com Serv</t>
  </si>
  <si>
    <t>CN Posta Romana</t>
  </si>
  <si>
    <t>TITLUL 56 ,,PROIECTE CU FINANTARE DIN FONDURI EXTERNE NERAMBURSABILE (FEN) POSTADERARE"</t>
  </si>
  <si>
    <t>CAPITOLUL 61.08 ,,ORDINE PUBLICA SI SIGURANTA NATIONALA"</t>
  </si>
  <si>
    <t xml:space="preserve">TITLUL 20 VENITURI PROPRII </t>
  </si>
  <si>
    <t>DATA</t>
  </si>
  <si>
    <t>ORDIN DE PLATA/CEC/FOAIE DE VARSAMANT</t>
  </si>
  <si>
    <t>FACTURA</t>
  </si>
  <si>
    <t>SUMA</t>
  </si>
  <si>
    <t>Travel Time</t>
  </si>
  <si>
    <t>Eximtur</t>
  </si>
  <si>
    <t>Midocar</t>
  </si>
  <si>
    <t>Nr.crt</t>
  </si>
  <si>
    <t>Numar act</t>
  </si>
  <si>
    <t>Titlu</t>
  </si>
  <si>
    <t>Descriere</t>
  </si>
  <si>
    <t>61.01.01</t>
  </si>
  <si>
    <t>CVAL  SERV DEZVOLTARE SOFTWARE ECRIS CF CONTRACT 14/64113/20.09.2017</t>
  </si>
  <si>
    <t>TITLUL 71 ACTIVE NEFINANCIARE- buget de stat</t>
  </si>
  <si>
    <t>Furnizor</t>
  </si>
  <si>
    <t xml:space="preserve">IMPLEMENT 24SOFTWARE SRL     </t>
  </si>
  <si>
    <t>TRANSFERURI ANP, TITLUL VI-  TRANSFERURI INTRE UNITATI ALE ADMINISTRATIEI PUBLICE- PT PLATA TITLUL II BUNURI SI SERVICII ACTIUNI  DE SANATATE , INVESTITII SPITALE,  ACTIVE NEFINANCIARE</t>
  </si>
  <si>
    <t>TRANSFERURI ANP-  ASISTENTA SOCIALA-AJUTOARE SOCIALE IN NUMERAR PT. PLATA CONTRIB DE SANATATE PT PERS AFLATE IN CONCEDIU DE CRESTERE COPIL, ACHITARE STIMULENT SI INDEMNIZATIE DE CRESTERE COPIL PENTRU PERSOANE AFLATE IN CONCEDIUL DE CRESTERE COPIL</t>
  </si>
  <si>
    <t>BUGETUL ASIG SOC DE STAT SI FONDURILOR SPECIALE-  ACHITARE CASS AFERENT INDEMNIZATIE  PERSOANE AFLATE IN CONCEDIUL PT. CRESTEREA COPILULUI- FPSS APARAT PROPRIU</t>
  </si>
  <si>
    <t>Institutul National al Magistraturii</t>
  </si>
  <si>
    <t>Divizia de Securitate Eurogrup Rangers</t>
  </si>
  <si>
    <t>Stream Networks</t>
  </si>
  <si>
    <t>C.N.Posta Romana</t>
  </si>
  <si>
    <t>CN Aeroporturi Bucuresti</t>
  </si>
  <si>
    <t xml:space="preserve">Contera Media </t>
  </si>
  <si>
    <t>Super System Service 2000</t>
  </si>
  <si>
    <t>BUGETUL DE STAT</t>
  </si>
  <si>
    <t>perioada:01-31.12.2017</t>
  </si>
  <si>
    <t>61.01.50</t>
  </si>
  <si>
    <t>51.01.03</t>
  </si>
  <si>
    <t>TRANSFER SPITALUL ANGELESCU-CVAL TRANSFER TITLUL VI- TRANSFERURI INTRE UNITATI ALE ADMINISTRATIEI PUBLICE,  BUNURI SI SERVICII- PLATA FACTURA REPREZENTAND CONTRAVALOARE TAXA EVALUARE UNITATE SANITARA</t>
  </si>
  <si>
    <t>51.02.12</t>
  </si>
  <si>
    <t xml:space="preserve"> CVAL TRANSFER TITLUL VI- SPITALUL PROF. DR.CONSTANTIN ANGELESCU, TRANSFERURI INTRE UNITATI ALE ADMINISTRATIEI PUBLICE-ACTIVE NEFINANCIARE</t>
  </si>
  <si>
    <t>TRANSFERURI ANP, TITLUL IV TRANSFERURI INTRE UNITATI ALE ADMINISTRATIEI PUBLICE - PT TITLUL IX ASIST SOCIALA- AJUT SOC IN NATURA , ACHITARE CHELT DE TRANSP IN CAZUL INTERNARII IN SPITALE, TRANSPORT, CENTRE DE REFACERE A CAPACITATII DE EFORT, ACHITAREA RECHIZITELOR , MATERIALELOR DIDACTICE PENTRU PROCESUL DE INVATAMANT , ASISTENTA PSIHOLOGICA SI SOCIALA PENTRU PERSOANELE PRIVATE DE LIBERTATE DIN UNITATILE SISTEMULUI PENITENCIAR</t>
  </si>
  <si>
    <t>CAPITOLUL 54.01.50- Ordine publica si siguranta nationala</t>
  </si>
  <si>
    <t>Perioada 01.12-31.12.2017</t>
  </si>
  <si>
    <t>Servicii prezentare, prelucrare, distribuire acte de procedura, perioada noiembrie 2017</t>
  </si>
  <si>
    <t>Servicii prezentare, prelucrare, distribuire acte de procedura, perioada 01-15.12.2017</t>
  </si>
  <si>
    <t xml:space="preserve">Alimentare cont valuta deplasare externa, decembrie 2017 </t>
  </si>
  <si>
    <t>Primaria Municipiului Bucuresti</t>
  </si>
  <si>
    <t>Taxa de concesiune neindexata, anul 2017, pentru imobilul din ansamblul Marasesti , bloc M39</t>
  </si>
  <si>
    <t xml:space="preserve">Bacali Radu -Traducator </t>
  </si>
  <si>
    <t>Traduceri autorizate</t>
  </si>
  <si>
    <t>Reprezentant MJ</t>
  </si>
  <si>
    <t>Decont chirie locuinta personal cu functie de demnitate publica, decembrie 2017</t>
  </si>
  <si>
    <t>Avans protocol decembrie 2017</t>
  </si>
  <si>
    <t>Decont protocol decembrie 2017</t>
  </si>
  <si>
    <t>Administratia Patrimoniului Protocolului de Stat</t>
  </si>
  <si>
    <t>Energie termica pentru locuinta personal cu functie de demnitate publia, octombrie 2017</t>
  </si>
  <si>
    <t>Cioranu Mioara -Traducator</t>
  </si>
  <si>
    <t>Centrul Medical Alexis</t>
  </si>
  <si>
    <t xml:space="preserve">Investigatii medicale si examinare clinica pentru personalul Ministerului Justitiei pentru anul 2017 </t>
  </si>
  <si>
    <t>Bilete de avion deplasare Polonia, perioada 19-22.11.2017</t>
  </si>
  <si>
    <t>Avans alte cheltuieli deplasari externe</t>
  </si>
  <si>
    <t>Directia Impozite si Taxe  Locale - Sector 5</t>
  </si>
  <si>
    <t>Taxa judiciara de timbru judecare recurs în dosarul nr.1028/54/2015, sentinta civila nr.421/19.10.2015</t>
  </si>
  <si>
    <t xml:space="preserve">DHL International </t>
  </si>
  <si>
    <t>Curierat rapid, luna noiembrie 2017</t>
  </si>
  <si>
    <t>Cota parte energie electrica, luna septembrie 2017</t>
  </si>
  <si>
    <t>Cota parte apa rece, perioada 12.10-09.11.2017</t>
  </si>
  <si>
    <t>Smart Edu Solutions</t>
  </si>
  <si>
    <t>Curs formare profesionala, perioada 23-25.11.2017</t>
  </si>
  <si>
    <t>Monitorul Oficial</t>
  </si>
  <si>
    <t>Publicare in monitorul oficial PI Ordin nr.2890/2017, MOF .906/20.11.2017</t>
  </si>
  <si>
    <t xml:space="preserve">Nueleanu Veturia Ileana </t>
  </si>
  <si>
    <t>Cheltuieli de judecata conform sentintei civile Nr.2883/2017, dosarul nr.5156/117/2016</t>
  </si>
  <si>
    <t>Orga Ionel</t>
  </si>
  <si>
    <t>Cheltuieli de judecata, onorariu avocat, expert  conform sentintei civile 5594/2016, deciziei civile nr.210/2017, dosarul 2373/2015</t>
  </si>
  <si>
    <t>Ungur Cornel Danut</t>
  </si>
  <si>
    <t>Cheltuieli de judecata conform deciziei civile nr.153/07.03.2017, dosarul 2413/111/2014</t>
  </si>
  <si>
    <t>Publicare in monitorul oficial PI Ordin nr.2679-2680/2017, MOF 916/22.11.2017</t>
  </si>
  <si>
    <t>Cota parte taxa municipala pentru apa uzata, perioada 12.10-09.11.2017</t>
  </si>
  <si>
    <t>Decont protocol  decembrie 2017</t>
  </si>
  <si>
    <t>Bilete de avion deplasare Bruxelles, perioada 06-08.11.2017</t>
  </si>
  <si>
    <t xml:space="preserve">Decont taxa parcare  </t>
  </si>
  <si>
    <t>Bilete de avion deplasare Bruxelles, luna decembrie 2017</t>
  </si>
  <si>
    <t xml:space="preserve">Curierat rapid,  luna octombrie 2017 </t>
  </si>
  <si>
    <t xml:space="preserve">Synotech Global Services Romania </t>
  </si>
  <si>
    <t>Intretinere , mentenanta, reparatii aparate de aer conditionat din camera serverelor, perioada noiembrie 2017</t>
  </si>
  <si>
    <t>Paza luna noiembrie 2017, pentru terenul din strada Stefanesti, nr.102, tarla 18, conf contract 10/21654/30.05.2017</t>
  </si>
  <si>
    <t xml:space="preserve">ProSoft </t>
  </si>
  <si>
    <t>Protectie antivirus cu instalarea produselor la Ministerul Justi?iei, instante, luna noiembrie 2017</t>
  </si>
  <si>
    <t>Pasache Gabriela Liliana -Traducator</t>
  </si>
  <si>
    <t>Pircalab Adriana -Traducator</t>
  </si>
  <si>
    <t>Drafta Elena-Traducator</t>
  </si>
  <si>
    <t>Toth Cristian Peter-Traducator</t>
  </si>
  <si>
    <t xml:space="preserve">Bugetul De Stat </t>
  </si>
  <si>
    <t xml:space="preserve">4%Contributie pentru persoane cu handicap, luna noiembrie 2017 </t>
  </si>
  <si>
    <t>Colectare deseuri si inchirieri containere, luna noiembrie 2017</t>
  </si>
  <si>
    <t xml:space="preserve">Ascensorul </t>
  </si>
  <si>
    <t>Supravegherea 5 instalatii de ridicat din domeniul ISCIR, perioada octombrie- noiembrie 2017</t>
  </si>
  <si>
    <t>Dm Sistem Telecom</t>
  </si>
  <si>
    <t>Intretinere retea de interior si  aparate telefonice din ministerul justitiei, luna noiembrie 2017</t>
  </si>
  <si>
    <t>Spalare 19 autoturisme, interior -exterior, luna noiembrie 2017</t>
  </si>
  <si>
    <t xml:space="preserve">Imprimeria Nationala </t>
  </si>
  <si>
    <t xml:space="preserve">Legitimatii  de serviciu 10 buc </t>
  </si>
  <si>
    <t xml:space="preserve">Penitenciarul Bucuresti-Jilava </t>
  </si>
  <si>
    <t xml:space="preserve">Munca prestata de persoane lipsite de libertate  si transport, luna noiembrie 2017  </t>
  </si>
  <si>
    <t xml:space="preserve">Super Optimus </t>
  </si>
  <si>
    <t>Indaco System</t>
  </si>
  <si>
    <t>Abonament program informatic LEGE5, luna noiembrie 2017</t>
  </si>
  <si>
    <t>Incolor Art</t>
  </si>
  <si>
    <t xml:space="preserve">Volum Comimpex-Traducator Radu Ioana Cecilia </t>
  </si>
  <si>
    <t xml:space="preserve">Ianculescu Helliana Milda </t>
  </si>
  <si>
    <t>Meridian Sud -Invest</t>
  </si>
  <si>
    <t>ITP pentru 10 autoturisme</t>
  </si>
  <si>
    <t xml:space="preserve">Pluridet Comexim </t>
  </si>
  <si>
    <t>Clorura de calciu pentru dezapezire</t>
  </si>
  <si>
    <t xml:space="preserve">Cuasar Impex </t>
  </si>
  <si>
    <t>Materiale de intretinere</t>
  </si>
  <si>
    <t>Avans taxe pasaport diplomatic pentru membru eurojust</t>
  </si>
  <si>
    <t>Arabesque</t>
  </si>
  <si>
    <t xml:space="preserve">Materiale consumabile inlocuire parchet </t>
  </si>
  <si>
    <t xml:space="preserve">Marketing Concept </t>
  </si>
  <si>
    <t xml:space="preserve">Pixuri  </t>
  </si>
  <si>
    <t>Jacob Today</t>
  </si>
  <si>
    <t xml:space="preserve">Fluid corector </t>
  </si>
  <si>
    <t xml:space="preserve">Alimentare cont valuta, cheltuieli de intretinere locuinta magistrat de legatura, luna decembrie 2017 </t>
  </si>
  <si>
    <t>Curierat rapid , luna decembrie 2017</t>
  </si>
  <si>
    <t>Abonament receptor pentru pachet  complet de programe TV, perioada decembrie 2017</t>
  </si>
  <si>
    <t>Protocol-oficial, perioada noiembrie 2017</t>
  </si>
  <si>
    <t>Olimpic International Turism</t>
  </si>
  <si>
    <t>Bilete de avion deplasare Olanda, perioada 13-16.11.2017</t>
  </si>
  <si>
    <t xml:space="preserve">Manpress Distribution </t>
  </si>
  <si>
    <t xml:space="preserve">Reviste de specialitate juridica, luna noiembrie 2017 </t>
  </si>
  <si>
    <t xml:space="preserve">Print Ideea </t>
  </si>
  <si>
    <t>Materiale promotionale</t>
  </si>
  <si>
    <t>Admedia Consulta</t>
  </si>
  <si>
    <t>Roll-Up cu sistem</t>
  </si>
  <si>
    <t>Bilete de avion deplasare Bruxelles, perioada 18-21.10.2017</t>
  </si>
  <si>
    <t xml:space="preserve">Asistenta tehnica software pentru Zbuget </t>
  </si>
  <si>
    <t>Dobanda penalizatoare, conf.sentintei civile nr.4622/2017, in dosarul nr.27825/302/2016</t>
  </si>
  <si>
    <t>Cote parti energie electrica si gaze, luna octombrie 2017</t>
  </si>
  <si>
    <t>Cote parti energie apa rece, luna octombrie 2017</t>
  </si>
  <si>
    <t>Cote parti salubritate, luna octombrie 2017</t>
  </si>
  <si>
    <t>Cote parti intretinere, reparatii ascensoare, retea telefonica, luna octombrie 2017</t>
  </si>
  <si>
    <t>Ascensorul Company</t>
  </si>
  <si>
    <t>Intretinere ascensoare, luna septembrie 2017</t>
  </si>
  <si>
    <t>Omniasig Vienna Insurance  Group</t>
  </si>
  <si>
    <t>Asigurare de tip RCA 16 autoturisme, perioada decembrie 2017- decembrie 2018</t>
  </si>
  <si>
    <t>Soc.Cooperativa Mestesugareasca Tehnica Sticlei</t>
  </si>
  <si>
    <t>Restaurare mobilier din lemn masiv, luna decembrie 2017</t>
  </si>
  <si>
    <t>Bilete de avion deplasare Franta , perioada 04-09.12.2017</t>
  </si>
  <si>
    <t>Telefonie mobila, perioada 27.10-26.11.2017 si telefonie fixa luna noiembrie 2017</t>
  </si>
  <si>
    <t>Sygler Ascensor</t>
  </si>
  <si>
    <t>Piese de schimb pentru ascensoare</t>
  </si>
  <si>
    <t>Expert Copy Service</t>
  </si>
  <si>
    <t>Unitate fixare C4502A</t>
  </si>
  <si>
    <t>Implement 24 Software</t>
  </si>
  <si>
    <t>Mentenanta Ecris -12 ore, noiembrie 2017</t>
  </si>
  <si>
    <t>Agentia Nationala de Presa ,,Agerpress"</t>
  </si>
  <si>
    <t>Monitorizare presa scrisa, audio , video , luna noiembrie 2017</t>
  </si>
  <si>
    <t>Avangarde Business Group</t>
  </si>
  <si>
    <t>Organizare eveniment Forum România -Republica Moldova, perioada 23-24.noiembrie 2017</t>
  </si>
  <si>
    <t>Serviciul de Telecomunicatii speciale</t>
  </si>
  <si>
    <t>Comunicatii bucla locala , perioada noiembrie-decembrie 2017</t>
  </si>
  <si>
    <t>Decont cheltuieli medicale pentru personal nou angajat</t>
  </si>
  <si>
    <t>Revizie tehnica si reparatie autoturisme</t>
  </si>
  <si>
    <t>Intretinere si revizie 2 lifturi Duple, luna noiembrie 2017</t>
  </si>
  <si>
    <t>Bilete de avion deplasare Bruxelles, perioada 17-18.12.2017</t>
  </si>
  <si>
    <t>Top Seven West</t>
  </si>
  <si>
    <t>Reviste de specialitate juridice românesti , diferenta decembrie 2016</t>
  </si>
  <si>
    <t>JW Marriott Grand</t>
  </si>
  <si>
    <t>Inchiriere spatii, catering, perioada  noiembrie, Forum Romania-Republica Moldova</t>
  </si>
  <si>
    <t>Silvarom</t>
  </si>
  <si>
    <t xml:space="preserve">Vitrine cu 1 corp, biblioteca </t>
  </si>
  <si>
    <t>Supravegherea 5 instalatii de ridicat din domeniul ISCIR, luna decembrie 2017</t>
  </si>
  <si>
    <t>Intretinere retea de interior si  aparate telefonice din ministerul justitiei, luna decembrie 2017</t>
  </si>
  <si>
    <t>Intretinere, mentenant?, reparatii aparate de aer conditionat din camera serverelor, perioada decembrie 2017</t>
  </si>
  <si>
    <t>Clean Prest Activ</t>
  </si>
  <si>
    <t>Curatenie si intretinere la sediul Mj, perioada noiembrie-decembrie 2017</t>
  </si>
  <si>
    <t xml:space="preserve">Francare trimiteri corespondenta  luna noiembrie 2017 </t>
  </si>
  <si>
    <t>Furnizare on line produs informatic, autentic -Monitor partea I,II,IV,VI, perioada noiembrie-decembrie 2017</t>
  </si>
  <si>
    <t>Curierat rapid , perioada 13/15.12.2017</t>
  </si>
  <si>
    <t>Intretinere 2 lifturi -Duplex, perioada decembrie 2017</t>
  </si>
  <si>
    <t xml:space="preserve">Smart Trading Prest </t>
  </si>
  <si>
    <t xml:space="preserve">Dulapuri arhivare 5 buc </t>
  </si>
  <si>
    <t>Dedeman</t>
  </si>
  <si>
    <t>Autocolant</t>
  </si>
  <si>
    <t>Intretinere 3 ascensoare, perioada decembrie 2017</t>
  </si>
  <si>
    <t xml:space="preserve">Legitimatii  de serviciu 2buc </t>
  </si>
  <si>
    <t>Archiv Total</t>
  </si>
  <si>
    <t>Rafturi metalice pentru arhiva , 25 buc</t>
  </si>
  <si>
    <t xml:space="preserve">Rotarexim </t>
  </si>
  <si>
    <t>Drapele , lance, stema romaniei pe suport</t>
  </si>
  <si>
    <t>Drapele Romania-UE, suport 2 brate</t>
  </si>
  <si>
    <t>Stampila Colop</t>
  </si>
  <si>
    <t>Xact Consulting</t>
  </si>
  <si>
    <t xml:space="preserve">Scaune de asteptare,6 buc </t>
  </si>
  <si>
    <t xml:space="preserve">Silvarom </t>
  </si>
  <si>
    <t>Corp biblioteca DG 9151 Tempo</t>
  </si>
  <si>
    <t>Promo Division</t>
  </si>
  <si>
    <t>Pixuri, calendare</t>
  </si>
  <si>
    <t xml:space="preserve">Romtec Austria </t>
  </si>
  <si>
    <t>Solutie parbriz</t>
  </si>
  <si>
    <t>Nevada Distribution</t>
  </si>
  <si>
    <t>Solutie dezghetat parbriz</t>
  </si>
  <si>
    <t>Beja Dominte si Asociatii</t>
  </si>
  <si>
    <t xml:space="preserve">Copiere acte dosar de executare nr.2553/2016, creditor Diaconaru Petrus Ciprian </t>
  </si>
  <si>
    <t xml:space="preserve">Rompetrol Downstream </t>
  </si>
  <si>
    <t>Alimentare carburanti pe baza de carduri , luna noiembrie 2017</t>
  </si>
  <si>
    <t>Intretinere si amortizari dotari  pentru locuinta personal cu functie de demnitate publia, perioada octombrie-noiembrie  2017</t>
  </si>
  <si>
    <t>Voinea Nicoleta -Traducator</t>
  </si>
  <si>
    <t>Asistenta tehnica software pentru Zbuget , luna decembrie 2017</t>
  </si>
  <si>
    <t>Porsche Inter Auto Rom</t>
  </si>
  <si>
    <t>Inteligent Cars</t>
  </si>
  <si>
    <t xml:space="preserve">Reparatii auto </t>
  </si>
  <si>
    <t>Abonament program informatic LEGE5, luna decembrie 2017</t>
  </si>
  <si>
    <t>Wanis Bassam</t>
  </si>
  <si>
    <t xml:space="preserve">Quality Translation-Traducator Timis Andreea </t>
  </si>
  <si>
    <t>Publicare in monitorul oficial PI Ordin nr.3464/2017, MOF 960/05.12.20177</t>
  </si>
  <si>
    <t>Mentenanta Ecris -93 ore, decembrie 2017</t>
  </si>
  <si>
    <t>Decont sonerie fara fir</t>
  </si>
  <si>
    <t xml:space="preserve">Decont transport deplasare Sinaia </t>
  </si>
  <si>
    <t>Cota parte energie electrica, luna octombrie 2017</t>
  </si>
  <si>
    <t>Cota parte energie termica, luna noiembrie 2017</t>
  </si>
  <si>
    <t xml:space="preserve">Enel Muntenia </t>
  </si>
  <si>
    <t>Energie electrica pentru terenul din strada Stefanesti, nr.102, tarla 18, perioda  13.10-25.10.2017</t>
  </si>
  <si>
    <t>Alimentare carburanti pe baza de carduri, perioada 01-20.12.2017</t>
  </si>
  <si>
    <t>Salarii muncitori parti comune -punct termic</t>
  </si>
  <si>
    <t>Tel verde,   convorbiri luna noiembrie 2017, abonament  luna decembrie 2017</t>
  </si>
  <si>
    <t>Convorbiri telefonie fixa luna noiembrie 2017, abonament  luna decembrie 2017</t>
  </si>
  <si>
    <t>Curierat rapid, luna decembrie 2017</t>
  </si>
  <si>
    <t>Fast Brokers-Broker de Asigurare -Reasigurare</t>
  </si>
  <si>
    <t>Asigurari de tip CASCO pentru 21 autoturisme, perioada 01.01-31.12.2018</t>
  </si>
  <si>
    <t>Tora Distribution System</t>
  </si>
  <si>
    <t>Baterii auto -3 buc</t>
  </si>
  <si>
    <t>Energie electrica pentru locuinta personal cu functie de demnitate publia,  perioada 12.09-12.10.2017</t>
  </si>
  <si>
    <t>Piese de schimb pentru imprimante</t>
  </si>
  <si>
    <t>Paza luna decembrie 2017, pentru terenul din strada Stefanesti, nr.102, tarla 18, conf contract 10/21654/30.05.2017</t>
  </si>
  <si>
    <t>Tipografia Prod Com</t>
  </si>
  <si>
    <t>Agende personalizate</t>
  </si>
  <si>
    <t xml:space="preserve">Munca prestata de persoane lipsite de libertate  si transport, luna decembrie 2017  </t>
  </si>
  <si>
    <t xml:space="preserve">Mobexpert Pipera </t>
  </si>
  <si>
    <t>Suport haine</t>
  </si>
  <si>
    <t xml:space="preserve">Mobiven Prod Com </t>
  </si>
  <si>
    <t>Dulap lasetat din pal melaminat</t>
  </si>
  <si>
    <t>Spalare 19 autoturisme, interior -exterior, luna decembrie 2017</t>
  </si>
  <si>
    <t>Fotolii din piele</t>
  </si>
  <si>
    <t xml:space="preserve">Masute de cafea </t>
  </si>
  <si>
    <t>Best Tires Shop</t>
  </si>
  <si>
    <t xml:space="preserve">Anvelope de iarna </t>
  </si>
  <si>
    <t>Perioada 01-31.12.2017</t>
  </si>
  <si>
    <t>EXPERT COPY SERVICE</t>
  </si>
  <si>
    <t>CVAL PLATA ACHIZITIE 3 BUC MULTIFUNCTIONALE, FF NR. 1648/20.12.2017</t>
  </si>
  <si>
    <t>CVAL PLATA ACHIZITIE 17 BUC MULTIFUNCTIONALE, FF seria EXP 3 NR. 15/22.12.2017</t>
  </si>
  <si>
    <t>MOBEXPERT PIPERA</t>
  </si>
  <si>
    <t xml:space="preserve">CVAL ACHIZITIE MOBILIER </t>
  </si>
  <si>
    <t>TITLUL 71 ACTIVE NEFINANCIARE- venituri proprii</t>
  </si>
  <si>
    <t xml:space="preserve">EUROFRIG PROSPECTING     </t>
  </si>
  <si>
    <t xml:space="preserve">PLATA F.NR.2457/27.11.2017 REPREZENTAND VENTILATOR PENTRU EXHAUSTARE SI TRASEU AFERENT PENTRU HOTA DE BUCATARIE - VENITURI DIN CHIRIE SPATIU   </t>
  </si>
  <si>
    <t xml:space="preserve">THEOTOP SRL    </t>
  </si>
  <si>
    <t xml:space="preserve">PLATA F.F.906/22.12.2017-C/VAL  ACHIZITIE SERVICII CADASTRALE/ÎNSCRIEREA ÎN CARTEA FUNCIARA A DREPTULUI DE PROPRIETATE PENTRU IMOBILUL V53 SITUAT ÎN CALEA 13  SEPTEMBRIE NR.224/  VENITURI PROPRII CHIRII LOCUINTE DE SERVICIU </t>
  </si>
  <si>
    <t>perioada: 01-31.12.2017</t>
  </si>
  <si>
    <t>61.01.00</t>
  </si>
  <si>
    <t>SYSDOM PROIECTE SRL</t>
  </si>
  <si>
    <t xml:space="preserve">PLATA F.NR.100346/04.12.2017 - cval achiziție FC-10-00116-900-02-36- PRELUNGIRE SUPORT FORTIGATE-100D UTM BUNDLE </t>
  </si>
  <si>
    <t>05.05.12.2017</t>
  </si>
  <si>
    <t>TRANSFERURI ANP, TITLUL VI-  TRANSFERURI INTRE UNITATI ALE ADMINISTRATIEI PUBLICE- PT PLATA CASS PERS PRIVATE DE LIBERTATE SI CARE EXECUTA MASURI PREVAZUTE DE ART. 105, 113 SI 114 DIN CODUL PENAL, ALTE CHELTUIELI- DESPAGUBIRI CIVILE</t>
  </si>
  <si>
    <t>TRANSFERURI ANP, TITLUL VI-  TRANSFERURI INTRE UNITATI ALE ADMINISTRATIEI PUBLICE- TRANSFERURI CURENTE, ACTIVE NEFINANCIARE</t>
  </si>
  <si>
    <t>TRANSFERURI ANP, TITLUL VI-  TRANSFERURI INTRE UNITATI ALE ADMINISTRATIEI PUBLICE- ACTIUNI DE SANATATE</t>
  </si>
  <si>
    <t>RESTITUIRE SUMA VIRATA IN PLUS DE CATRE DGASPC VASLUI , PROGRAM  RO 20 ,,Violenta domestica si violenta bazata pe deosebirea de sex"</t>
  </si>
  <si>
    <t>MINISTERUL JUSTIȚIEI</t>
  </si>
  <si>
    <t>BANCA COMERCIALĂ ROMANA</t>
  </si>
  <si>
    <t>virare la bugetul de stat a diferentei de curs valutar favorabile inregistrate de catre Promotorul de Proiect ANITP în cadrul proiectului , ,Model de bune practici in domeniul serviciilor de asistenta acordate victimelor traficului de persoane-Proiect pilot " in cadrul programului RO 20 ,,Violenta domestica si violenta bazata pe deosebirea de sex"</t>
  </si>
  <si>
    <t>virare la BS a diferentei de curs valutar inregistrata de catre Promotorul de Proiect CSM în cadrul proiectului ,Imbunatatirea accesului la justitie", în cadrul  PROGRAM RO24-INTARIREA CAPACITATII JUDICIARE SI COOPERARE CF ADRESA NR.3462/19.12.2017</t>
  </si>
  <si>
    <t>VIRARE LA BUGETUL STAT A SUMEI PLATITA DE LA  CAP. 61.01.00 , ALINEAT BUGETAR 56.15.02 IN NUMELE COMISIEI EUROPENE IN CADRUL  PR STREAM)</t>
  </si>
  <si>
    <t xml:space="preserve">virare in ani precedenti suma incasata cf titlu de creanta nr.106/34197/21.12.2017 in cadrul  proiectului  ,,Centru de recuperare pentru victimele violentei in familie -Ramnicu Sarat",programul  RO 20 ,,Violenta domestica si violenta bazata pe deosebirea de sex"-15% FN </t>
  </si>
  <si>
    <t>VIRARE LA BUGETUL STAT A SUMEI PLATITA DE LA  CAP. 61.01.00 , ALINEAT BUGETAR 56.15.02 IN NUMELE CE IN CADRUL  PROIECTULUI STREAM</t>
  </si>
  <si>
    <t>PLATA  CV TVA DE VIRAT LA BUGETUL DE STAT - AFERENT INVOICE NO. 8-9/30.11.2017 BITANGA MARIJAN  , ONORARII PT ELABORARE SI DISEMINARII MANUAL FORMARE PROFESIONALA + CONFERINTA FINALA  , Proiect ,,Instruirea judecatorilor in domeniul respectarii drepturilor cetatenilor din Uniunea Europeanã pe parcusul procedurilor penale"</t>
  </si>
  <si>
    <t xml:space="preserve">FRANGULOIU SIMONA </t>
  </si>
  <si>
    <t>PLATA CV 80%  PREFIN. ACHIZITIE SERVICII FORMARE PROFESIONALA 6 SESIUNI ORGANIZATE IN PER. MAI-OCTOMBRIE 2017 SI ELABORARE SI DISEMINARE MANUAL DE INSTRUIRE ,  FF 1-2/81228//14.12.2017 ,Proiect ,,Instruirea judecatorilor in domeniul respectarii drepturilor cetatenilor din Uniunea Europeanã pe parcusul procedurilor penale"</t>
  </si>
  <si>
    <t>PLATA CV 80%  PREFIN. ACHIZITIE SERVICII FORMARE PROFESIONALA 6 SESIUNI ORGANIZATE IN PER. MAI-OCTOMBRIE 2017 SI ELABORARE SI DISEMINARE MANUAL DE INSTRUIRE ,  FF 1-2/81228//14.12.2017 , Proiect ,,Instruirea judecatorilor in domeniul respectarii drepturilor cetatenilor din Uniunea Europeanã pe parcusul procedurilor penale"</t>
  </si>
  <si>
    <t>PLATA CV 20%  COFIN. ACHIZITIE SERVICII FORMARE PROFESIONALA 6 SESIUNI ORGANIZATE IN PER. MAI-OCTOMBRIE 2017 SI ELABORARE SI DISEMINARE MANUAL DE INSTRUIRE ,  FF 1-2/81228//14.12.2017 , Proiect ,,Instruirea judecatorilor in domeniul respectarii drepturilor cetatenilor din Uniunea Europeanã pe parcusul procedurilor penale"</t>
  </si>
  <si>
    <t>Bitanga Marijan</t>
  </si>
  <si>
    <t>ALIMENTARE CONT BCR, pt plata FEE Bitanga Marijan , PR.,,Instruirea judecatorilor in domeniul respectarii drepturilor cetatenilor din Uniunea Europeanã pe parcusul procedurilor penale", 20% cofin</t>
  </si>
  <si>
    <t>ALIMENTARE CONT BCR, pt plata FEE Bitanga Marijan , PR.,,Instruirea judecatorilor in domeniul respectarii drepturilor cetatenilor din Uniunea Europeanã pe parcusul procedurilor penale", 80% _x0001_</t>
  </si>
  <si>
    <t>perioada 01-31.12.2017</t>
  </si>
  <si>
    <t xml:space="preserve">DGASPC VASLUI </t>
  </si>
  <si>
    <t>cval suma incasata de la IGPR JAD cota de 15% neutilizata in cadrul proiectului ,JAD-Actiune împotriva violentei in familie" in cadrul programului  RO 20 ,,Violenta domestica si violenta bazata pe deosebirea de sex", virată in cont finantare ani precedenti</t>
  </si>
  <si>
    <t>virare in cont finantare ani precedenti cval sumă încasată reprezentând finantare nationala neutilizata partener in cadrul proiectului ,,CONNECT: Construct Network in Counselling for Trauma/ Construirea Retelei de Specialisti in Consilierea Traumei" in cadrul programului RO 20 ,,Violenta domestica si violenta bazata pe deosebirea de sex"</t>
  </si>
  <si>
    <t>virare in cont finantare ani precedenti cval CHELTUIELI NEELIGIBILE CONFORM NOTEI INTERNE NR.6/106136/22.12.2017</t>
  </si>
  <si>
    <t>Alimentare cont pentru plata comisioane bancare ,, Proiect STREAM</t>
  </si>
  <si>
    <t>comision cval restituire sold BCR proiect ,,Cooperarea dintre Statele Membre ale Uniunii Europene in vederea solutionarii cauzelor civile referitoare la deplasarea sau retinerea ilicita a unui copil"</t>
  </si>
  <si>
    <t>BANCA COMERCIALA ROMANA</t>
  </si>
  <si>
    <t>CV 80%  PREFIN. ACHIZITIE SERVICII FORMARE PROFESIONALA 6 SESIUNI ORGANIZATE IN PER. MAI-OCTOMBRIE 2017 SI ELABORARE SI DISEMINARE MANUAL DE INSTRUIRE ,  FF 1-2/81228//14.12.2017 , PR.,,Instruirea judecatorilor in domeniul respectarii drepturilor cetatenilor din Uniunea Europeanã pe parcusul procedurilor penale",  ART. 58.15.02,  ORD.1390/19.12.2017</t>
  </si>
  <si>
    <t xml:space="preserve">FRANGULOIU SIMONA          </t>
  </si>
  <si>
    <t xml:space="preserve">cval servicii de traducere in limba engleza a materialelor de arhivare privind rezultatele obtinute ca urmare a derularii proiectelor in cadrul PROGRAMULUI RO24-INTARIREA CAPACITATII JUDICIARE SI COOPERARE-15% FN </t>
  </si>
  <si>
    <t xml:space="preserve">cval servicii de traducere in limba engleza a materialelor de arhivare privind rezultatele obtinute ca urmare a derularii proiectelor in cadrul  PROGRAMULUI RO 23-SERVICII CORECTIONALE, INCLUSIV SANCTIUNI NON - PRIVATIVE DE LIBERTATE-15% FN </t>
  </si>
  <si>
    <t xml:space="preserve">cval servicii de traducere in limba engleza a materialelor de arhivare privind rezultatele obtinute ca urmare a derularii proiectelor in cadrul PROGRAMULUI RO 20 ,,Violenta domestica si violenta bazata pe deosebirea de sex-15% FN </t>
  </si>
  <si>
    <t>cval servicii de traducere in limba engleza a materialelor de arhivare privind rezultatele obtinute ca urmare a derularii proiectelor in cadrul  PROGRAMULUI RO24-INTARIREA CAPACITATII JUDICIARE SI COOPERARE-85% FEN</t>
  </si>
  <si>
    <t>CVAL BILET AVION PE RUTA BERGEN- BUCURESTI  SI RETUR PER,14-16 NOV 2017,  IN CADRUL PROGRAMULUI RO 23-SERVICII CORECTIONALE, INCLUSIV SANCTIUNI NON - PRIVATIVE DE LIBERTATE</t>
  </si>
  <si>
    <t>CVAL BILET AVION  PE RUTA BERGEN- BUCURESTI  SI RETUR PER,14-16 NOV 2017,  IN CADRUL PROGRAMULUI RO 23-SERVICII CORECTIONALE, INCLUSIV SANCTIUNI NON - PRIVATIVE DE LIBERTATE</t>
  </si>
  <si>
    <t>CVAL BILET AVION PE RUTA BERGEN- BUCURESTI  SI RETUR PER,14-16 NOV 2017,  IN CADRUL PROGRAMULUI RO 20 ,,Violenta domestica si violenta bazata pe deosebirea de sex</t>
  </si>
  <si>
    <t xml:space="preserve">cval servicii de traducere in limba engleza a materialelor de arhivare privind rezultatele obtinute ca urmare a derularii proiectelor in cadrul PROGRAMULUI RO 20 ,,Violenta domestica si violenta bazata pe deosebirea de sex-85% FEN </t>
  </si>
  <si>
    <t>CVAL BILETE AVION PE RUTA BUCURESTI-VILNIUS-BUCURESTI, PER. 19-21 NOV 2017,  IN CADRUL PROGRAMULUI RO 23-SERVICII CORECTIONALE, INCLUSIV SANCTIUNI NON - PRIVATIVE DE LIBERTATE</t>
  </si>
  <si>
    <t xml:space="preserve">CVAL ORGANIZARE MASA FESTIVA IN DATA DE 15.11.2017, BUCURESTI ,  IN CADRUL PROGRAMULUI  RO24 ,INTARIREA CAPACITATII JUDICIARE SI COOPERARE-15% FN </t>
  </si>
  <si>
    <t xml:space="preserve">CVAL ORGANIZARE MASA FESTIVA IN DATA DE 15.11.2017, BUCURESTI,  IN CADRUL PROGRAMULUI RO 23-SERVICII CORECTIONALE, INCLUSIV SANCTIUNI NON - PRIVATIVE DE LIBERTATE-15% FN </t>
  </si>
  <si>
    <t xml:space="preserve">CVAL ORGANIZARE MASA FESTIVA IN DATA DE 15.11.2017, BUCURESTI ,  IN CADRUL PROGRAMULUI RO 20 ,,Violenta domestica si violenta bazata pe deosebirea de sex-15% FN </t>
  </si>
  <si>
    <t>CVAL SERVICII ORGANIZARE CONFERINTA FINALA DERULATA IN DATA DE 15.11.2017, BUCURESTI HOTEL MARSHAL GARDEN,  IN CADRUL PROGRAMULUI RO 23-SERVICII CORECTIONALE, INCLUSIV SANCTIUNI NON - PRIVATIVE DE LIBERTATE</t>
  </si>
  <si>
    <t xml:space="preserve">CVAL SERVICII ORGANIZARE CONFERINTA FINALA DERULATA IN DATA DE 15.11.2017, BUCURESTI HOTEL MARSHAL GARDEN,  IN CADRUL PROGRAMULUI RO24-INTARIREA CAPACITATII JUDICIARE SI COOPERARE-15% FN </t>
  </si>
  <si>
    <t>CVAL SERVICII ORGANIZARE CONFERINTA FINALA DERULATA IN DATA DE 15.11.2017, BUCURESTI HOTEL MARSHAL GARDEN,  IN CADRUL  PROGRAMULUI RO 20 ,,Violenta domestica si violenta bazata pe deosebirea de sex</t>
  </si>
  <si>
    <t xml:space="preserve">CVAL ORGANIZARE MASA FESTIVA IN DATA DE 15.11.2017, BUCURESTI ,  IN CADRUL PROGRAMULUI  RO24 ,INTARIREA CAPACITATII JUDICIARE SI COOPERARE-85% FEN </t>
  </si>
  <si>
    <t xml:space="preserve">CVAL ORGANIZARE MASA FESTIVA IN DATA DE 15.11.2017, BUCURESTI ,  IN CADRUL PROGRAMULUI RO 23-SERVICII CORECTIONALE, INCLUSIV SANCTIUNI NON - PRIVATIVE DE LIBERTATE-85% FEN </t>
  </si>
  <si>
    <t xml:space="preserve">CVAL ORGANIZARE MASA FESTIVA IN DATA DE 15.11.2017, BUCURESTI ,  IN CADRUL PROGRAMULUI RO 20 ,,Violenta domestica si violenta bazata pe deosebirea de sex-85% FEN </t>
  </si>
  <si>
    <t xml:space="preserve">Servicii arhivare fizicã si electronica in cadrul PROGRAMULUI RO 23-SERVICII CORECTIONALE, INCLUSIV SANCTIUNI NON - PRIVATIVE DE LIBERTATE15% FN </t>
  </si>
  <si>
    <t xml:space="preserve">Servicii arhivare fizicã si electronica in cadrul  PROGRAMULUI RO24-INTARIREA CAPACITATII JUDICIARE SI COOPERARE-15% FN </t>
  </si>
  <si>
    <t xml:space="preserve"> Servicii arhivare fizicã si electronica in cadrul PROGRAMULUI RO 20 ,,Violenta domestica si violenta bazata pe deosebirea de sex-15% FN </t>
  </si>
  <si>
    <t>CVAL SERVICII ORGANIZARE CONFERINTA FINALA DERULATA IN DATA DE 15.11.2017, BUCURESTI HOTEL MARSHAL GARDEN,  IN CADRUL PROGRAMULUI RO24-INTARIREA CAPACITATII JUDICIARE SI COOPERARE</t>
  </si>
  <si>
    <t>CVAL SERVICII ORGANIZARE CONFERINTA FINALA DERULATA IN DATA DE 15.11.2017, BUCURESTI HOTEL MARSHAL GARDEN,  IN CADRUL PROGRAMULUI RO 20 ,,Violenta domestica si violenta bazata pe deosebirea de sex</t>
  </si>
  <si>
    <t xml:space="preserve">Servicii arhivare fizicã si electronica in cadrul PROGRAMULUI RO 23-SERVICII CORECTIONALE, INCLUSIV SANCTIUNI NON - PRIVATIVE DE LIBERTATE-85% FEN </t>
  </si>
  <si>
    <t xml:space="preserve"> Servicii arhivare fizicã si electronica in cadrul  PROGRAMULUI RO24-INTARIREA CAPACITATII JUDICIARE SI COOPERARE-85% FEN </t>
  </si>
  <si>
    <t xml:space="preserve">Servicii arhivare fizicã si electronica in cadrul PROGRAMULUI RO 20 ,,Violenta domestica si violenta bazata pe deosebirea de sex-85% FEN </t>
  </si>
  <si>
    <t>ACHITAT SALARII PT ORD .595, 601, 607/07.12.2017 INREGISTRAT STAT SALARII PER. NOIEMBRIE 2017 - PROGRAM RO 20 ,,Violenta domestica si violenta bazata pe deosebirea de sex"-15% FN</t>
  </si>
  <si>
    <t>ACHITAT SALARII PT ORD.597/07.12.2017-INREGISTRAT STAT SALARII PER. NOV  2017, PROGRAMUL  RO 23-SERVICII CORECTIONALE, INCLUSIV SANCTIUNI NON - PRIVATIVE DE LIBERTATE-15% FN</t>
  </si>
  <si>
    <t>ACHITAT SALARII PT  ORD.599, 605,611/07.12.2017-INREGISTRAT STAT SALARII PER. NOV 2017,  PROGRAM RO24-INTARIREA CAPACITATII JUDICIARE SI COOPERARE"-15% FN</t>
  </si>
  <si>
    <t>ACHITAT SALARII PT ORD. 629/22.12.2017-INREGISTRAT STAT SALARII PER. DECEMBRIE 2017 - PROGRAM RO 20 ,,Violenta domestica si violenta bazata pe deosebirea de sex"-15% FN</t>
  </si>
  <si>
    <t>ACHITAT SALARII PT ORD.631/22.12.2017-INREGISTRAT STAT SALARII PER.DECEMBRIE 2017, PROGRAMUL  RO 23-SERVICII CORECTIONALE, INCLUSIV SANCTIUNI NON - PRIVATIVE DE LIBERTATE-15% FN</t>
  </si>
  <si>
    <t>ACHITAT SALARII PT ORD.633/22.12.2017-INREGISTRAT STAT SALARII PER.DECEMBRIE 2017,  PROGRAM RO24-INTARIREA CAPACITATII JUDICIARE SI COOPERARE"-15% FN</t>
  </si>
  <si>
    <t>ACHITAT SALARII PT ORD. 629/22.12.2017-INREGISTRAT STAT SALARII PER. DECEMBRIE 2017 - PROGRAM RO 20 ,,Violenta domestica si violenta bazata pe deosebirea de sex"</t>
  </si>
  <si>
    <t>ACHITAT SALARII PT ORD .595, 601, 607/07.12.2017 INREGISTRAT STAT SALARII PER. NOIEMBRIE 2017 - PROGRAM RO 20 ,,Violenta domestica si violenta bazata pe deosebirea de sex"-85% FEN</t>
  </si>
  <si>
    <t>ACHITAT SALARII PT ORD.597, 609, 603/07.12.2017-INREGISTRAT STAT SALARII PER. NOV  2017, PROGRAMUL  RO 23-SERVICII CORECTIONALE, INCLUSIV SANCTIUNI NON - PRIVATIVE DE LIBERTATE-85% FEN</t>
  </si>
  <si>
    <t>ACHITAT SALARII PT ORD.599, 605,611/07.12.2017-INREGISTRAT STAT SALARII PER. NOV 2017,  PROGRAM RO24-INTARIREA CAPACITATII JUDICIARE SI COOPERARE"-85% FEN</t>
  </si>
  <si>
    <t>ACHITAT SALARII PT ORD.631/22.12.2017-INREGISTRAT STAT SALARII PER.DECEMBRIE 2017, PROGRAMUL  RO 23-SERVICII CORECTIONALE, INCLUSIV SANCTIUNI NON - PRIVATIVE DE LIBERTATE-85% FEN</t>
  </si>
  <si>
    <t>ACHITAT SALARII PT ORD.633/22.12.2017-INREGISTRAT STAT SALARII PER.DECEMBRIE 2017,  PROGRAM RO24-INTARIREA CAPACITATII JUDICIARE SI COOPERARE"-85% FEN</t>
  </si>
  <si>
    <t>ACHITAT SALARII PT ORD. 629/22.12.2017-INREGISTRAT STAT SALARII PER. DECEMBRIE 2017 - PROGRAM RO 20 ,,Violenta domestica si violenta bazata pe deosebirea de sex"-85% FEN</t>
  </si>
  <si>
    <t>ACHITAT SALARII PT  ORD.599, 605,611/07.12.2017-INREGISTRAT STAT SALARII PER. NOV 2017,  PROGRAM RO24-INTARIREA CAPACITATII JUDICIARE SI COOPERARE"-85% FEN</t>
  </si>
  <si>
    <t>ACHITAT CONTRIBUTII LA BG ASIG SOC SI FD SPEC PT ORD.633/22.12.2017-INREGISTRAT STAT SALARII PER.DECEMBRIE 2017,  PROGRAM RO24-INTARIREA CAPACITATII JUDICIARE SI COOPERARE"-15% FN</t>
  </si>
  <si>
    <t>ACHITAT CONTRIBUTII LA BG ASIG SOC SI FD SPEC PT ORD.597/07.12.2017 INREGISTRAT STAT SALARII PER. NOV  2017, PROGRAMUL  RO 23-SERVICII CORECTIONALE, INCLUSIV SANCTIUNI NON - PRIVATIVE DE LIBERTATE</t>
  </si>
  <si>
    <t>ACHITAT CONTRIBUTII LA BG ASIG SOC SI FD SPEC PT ORD.631/22.12.2017-INREGISTRAT STAT SALARII PER.DECEMBRIE 2017, PROGRAMUL  RO 23-SERVICII CORECTIONALE, INCLUSIV SANCTIUNI NON - PRIVATIVE DE LIBERTATE</t>
  </si>
  <si>
    <t>ACHITAT CONTRIBUTII LA BG ASIG SOC SI FD SPEC PT ORD.599, 605,611/07.12.2017- INREGISTRAT STAT SALARII PER. NOV 2017,  PROGRAM RO24-INTARIREA CAPACITATII JUDICIARE SI COOPERARE"-15% FN</t>
  </si>
  <si>
    <t>ACHITAT CONTRIBUTII LA BG ASIG SOC SI FD SPEC PT ORD. 629/22.12.2017-INREGISTRAT STAT SALARII PER. DECEMBRIE 2017 - PROGRAM RO 20 ,,Violenta domestica si violenta bazata pe deosebirea de sex"-15%</t>
  </si>
  <si>
    <t>ACHITAT CONTRIBUTII LA BG ASIG SOC SI FD SPEC PT ORD .595, 601, 607/07.12.2017 INREGISTRAT STAT SALARII PER. NOIEMBRIE 2017 - PROGRAM RO 20 ,,Violenta domestica si violenta bazata pe deosebirea de sex</t>
  </si>
  <si>
    <t>ACHITAT CONTRIBUTII LA BG ASIG SOC SI FD SPEC PT ORD.633/22.12.2017-INREGISTRAT STAT SALARII PER.DECEMBRIE 2017,  PROGRAM RO24-INTARIREA CAPACITATII JUDICIARE SI COOPERARE"-85% FEN</t>
  </si>
  <si>
    <t>ACHITAT CONTRIBUTII LA BG ASIG SOC SI FD SPEC PT ORD.597, 609, 603/07.12.2017 INREGISTRAT STAT SALARII PER. NOV  2017, PROGRAMUL  RO 23-SERVICII CORECTIONALE, INCLUSIV SANCTIUNI NON - PRIVATIVE DE LIBERTATE</t>
  </si>
  <si>
    <t>ACHITAT CONTRIBUTII LA BG ASIG SOC SI FD SPEC PT  ORD.599, 605,611/07.12.2017- INREGISTRAT STAT SALARII PER. NOV 2017,  PROGRAM RO24-INTARIREA CAPACITATII JUDICIARE SI COOPERARE"-85% FeN</t>
  </si>
  <si>
    <t>ACHITAT CONTRIBUTII LA BG ASIG SOC SI FD SPEC PT ORD. 629/22.12.2017-INREGISTRAT STAT SALARII PER. DECEMBRIE 2017 - PROGRAM RO 20 ,,Violenta domestica si violenta bazata pe deosebirea de sex"-85%</t>
  </si>
  <si>
    <t>ACHITAT CASS PTR FPSS PT ORD .595, 601, 607/07.12.2017 INREGISTRAT STAT SALARII PER. NOIEMBRIE 2017 - PROGRAM RO 20 ,,Violenta domestica si violenta bazata pe deosebirea de sex"-15% FN</t>
  </si>
  <si>
    <t>ACHITAT CASS PTR FPSS PT ORD.597/07,12,2017-INREGISTRAT STAT SALARII PER. NOV  2017, PROGRAMUL  RO 23-SERVICII CORECTIONALE, INCLUSIV SANCTIUNI NON - PRIVATIVE DE LIBERTATE-15% FN</t>
  </si>
  <si>
    <t>ACHITAT CASS PTR FPSS PT  ORD.599, 605,611/07.12.2017-INREGISTRAT STAT SALARII PER. NOV 2017,  PROGRAM RO24-INTARIREA CAPACITATII JUDICIARE SI COOPERARE"-15% FN</t>
  </si>
  <si>
    <t>ACHITAT CASS PTR FPSS PT ORD. 629/22.12.2017-INREGISTRAT STAT SALARII PER. DECEMBRIE 2017 - PROGRAM RO 20 ,,Violenta domestica si violenta bazata pe deosebirea de sex"-15% FN</t>
  </si>
  <si>
    <t>ACHITAT CASS PTR FPSS PT ORD.631/22.12.2017-INREGISTRAT STAT SALARII PER.DECEMBRIE 2017, PROGRAMUL  RO 23-SERVICII CORECTIONALE, INCLUSIV SANCTIUNI NON - PRIVATIVE DE LIBERTATE-15% FN</t>
  </si>
  <si>
    <t>ACHITAT CASS PTR FPSS PT ORD.633/22.12.2017-INREGISTRAT STAT SALARII PER.DECEMBRIE 2017,  PROGRAM RO24-INTARIREA CAPACITATII JUDICIARE SI COOPERARE"-15% FN</t>
  </si>
  <si>
    <t>ACHITAT CONTRIBUTII LA BG ASIG SOC SI FD SPEC PT ORD.597/07.12.2017 INREGISTRAT STAT SALARII PER. NOV  2017, PROGRAMUL  RO 23-SERVICII CORECTIONALE, INCLUSIV SANCTIUNI NON - PRIVATIVE DE LIBERTATATE</t>
  </si>
  <si>
    <t>ACHITAT CASS PTR FPSS PT ORD .595, 601, 607/07.12.2017 INREGISTRAT STAT SALARII PER. NOIEMBRIE 2017 - PROGRAM RO 20 ,,Violenta domestica si violenta bazata pe deosebirea de sex"-85% FEN</t>
  </si>
  <si>
    <t>ACHITAT CASS PTR FPSS PTORD.597, 609, 603/07.12.2017-INREGISTRAT STAT SALARII PER. NOV  2017, PROGRAMUL  RO 23-SERVICII CORECTIONALE, INCLUSIV SANCTIUNI NON - PRIVATIVE DE LIBERTATE-85% FEN</t>
  </si>
  <si>
    <t>ACHITAT CASS PTR FPSS PT  ORD.599, 605,611/07.12.2017-INREGISTRAT STAT SALARII PER. NOV 2017,  PROGRAM RO24-INTARIREA CAPACITATII JUDICIARE SI COOPERARE"-85% FEN</t>
  </si>
  <si>
    <t>ACHITAT CASS PTR FPSS PT ORD. 629/22.12.2017-INREGISTRAT STAT SALARII PER. DECEMBRIE 2017 - PROGRAM RO 20 ,,Violenta domestica si violenta bazata pe deosebirea de sex"-85% FEN</t>
  </si>
  <si>
    <t>ACHITAT CASS PTR FPSS PT ORD.631/22.12.2017-INREGISTRAT STAT SALARII PER.DECEMBRIE 2017, PROGRAMUL  RO 23-SERVICII CORECTIONALE, INCLUSIV SANCTIUNI NON - PRIVATIVE DE LIBERTATE-85% FEN</t>
  </si>
  <si>
    <t>ACHITAT CASS PTR FPSS PT ORD.633/22.12.2017-INREGISTRAT STAT SALARII PER.DECEMBRIE 2017,  PROGRAM RO24-INTARIREA CAPACITATII JUDICIARE SI COOPERARE"-85% FEN</t>
  </si>
  <si>
    <t>ACHITAT CONTRIBUTII LA BG ASIG SOC SI FD SPEC PT  ORD.599, 605,611/07.12.2017- INREGISTRAT STAT SALARII PER. NOV 2017,  PROGRAM RO24-INTARIREA CAPACITATII JUDICIARE SI COOPERARE"</t>
  </si>
  <si>
    <t>ACHITAT IMPOZIT  PT ORD.633/22.12.2017-INREGISTRAT STAT SALARII PER.DECEMBRIE 2017,  PROGRAM RO24-INTARIREA CAPACITATII JUDICIARE SI COOPERARE"-15% FN</t>
  </si>
  <si>
    <t>ACHITAT IMPOZIT  PT ORD.597/07.12.2017-INREGISTRAT STAT SALARII PER. NOV  2017, PROGRAMUL  RO 23-SERVICII CORECTIONALE, INCLUSIV SANCTIUNI NON - PRIVATIVE DE LIBERTATE-15% FN</t>
  </si>
  <si>
    <t>ACHITAT IMPOZIT  PT ORD.631/22.12.2017-INREGISTRAT STAT SALARII PER.DECEMBRIE 2017, PROGRAMUL  RO 23-SERVICII CORECTIONALE, INCLUSIV SANCTIUNI NON - PRIVATIVE DE LIBERTATE-15% FN</t>
  </si>
  <si>
    <t>ACHITAT IMPOZIT  PT  ORD.599, 605,611/07.12.2017-INREGISTRAT STAT SALARII PER. NOV 2017,  PROGRAM RO24-INTARIREA CAPACITATII JUDICIARE SI COOPERARE"-15% FN</t>
  </si>
  <si>
    <t>ACHITAT IMPOZIT  PT ORD. 629/22.12.2017-INREGISTRAT STAT SALARII PER. DECEMBRIE 2017 - PROGRAM RO 20 ,,Violenta domestica si violenta bazata pe deosebirea de sex"-15% FN</t>
  </si>
  <si>
    <t>ACHITAT IMPOZIT  PT ORD .595, 601, 607/07.12.2017 INREGISTRAT STAT SALARII PER. NOIEMBRIE 2017 - PROGRAM RO 20 ,,Violenta domestica si violenta bazata pe deosebirea de sex"-15% FN</t>
  </si>
  <si>
    <t>ACHITAT IMPOZIT  PT ORD.633/22.12.2017-INREGISTRAT STAT SALARII PER.DECEMBRIE 2017,  PROGRAM RO24-INTARIREA CAPACITATII JUDICIARE SI COOPERARE"-85% FEN</t>
  </si>
  <si>
    <t>ACHITAT IMPOZIT  PT ORD.597, 609, 603/07.12.2017-INREGISTRAT STAT SALARII PER. NOV  2017, PROGRAMUL  RO 23-SERVICII CORECTIONALE, INCLUSIV SANCTIUNI NON - PRIVATIVE DE LIBERTATE-85% FEN</t>
  </si>
  <si>
    <t>ACHITAT IMPOZIT  PT ORD.631/22.12.2017-INREGISTRAT STAT SALARII PER.DECEMBRIE 2017, PROGRAMUL  RO 23-SERVICII CORECTIONALE, INCLUSIV SANCTIUNI NON - PRIVATIVE DE LIBERTATE-85% FEN</t>
  </si>
  <si>
    <t>ACHITAT IMPOZIT  PT  ORD.599, 605,611/07.12.2017-INREGISTRAT STAT SALARII PER. NOV 2017,  PROGRAM RO24-INTARIREA CAPACITATII JUDICIARE SI COOPERARE"-85% FEN</t>
  </si>
  <si>
    <t>ACHITAT IMPOZIT  PT ORD. 629/22.12.2017-INREGISTRAT STAT SALARII PER. DECEMBRIE 2017 - PROGRAM RO 20 ,,Violenta domestica si violenta bazata pe deosebirea de sex"-85% FEN</t>
  </si>
  <si>
    <t>ACHITAT IMPOZIT  PT ORD .595, 601, 607/07.12.2017 INREGISTRAT STAT SALARII PER. NOIEMBRIE 2017 - PROGRAM RO 20 ,,Violenta domestica si violenta bazata pe deosebirea de sex"-85% FEN</t>
  </si>
  <si>
    <t>CVAL DECONT NR. 100/81830/14.12.2017 TRANSPORT PARTICIPANTI IN DATA DE 15.11.2017, BUCURESTI, PROGRAMUL RO 20-VIOLENTA DOMESTICA SI VIOLENTA BAZATATA PE DEOSEBIREA DE SEX</t>
  </si>
  <si>
    <t>CVAL DECONT NR. 100/81830/14.12.2017 TRANSPORT PARTICIPANTI IN DATA DE 15.11.2017, BUCURESTI, PROGRAMUL RO 20-VIOLENTA DOMESTICA SI VIOLENTA BAZATA PE DEOSEBIREA DE SEX</t>
  </si>
  <si>
    <t>CVAL DECONT NR. 100/81830/14.12.2017 TRANSPORT PARTICIPANTI IN DATA DE 15.11.2017, BUCURESTI, PROGRAMUL RO 23-SERVICII CORECTIONALE, INCLUSIV SANCTIUNI NON - PRIVATIVE DE LIBERTATE</t>
  </si>
  <si>
    <t xml:space="preserve">cval alimenatare cont BCR ptr plata comisioane in cadrul PROGRAMULUI RO 20 ,,Violenta domestica si violenta bazata pe deosebirea de sex-15% FN </t>
  </si>
  <si>
    <t xml:space="preserve">cval alimenatare cont BCR ptr plata comisioane in cadrul PROGRAMULUI RO 20 ,,Violenta domestica si violenta bazata pe deosebirea de sex-85% FEN </t>
  </si>
  <si>
    <t>CVAL  85%  FINANTARE EXTERNA NERAMBURSABILA RECUPERARE CHELT ELIGIBILE AFERENTE AMORTIZARII PTR PER.DEC 2017, PROGRAM RO 20 ,,Violenta domestica si violenta bazata pe deosebirea de sex</t>
  </si>
  <si>
    <t>CVAL  15%  FINANTARE NATIONALA RECUPERARE CHELT ELIGIBILE AFERENTE AMORTIZARII PTR PER.DEC 2017, PROGRAM RO 23-SERVICII CORECTIONALE, INCLUSIV SANCTIUNI NON - PRIVATIVE DE LIBERTATE</t>
  </si>
  <si>
    <t>CVAL  15%  FINANTARE NATIONALA RECUPERARE CHELT ELIGIBILE AFERENTE AMORTIZARII PTR PER. DEC 2017, PROGRAMUL RO24 ,INTARIREA CAPACITATII JUDICIARE SI COOPERARE"</t>
  </si>
  <si>
    <t>CVAL  15%  FINANTARE NATIONALA RECUPERARE CHELT ELIGIBILE AFERENTE AMORTIZARII PTR PER.NOV 2017, PROGRAM RO 20 ,,Violenta domestica si violenta bazata pe deosebire de sex"</t>
  </si>
  <si>
    <t>CVAL  15%  FINANTARE NATIONALA RECUPERARE CHELT ELIGIBILE AFERENTE AMORTIZARII PTR PER.NOV 2017, PROGRAM RO 23-SERVICII CORECTIONALE, INCLUSIV SANCTIUNI NON - PRIVATIVE DE LIBERTATE</t>
  </si>
  <si>
    <t>CVAL  15%  FINANTARE NATIONALA RECUPERARE CHELT ELIGIBILE AFERENTE AMORTIZARII PTR PER. NOV 2017, PROGRAMUL RO24 ,INTARIREA CAPACITATII JUDICIARE SI COOPERARE"</t>
  </si>
  <si>
    <t>CVAL  85%  FINANTARE EXTERNA NERAMBURSABILA RECUPERARE CHELT ELIGIBILE AFERENTE AMORTIZARII PTR PER.DEC 2017, PROGRAM RO 23-SERVICII CORECTIONALE, INCLUSIV SANCTIUNI NON - PRIVATIVE DE LIBERTATE</t>
  </si>
  <si>
    <t>CVAL  85%  FINANTARE EXTERNA NERAMBURSABILA RECUPERARE CHELT ELIGIBILE AFERENTE AMORTIZARII PTR PER. DEC 2017, PROGRAMUL RO24 ,INTARIREA CAPACITATII JUDICIARE SI COOPERARE"</t>
  </si>
  <si>
    <t>CVAL  85%  FINANTARE EXTERNA NERAMBURSABILA RECUPERARE CHELT ELIGIBILE AFERENTE AMORTIZARII PTR PER.NOV 2017, PROGRAM RO 20 ,,Violenta domestica si violenta bazata pe deosebirea de sex</t>
  </si>
  <si>
    <t>CVAL  85%  FINANTARE EXTERNA NERAMBURSABILA RECUPERARE CHELT ELIGIBILE AFERENTE AMORTIZARII PTR PER.NOV 2017, PROGRAM RO 23-SERVICII CORECTIONALE, INCLUSIV SANCTIUNI NON - PRIVATIVE DE LIBERTATE</t>
  </si>
  <si>
    <t>CVAL  85%  FINANTARE EXTERNA NERAMBURSABILA RECUPERARE CHELT ELIGIBILE AFERENTE AMORTIZARII PTR PER. NOV 2017, PROGRAMUL RO24 ,INTARIREA CAPACITATII JUDICIARE SI COOPERARE"</t>
  </si>
  <si>
    <t>ALIMENTARE CONT BCR PTR PLATA PARTNER NORVEGIAN, PROGRAM RO 23-SERVICII CORECTIONALE, INCLUSIV SANCTIUNI NON - PRIVATIVE DE LIBERTATE- "</t>
  </si>
  <si>
    <t>AHR TRANSLATIONS - ASOCIATIA HAEMOPHILIA ROMANIA</t>
  </si>
  <si>
    <t xml:space="preserve">OLIMPIC INTERNATIONAL   TURISM </t>
  </si>
  <si>
    <t xml:space="preserve">MEDIA ONE SRL </t>
  </si>
  <si>
    <t>MARSHAL TURISM SRL</t>
  </si>
  <si>
    <t>PRINT ARHIV PAPER SRL</t>
  </si>
  <si>
    <t xml:space="preserve">PRINT ARHIV PAPER SRL </t>
  </si>
  <si>
    <t>DECONTARI CU PERSONALUL-FEN</t>
  </si>
  <si>
    <t>BUGET ASIGURĂRILOR SOCIALE DE STAT SI FONDURILOR SPECIALE</t>
  </si>
  <si>
    <t xml:space="preserve"> BUGETUL DE STAT</t>
  </si>
  <si>
    <t>COLABORATOR MJ</t>
  </si>
  <si>
    <t>CVAL BILET AVION PTR PE RUTA BERGEN- BUCURESTI  SI RETUR PER,14-16 NOV 2017,  IN CADRUL  PROGRAMULUI RO 20 ,,Violenta domestica si violenta bazata pe deosebirea de sex</t>
  </si>
  <si>
    <t>CVAL BILETE AVION  PE RUTA BUCURESTI-VILNIUS-BUCURESTI, PER. 19-21 NOV 2017,  IN CADRUL PROGRAMULUI RO 23-SERVICII CORECTIONALE, INCLUSIV SANCTIUNI NON - PRIVATIVE DE LIBERTATE</t>
  </si>
  <si>
    <t xml:space="preserve">cval servicii de traducere in limba engleza a materialelor de arhivare privind rezultatele obtinute ca urmare a derularii proiectelor in cadrul  PROGRAMULUI RO 23-SERVICII CORECTIONALE, INCLUSIV SANCTIUNI NON - PRIVATIVE DE LIBERTATE-85% FEN </t>
  </si>
  <si>
    <t xml:space="preserve"> VAL  COMISION, PROIECT ,,Instruirea judecatorilor in domeniul respectarii drepturilor cetatenilor din Uniunea Europeanã pe parcusul procedurilor penale"</t>
  </si>
  <si>
    <t>cval cota de 85%  finantare externa nerambursabila  virata in plus de DNP in cadrul proiectului ,,Consolidarea capacitatii sistemului romanesc de probatiune de a furniza servicii eficiente alternative inchisorii", IN CADRUL PROGRAMULUI RO 23-SERVICII CORECTIONALE, INCLUSIV SANCTIUNI NON - PRIVATIVE DE LIBERTATE</t>
  </si>
  <si>
    <t>DNP CONSOLIDAREA CAPACITATII SIST ROMANESC FEN</t>
  </si>
  <si>
    <t>cval  diferenta cota de 85% virata in plus de cater CSM in cadrul proiectului  ,,Imbunatatirea accesului la justitie", în cadrul  PROGRAM RO24-INTARIREA CAPACITATII JUDICIARE SI COOPERARE</t>
  </si>
  <si>
    <t xml:space="preserve">CSM IMBUNATATIRE ACCES LA JUSTITIE FEN  </t>
  </si>
  <si>
    <t>virare la BUGETUL DE STAT  a diferentei de curs valutar inregistrata de catre Promotorul de Proiect CSM în cadrul proiectului ,Imbunatatirea accesului la justitie", în cadrul  PROGRAM RO24-INTARIREA CAPACITATII JUDICIARE SI COOPERARE CF ADRESA NR.3462/19.12.2017</t>
  </si>
  <si>
    <t xml:space="preserve">BUGETUL DE STAT       </t>
  </si>
  <si>
    <t>virare la Bugetul de Stat cval suma incasata de la ANITP cf. titlu creanta emis prin adresa nr. 54/36261/2014 /13.12.2017 aferent proiectului ,,Model de bune practici in domeniul serviciilor de asistenta acordate victimelor traficului  persoane-Proiect pilot" ,programul RO 20 ,,Violenta domestica si violenta bazata pe deosebirea de sex", programul RO24-INTARIREA CAPACITATII JUDICIARE SI COOPERARE",15% FN</t>
  </si>
  <si>
    <t>Capitolul 61.01- Ordine publica si siguranta nationala</t>
  </si>
  <si>
    <t>TITLUL 10 CHELTUIELI DE PERSONAL</t>
  </si>
  <si>
    <t>10.01.01</t>
  </si>
  <si>
    <t>VIRAT RETINERI  SALARIATI LA BUG. ASIG SOCIALE SI BUG.DE STAT</t>
  </si>
  <si>
    <t>VIRAT RETINERI  DIN SALARII - POPRIRI, PENSII FACULTATIVE, COTIZATII</t>
  </si>
  <si>
    <t>PLATA  DIFERENTE SALARIALE PERIOADA APRILIE 2015- DECEMBRIE 2016</t>
  </si>
  <si>
    <t>PLATA  DIFERENTE SALARIALE PERIOADA 01.12.2015-30.11.2017</t>
  </si>
  <si>
    <t xml:space="preserve">ALIMENTARE CONT VALUTA SALARIU MAGISTRAT DE LEGATURA </t>
  </si>
  <si>
    <t>SUBTOTAL 10.01.01</t>
  </si>
  <si>
    <t>10.01.05</t>
  </si>
  <si>
    <t>PLATA SALARII AFERENTE  LUNII NOIEMBRIE 2017, ART. BUG. 10.01.05</t>
  </si>
  <si>
    <t>SUBTOTAL10.01.05</t>
  </si>
  <si>
    <t>10.01.06</t>
  </si>
  <si>
    <t>PLATA SALARII AFERENTE  LUNII NOIEMBRIE 2017, ART. BUG. 10.01.06</t>
  </si>
  <si>
    <t>SUBTOTAL 10.01.06</t>
  </si>
  <si>
    <t>10.01.13</t>
  </si>
  <si>
    <t xml:space="preserve">DIURNA DEPLASARE INTERNA </t>
  </si>
  <si>
    <t xml:space="preserve">PLATA CONTRAVALOARE  FF 104384/06.120/2017 - CAZARE DEPLASARE EXTERNA </t>
  </si>
  <si>
    <t xml:space="preserve">ALIMENTARE CONT VALUTA DEPLASARI EXTERNE </t>
  </si>
  <si>
    <t>SUBTOTAL 10.01.13</t>
  </si>
  <si>
    <t>10.01.14</t>
  </si>
  <si>
    <t xml:space="preserve"> INDEMNIZATIE DETASARE </t>
  </si>
  <si>
    <t xml:space="preserve"> INDEMNIZATIE DETASARE  DIFERENTE RECALCULATE PT. PERIOADA 2015-2017 </t>
  </si>
  <si>
    <t>SUBTOTAL 10.01.14</t>
  </si>
  <si>
    <t>10.01.15</t>
  </si>
  <si>
    <t xml:space="preserve"> DECONT TRANSPORT </t>
  </si>
  <si>
    <t>SUBTOTAL 10.01.15</t>
  </si>
  <si>
    <t>10.01.16.</t>
  </si>
  <si>
    <t>DECONT CHIRII</t>
  </si>
  <si>
    <t>ALIMENTARE CONT VALUTA CHIRIE</t>
  </si>
  <si>
    <t>SUBTOTAL 10.01.16</t>
  </si>
  <si>
    <t>10.01.30.</t>
  </si>
  <si>
    <t>PLATA SALARII AFERENTE  LUNII NOIEMBRIE 2017, ART. BUG. 10.01.30</t>
  </si>
  <si>
    <t>ALIMENTARE CONT VALUTA INDEMNIZATIE INTRETINERE SOTIE/COPIL</t>
  </si>
  <si>
    <t xml:space="preserve">DECONTURI TRANSPORT </t>
  </si>
  <si>
    <t>PLATA SENTINTE JUDECATORESTI DECEMBRIE 2017</t>
  </si>
  <si>
    <t>PLATA DECONTURI TRANSPORT GRATUIT</t>
  </si>
  <si>
    <t xml:space="preserve">PLATA INDEMNIZATIE INSTALARE </t>
  </si>
  <si>
    <t>VIRAT RETINERI  SALARIATI LA BUG ASIG SOCIALE SI BUG.DE STAT</t>
  </si>
  <si>
    <t>SUBTOTAL 10.01.30</t>
  </si>
  <si>
    <t>TOTAL ART. 10.01</t>
  </si>
  <si>
    <t>10.02.02</t>
  </si>
  <si>
    <t xml:space="preserve">NORMA HRANA </t>
  </si>
  <si>
    <t>SUBTOTAL 10.02.02</t>
  </si>
  <si>
    <t>10.02.03</t>
  </si>
  <si>
    <t xml:space="preserve"> ECHIPAMENT F.P.S.S.</t>
  </si>
  <si>
    <t>SUBTOTAL 10.02.03</t>
  </si>
  <si>
    <t>10.02.30</t>
  </si>
  <si>
    <t xml:space="preserve">DECONTURI MEDICAMENTE </t>
  </si>
  <si>
    <t>SUBTOTAL 10.02.30</t>
  </si>
  <si>
    <t>TOTAL ART. 10.02</t>
  </si>
  <si>
    <t>10.03.01.</t>
  </si>
  <si>
    <t xml:space="preserve">CONTRIBUTII DE ASIGURARI SOCIALE DE STAT- CAS </t>
  </si>
  <si>
    <t>SUBTOTAL 10.03.01</t>
  </si>
  <si>
    <t>10.03.02.</t>
  </si>
  <si>
    <t xml:space="preserve">CONTRIBUTII DE ASIGURARI DE SOMAJ </t>
  </si>
  <si>
    <t>SUBTOTAL 10.03.02</t>
  </si>
  <si>
    <t>10.03.03.</t>
  </si>
  <si>
    <t xml:space="preserve">CONTRIBUTII DE ASIGURARI SOCIALE DE SANATATE </t>
  </si>
  <si>
    <t>SUBTOTAL 10.03.03</t>
  </si>
  <si>
    <t>10.03.04.</t>
  </si>
  <si>
    <t xml:space="preserve"> CONTRIBUTII DE ASIGURARI PT. ACCIDENTE DE MUNCA SI BOLI PROFESIONALE </t>
  </si>
  <si>
    <t>SUBTOTAL 10.03.04</t>
  </si>
  <si>
    <t>10.03.06.</t>
  </si>
  <si>
    <t xml:space="preserve"> CONTRIBUTII  ANGAJATOR - CONTRIBUTII PENTRU CONCEDII SI INDEMNIZATII</t>
  </si>
  <si>
    <t>SUBTOTAL 10.03.06</t>
  </si>
  <si>
    <t>TOTAL  ART. 10.03</t>
  </si>
  <si>
    <t>TOTAL TITLUL 10</t>
  </si>
  <si>
    <t>PLATA SALARII AFERENTE  LUNII NOIEMBRIE 2017</t>
  </si>
  <si>
    <t>MINISTERUL JUSTIŢIEI</t>
  </si>
  <si>
    <t>DIRECŢIA DE IMPLEMENTARE A PROIECTELOR FINANŢATE DIN ÎMPRUMUTURI EXTERNE</t>
  </si>
  <si>
    <t>SITUAŢIE PRIVIND CHELTUIELILE EFECTUATE DIN FONDURI PUBLICE IN PERIOADA 01.12.2017 - 31.12.2017</t>
  </si>
  <si>
    <t xml:space="preserve">CAPITOLUL 61.01 – ORDINE PUBLICĂ ŞI SIGURANŢĂ NAŢIONALĂ </t>
  </si>
  <si>
    <t>Titlul 20 - Bunuri si servicii</t>
  </si>
  <si>
    <t>Nr. crt.</t>
  </si>
  <si>
    <t>Numar act
OP / FV</t>
  </si>
  <si>
    <t>328</t>
  </si>
  <si>
    <t>61.01</t>
  </si>
  <si>
    <t>Servicii consultanta migrare date RMS pentru ICCJ</t>
  </si>
  <si>
    <t>Titlul 65 - Cheltuieli aferente programelor cu finantare rambursabila</t>
  </si>
  <si>
    <t>296-297</t>
  </si>
  <si>
    <t>contributii salarii noiembrie 2017</t>
  </si>
  <si>
    <t>298-307</t>
  </si>
  <si>
    <t>salarii noiembrie 2017</t>
  </si>
  <si>
    <t>308</t>
  </si>
  <si>
    <t>Decont chirie luna noiembrie 2017</t>
  </si>
  <si>
    <t>309</t>
  </si>
  <si>
    <t>310</t>
  </si>
  <si>
    <t>Decont transport 1 calatorie dus-intors (personal asimilat magistratilor)</t>
  </si>
  <si>
    <t>311</t>
  </si>
  <si>
    <t>Decont servicii spalare autoturism B78MJR</t>
  </si>
  <si>
    <t>312</t>
  </si>
  <si>
    <t>Achizitie combustibil luna noiembrie 2017</t>
  </si>
  <si>
    <t>313-314</t>
  </si>
  <si>
    <t>contributii diferente salariale aferente anului 2016</t>
  </si>
  <si>
    <t>315-316</t>
  </si>
  <si>
    <t>Diferente salariale aferente anului 2016 personal asimilat magistratilor</t>
  </si>
  <si>
    <t>317</t>
  </si>
  <si>
    <t>Decont transport noiembrie 2017 conf Legii 567/2004</t>
  </si>
  <si>
    <t>318</t>
  </si>
  <si>
    <t>Decont cheltuieli publicare anunt licitatie</t>
  </si>
  <si>
    <t>Titlul 71 - Active nefinanciare</t>
  </si>
  <si>
    <t>319-320</t>
  </si>
  <si>
    <t>Plata lucrari Palatul de Justitie Prahova, iulie-septembrie 2017</t>
  </si>
  <si>
    <t>321</t>
  </si>
  <si>
    <t>Taxe Casa Construct. executie lucrari PJ Prahova - iulie-septembrie 2017</t>
  </si>
  <si>
    <t>322-323</t>
  </si>
  <si>
    <t>plata lucrari Trib Prahova - 28 sept - 30 nov 2017</t>
  </si>
  <si>
    <t>324</t>
  </si>
  <si>
    <t>Taxe Casa Construct. executie lucrari Trib Prahova - 28 sept - 30 nov 2017</t>
  </si>
  <si>
    <t>325-326</t>
  </si>
  <si>
    <t>Plata lucrari Palatul de Justitie Prahova, octombrie-noiembrie 2017</t>
  </si>
  <si>
    <t>327</t>
  </si>
  <si>
    <t>Taxe Casa Construct. executie lucrari PJ Prahova - octombrie-noiembrie 2017</t>
  </si>
  <si>
    <t>329</t>
  </si>
  <si>
    <t>Plata RMS Subsistem 5 - Financiar pentru CSM si Ministerul Public</t>
  </si>
  <si>
    <t>CHELTUIELILE EFECTUATE IN PERIOADA 01.01.2017 - 30.11.2017</t>
  </si>
  <si>
    <t>LEI</t>
  </si>
  <si>
    <t>CHELTUIELILE TOTALE EFECTUATE IN PERIOADA 
01.01.2017 - 31.12.2017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</si>
</sst>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R_O_N_-;\-* #,##0.00\ _R_O_N_-;_-* &quot;-&quot;??\ _R_O_N_-;_-@_-"/>
    <numFmt numFmtId="164" formatCode="_-* #,##0.00\ &quot;lei&quot;_-;\-* #,##0.00\ &quot;lei&quot;_-;_-* &quot;-&quot;??\ &quot;lei&quot;_-;_-@_-"/>
    <numFmt numFmtId="165" formatCode="d/m/yyyy;@"/>
  </numFmts>
  <fonts count="22">
    <font>
      <sz val="11"/>
      <color theme="1"/>
      <name val="Calibri"/>
      <family val="2"/>
      <scheme val="minor"/>
    </font>
    <font>
      <b/>
      <sz val="11"/>
      <name val="Trebuchet MS"/>
      <family val="2"/>
    </font>
    <font>
      <sz val="11"/>
      <name val="Trebuchet MS"/>
      <family val="2"/>
    </font>
    <font>
      <sz val="10"/>
      <color rgb="FF000000"/>
      <name val="Arial"/>
      <family val="2"/>
      <charset val="238"/>
    </font>
    <font>
      <sz val="11"/>
      <color rgb="FF000000"/>
      <name val="Liberation Sans1"/>
      <charset val="238"/>
    </font>
    <font>
      <sz val="11"/>
      <color theme="1"/>
      <name val="Trebuchet MS"/>
      <family val="2"/>
    </font>
    <font>
      <b/>
      <sz val="11"/>
      <color theme="1"/>
      <name val="Trebuchet MS"/>
      <family val="2"/>
    </font>
    <font>
      <b/>
      <sz val="10"/>
      <name val="Trebuchet MS"/>
      <family val="2"/>
    </font>
    <font>
      <b/>
      <sz val="11"/>
      <color indexed="8"/>
      <name val="Trebuchet MS"/>
      <family val="2"/>
    </font>
    <font>
      <sz val="11"/>
      <color indexed="8"/>
      <name val="Trebuchet MS"/>
      <family val="2"/>
    </font>
    <font>
      <b/>
      <sz val="11"/>
      <color indexed="10"/>
      <name val="Trebuchet MS"/>
      <family val="2"/>
    </font>
    <font>
      <sz val="11"/>
      <color indexed="10"/>
      <name val="Trebuchet MS"/>
      <family val="2"/>
    </font>
    <font>
      <sz val="11"/>
      <color theme="1"/>
      <name val="Calibri"/>
      <family val="2"/>
      <scheme val="minor"/>
    </font>
    <font>
      <b/>
      <sz val="12"/>
      <name val="Trebuchet MS"/>
      <family val="2"/>
    </font>
    <font>
      <sz val="10"/>
      <color indexed="10"/>
      <name val="Trebuchet MS"/>
      <family val="2"/>
    </font>
    <font>
      <b/>
      <sz val="12"/>
      <color indexed="10"/>
      <name val="Trebuchet MS"/>
      <family val="2"/>
    </font>
    <font>
      <sz val="10"/>
      <name val="Trebuchet MS"/>
      <family val="2"/>
    </font>
    <font>
      <sz val="10"/>
      <color indexed="8"/>
      <name val="Trebuchet MS"/>
      <family val="2"/>
    </font>
    <font>
      <sz val="10"/>
      <color indexed="12"/>
      <name val="Trebuchet MS"/>
      <family val="2"/>
    </font>
    <font>
      <b/>
      <u/>
      <sz val="10"/>
      <color indexed="8"/>
      <name val="Trebuchet MS"/>
      <family val="2"/>
    </font>
    <font>
      <b/>
      <sz val="9.5"/>
      <name val="Trebuchet MS"/>
      <family val="2"/>
    </font>
    <font>
      <b/>
      <sz val="10"/>
      <color indexed="12"/>
      <name val="Trebuchet MS"/>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bottom style="thin">
        <color indexed="64"/>
      </bottom>
      <diagonal/>
    </border>
  </borders>
  <cellStyleXfs count="5">
    <xf numFmtId="0" fontId="0" fillId="0" borderId="0"/>
    <xf numFmtId="0" fontId="3" fillId="0" borderId="0"/>
    <xf numFmtId="0" fontId="4" fillId="0" borderId="0"/>
    <xf numFmtId="164" fontId="12" fillId="0" borderId="0" applyFont="0" applyFill="0" applyBorder="0" applyAlignment="0" applyProtection="0"/>
    <xf numFmtId="43" fontId="12" fillId="0" borderId="0" applyFont="0" applyFill="0" applyBorder="0" applyAlignment="0" applyProtection="0"/>
  </cellStyleXfs>
  <cellXfs count="252">
    <xf numFmtId="0" fontId="0" fillId="0" borderId="0" xfId="0"/>
    <xf numFmtId="0" fontId="1" fillId="0" borderId="0" xfId="0" applyFont="1" applyAlignment="1">
      <alignment horizontal="centerContinuous"/>
    </xf>
    <xf numFmtId="0" fontId="2" fillId="0" borderId="0" xfId="0" applyFont="1"/>
    <xf numFmtId="0" fontId="1" fillId="0" borderId="0" xfId="0" applyFont="1"/>
    <xf numFmtId="4" fontId="2" fillId="0" borderId="0" xfId="0" applyNumberFormat="1" applyFont="1"/>
    <xf numFmtId="0" fontId="1" fillId="0" borderId="0" xfId="0" applyFont="1" applyBorder="1"/>
    <xf numFmtId="4" fontId="1" fillId="0" borderId="0" xfId="0" applyNumberFormat="1" applyFont="1" applyFill="1" applyBorder="1"/>
    <xf numFmtId="4" fontId="1" fillId="0" borderId="0" xfId="0" applyNumberFormat="1" applyFont="1" applyFill="1" applyAlignment="1">
      <alignment wrapText="1"/>
    </xf>
    <xf numFmtId="0" fontId="2" fillId="0" borderId="1" xfId="0" applyFont="1" applyFill="1" applyBorder="1"/>
    <xf numFmtId="0" fontId="1" fillId="0" borderId="0" xfId="0" applyFont="1" applyBorder="1" applyAlignment="1">
      <alignment horizontal="left"/>
    </xf>
    <xf numFmtId="0" fontId="2" fillId="0" borderId="1" xfId="0" applyFont="1" applyBorder="1" applyAlignment="1">
      <alignment wrapText="1"/>
    </xf>
    <xf numFmtId="0" fontId="5" fillId="0" borderId="0" xfId="0" applyFont="1"/>
    <xf numFmtId="4" fontId="1" fillId="0" borderId="0" xfId="0" applyNumberFormat="1" applyFont="1" applyAlignment="1">
      <alignment horizontal="left"/>
    </xf>
    <xf numFmtId="0" fontId="1" fillId="0" borderId="0" xfId="0" applyFont="1" applyAlignment="1">
      <alignment horizontal="left"/>
    </xf>
    <xf numFmtId="0" fontId="2" fillId="0" borderId="1" xfId="0" applyFont="1" applyBorder="1"/>
    <xf numFmtId="14" fontId="2" fillId="0" borderId="1" xfId="0" applyNumberFormat="1" applyFont="1" applyBorder="1"/>
    <xf numFmtId="0" fontId="1" fillId="0" borderId="1" xfId="0" applyFont="1" applyBorder="1"/>
    <xf numFmtId="0" fontId="1" fillId="0" borderId="0" xfId="0" applyFont="1" applyAlignment="1">
      <alignment horizontal="left" vertical="center"/>
    </xf>
    <xf numFmtId="0" fontId="1" fillId="0" borderId="1" xfId="0" applyFont="1" applyBorder="1" applyAlignment="1">
      <alignment wrapText="1"/>
    </xf>
    <xf numFmtId="0" fontId="7" fillId="2" borderId="2" xfId="0" applyFont="1" applyFill="1" applyBorder="1" applyAlignment="1">
      <alignment horizontal="centerContinuous"/>
    </xf>
    <xf numFmtId="0" fontId="7" fillId="2" borderId="3" xfId="0" applyFont="1" applyFill="1" applyBorder="1" applyAlignment="1">
      <alignment horizontal="centerContinuous"/>
    </xf>
    <xf numFmtId="0" fontId="7" fillId="2" borderId="4" xfId="0" applyFont="1" applyFill="1" applyBorder="1" applyAlignment="1">
      <alignment horizontal="centerContinuous"/>
    </xf>
    <xf numFmtId="0" fontId="2" fillId="0" borderId="1" xfId="0" applyFont="1" applyFill="1" applyBorder="1" applyAlignment="1">
      <alignment wrapText="1"/>
    </xf>
    <xf numFmtId="4" fontId="2" fillId="0" borderId="1" xfId="0" applyNumberFormat="1" applyFont="1" applyBorder="1"/>
    <xf numFmtId="4" fontId="8" fillId="0" borderId="7" xfId="0" applyNumberFormat="1" applyFont="1" applyBorder="1"/>
    <xf numFmtId="0" fontId="1" fillId="0" borderId="5" xfId="0" applyFont="1" applyBorder="1"/>
    <xf numFmtId="0" fontId="1" fillId="0" borderId="6" xfId="0" applyFont="1" applyBorder="1"/>
    <xf numFmtId="0" fontId="1" fillId="0" borderId="6" xfId="0" applyFont="1" applyBorder="1" applyAlignment="1">
      <alignment horizontal="center" wrapText="1"/>
    </xf>
    <xf numFmtId="0" fontId="1" fillId="0" borderId="6" xfId="0" applyFont="1" applyBorder="1" applyAlignment="1">
      <alignment wrapText="1"/>
    </xf>
    <xf numFmtId="0" fontId="1" fillId="0" borderId="6" xfId="0" applyFont="1" applyBorder="1" applyAlignment="1">
      <alignment horizontal="left" wrapText="1"/>
    </xf>
    <xf numFmtId="4" fontId="1" fillId="2" borderId="1" xfId="0" applyNumberFormat="1" applyFont="1" applyFill="1" applyBorder="1"/>
    <xf numFmtId="0" fontId="1" fillId="0" borderId="0" xfId="0" applyFont="1" applyBorder="1" applyAlignment="1">
      <alignment wrapText="1"/>
    </xf>
    <xf numFmtId="4" fontId="1" fillId="0" borderId="0" xfId="0" applyNumberFormat="1" applyFont="1" applyFill="1" applyBorder="1" applyAlignment="1">
      <alignment horizontal="left"/>
    </xf>
    <xf numFmtId="0" fontId="1" fillId="0" borderId="0" xfId="0" applyFont="1" applyBorder="1" applyAlignment="1">
      <alignment horizontal="left" wrapText="1"/>
    </xf>
    <xf numFmtId="0" fontId="5" fillId="0" borderId="1" xfId="0" applyFont="1" applyBorder="1"/>
    <xf numFmtId="0" fontId="1" fillId="0" borderId="0" xfId="0" applyFont="1" applyBorder="1" applyAlignment="1">
      <alignment horizontal="centerContinuous" vertical="justify"/>
    </xf>
    <xf numFmtId="0" fontId="5" fillId="0" borderId="0" xfId="0" applyFont="1" applyAlignment="1">
      <alignment horizontal="center" wrapText="1"/>
    </xf>
    <xf numFmtId="0" fontId="10" fillId="0" borderId="0" xfId="0" applyFont="1"/>
    <xf numFmtId="0" fontId="11" fillId="0" borderId="0" xfId="0" applyFont="1"/>
    <xf numFmtId="0" fontId="5" fillId="0" borderId="0" xfId="0" applyFont="1" applyBorder="1"/>
    <xf numFmtId="0" fontId="5" fillId="0" borderId="0" xfId="0" applyFont="1" applyBorder="1" applyAlignment="1">
      <alignment wrapText="1"/>
    </xf>
    <xf numFmtId="4" fontId="1" fillId="0" borderId="1" xfId="0" applyNumberFormat="1" applyFont="1" applyFill="1" applyBorder="1"/>
    <xf numFmtId="14" fontId="2" fillId="0" borderId="1" xfId="0" applyNumberFormat="1" applyFont="1" applyFill="1" applyBorder="1"/>
    <xf numFmtId="14" fontId="5" fillId="0" borderId="1" xfId="0" applyNumberFormat="1" applyFont="1" applyBorder="1"/>
    <xf numFmtId="4" fontId="8" fillId="0" borderId="11" xfId="0" applyNumberFormat="1" applyFont="1" applyBorder="1" applyAlignment="1">
      <alignment horizontal="right" wrapText="1"/>
    </xf>
    <xf numFmtId="0" fontId="2" fillId="0" borderId="0" xfId="0" applyFont="1" applyBorder="1"/>
    <xf numFmtId="0" fontId="2" fillId="0" borderId="0" xfId="0" applyFont="1" applyBorder="1" applyAlignment="1">
      <alignment wrapText="1"/>
    </xf>
    <xf numFmtId="4" fontId="2" fillId="0" borderId="0" xfId="0" applyNumberFormat="1" applyFont="1" applyBorder="1" applyAlignment="1">
      <alignment horizontal="right" wrapText="1"/>
    </xf>
    <xf numFmtId="0" fontId="2" fillId="0" borderId="0" xfId="0" applyFont="1" applyBorder="1" applyAlignment="1">
      <alignment horizontal="right" wrapText="1"/>
    </xf>
    <xf numFmtId="0" fontId="5" fillId="0" borderId="0" xfId="0" applyFont="1" applyBorder="1" applyAlignment="1">
      <alignment horizontal="right" wrapText="1"/>
    </xf>
    <xf numFmtId="0" fontId="5" fillId="0" borderId="0" xfId="0" applyFont="1" applyBorder="1" applyAlignment="1">
      <alignment horizontal="right" vertical="center" wrapText="1"/>
    </xf>
    <xf numFmtId="0" fontId="5" fillId="0" borderId="0" xfId="0" applyFont="1" applyAlignment="1">
      <alignment horizontal="right" vertical="center" wrapText="1"/>
    </xf>
    <xf numFmtId="0" fontId="11" fillId="0" borderId="0" xfId="0" applyFont="1" applyAlignment="1">
      <alignment vertical="center" wrapText="1"/>
    </xf>
    <xf numFmtId="0" fontId="9" fillId="0" borderId="0" xfId="0" applyFont="1"/>
    <xf numFmtId="0" fontId="11" fillId="0" borderId="0" xfId="0" applyFont="1" applyBorder="1" applyAlignment="1"/>
    <xf numFmtId="4" fontId="5" fillId="0" borderId="1" xfId="0" applyNumberFormat="1" applyFont="1" applyBorder="1"/>
    <xf numFmtId="0" fontId="2" fillId="0" borderId="1" xfId="0" applyFont="1" applyBorder="1" applyAlignment="1">
      <alignment vertical="top" wrapText="1"/>
    </xf>
    <xf numFmtId="14" fontId="2" fillId="0" borderId="9" xfId="0" applyNumberFormat="1" applyFont="1" applyBorder="1"/>
    <xf numFmtId="0" fontId="2" fillId="0" borderId="9" xfId="0" applyFont="1" applyBorder="1"/>
    <xf numFmtId="14" fontId="2" fillId="0" borderId="9" xfId="0" applyNumberFormat="1" applyFont="1" applyBorder="1" applyAlignment="1">
      <alignment horizontal="left" wrapText="1"/>
    </xf>
    <xf numFmtId="14" fontId="2" fillId="0" borderId="15" xfId="0" applyNumberFormat="1" applyFont="1" applyBorder="1" applyAlignment="1">
      <alignment horizontal="left" wrapText="1"/>
    </xf>
    <xf numFmtId="4" fontId="9" fillId="0" borderId="1" xfId="0" applyNumberFormat="1" applyFont="1" applyBorder="1" applyAlignment="1">
      <alignment horizontal="right" wrapText="1"/>
    </xf>
    <xf numFmtId="14" fontId="2" fillId="0" borderId="2" xfId="0" applyNumberFormat="1" applyFont="1" applyBorder="1" applyAlignment="1">
      <alignment horizontal="left" wrapText="1"/>
    </xf>
    <xf numFmtId="14" fontId="2" fillId="0" borderId="1" xfId="0" applyNumberFormat="1" applyFont="1" applyBorder="1" applyAlignment="1">
      <alignment horizontal="left" wrapText="1"/>
    </xf>
    <xf numFmtId="4" fontId="2" fillId="0" borderId="1" xfId="0" applyNumberFormat="1" applyFont="1" applyBorder="1" applyAlignment="1">
      <alignment horizontal="right" wrapText="1"/>
    </xf>
    <xf numFmtId="0" fontId="2" fillId="0" borderId="2" xfId="0" applyFont="1" applyBorder="1" applyAlignment="1">
      <alignment horizontal="left" wrapText="1"/>
    </xf>
    <xf numFmtId="14" fontId="9" fillId="0" borderId="1" xfId="0" applyNumberFormat="1" applyFont="1" applyBorder="1" applyAlignment="1">
      <alignment horizontal="left" wrapText="1"/>
    </xf>
    <xf numFmtId="14" fontId="9" fillId="0" borderId="2" xfId="0" applyNumberFormat="1" applyFont="1" applyBorder="1" applyAlignment="1">
      <alignment horizontal="left" wrapText="1"/>
    </xf>
    <xf numFmtId="0" fontId="2" fillId="0" borderId="14" xfId="0" applyFont="1" applyBorder="1"/>
    <xf numFmtId="0" fontId="2" fillId="0" borderId="16" xfId="0" applyFont="1" applyBorder="1"/>
    <xf numFmtId="0" fontId="1" fillId="0" borderId="1" xfId="0" applyFont="1" applyBorder="1" applyAlignment="1">
      <alignment vertical="center" wrapText="1"/>
    </xf>
    <xf numFmtId="0" fontId="1" fillId="0" borderId="0" xfId="0" applyFont="1" applyAlignment="1">
      <alignment horizontal="left"/>
    </xf>
    <xf numFmtId="14" fontId="2" fillId="0" borderId="0" xfId="0" applyNumberFormat="1" applyFont="1"/>
    <xf numFmtId="0" fontId="2" fillId="0" borderId="0" xfId="0" applyFont="1" applyFill="1"/>
    <xf numFmtId="0" fontId="13" fillId="0" borderId="0" xfId="0" applyFont="1"/>
    <xf numFmtId="0" fontId="14" fillId="0" borderId="0" xfId="0" applyFont="1"/>
    <xf numFmtId="0" fontId="15" fillId="0" borderId="0" xfId="0" applyFont="1"/>
    <xf numFmtId="0" fontId="2" fillId="0" borderId="1" xfId="0" applyFont="1" applyBorder="1" applyAlignment="1">
      <alignment horizontal="center"/>
    </xf>
    <xf numFmtId="0" fontId="2" fillId="0" borderId="1" xfId="0" applyNumberFormat="1" applyFont="1" applyBorder="1" applyAlignment="1">
      <alignment horizontal="center"/>
    </xf>
    <xf numFmtId="1" fontId="2" fillId="0" borderId="1" xfId="0" applyNumberFormat="1" applyFont="1" applyBorder="1" applyAlignment="1">
      <alignment horizontal="center" wrapText="1"/>
    </xf>
    <xf numFmtId="1" fontId="2" fillId="0" borderId="1" xfId="0" applyNumberFormat="1" applyFont="1" applyBorder="1" applyAlignment="1">
      <alignment horizontal="center"/>
    </xf>
    <xf numFmtId="0" fontId="2" fillId="0" borderId="1" xfId="0" applyFont="1" applyBorder="1" applyAlignment="1">
      <alignment horizontal="left" wrapText="1"/>
    </xf>
    <xf numFmtId="14" fontId="9" fillId="0" borderId="1" xfId="0" applyNumberFormat="1" applyFont="1" applyBorder="1"/>
    <xf numFmtId="0" fontId="1" fillId="0" borderId="0" xfId="0" applyFont="1" applyFill="1"/>
    <xf numFmtId="14" fontId="2" fillId="0" borderId="0" xfId="0" applyNumberFormat="1" applyFont="1" applyFill="1"/>
    <xf numFmtId="4" fontId="2" fillId="0" borderId="0" xfId="0" applyNumberFormat="1" applyFont="1" applyFill="1"/>
    <xf numFmtId="0" fontId="2" fillId="2" borderId="0" xfId="0" applyFont="1" applyFill="1"/>
    <xf numFmtId="0" fontId="1" fillId="0" borderId="0" xfId="0" applyFont="1" applyBorder="1" applyAlignment="1"/>
    <xf numFmtId="4" fontId="1" fillId="0" borderId="0" xfId="3" applyNumberFormat="1" applyFont="1" applyAlignment="1"/>
    <xf numFmtId="14" fontId="5" fillId="0" borderId="1" xfId="0" applyNumberFormat="1" applyFont="1" applyBorder="1" applyAlignment="1">
      <alignment vertical="top"/>
    </xf>
    <xf numFmtId="0" fontId="1" fillId="2" borderId="1" xfId="0" applyFont="1" applyFill="1" applyBorder="1" applyAlignment="1">
      <alignment horizontal="centerContinuous"/>
    </xf>
    <xf numFmtId="4" fontId="5" fillId="0" borderId="0" xfId="0" applyNumberFormat="1" applyFont="1"/>
    <xf numFmtId="1" fontId="2" fillId="0" borderId="9" xfId="0" applyNumberFormat="1" applyFont="1" applyBorder="1" applyAlignment="1">
      <alignment horizontal="center"/>
    </xf>
    <xf numFmtId="14" fontId="2" fillId="0" borderId="13" xfId="0" applyNumberFormat="1" applyFont="1" applyFill="1" applyBorder="1" applyAlignment="1">
      <alignment horizontal="left" wrapText="1"/>
    </xf>
    <xf numFmtId="0" fontId="5" fillId="0" borderId="1" xfId="0" applyFont="1" applyBorder="1" applyAlignment="1">
      <alignment wrapText="1"/>
    </xf>
    <xf numFmtId="0" fontId="5" fillId="0" borderId="0" xfId="0" applyFont="1" applyBorder="1" applyAlignment="1">
      <alignment horizontal="left" wrapText="1"/>
    </xf>
    <xf numFmtId="0" fontId="1" fillId="0" borderId="0" xfId="0" applyFont="1" applyBorder="1" applyAlignment="1">
      <alignment vertical="top"/>
    </xf>
    <xf numFmtId="0" fontId="1" fillId="0" borderId="1" xfId="0" applyFont="1" applyBorder="1" applyAlignment="1">
      <alignment horizontal="left" vertical="center" wrapText="1"/>
    </xf>
    <xf numFmtId="4" fontId="6" fillId="0" borderId="1" xfId="0" applyNumberFormat="1" applyFont="1" applyBorder="1"/>
    <xf numFmtId="0" fontId="6" fillId="0" borderId="4" xfId="0" applyFont="1" applyBorder="1" applyAlignment="1">
      <alignment horizontal="center"/>
    </xf>
    <xf numFmtId="4" fontId="2" fillId="0" borderId="1" xfId="0" applyNumberFormat="1" applyFont="1" applyFill="1" applyBorder="1" applyAlignment="1">
      <alignment wrapText="1"/>
    </xf>
    <xf numFmtId="0" fontId="1" fillId="0" borderId="1" xfId="0" applyFont="1" applyFill="1" applyBorder="1" applyAlignment="1">
      <alignment horizontal="center" wrapText="1"/>
    </xf>
    <xf numFmtId="4" fontId="1" fillId="0" borderId="1" xfId="0" applyNumberFormat="1" applyFont="1" applyFill="1" applyBorder="1" applyAlignment="1">
      <alignment horizontal="center" wrapText="1"/>
    </xf>
    <xf numFmtId="0" fontId="2" fillId="0" borderId="1" xfId="0" applyFont="1" applyFill="1" applyBorder="1" applyAlignment="1">
      <alignment vertical="top" wrapText="1"/>
    </xf>
    <xf numFmtId="0" fontId="1" fillId="0" borderId="1" xfId="0" applyFont="1" applyFill="1" applyBorder="1" applyAlignment="1">
      <alignment horizontal="centerContinuous"/>
    </xf>
    <xf numFmtId="0" fontId="1" fillId="0" borderId="1" xfId="0" applyFont="1" applyFill="1" applyBorder="1" applyAlignment="1">
      <alignment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xf>
    <xf numFmtId="4" fontId="6" fillId="0" borderId="1" xfId="0" applyNumberFormat="1" applyFont="1" applyBorder="1" applyAlignment="1">
      <alignment horizontal="center" vertical="top"/>
    </xf>
    <xf numFmtId="0" fontId="6" fillId="0" borderId="1" xfId="0" applyFont="1" applyBorder="1" applyAlignment="1">
      <alignment horizontal="center" vertical="top"/>
    </xf>
    <xf numFmtId="0" fontId="1" fillId="3" borderId="1" xfId="0" applyFont="1" applyFill="1" applyBorder="1" applyAlignment="1">
      <alignment horizontal="center" vertical="center" wrapText="1"/>
    </xf>
    <xf numFmtId="4" fontId="1" fillId="0" borderId="1" xfId="0" applyNumberFormat="1" applyFont="1" applyBorder="1" applyAlignment="1">
      <alignment horizontal="center" vertical="center" wrapText="1"/>
    </xf>
    <xf numFmtId="0" fontId="6" fillId="0" borderId="0" xfId="0" applyFont="1"/>
    <xf numFmtId="14" fontId="9" fillId="0" borderId="15" xfId="0" applyNumberFormat="1" applyFont="1" applyBorder="1" applyAlignment="1">
      <alignment horizontal="left" wrapText="1"/>
    </xf>
    <xf numFmtId="14" fontId="2" fillId="0" borderId="2" xfId="0" applyNumberFormat="1" applyFont="1" applyBorder="1" applyAlignment="1">
      <alignment wrapText="1"/>
    </xf>
    <xf numFmtId="0" fontId="2" fillId="0" borderId="1" xfId="0" applyFont="1" applyBorder="1" applyAlignment="1">
      <alignment vertical="center" wrapText="1"/>
    </xf>
    <xf numFmtId="1" fontId="9" fillId="0" borderId="1" xfId="0" applyNumberFormat="1" applyFont="1" applyBorder="1" applyAlignment="1">
      <alignment horizontal="center"/>
    </xf>
    <xf numFmtId="0" fontId="2" fillId="0" borderId="1" xfId="0" applyFont="1" applyBorder="1" applyAlignment="1">
      <alignment horizontal="center" wrapText="1"/>
    </xf>
    <xf numFmtId="4" fontId="2" fillId="0" borderId="1" xfId="0" applyNumberFormat="1" applyFont="1" applyBorder="1" applyAlignment="1">
      <alignment wrapText="1"/>
    </xf>
    <xf numFmtId="0" fontId="9" fillId="0" borderId="1" xfId="0" applyFont="1" applyBorder="1" applyAlignment="1">
      <alignment horizontal="left" wrapText="1"/>
    </xf>
    <xf numFmtId="4" fontId="9" fillId="0" borderId="1" xfId="0" applyNumberFormat="1" applyFont="1" applyBorder="1" applyAlignment="1">
      <alignment wrapText="1"/>
    </xf>
    <xf numFmtId="0" fontId="2" fillId="0" borderId="8" xfId="0" applyFont="1" applyBorder="1" applyAlignment="1">
      <alignment horizontal="center" wrapText="1"/>
    </xf>
    <xf numFmtId="4" fontId="2" fillId="0" borderId="8" xfId="0" applyNumberFormat="1" applyFont="1" applyBorder="1" applyAlignment="1">
      <alignment horizontal="right" wrapText="1"/>
    </xf>
    <xf numFmtId="0" fontId="9" fillId="0" borderId="1" xfId="0" applyFont="1" applyBorder="1" applyAlignment="1">
      <alignment horizontal="center" wrapText="1"/>
    </xf>
    <xf numFmtId="14" fontId="2" fillId="0" borderId="8" xfId="0" applyNumberFormat="1" applyFont="1" applyBorder="1"/>
    <xf numFmtId="14" fontId="2" fillId="0" borderId="8" xfId="0" applyNumberFormat="1" applyFont="1" applyBorder="1" applyAlignment="1">
      <alignment horizontal="left" wrapText="1"/>
    </xf>
    <xf numFmtId="14" fontId="2" fillId="0" borderId="17" xfId="0" applyNumberFormat="1" applyFont="1" applyBorder="1" applyAlignment="1">
      <alignment horizontal="left" wrapText="1"/>
    </xf>
    <xf numFmtId="4" fontId="9" fillId="0" borderId="8" xfId="0" applyNumberFormat="1" applyFont="1" applyBorder="1" applyAlignment="1">
      <alignment horizontal="right" wrapText="1"/>
    </xf>
    <xf numFmtId="4" fontId="1" fillId="0" borderId="7" xfId="0" applyNumberFormat="1" applyFont="1" applyBorder="1" applyAlignment="1">
      <alignment horizontal="right" wrapText="1"/>
    </xf>
    <xf numFmtId="4" fontId="2" fillId="0" borderId="1" xfId="0" applyNumberFormat="1" applyFont="1" applyFill="1" applyBorder="1"/>
    <xf numFmtId="0" fontId="1" fillId="0" borderId="1" xfId="0" applyFont="1" applyFill="1" applyBorder="1"/>
    <xf numFmtId="14" fontId="1" fillId="0" borderId="1" xfId="0" applyNumberFormat="1" applyFont="1" applyFill="1" applyBorder="1"/>
    <xf numFmtId="14" fontId="2" fillId="0" borderId="1" xfId="0" applyNumberFormat="1" applyFont="1" applyBorder="1" applyAlignment="1">
      <alignment wrapText="1"/>
    </xf>
    <xf numFmtId="4" fontId="0" fillId="0" borderId="0" xfId="0" applyNumberFormat="1"/>
    <xf numFmtId="0" fontId="6" fillId="0" borderId="4" xfId="0" applyFont="1" applyBorder="1" applyAlignment="1">
      <alignment horizontal="center"/>
    </xf>
    <xf numFmtId="0" fontId="7" fillId="0" borderId="5" xfId="0" applyFont="1" applyBorder="1"/>
    <xf numFmtId="0" fontId="7" fillId="0" borderId="6" xfId="0" applyFont="1" applyBorder="1"/>
    <xf numFmtId="0" fontId="7" fillId="0" borderId="6" xfId="0" applyFont="1" applyBorder="1" applyAlignment="1">
      <alignment horizontal="center" wrapText="1"/>
    </xf>
    <xf numFmtId="0" fontId="7" fillId="0" borderId="6" xfId="0" applyFont="1" applyBorder="1" applyAlignment="1">
      <alignment wrapText="1"/>
    </xf>
    <xf numFmtId="0" fontId="7" fillId="0" borderId="6" xfId="0" applyFont="1" applyBorder="1" applyAlignment="1">
      <alignment horizontal="left" wrapText="1"/>
    </xf>
    <xf numFmtId="4" fontId="9" fillId="0" borderId="18" xfId="0" applyNumberFormat="1" applyFont="1" applyBorder="1" applyAlignment="1">
      <alignment horizontal="right" wrapText="1"/>
    </xf>
    <xf numFmtId="0" fontId="2" fillId="0" borderId="8" xfId="0" applyFont="1" applyBorder="1"/>
    <xf numFmtId="14" fontId="2" fillId="0" borderId="12" xfId="0" applyNumberFormat="1" applyFont="1" applyBorder="1" applyAlignment="1">
      <alignment horizontal="left" wrapText="1"/>
    </xf>
    <xf numFmtId="4" fontId="9" fillId="0" borderId="20" xfId="0" applyNumberFormat="1" applyFont="1" applyBorder="1" applyAlignment="1">
      <alignment horizontal="right" wrapText="1"/>
    </xf>
    <xf numFmtId="0" fontId="16" fillId="0" borderId="5" xfId="0" applyFont="1" applyBorder="1"/>
    <xf numFmtId="14" fontId="2" fillId="0" borderId="6" xfId="0" applyNumberFormat="1" applyFont="1" applyBorder="1"/>
    <xf numFmtId="0" fontId="2" fillId="0" borderId="6" xfId="0" applyNumberFormat="1" applyFont="1" applyBorder="1"/>
    <xf numFmtId="14" fontId="1" fillId="0" borderId="21" xfId="0" applyNumberFormat="1" applyFont="1" applyBorder="1" applyAlignment="1">
      <alignment horizontal="left" wrapText="1"/>
    </xf>
    <xf numFmtId="0" fontId="2" fillId="0" borderId="10" xfId="0" applyFont="1" applyBorder="1" applyAlignment="1">
      <alignment horizontal="left" wrapText="1"/>
    </xf>
    <xf numFmtId="0" fontId="17" fillId="0" borderId="0" xfId="0" applyFont="1" applyBorder="1"/>
    <xf numFmtId="0" fontId="14" fillId="0" borderId="0" xfId="0" applyFont="1" applyBorder="1"/>
    <xf numFmtId="0" fontId="16" fillId="0" borderId="0" xfId="0" applyFont="1"/>
    <xf numFmtId="0" fontId="17" fillId="0" borderId="0" xfId="0" applyFont="1"/>
    <xf numFmtId="0" fontId="16" fillId="0" borderId="0" xfId="0" applyFont="1" applyAlignment="1">
      <alignment horizontal="centerContinuous" wrapText="1"/>
    </xf>
    <xf numFmtId="0" fontId="16" fillId="0" borderId="0" xfId="0" applyFont="1" applyBorder="1" applyAlignment="1">
      <alignment horizontal="centerContinuous" wrapText="1"/>
    </xf>
    <xf numFmtId="0" fontId="16" fillId="0" borderId="0" xfId="0" applyFont="1" applyAlignment="1">
      <alignment horizontal="center" wrapText="1"/>
    </xf>
    <xf numFmtId="0" fontId="14" fillId="0" borderId="0" xfId="0" applyFont="1" applyAlignment="1">
      <alignment horizontal="center" wrapText="1"/>
    </xf>
    <xf numFmtId="0" fontId="2" fillId="0" borderId="19" xfId="0" applyFont="1" applyBorder="1"/>
    <xf numFmtId="14" fontId="2" fillId="0" borderId="15" xfId="0" applyNumberFormat="1" applyFont="1" applyBorder="1" applyAlignment="1">
      <alignment wrapText="1"/>
    </xf>
    <xf numFmtId="0" fontId="2" fillId="0" borderId="2" xfId="0" applyFont="1" applyBorder="1" applyAlignment="1">
      <alignment wrapText="1"/>
    </xf>
    <xf numFmtId="14" fontId="9" fillId="0" borderId="2" xfId="0" applyNumberFormat="1" applyFont="1" applyBorder="1" applyAlignment="1">
      <alignment wrapText="1"/>
    </xf>
    <xf numFmtId="0" fontId="9" fillId="0" borderId="1" xfId="0" applyFont="1" applyBorder="1" applyAlignment="1">
      <alignment wrapText="1"/>
    </xf>
    <xf numFmtId="14" fontId="2" fillId="0" borderId="1" xfId="0" applyNumberFormat="1" applyFont="1" applyBorder="1" applyAlignment="1">
      <alignment horizontal="right"/>
    </xf>
    <xf numFmtId="14" fontId="2" fillId="0" borderId="1" xfId="0" applyNumberFormat="1" applyFont="1" applyBorder="1" applyAlignment="1">
      <alignment vertical="center" wrapText="1"/>
    </xf>
    <xf numFmtId="4" fontId="2" fillId="0" borderId="0" xfId="0" applyNumberFormat="1" applyFont="1" applyBorder="1" applyAlignment="1">
      <alignment horizontal="left" wrapText="1"/>
    </xf>
    <xf numFmtId="4" fontId="1" fillId="0" borderId="0" xfId="0" applyNumberFormat="1" applyFont="1"/>
    <xf numFmtId="4" fontId="1" fillId="0" borderId="1" xfId="0" applyNumberFormat="1" applyFont="1" applyBorder="1" applyAlignment="1">
      <alignment vertical="center" wrapText="1"/>
    </xf>
    <xf numFmtId="4"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xf>
    <xf numFmtId="0" fontId="0" fillId="0" borderId="0" xfId="0" applyFont="1" applyAlignment="1">
      <alignment horizontal="center"/>
    </xf>
    <xf numFmtId="14" fontId="2" fillId="0" borderId="1" xfId="0" applyNumberFormat="1" applyFont="1" applyBorder="1" applyAlignment="1">
      <alignment horizontal="center" wrapText="1"/>
    </xf>
    <xf numFmtId="4" fontId="2" fillId="0" borderId="1" xfId="0" applyNumberFormat="1" applyFont="1" applyBorder="1" applyAlignment="1">
      <alignment horizontal="center" wrapText="1"/>
    </xf>
    <xf numFmtId="0" fontId="5" fillId="0" borderId="1" xfId="0" applyFont="1" applyBorder="1" applyAlignment="1">
      <alignment vertical="center"/>
    </xf>
    <xf numFmtId="0" fontId="0" fillId="0" borderId="0" xfId="0" applyFont="1" applyAlignment="1">
      <alignment vertical="center"/>
    </xf>
    <xf numFmtId="4" fontId="5" fillId="0" borderId="1" xfId="0" applyNumberFormat="1" applyFont="1" applyBorder="1" applyAlignment="1">
      <alignment horizontal="center"/>
    </xf>
    <xf numFmtId="0" fontId="5" fillId="0" borderId="1" xfId="0" applyFont="1" applyBorder="1" applyAlignment="1">
      <alignment horizontal="center" wrapText="1"/>
    </xf>
    <xf numFmtId="0" fontId="5" fillId="0" borderId="2" xfId="0" applyFont="1" applyBorder="1" applyAlignment="1">
      <alignment horizontal="center"/>
    </xf>
    <xf numFmtId="14" fontId="5" fillId="0" borderId="3" xfId="0" applyNumberFormat="1"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2" fillId="0" borderId="2" xfId="0" applyFont="1" applyBorder="1"/>
    <xf numFmtId="14" fontId="2" fillId="0" borderId="3" xfId="0" applyNumberFormat="1" applyFont="1" applyBorder="1"/>
    <xf numFmtId="0" fontId="2" fillId="0" borderId="3" xfId="0" applyFont="1" applyBorder="1"/>
    <xf numFmtId="0" fontId="2" fillId="0" borderId="4" xfId="0" applyFont="1" applyBorder="1"/>
    <xf numFmtId="0" fontId="2" fillId="0" borderId="0" xfId="0" applyFont="1" applyFill="1" applyAlignment="1">
      <alignment wrapText="1"/>
    </xf>
    <xf numFmtId="0" fontId="5" fillId="0" borderId="1" xfId="0" applyFont="1" applyBorder="1" applyAlignment="1">
      <alignment vertical="top" wrapText="1"/>
    </xf>
    <xf numFmtId="0" fontId="0" fillId="0" borderId="1" xfId="0" applyBorder="1"/>
    <xf numFmtId="0" fontId="0" fillId="0" borderId="1" xfId="0" applyBorder="1" applyAlignment="1">
      <alignment wrapText="1"/>
    </xf>
    <xf numFmtId="14" fontId="2"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4" fontId="2" fillId="0" borderId="1" xfId="0" applyNumberFormat="1" applyFont="1" applyBorder="1" applyAlignment="1">
      <alignment horizontal="center" vertical="center" wrapText="1"/>
    </xf>
    <xf numFmtId="0" fontId="1" fillId="0" borderId="1" xfId="0" applyFont="1" applyFill="1" applyBorder="1" applyAlignment="1">
      <alignment horizontal="center"/>
    </xf>
    <xf numFmtId="0" fontId="2" fillId="0" borderId="1" xfId="0" applyFont="1" applyFill="1" applyBorder="1" applyAlignment="1">
      <alignment horizontal="centerContinuous"/>
    </xf>
    <xf numFmtId="165" fontId="2" fillId="0" borderId="1" xfId="0" applyNumberFormat="1" applyFont="1" applyFill="1" applyBorder="1" applyAlignment="1">
      <alignment horizontal="centerContinuous"/>
    </xf>
    <xf numFmtId="14" fontId="2" fillId="0" borderId="8" xfId="0" applyNumberFormat="1" applyFont="1" applyFill="1" applyBorder="1"/>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17" xfId="0" applyFont="1" applyFill="1" applyBorder="1" applyAlignment="1">
      <alignment horizontal="center"/>
    </xf>
    <xf numFmtId="0" fontId="1" fillId="0" borderId="0" xfId="0" applyFont="1" applyFill="1" applyBorder="1" applyAlignment="1">
      <alignment horizontal="center"/>
    </xf>
    <xf numFmtId="0" fontId="1" fillId="0" borderId="22" xfId="0" applyFont="1" applyFill="1" applyBorder="1" applyAlignment="1">
      <alignment horizontal="center"/>
    </xf>
    <xf numFmtId="4" fontId="1" fillId="0" borderId="1" xfId="0" applyNumberFormat="1" applyFont="1" applyBorder="1"/>
    <xf numFmtId="0" fontId="1" fillId="0" borderId="2" xfId="0" applyFont="1" applyFill="1" applyBorder="1" applyAlignment="1">
      <alignment horizontal="centerContinuous"/>
    </xf>
    <xf numFmtId="0" fontId="1" fillId="0" borderId="0" xfId="0" applyFont="1" applyFill="1" applyBorder="1" applyAlignment="1">
      <alignment horizontal="centerContinuous"/>
    </xf>
    <xf numFmtId="0" fontId="1" fillId="0" borderId="0" xfId="0" applyFont="1" applyFill="1" applyBorder="1" applyAlignment="1">
      <alignment wrapText="1"/>
    </xf>
    <xf numFmtId="0" fontId="2" fillId="0" borderId="0" xfId="0" applyFont="1" applyAlignment="1">
      <alignment wrapText="1"/>
    </xf>
    <xf numFmtId="4" fontId="2" fillId="0" borderId="0" xfId="0" applyNumberFormat="1" applyFont="1" applyBorder="1"/>
    <xf numFmtId="0" fontId="1" fillId="0" borderId="0" xfId="0" applyFont="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4" fontId="1" fillId="0" borderId="1" xfId="0" applyNumberFormat="1" applyFont="1" applyBorder="1" applyAlignment="1">
      <alignment horizontal="center" wrapText="1"/>
    </xf>
    <xf numFmtId="0" fontId="1" fillId="0" borderId="0" xfId="0" applyFont="1" applyBorder="1" applyAlignment="1">
      <alignment horizontal="left" vertical="top"/>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2" fillId="0" borderId="0" xfId="0" applyFont="1" applyAlignment="1">
      <alignment horizontal="left" vertical="center"/>
    </xf>
    <xf numFmtId="49" fontId="18" fillId="0" borderId="0" xfId="0" applyNumberFormat="1" applyFont="1" applyAlignment="1">
      <alignment horizontal="center" vertical="center"/>
    </xf>
    <xf numFmtId="0" fontId="18" fillId="0" borderId="0" xfId="0" applyFont="1" applyAlignment="1">
      <alignment vertical="center"/>
    </xf>
    <xf numFmtId="43" fontId="18" fillId="0" borderId="0" xfId="4"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Border="1" applyAlignment="1">
      <alignment vertical="center"/>
    </xf>
    <xf numFmtId="0" fontId="7" fillId="0" borderId="0" xfId="0" applyFont="1" applyAlignment="1">
      <alignment horizontal="left" vertical="center"/>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49" fontId="16" fillId="0" borderId="1" xfId="0" applyNumberFormat="1" applyFont="1" applyBorder="1" applyAlignment="1">
      <alignment horizontal="center" vertical="center"/>
    </xf>
    <xf numFmtId="14" fontId="16" fillId="0" borderId="1" xfId="0" applyNumberFormat="1" applyFont="1" applyBorder="1" applyAlignment="1">
      <alignment vertical="center"/>
    </xf>
    <xf numFmtId="4" fontId="16" fillId="0" borderId="1" xfId="0" applyNumberFormat="1" applyFont="1" applyBorder="1" applyAlignment="1">
      <alignment vertical="center"/>
    </xf>
    <xf numFmtId="0" fontId="16" fillId="0" borderId="1" xfId="0" applyFont="1" applyBorder="1" applyAlignment="1">
      <alignment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4" fontId="7" fillId="4" borderId="1" xfId="0" applyNumberFormat="1" applyFont="1" applyFill="1" applyBorder="1" applyAlignment="1">
      <alignment vertical="center"/>
    </xf>
    <xf numFmtId="0" fontId="18" fillId="0" borderId="0" xfId="0" applyFont="1" applyBorder="1" applyAlignment="1">
      <alignment horizontal="left" vertical="center" wrapText="1"/>
    </xf>
    <xf numFmtId="4" fontId="20" fillId="0" borderId="0" xfId="0" applyNumberFormat="1" applyFont="1" applyBorder="1" applyAlignment="1">
      <alignment vertical="center" wrapText="1"/>
    </xf>
    <xf numFmtId="4" fontId="7" fillId="0" borderId="0" xfId="0" applyNumberFormat="1" applyFont="1" applyBorder="1" applyAlignment="1">
      <alignment vertical="center" wrapText="1"/>
    </xf>
    <xf numFmtId="0" fontId="18" fillId="0" borderId="0" xfId="0" applyFont="1" applyBorder="1" applyAlignment="1">
      <alignment vertical="center" wrapText="1"/>
    </xf>
    <xf numFmtId="49" fontId="18" fillId="0" borderId="0" xfId="0" applyNumberFormat="1" applyFont="1" applyBorder="1" applyAlignment="1">
      <alignment horizontal="center" vertical="center" wrapText="1"/>
    </xf>
    <xf numFmtId="43" fontId="18" fillId="0" borderId="0" xfId="4" applyFont="1" applyBorder="1" applyAlignment="1">
      <alignment vertical="center" wrapText="1"/>
    </xf>
    <xf numFmtId="0" fontId="18" fillId="0" borderId="0" xfId="0" applyFont="1"/>
    <xf numFmtId="0" fontId="21" fillId="0" borderId="0" xfId="0" applyFont="1" applyBorder="1" applyAlignment="1">
      <alignment horizontal="left" vertical="center" wrapText="1"/>
    </xf>
    <xf numFmtId="4" fontId="7" fillId="0" borderId="0" xfId="0" quotePrefix="1" applyNumberFormat="1" applyFont="1" applyBorder="1" applyAlignment="1">
      <alignment vertical="center" wrapText="1"/>
    </xf>
    <xf numFmtId="4" fontId="1" fillId="0" borderId="0" xfId="0" applyNumberFormat="1" applyFont="1" applyBorder="1" applyAlignment="1">
      <alignment vertical="center" wrapText="1"/>
    </xf>
  </cellXfs>
  <cellStyles count="5">
    <cellStyle name="Comma" xfId="4" builtinId="3"/>
    <cellStyle name="Currency" xfId="3" builtinId="4"/>
    <cellStyle name="Normal" xfId="0" builtinId="0"/>
    <cellStyle name="Normal 3 2" xfId="1"/>
    <cellStyle name="Normal 5"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3"/>
  <sheetViews>
    <sheetView topLeftCell="A223" workbookViewId="0">
      <selection activeCell="E77" sqref="E77"/>
    </sheetView>
  </sheetViews>
  <sheetFormatPr defaultRowHeight="16.5"/>
  <cols>
    <col min="1" max="1" width="12.140625" style="2" customWidth="1"/>
    <col min="2" max="2" width="7.7109375" style="2" customWidth="1"/>
    <col min="3" max="3" width="11.7109375" style="2" customWidth="1"/>
    <col min="4" max="4" width="16.85546875" style="2" customWidth="1"/>
    <col min="5" max="5" width="55.28515625" style="2" customWidth="1"/>
    <col min="6" max="16384" width="9.140625" style="2"/>
  </cols>
  <sheetData>
    <row r="1" spans="1:5">
      <c r="A1" s="5" t="s">
        <v>0</v>
      </c>
      <c r="B1" s="5"/>
      <c r="C1" s="5"/>
      <c r="D1" s="6"/>
      <c r="E1" s="31"/>
    </row>
    <row r="2" spans="1:5">
      <c r="A2" s="9" t="s">
        <v>453</v>
      </c>
      <c r="B2" s="9"/>
      <c r="C2" s="9"/>
      <c r="D2" s="32"/>
      <c r="E2" s="33"/>
    </row>
    <row r="3" spans="1:5">
      <c r="A3" s="9" t="s">
        <v>454</v>
      </c>
      <c r="B3" s="9"/>
      <c r="C3" s="9"/>
      <c r="D3" s="32"/>
      <c r="E3" s="33"/>
    </row>
    <row r="4" spans="1:5">
      <c r="A4" s="209" t="s">
        <v>305</v>
      </c>
      <c r="B4" s="209"/>
      <c r="C4" s="209"/>
      <c r="D4" s="209"/>
      <c r="E4" s="209"/>
    </row>
    <row r="5" spans="1:5">
      <c r="A5" s="5"/>
      <c r="B5" s="5"/>
      <c r="C5" s="5"/>
      <c r="D5" s="6"/>
      <c r="E5" s="7"/>
    </row>
    <row r="6" spans="1:5" ht="33">
      <c r="A6" s="101" t="s">
        <v>4</v>
      </c>
      <c r="B6" s="101" t="s">
        <v>2</v>
      </c>
      <c r="C6" s="101" t="s">
        <v>3</v>
      </c>
      <c r="D6" s="102" t="s">
        <v>5</v>
      </c>
      <c r="E6" s="101" t="s">
        <v>6</v>
      </c>
    </row>
    <row r="7" spans="1:5">
      <c r="A7" s="8" t="s">
        <v>455</v>
      </c>
      <c r="B7" s="14">
        <v>12000</v>
      </c>
      <c r="C7" s="15">
        <v>43076</v>
      </c>
      <c r="D7" s="23">
        <v>1927888</v>
      </c>
      <c r="E7" s="103" t="s">
        <v>521</v>
      </c>
    </row>
    <row r="8" spans="1:5" ht="33">
      <c r="A8" s="8" t="s">
        <v>455</v>
      </c>
      <c r="B8" s="14">
        <v>4059</v>
      </c>
      <c r="C8" s="15">
        <v>43076</v>
      </c>
      <c r="D8" s="23">
        <v>258714</v>
      </c>
      <c r="E8" s="103" t="s">
        <v>456</v>
      </c>
    </row>
    <row r="9" spans="1:5" ht="33">
      <c r="A9" s="8" t="s">
        <v>455</v>
      </c>
      <c r="B9" s="14">
        <v>4059</v>
      </c>
      <c r="C9" s="15">
        <v>43076</v>
      </c>
      <c r="D9" s="23">
        <v>135207</v>
      </c>
      <c r="E9" s="103" t="s">
        <v>456</v>
      </c>
    </row>
    <row r="10" spans="1:5" ht="33">
      <c r="A10" s="8" t="s">
        <v>455</v>
      </c>
      <c r="B10" s="14">
        <v>4059</v>
      </c>
      <c r="C10" s="15">
        <v>43076</v>
      </c>
      <c r="D10" s="23">
        <v>11243</v>
      </c>
      <c r="E10" s="103" t="s">
        <v>456</v>
      </c>
    </row>
    <row r="11" spans="1:5" ht="33">
      <c r="A11" s="8" t="s">
        <v>455</v>
      </c>
      <c r="B11" s="14">
        <v>4059</v>
      </c>
      <c r="C11" s="15">
        <v>43076</v>
      </c>
      <c r="D11" s="23">
        <v>329061</v>
      </c>
      <c r="E11" s="103" t="s">
        <v>456</v>
      </c>
    </row>
    <row r="12" spans="1:5" ht="33">
      <c r="A12" s="8" t="s">
        <v>455</v>
      </c>
      <c r="B12" s="14">
        <v>4079</v>
      </c>
      <c r="C12" s="15">
        <v>43076</v>
      </c>
      <c r="D12" s="23">
        <v>465</v>
      </c>
      <c r="E12" s="103" t="s">
        <v>457</v>
      </c>
    </row>
    <row r="13" spans="1:5" ht="33">
      <c r="A13" s="8" t="s">
        <v>455</v>
      </c>
      <c r="B13" s="14">
        <v>4042</v>
      </c>
      <c r="C13" s="15">
        <v>43076</v>
      </c>
      <c r="D13" s="23">
        <v>6855</v>
      </c>
      <c r="E13" s="103" t="s">
        <v>457</v>
      </c>
    </row>
    <row r="14" spans="1:5" ht="33">
      <c r="A14" s="42" t="s">
        <v>455</v>
      </c>
      <c r="B14" s="14">
        <v>4028</v>
      </c>
      <c r="C14" s="15">
        <v>43076</v>
      </c>
      <c r="D14" s="23">
        <v>2249</v>
      </c>
      <c r="E14" s="103" t="s">
        <v>457</v>
      </c>
    </row>
    <row r="15" spans="1:5" ht="33">
      <c r="A15" s="8" t="s">
        <v>455</v>
      </c>
      <c r="B15" s="14">
        <v>4029</v>
      </c>
      <c r="C15" s="15">
        <v>43076</v>
      </c>
      <c r="D15" s="23">
        <v>121</v>
      </c>
      <c r="E15" s="103" t="s">
        <v>457</v>
      </c>
    </row>
    <row r="16" spans="1:5" ht="33">
      <c r="A16" s="8" t="s">
        <v>455</v>
      </c>
      <c r="B16" s="14">
        <v>4043</v>
      </c>
      <c r="C16" s="15">
        <v>43076</v>
      </c>
      <c r="D16" s="23">
        <f>18717-3.39-31881+31881</f>
        <v>18713.61</v>
      </c>
      <c r="E16" s="103" t="s">
        <v>460</v>
      </c>
    </row>
    <row r="17" spans="1:5">
      <c r="A17" s="8" t="s">
        <v>455</v>
      </c>
      <c r="B17" s="14">
        <v>1</v>
      </c>
      <c r="C17" s="15">
        <v>43077</v>
      </c>
      <c r="D17" s="23">
        <v>1278</v>
      </c>
      <c r="E17" s="103" t="s">
        <v>521</v>
      </c>
    </row>
    <row r="18" spans="1:5">
      <c r="A18" s="8" t="s">
        <v>455</v>
      </c>
      <c r="B18" s="14">
        <v>2</v>
      </c>
      <c r="C18" s="15">
        <v>43077</v>
      </c>
      <c r="D18" s="23">
        <v>5502</v>
      </c>
      <c r="E18" s="103" t="s">
        <v>521</v>
      </c>
    </row>
    <row r="19" spans="1:5">
      <c r="A19" s="8" t="s">
        <v>455</v>
      </c>
      <c r="B19" s="14">
        <v>3</v>
      </c>
      <c r="C19" s="15">
        <v>43077</v>
      </c>
      <c r="D19" s="23">
        <v>1828</v>
      </c>
      <c r="E19" s="103" t="s">
        <v>521</v>
      </c>
    </row>
    <row r="20" spans="1:5">
      <c r="A20" s="8" t="s">
        <v>455</v>
      </c>
      <c r="B20" s="14">
        <v>4</v>
      </c>
      <c r="C20" s="15">
        <v>43077</v>
      </c>
      <c r="D20" s="23">
        <v>1828</v>
      </c>
      <c r="E20" s="103" t="s">
        <v>521</v>
      </c>
    </row>
    <row r="21" spans="1:5">
      <c r="A21" s="8" t="s">
        <v>455</v>
      </c>
      <c r="B21" s="14">
        <v>5</v>
      </c>
      <c r="C21" s="15">
        <v>43077</v>
      </c>
      <c r="D21" s="23">
        <v>2251</v>
      </c>
      <c r="E21" s="103" t="s">
        <v>521</v>
      </c>
    </row>
    <row r="22" spans="1:5">
      <c r="A22" s="8" t="s">
        <v>455</v>
      </c>
      <c r="B22" s="14">
        <v>6</v>
      </c>
      <c r="C22" s="15">
        <v>43077</v>
      </c>
      <c r="D22" s="23">
        <v>2677</v>
      </c>
      <c r="E22" s="103" t="s">
        <v>521</v>
      </c>
    </row>
    <row r="23" spans="1:5" ht="33">
      <c r="A23" s="8" t="s">
        <v>455</v>
      </c>
      <c r="B23" s="14">
        <v>4205</v>
      </c>
      <c r="C23" s="15">
        <v>43089</v>
      </c>
      <c r="D23" s="23">
        <v>2274303</v>
      </c>
      <c r="E23" s="103" t="s">
        <v>458</v>
      </c>
    </row>
    <row r="24" spans="1:5" ht="33">
      <c r="A24" s="8" t="s">
        <v>455</v>
      </c>
      <c r="B24" s="14">
        <v>4210</v>
      </c>
      <c r="C24" s="15">
        <v>43089</v>
      </c>
      <c r="D24" s="23">
        <v>363</v>
      </c>
      <c r="E24" s="103" t="s">
        <v>457</v>
      </c>
    </row>
    <row r="25" spans="1:5" ht="33">
      <c r="A25" s="8" t="s">
        <v>455</v>
      </c>
      <c r="B25" s="14">
        <v>4211</v>
      </c>
      <c r="C25" s="15">
        <v>43089</v>
      </c>
      <c r="D25" s="23">
        <v>847</v>
      </c>
      <c r="E25" s="103" t="s">
        <v>457</v>
      </c>
    </row>
    <row r="26" spans="1:5" ht="33">
      <c r="A26" s="8" t="s">
        <v>455</v>
      </c>
      <c r="B26" s="14">
        <v>4227</v>
      </c>
      <c r="C26" s="15">
        <v>43089</v>
      </c>
      <c r="D26" s="23">
        <v>28154</v>
      </c>
      <c r="E26" s="103" t="s">
        <v>456</v>
      </c>
    </row>
    <row r="27" spans="1:5" ht="33">
      <c r="A27" s="8" t="s">
        <v>455</v>
      </c>
      <c r="B27" s="14">
        <v>4227</v>
      </c>
      <c r="C27" s="15">
        <v>43089</v>
      </c>
      <c r="D27" s="23">
        <v>146230</v>
      </c>
      <c r="E27" s="103" t="s">
        <v>456</v>
      </c>
    </row>
    <row r="28" spans="1:5" ht="33">
      <c r="A28" s="8" t="s">
        <v>455</v>
      </c>
      <c r="B28" s="14">
        <v>4227</v>
      </c>
      <c r="C28" s="15">
        <v>43089</v>
      </c>
      <c r="D28" s="23">
        <v>12811</v>
      </c>
      <c r="E28" s="103" t="s">
        <v>456</v>
      </c>
    </row>
    <row r="29" spans="1:5" ht="33">
      <c r="A29" s="8" t="s">
        <v>455</v>
      </c>
      <c r="B29" s="14">
        <v>4227</v>
      </c>
      <c r="C29" s="15">
        <v>43089</v>
      </c>
      <c r="D29" s="23">
        <v>390646</v>
      </c>
      <c r="E29" s="103" t="s">
        <v>456</v>
      </c>
    </row>
    <row r="30" spans="1:5" ht="33">
      <c r="A30" s="8" t="s">
        <v>455</v>
      </c>
      <c r="B30" s="14">
        <v>4595</v>
      </c>
      <c r="C30" s="15">
        <v>43096</v>
      </c>
      <c r="D30" s="23">
        <v>33322</v>
      </c>
      <c r="E30" s="103" t="s">
        <v>459</v>
      </c>
    </row>
    <row r="31" spans="1:5" ht="33">
      <c r="A31" s="8" t="s">
        <v>455</v>
      </c>
      <c r="B31" s="14">
        <v>4616</v>
      </c>
      <c r="C31" s="15">
        <v>43096</v>
      </c>
      <c r="D31" s="23">
        <v>4784</v>
      </c>
      <c r="E31" s="103" t="s">
        <v>459</v>
      </c>
    </row>
    <row r="32" spans="1:5" ht="33">
      <c r="A32" s="8" t="s">
        <v>455</v>
      </c>
      <c r="B32" s="14">
        <v>4619</v>
      </c>
      <c r="C32" s="15">
        <v>43096</v>
      </c>
      <c r="D32" s="23">
        <v>11481</v>
      </c>
      <c r="E32" s="103" t="s">
        <v>459</v>
      </c>
    </row>
    <row r="33" spans="1:5" ht="33">
      <c r="A33" s="8" t="s">
        <v>455</v>
      </c>
      <c r="B33" s="14">
        <v>4692</v>
      </c>
      <c r="C33" s="15">
        <v>43096</v>
      </c>
      <c r="D33" s="23">
        <v>5742</v>
      </c>
      <c r="E33" s="103" t="s">
        <v>459</v>
      </c>
    </row>
    <row r="34" spans="1:5" ht="33">
      <c r="A34" s="8" t="s">
        <v>455</v>
      </c>
      <c r="B34" s="14">
        <v>4602</v>
      </c>
      <c r="C34" s="15">
        <v>43096</v>
      </c>
      <c r="D34" s="23">
        <v>17086</v>
      </c>
      <c r="E34" s="103" t="s">
        <v>456</v>
      </c>
    </row>
    <row r="35" spans="1:5" ht="33">
      <c r="A35" s="8" t="s">
        <v>455</v>
      </c>
      <c r="B35" s="14">
        <v>4602</v>
      </c>
      <c r="C35" s="15">
        <v>43096</v>
      </c>
      <c r="D35" s="23">
        <v>8736</v>
      </c>
      <c r="E35" s="103" t="s">
        <v>456</v>
      </c>
    </row>
    <row r="36" spans="1:5" ht="33">
      <c r="A36" s="8" t="s">
        <v>455</v>
      </c>
      <c r="B36" s="14">
        <v>4602</v>
      </c>
      <c r="C36" s="15">
        <v>43096</v>
      </c>
      <c r="D36" s="23">
        <v>775</v>
      </c>
      <c r="E36" s="103" t="s">
        <v>456</v>
      </c>
    </row>
    <row r="37" spans="1:5" ht="33">
      <c r="A37" s="8" t="s">
        <v>455</v>
      </c>
      <c r="B37" s="14">
        <v>4602</v>
      </c>
      <c r="C37" s="15">
        <v>43096</v>
      </c>
      <c r="D37" s="208">
        <v>18584</v>
      </c>
      <c r="E37" s="103" t="s">
        <v>456</v>
      </c>
    </row>
    <row r="38" spans="1:5">
      <c r="A38" s="104" t="s">
        <v>461</v>
      </c>
      <c r="B38" s="104"/>
      <c r="C38" s="104"/>
      <c r="D38" s="41">
        <f>SUM(D7:D37)</f>
        <v>5659744.6099999994</v>
      </c>
      <c r="E38" s="22"/>
    </row>
    <row r="39" spans="1:5" ht="33">
      <c r="A39" s="8" t="s">
        <v>462</v>
      </c>
      <c r="B39" s="14">
        <v>12000</v>
      </c>
      <c r="C39" s="15">
        <v>43076</v>
      </c>
      <c r="D39" s="23">
        <v>191322</v>
      </c>
      <c r="E39" s="103" t="s">
        <v>463</v>
      </c>
    </row>
    <row r="40" spans="1:5" ht="33">
      <c r="A40" s="8" t="s">
        <v>462</v>
      </c>
      <c r="B40" s="14">
        <v>4058</v>
      </c>
      <c r="C40" s="15">
        <v>43076</v>
      </c>
      <c r="D40" s="23">
        <v>60086</v>
      </c>
      <c r="E40" s="103" t="s">
        <v>456</v>
      </c>
    </row>
    <row r="41" spans="1:5" ht="33">
      <c r="A41" s="8" t="s">
        <v>462</v>
      </c>
      <c r="B41" s="14">
        <v>4058</v>
      </c>
      <c r="C41" s="15">
        <v>43076</v>
      </c>
      <c r="D41" s="23">
        <v>47240</v>
      </c>
      <c r="E41" s="103" t="s">
        <v>456</v>
      </c>
    </row>
    <row r="42" spans="1:5" ht="33">
      <c r="A42" s="8" t="s">
        <v>462</v>
      </c>
      <c r="B42" s="14">
        <v>4058</v>
      </c>
      <c r="C42" s="15">
        <v>43076</v>
      </c>
      <c r="D42" s="23">
        <v>24688</v>
      </c>
      <c r="E42" s="103" t="s">
        <v>456</v>
      </c>
    </row>
    <row r="43" spans="1:5" ht="33">
      <c r="A43" s="8" t="s">
        <v>462</v>
      </c>
      <c r="B43" s="14">
        <v>4058</v>
      </c>
      <c r="C43" s="15">
        <v>43076</v>
      </c>
      <c r="D43" s="23">
        <v>2053</v>
      </c>
      <c r="E43" s="103" t="s">
        <v>456</v>
      </c>
    </row>
    <row r="44" spans="1:5" ht="33">
      <c r="A44" s="8" t="s">
        <v>462</v>
      </c>
      <c r="B44" s="14">
        <v>1</v>
      </c>
      <c r="C44" s="15">
        <v>43077</v>
      </c>
      <c r="D44" s="23">
        <v>183</v>
      </c>
      <c r="E44" s="103" t="s">
        <v>463</v>
      </c>
    </row>
    <row r="45" spans="1:5" ht="33">
      <c r="A45" s="8" t="s">
        <v>462</v>
      </c>
      <c r="B45" s="14">
        <v>2</v>
      </c>
      <c r="C45" s="15">
        <v>43077</v>
      </c>
      <c r="D45" s="23">
        <v>150</v>
      </c>
      <c r="E45" s="103" t="s">
        <v>463</v>
      </c>
    </row>
    <row r="46" spans="1:5" ht="33">
      <c r="A46" s="8" t="s">
        <v>462</v>
      </c>
      <c r="B46" s="14">
        <v>3</v>
      </c>
      <c r="C46" s="15">
        <v>43077</v>
      </c>
      <c r="D46" s="23">
        <v>125</v>
      </c>
      <c r="E46" s="103" t="s">
        <v>463</v>
      </c>
    </row>
    <row r="47" spans="1:5" ht="33">
      <c r="A47" s="8" t="s">
        <v>462</v>
      </c>
      <c r="B47" s="14">
        <v>4</v>
      </c>
      <c r="C47" s="15">
        <v>43077</v>
      </c>
      <c r="D47" s="23">
        <v>125</v>
      </c>
      <c r="E47" s="103" t="s">
        <v>463</v>
      </c>
    </row>
    <row r="48" spans="1:5" ht="33">
      <c r="A48" s="8" t="s">
        <v>462</v>
      </c>
      <c r="B48" s="14">
        <v>5</v>
      </c>
      <c r="C48" s="15">
        <v>43077</v>
      </c>
      <c r="D48" s="23">
        <v>125</v>
      </c>
      <c r="E48" s="103" t="s">
        <v>463</v>
      </c>
    </row>
    <row r="49" spans="1:5" ht="33">
      <c r="A49" s="8" t="s">
        <v>462</v>
      </c>
      <c r="B49" s="14">
        <v>6</v>
      </c>
      <c r="C49" s="15">
        <v>43077</v>
      </c>
      <c r="D49" s="23">
        <v>200</v>
      </c>
      <c r="E49" s="103" t="s">
        <v>463</v>
      </c>
    </row>
    <row r="50" spans="1:5" ht="33">
      <c r="A50" s="8" t="s">
        <v>462</v>
      </c>
      <c r="B50" s="14">
        <v>4207</v>
      </c>
      <c r="C50" s="15">
        <v>43089</v>
      </c>
      <c r="D50" s="23">
        <v>366798</v>
      </c>
      <c r="E50" s="103" t="s">
        <v>458</v>
      </c>
    </row>
    <row r="51" spans="1:5" ht="33">
      <c r="A51" s="8" t="s">
        <v>462</v>
      </c>
      <c r="B51" s="14">
        <v>4226</v>
      </c>
      <c r="C51" s="15">
        <v>43089</v>
      </c>
      <c r="D51" s="23">
        <v>6157</v>
      </c>
      <c r="E51" s="103" t="s">
        <v>456</v>
      </c>
    </row>
    <row r="52" spans="1:5" ht="33">
      <c r="A52" s="8" t="s">
        <v>462</v>
      </c>
      <c r="B52" s="14">
        <v>4226</v>
      </c>
      <c r="C52" s="15">
        <v>43089</v>
      </c>
      <c r="D52" s="23">
        <v>31979</v>
      </c>
      <c r="E52" s="103" t="s">
        <v>456</v>
      </c>
    </row>
    <row r="53" spans="1:5" ht="33">
      <c r="A53" s="8" t="s">
        <v>462</v>
      </c>
      <c r="B53" s="14">
        <v>4226</v>
      </c>
      <c r="C53" s="15">
        <v>43089</v>
      </c>
      <c r="D53" s="23">
        <v>2802</v>
      </c>
      <c r="E53" s="103" t="s">
        <v>456</v>
      </c>
    </row>
    <row r="54" spans="1:5" ht="33">
      <c r="A54" s="8" t="s">
        <v>462</v>
      </c>
      <c r="B54" s="14">
        <v>4226</v>
      </c>
      <c r="C54" s="15">
        <v>43089</v>
      </c>
      <c r="D54" s="23">
        <v>85431</v>
      </c>
      <c r="E54" s="103" t="s">
        <v>456</v>
      </c>
    </row>
    <row r="55" spans="1:5" ht="33">
      <c r="A55" s="8" t="s">
        <v>462</v>
      </c>
      <c r="B55" s="14">
        <v>4597</v>
      </c>
      <c r="C55" s="15">
        <v>43096</v>
      </c>
      <c r="D55" s="23">
        <v>41356</v>
      </c>
      <c r="E55" s="103" t="s">
        <v>459</v>
      </c>
    </row>
    <row r="56" spans="1:5" ht="33">
      <c r="A56" s="8" t="s">
        <v>462</v>
      </c>
      <c r="B56" s="14">
        <v>4601</v>
      </c>
      <c r="C56" s="15">
        <v>43096</v>
      </c>
      <c r="D56" s="23">
        <v>3120</v>
      </c>
      <c r="E56" s="103" t="s">
        <v>456</v>
      </c>
    </row>
    <row r="57" spans="1:5" ht="33">
      <c r="A57" s="8" t="s">
        <v>462</v>
      </c>
      <c r="B57" s="14">
        <v>4601</v>
      </c>
      <c r="C57" s="15">
        <v>43096</v>
      </c>
      <c r="D57" s="23">
        <v>1595</v>
      </c>
      <c r="E57" s="103" t="s">
        <v>456</v>
      </c>
    </row>
    <row r="58" spans="1:5" ht="33">
      <c r="A58" s="8" t="s">
        <v>462</v>
      </c>
      <c r="B58" s="14">
        <v>4601</v>
      </c>
      <c r="C58" s="15">
        <v>43096</v>
      </c>
      <c r="D58" s="23">
        <v>141</v>
      </c>
      <c r="E58" s="103" t="s">
        <v>456</v>
      </c>
    </row>
    <row r="59" spans="1:5" ht="33">
      <c r="A59" s="8" t="s">
        <v>462</v>
      </c>
      <c r="B59" s="14">
        <v>4601</v>
      </c>
      <c r="C59" s="15">
        <v>43096</v>
      </c>
      <c r="D59" s="23">
        <v>3394</v>
      </c>
      <c r="E59" s="103" t="s">
        <v>456</v>
      </c>
    </row>
    <row r="60" spans="1:5" ht="33">
      <c r="A60" s="8" t="s">
        <v>462</v>
      </c>
      <c r="B60" s="14">
        <v>4693</v>
      </c>
      <c r="C60" s="15">
        <v>43096</v>
      </c>
      <c r="D60" s="23">
        <v>1049</v>
      </c>
      <c r="E60" s="103" t="s">
        <v>459</v>
      </c>
    </row>
    <row r="61" spans="1:5">
      <c r="A61" s="104" t="s">
        <v>464</v>
      </c>
      <c r="B61" s="104"/>
      <c r="C61" s="104"/>
      <c r="D61" s="41">
        <f>SUM(D39:D60)</f>
        <v>870119</v>
      </c>
      <c r="E61" s="22"/>
    </row>
    <row r="62" spans="1:5" ht="33">
      <c r="A62" s="8" t="s">
        <v>465</v>
      </c>
      <c r="B62" s="14">
        <v>4057</v>
      </c>
      <c r="C62" s="15">
        <v>43076</v>
      </c>
      <c r="D62" s="23">
        <v>250187</v>
      </c>
      <c r="E62" s="103" t="s">
        <v>466</v>
      </c>
    </row>
    <row r="63" spans="1:5" ht="33">
      <c r="A63" s="8" t="s">
        <v>465</v>
      </c>
      <c r="B63" s="14">
        <v>4057</v>
      </c>
      <c r="C63" s="15">
        <v>43076</v>
      </c>
      <c r="D63" s="23">
        <v>72694</v>
      </c>
      <c r="E63" s="103" t="s">
        <v>456</v>
      </c>
    </row>
    <row r="64" spans="1:5" ht="33">
      <c r="A64" s="8" t="s">
        <v>465</v>
      </c>
      <c r="B64" s="14">
        <v>4057</v>
      </c>
      <c r="C64" s="15">
        <v>43076</v>
      </c>
      <c r="D64" s="23">
        <v>57153</v>
      </c>
      <c r="E64" s="103" t="s">
        <v>456</v>
      </c>
    </row>
    <row r="65" spans="1:5" ht="33">
      <c r="A65" s="8" t="s">
        <v>465</v>
      </c>
      <c r="B65" s="14">
        <v>4057</v>
      </c>
      <c r="C65" s="15">
        <v>43076</v>
      </c>
      <c r="D65" s="23">
        <v>29869</v>
      </c>
      <c r="E65" s="103" t="s">
        <v>456</v>
      </c>
    </row>
    <row r="66" spans="1:5" ht="33">
      <c r="A66" s="8" t="s">
        <v>465</v>
      </c>
      <c r="B66" s="14">
        <v>12000</v>
      </c>
      <c r="C66" s="15">
        <v>43076</v>
      </c>
      <c r="D66" s="23">
        <v>2484</v>
      </c>
      <c r="E66" s="103" t="s">
        <v>456</v>
      </c>
    </row>
    <row r="67" spans="1:5" ht="33">
      <c r="A67" s="8" t="s">
        <v>465</v>
      </c>
      <c r="B67" s="14">
        <v>4208</v>
      </c>
      <c r="C67" s="15">
        <v>43089</v>
      </c>
      <c r="D67" s="23">
        <v>335386</v>
      </c>
      <c r="E67" s="103" t="s">
        <v>458</v>
      </c>
    </row>
    <row r="68" spans="1:5" ht="33">
      <c r="A68" s="8" t="s">
        <v>465</v>
      </c>
      <c r="B68" s="14">
        <v>4225</v>
      </c>
      <c r="C68" s="15">
        <v>43089</v>
      </c>
      <c r="D68" s="23">
        <v>6736</v>
      </c>
      <c r="E68" s="103" t="s">
        <v>456</v>
      </c>
    </row>
    <row r="69" spans="1:5" ht="33">
      <c r="A69" s="8" t="s">
        <v>465</v>
      </c>
      <c r="B69" s="14">
        <v>4225</v>
      </c>
      <c r="C69" s="15">
        <v>43089</v>
      </c>
      <c r="D69" s="23">
        <v>34985</v>
      </c>
      <c r="E69" s="103" t="s">
        <v>456</v>
      </c>
    </row>
    <row r="70" spans="1:5" ht="33">
      <c r="A70" s="8" t="s">
        <v>465</v>
      </c>
      <c r="B70" s="14">
        <v>4225</v>
      </c>
      <c r="C70" s="15">
        <v>43089</v>
      </c>
      <c r="D70" s="23">
        <v>3065</v>
      </c>
      <c r="E70" s="103" t="s">
        <v>456</v>
      </c>
    </row>
    <row r="71" spans="1:5" ht="33">
      <c r="A71" s="8" t="s">
        <v>465</v>
      </c>
      <c r="B71" s="14">
        <v>4225</v>
      </c>
      <c r="C71" s="15">
        <v>43089</v>
      </c>
      <c r="D71" s="23">
        <v>93461</v>
      </c>
      <c r="E71" s="103" t="s">
        <v>456</v>
      </c>
    </row>
    <row r="72" spans="1:5" ht="33">
      <c r="A72" s="8" t="s">
        <v>465</v>
      </c>
      <c r="B72" s="14">
        <v>4598</v>
      </c>
      <c r="C72" s="15">
        <v>43096</v>
      </c>
      <c r="D72" s="23">
        <v>60249</v>
      </c>
      <c r="E72" s="103" t="s">
        <v>459</v>
      </c>
    </row>
    <row r="73" spans="1:5" ht="33">
      <c r="A73" s="8" t="s">
        <v>465</v>
      </c>
      <c r="B73" s="14">
        <v>4600</v>
      </c>
      <c r="C73" s="15">
        <v>43096</v>
      </c>
      <c r="D73" s="23">
        <v>171</v>
      </c>
      <c r="E73" s="103" t="s">
        <v>456</v>
      </c>
    </row>
    <row r="74" spans="1:5" ht="33">
      <c r="A74" s="8" t="s">
        <v>465</v>
      </c>
      <c r="B74" s="14">
        <v>4600</v>
      </c>
      <c r="C74" s="15">
        <v>43096</v>
      </c>
      <c r="D74" s="23">
        <v>4106</v>
      </c>
      <c r="E74" s="103" t="s">
        <v>456</v>
      </c>
    </row>
    <row r="75" spans="1:5" ht="33">
      <c r="A75" s="8" t="s">
        <v>465</v>
      </c>
      <c r="B75" s="14">
        <v>4600</v>
      </c>
      <c r="C75" s="15">
        <v>43096</v>
      </c>
      <c r="D75" s="23">
        <v>3775</v>
      </c>
      <c r="E75" s="103" t="s">
        <v>456</v>
      </c>
    </row>
    <row r="76" spans="1:5" ht="33">
      <c r="A76" s="8" t="s">
        <v>465</v>
      </c>
      <c r="B76" s="14">
        <v>4600</v>
      </c>
      <c r="C76" s="15">
        <v>43096</v>
      </c>
      <c r="D76" s="23">
        <v>1930</v>
      </c>
      <c r="E76" s="103" t="s">
        <v>456</v>
      </c>
    </row>
    <row r="77" spans="1:5" ht="33">
      <c r="A77" s="8" t="s">
        <v>465</v>
      </c>
      <c r="B77" s="14">
        <v>4694</v>
      </c>
      <c r="C77" s="15">
        <v>43096</v>
      </c>
      <c r="D77" s="23">
        <v>1269</v>
      </c>
      <c r="E77" s="103" t="s">
        <v>459</v>
      </c>
    </row>
    <row r="78" spans="1:5">
      <c r="A78" s="104" t="s">
        <v>467</v>
      </c>
      <c r="B78" s="104"/>
      <c r="C78" s="104"/>
      <c r="D78" s="41">
        <f>SUM(D62:D77)</f>
        <v>957520</v>
      </c>
      <c r="E78" s="22"/>
    </row>
    <row r="79" spans="1:5">
      <c r="A79" s="8" t="s">
        <v>468</v>
      </c>
      <c r="B79" s="14">
        <v>4008</v>
      </c>
      <c r="C79" s="15">
        <v>43073</v>
      </c>
      <c r="D79" s="23">
        <f>25000-9142.27</f>
        <v>15857.73</v>
      </c>
      <c r="E79" s="22" t="s">
        <v>471</v>
      </c>
    </row>
    <row r="80" spans="1:5">
      <c r="A80" s="8" t="s">
        <v>468</v>
      </c>
      <c r="B80" s="14">
        <v>1201</v>
      </c>
      <c r="C80" s="15">
        <v>43082</v>
      </c>
      <c r="D80" s="23">
        <v>34</v>
      </c>
      <c r="E80" s="22" t="s">
        <v>469</v>
      </c>
    </row>
    <row r="81" spans="1:5">
      <c r="A81" s="8" t="s">
        <v>468</v>
      </c>
      <c r="B81" s="14">
        <v>1202</v>
      </c>
      <c r="C81" s="15">
        <v>43082</v>
      </c>
      <c r="D81" s="23">
        <v>34</v>
      </c>
      <c r="E81" s="22" t="s">
        <v>469</v>
      </c>
    </row>
    <row r="82" spans="1:5">
      <c r="A82" s="8" t="s">
        <v>468</v>
      </c>
      <c r="B82" s="14">
        <v>1204</v>
      </c>
      <c r="C82" s="15">
        <v>43082</v>
      </c>
      <c r="D82" s="23">
        <v>34</v>
      </c>
      <c r="E82" s="22" t="s">
        <v>469</v>
      </c>
    </row>
    <row r="83" spans="1:5">
      <c r="A83" s="8" t="s">
        <v>468</v>
      </c>
      <c r="B83" s="14">
        <v>1205</v>
      </c>
      <c r="C83" s="15">
        <v>43082</v>
      </c>
      <c r="D83" s="23">
        <v>17</v>
      </c>
      <c r="E83" s="22" t="s">
        <v>469</v>
      </c>
    </row>
    <row r="84" spans="1:5">
      <c r="A84" s="8" t="s">
        <v>468</v>
      </c>
      <c r="B84" s="14">
        <v>1206</v>
      </c>
      <c r="C84" s="15">
        <v>43082</v>
      </c>
      <c r="D84" s="23">
        <v>17</v>
      </c>
      <c r="E84" s="22" t="s">
        <v>469</v>
      </c>
    </row>
    <row r="85" spans="1:5">
      <c r="A85" s="8" t="s">
        <v>468</v>
      </c>
      <c r="B85" s="14">
        <v>1207</v>
      </c>
      <c r="C85" s="15">
        <v>43082</v>
      </c>
      <c r="D85" s="23">
        <v>17</v>
      </c>
      <c r="E85" s="22" t="s">
        <v>469</v>
      </c>
    </row>
    <row r="86" spans="1:5">
      <c r="A86" s="8" t="s">
        <v>468</v>
      </c>
      <c r="B86" s="14">
        <v>1208</v>
      </c>
      <c r="C86" s="15">
        <v>43082</v>
      </c>
      <c r="D86" s="23">
        <v>17</v>
      </c>
      <c r="E86" s="22" t="s">
        <v>469</v>
      </c>
    </row>
    <row r="87" spans="1:5">
      <c r="A87" s="8" t="s">
        <v>468</v>
      </c>
      <c r="B87" s="14">
        <v>4259</v>
      </c>
      <c r="C87" s="15">
        <v>43082</v>
      </c>
      <c r="D87" s="23">
        <v>34</v>
      </c>
      <c r="E87" s="22" t="s">
        <v>469</v>
      </c>
    </row>
    <row r="88" spans="1:5" ht="33">
      <c r="A88" s="8" t="s">
        <v>468</v>
      </c>
      <c r="B88" s="14">
        <v>4360</v>
      </c>
      <c r="C88" s="15">
        <v>43088</v>
      </c>
      <c r="D88" s="23">
        <v>5468.6</v>
      </c>
      <c r="E88" s="22" t="s">
        <v>470</v>
      </c>
    </row>
    <row r="89" spans="1:5">
      <c r="A89" s="104" t="s">
        <v>472</v>
      </c>
      <c r="B89" s="104"/>
      <c r="C89" s="104"/>
      <c r="D89" s="41">
        <f>SUM(D79:D88)</f>
        <v>21530.33</v>
      </c>
      <c r="E89" s="22"/>
    </row>
    <row r="90" spans="1:5">
      <c r="A90" s="8" t="s">
        <v>473</v>
      </c>
      <c r="B90" s="14">
        <v>4158</v>
      </c>
      <c r="C90" s="15">
        <v>43076</v>
      </c>
      <c r="D90" s="23">
        <v>9452.4</v>
      </c>
      <c r="E90" s="22" t="s">
        <v>474</v>
      </c>
    </row>
    <row r="91" spans="1:5">
      <c r="A91" s="8" t="s">
        <v>473</v>
      </c>
      <c r="B91" s="14">
        <v>4159</v>
      </c>
      <c r="C91" s="15">
        <v>43076</v>
      </c>
      <c r="D91" s="23">
        <v>510</v>
      </c>
      <c r="E91" s="22" t="s">
        <v>474</v>
      </c>
    </row>
    <row r="92" spans="1:5" ht="33">
      <c r="A92" s="8" t="s">
        <v>473</v>
      </c>
      <c r="B92" s="14">
        <v>4539</v>
      </c>
      <c r="C92" s="15">
        <v>43091</v>
      </c>
      <c r="D92" s="23">
        <v>21359.439999999999</v>
      </c>
      <c r="E92" s="22" t="s">
        <v>475</v>
      </c>
    </row>
    <row r="93" spans="1:5" ht="33">
      <c r="A93" s="8" t="s">
        <v>473</v>
      </c>
      <c r="B93" s="14">
        <v>4540</v>
      </c>
      <c r="C93" s="15">
        <v>43091</v>
      </c>
      <c r="D93" s="23">
        <v>11709.48</v>
      </c>
      <c r="E93" s="22" t="s">
        <v>475</v>
      </c>
    </row>
    <row r="94" spans="1:5" ht="33">
      <c r="A94" s="8" t="s">
        <v>473</v>
      </c>
      <c r="B94" s="14">
        <v>4541</v>
      </c>
      <c r="C94" s="15">
        <v>43091</v>
      </c>
      <c r="D94" s="23">
        <v>12388.8</v>
      </c>
      <c r="E94" s="22" t="s">
        <v>475</v>
      </c>
    </row>
    <row r="95" spans="1:5" ht="33">
      <c r="A95" s="8" t="s">
        <v>473</v>
      </c>
      <c r="B95" s="14">
        <v>4542</v>
      </c>
      <c r="C95" s="15">
        <v>43091</v>
      </c>
      <c r="D95" s="23">
        <v>11956.92</v>
      </c>
      <c r="E95" s="22" t="s">
        <v>475</v>
      </c>
    </row>
    <row r="96" spans="1:5" ht="33">
      <c r="A96" s="8" t="s">
        <v>473</v>
      </c>
      <c r="B96" s="14">
        <v>4543</v>
      </c>
      <c r="C96" s="15">
        <v>43091</v>
      </c>
      <c r="D96" s="23">
        <v>11482.92</v>
      </c>
      <c r="E96" s="22" t="s">
        <v>475</v>
      </c>
    </row>
    <row r="97" spans="1:5" ht="33">
      <c r="A97" s="8" t="s">
        <v>473</v>
      </c>
      <c r="B97" s="14">
        <v>4544</v>
      </c>
      <c r="C97" s="15">
        <v>43091</v>
      </c>
      <c r="D97" s="23">
        <v>15953.88</v>
      </c>
      <c r="E97" s="22" t="s">
        <v>475</v>
      </c>
    </row>
    <row r="98" spans="1:5" ht="33">
      <c r="A98" s="8" t="s">
        <v>473</v>
      </c>
      <c r="B98" s="14">
        <v>4545</v>
      </c>
      <c r="C98" s="15">
        <v>43091</v>
      </c>
      <c r="D98" s="23">
        <v>12622.98</v>
      </c>
      <c r="E98" s="22" t="s">
        <v>475</v>
      </c>
    </row>
    <row r="99" spans="1:5" ht="33">
      <c r="A99" s="8" t="s">
        <v>473</v>
      </c>
      <c r="B99" s="14">
        <v>4546</v>
      </c>
      <c r="C99" s="15">
        <v>43091</v>
      </c>
      <c r="D99" s="23">
        <v>2944.2</v>
      </c>
      <c r="E99" s="22" t="s">
        <v>475</v>
      </c>
    </row>
    <row r="100" spans="1:5" ht="33">
      <c r="A100" s="8" t="s">
        <v>473</v>
      </c>
      <c r="B100" s="14">
        <v>4555</v>
      </c>
      <c r="C100" s="15">
        <v>43091</v>
      </c>
      <c r="D100" s="23">
        <v>527</v>
      </c>
      <c r="E100" s="22" t="s">
        <v>475</v>
      </c>
    </row>
    <row r="101" spans="1:5">
      <c r="A101" s="104" t="s">
        <v>476</v>
      </c>
      <c r="B101" s="104"/>
      <c r="C101" s="104"/>
      <c r="D101" s="41">
        <f>SUM(D90:D100)</f>
        <v>110908.01999999999</v>
      </c>
      <c r="E101" s="22"/>
    </row>
    <row r="102" spans="1:5">
      <c r="A102" s="8" t="s">
        <v>477</v>
      </c>
      <c r="B102" s="14">
        <v>4296</v>
      </c>
      <c r="C102" s="15">
        <v>43084</v>
      </c>
      <c r="D102" s="14">
        <v>636.85</v>
      </c>
      <c r="E102" s="22" t="s">
        <v>478</v>
      </c>
    </row>
    <row r="103" spans="1:5">
      <c r="A103" s="8" t="s">
        <v>477</v>
      </c>
      <c r="B103" s="14">
        <v>4297</v>
      </c>
      <c r="C103" s="15">
        <v>43084</v>
      </c>
      <c r="D103" s="14">
        <v>891.67</v>
      </c>
      <c r="E103" s="22" t="s">
        <v>478</v>
      </c>
    </row>
    <row r="104" spans="1:5">
      <c r="A104" s="104" t="s">
        <v>479</v>
      </c>
      <c r="B104" s="104"/>
      <c r="C104" s="104"/>
      <c r="D104" s="41">
        <f>SUM(D102:D103)</f>
        <v>1528.52</v>
      </c>
      <c r="E104" s="105"/>
    </row>
    <row r="105" spans="1:5">
      <c r="A105" s="42" t="s">
        <v>480</v>
      </c>
      <c r="B105" s="194">
        <v>4108</v>
      </c>
      <c r="C105" s="195">
        <v>43075</v>
      </c>
      <c r="D105" s="130">
        <v>500</v>
      </c>
      <c r="E105" s="103" t="s">
        <v>481</v>
      </c>
    </row>
    <row r="106" spans="1:5">
      <c r="A106" s="42" t="s">
        <v>480</v>
      </c>
      <c r="B106" s="194">
        <v>4256</v>
      </c>
      <c r="C106" s="195">
        <v>43082</v>
      </c>
      <c r="D106" s="130">
        <v>1448</v>
      </c>
      <c r="E106" s="103" t="s">
        <v>481</v>
      </c>
    </row>
    <row r="107" spans="1:5">
      <c r="A107" s="42" t="s">
        <v>480</v>
      </c>
      <c r="B107" s="194">
        <v>4257</v>
      </c>
      <c r="C107" s="195">
        <v>43082</v>
      </c>
      <c r="D107" s="130">
        <v>1500</v>
      </c>
      <c r="E107" s="103" t="s">
        <v>481</v>
      </c>
    </row>
    <row r="108" spans="1:5">
      <c r="A108" s="42" t="s">
        <v>480</v>
      </c>
      <c r="B108" s="194">
        <v>4258</v>
      </c>
      <c r="C108" s="195">
        <v>43082</v>
      </c>
      <c r="D108" s="130">
        <v>9992.2800000000007</v>
      </c>
      <c r="E108" s="103" t="s">
        <v>481</v>
      </c>
    </row>
    <row r="109" spans="1:5">
      <c r="A109" s="42" t="s">
        <v>480</v>
      </c>
      <c r="B109" s="194">
        <v>4303</v>
      </c>
      <c r="C109" s="195">
        <v>43084</v>
      </c>
      <c r="D109" s="130">
        <v>60899.42</v>
      </c>
      <c r="E109" s="103" t="s">
        <v>481</v>
      </c>
    </row>
    <row r="110" spans="1:5">
      <c r="A110" s="42" t="s">
        <v>480</v>
      </c>
      <c r="B110" s="194">
        <v>4333</v>
      </c>
      <c r="C110" s="195">
        <v>43084</v>
      </c>
      <c r="D110" s="130">
        <v>2324.3000000000002</v>
      </c>
      <c r="E110" s="103" t="s">
        <v>481</v>
      </c>
    </row>
    <row r="111" spans="1:5">
      <c r="A111" s="42" t="s">
        <v>480</v>
      </c>
      <c r="B111" s="194">
        <v>4334</v>
      </c>
      <c r="C111" s="195">
        <v>43084</v>
      </c>
      <c r="D111" s="130">
        <v>1753.64</v>
      </c>
      <c r="E111" s="103" t="s">
        <v>481</v>
      </c>
    </row>
    <row r="112" spans="1:5">
      <c r="A112" s="42" t="s">
        <v>480</v>
      </c>
      <c r="B112" s="194">
        <v>4335</v>
      </c>
      <c r="C112" s="195">
        <v>43084</v>
      </c>
      <c r="D112" s="130">
        <v>2169.5</v>
      </c>
      <c r="E112" s="103" t="s">
        <v>481</v>
      </c>
    </row>
    <row r="113" spans="1:5">
      <c r="A113" s="42" t="s">
        <v>480</v>
      </c>
      <c r="B113" s="194">
        <v>4336</v>
      </c>
      <c r="C113" s="195">
        <v>43084</v>
      </c>
      <c r="D113" s="130">
        <v>2042.9</v>
      </c>
      <c r="E113" s="103" t="s">
        <v>481</v>
      </c>
    </row>
    <row r="114" spans="1:5">
      <c r="A114" s="42" t="s">
        <v>480</v>
      </c>
      <c r="B114" s="194">
        <v>4337</v>
      </c>
      <c r="C114" s="195">
        <v>43084</v>
      </c>
      <c r="D114" s="130">
        <v>2488.4</v>
      </c>
      <c r="E114" s="103" t="s">
        <v>481</v>
      </c>
    </row>
    <row r="115" spans="1:5">
      <c r="A115" s="42" t="s">
        <v>480</v>
      </c>
      <c r="B115" s="194">
        <v>4338</v>
      </c>
      <c r="C115" s="195">
        <v>43084</v>
      </c>
      <c r="D115" s="130">
        <v>2392.42</v>
      </c>
      <c r="E115" s="103" t="s">
        <v>481</v>
      </c>
    </row>
    <row r="116" spans="1:5">
      <c r="A116" s="42" t="s">
        <v>480</v>
      </c>
      <c r="B116" s="194">
        <v>4339</v>
      </c>
      <c r="C116" s="195">
        <v>43084</v>
      </c>
      <c r="D116" s="130">
        <v>2008.27</v>
      </c>
      <c r="E116" s="103" t="s">
        <v>481</v>
      </c>
    </row>
    <row r="117" spans="1:5">
      <c r="A117" s="42" t="s">
        <v>480</v>
      </c>
      <c r="B117" s="194">
        <v>4340</v>
      </c>
      <c r="C117" s="195">
        <v>43084</v>
      </c>
      <c r="D117" s="130">
        <v>2628.64</v>
      </c>
      <c r="E117" s="103" t="s">
        <v>481</v>
      </c>
    </row>
    <row r="118" spans="1:5">
      <c r="A118" s="42" t="s">
        <v>480</v>
      </c>
      <c r="B118" s="194">
        <v>4361</v>
      </c>
      <c r="C118" s="195">
        <v>43088</v>
      </c>
      <c r="D118" s="23">
        <f>11688.59-184.57</f>
        <v>11504.02</v>
      </c>
      <c r="E118" s="103" t="s">
        <v>482</v>
      </c>
    </row>
    <row r="119" spans="1:5">
      <c r="A119" s="42" t="s">
        <v>480</v>
      </c>
      <c r="B119" s="194">
        <v>4484</v>
      </c>
      <c r="C119" s="195">
        <v>43090</v>
      </c>
      <c r="D119" s="130">
        <v>1448</v>
      </c>
      <c r="E119" s="103" t="s">
        <v>481</v>
      </c>
    </row>
    <row r="120" spans="1:5">
      <c r="A120" s="42" t="s">
        <v>480</v>
      </c>
      <c r="B120" s="194">
        <v>4485</v>
      </c>
      <c r="C120" s="195">
        <v>43090</v>
      </c>
      <c r="D120" s="130">
        <v>1500</v>
      </c>
      <c r="E120" s="103" t="s">
        <v>481</v>
      </c>
    </row>
    <row r="121" spans="1:5">
      <c r="A121" s="42" t="s">
        <v>480</v>
      </c>
      <c r="B121" s="194">
        <v>4486</v>
      </c>
      <c r="C121" s="195">
        <v>43090</v>
      </c>
      <c r="D121" s="130">
        <v>9984.94</v>
      </c>
      <c r="E121" s="103" t="s">
        <v>481</v>
      </c>
    </row>
    <row r="122" spans="1:5">
      <c r="A122" s="42" t="s">
        <v>480</v>
      </c>
      <c r="B122" s="194">
        <v>4532</v>
      </c>
      <c r="C122" s="195">
        <v>43091</v>
      </c>
      <c r="D122" s="130">
        <v>2627.47</v>
      </c>
      <c r="E122" s="103" t="s">
        <v>481</v>
      </c>
    </row>
    <row r="123" spans="1:5">
      <c r="A123" s="42" t="s">
        <v>480</v>
      </c>
      <c r="B123" s="194">
        <v>4533</v>
      </c>
      <c r="C123" s="195">
        <v>43091</v>
      </c>
      <c r="D123" s="130">
        <v>2035.17</v>
      </c>
      <c r="E123" s="103" t="s">
        <v>481</v>
      </c>
    </row>
    <row r="124" spans="1:5">
      <c r="A124" s="42" t="s">
        <v>480</v>
      </c>
      <c r="B124" s="194">
        <v>4534</v>
      </c>
      <c r="C124" s="195">
        <v>43091</v>
      </c>
      <c r="D124" s="130">
        <v>2488.4</v>
      </c>
      <c r="E124" s="103" t="s">
        <v>481</v>
      </c>
    </row>
    <row r="125" spans="1:5">
      <c r="A125" s="42" t="s">
        <v>480</v>
      </c>
      <c r="B125" s="194">
        <v>4535</v>
      </c>
      <c r="C125" s="195">
        <v>43091</v>
      </c>
      <c r="D125" s="130">
        <v>2574.54</v>
      </c>
      <c r="E125" s="103" t="s">
        <v>481</v>
      </c>
    </row>
    <row r="126" spans="1:5">
      <c r="A126" s="42" t="s">
        <v>480</v>
      </c>
      <c r="B126" s="194">
        <v>4536</v>
      </c>
      <c r="C126" s="195">
        <v>43091</v>
      </c>
      <c r="D126" s="130">
        <v>2414.5300000000002</v>
      </c>
      <c r="E126" s="103" t="s">
        <v>481</v>
      </c>
    </row>
    <row r="127" spans="1:5">
      <c r="A127" s="42" t="s">
        <v>480</v>
      </c>
      <c r="B127" s="194">
        <v>4537</v>
      </c>
      <c r="C127" s="195">
        <v>43091</v>
      </c>
      <c r="D127" s="130">
        <v>2008.27</v>
      </c>
      <c r="E127" s="103" t="s">
        <v>481</v>
      </c>
    </row>
    <row r="128" spans="1:5">
      <c r="A128" s="42" t="s">
        <v>480</v>
      </c>
      <c r="B128" s="194">
        <v>4538</v>
      </c>
      <c r="C128" s="195">
        <v>43091</v>
      </c>
      <c r="D128" s="130">
        <v>18720.990000000002</v>
      </c>
      <c r="E128" s="103" t="s">
        <v>481</v>
      </c>
    </row>
    <row r="129" spans="1:5">
      <c r="A129" s="210" t="s">
        <v>483</v>
      </c>
      <c r="B129" s="211"/>
      <c r="C129" s="212"/>
      <c r="D129" s="41">
        <f>SUM(D105:D128)</f>
        <v>149454.09999999998</v>
      </c>
      <c r="E129" s="22"/>
    </row>
    <row r="130" spans="1:5" ht="33">
      <c r="A130" s="42" t="s">
        <v>484</v>
      </c>
      <c r="B130" s="14">
        <v>4040</v>
      </c>
      <c r="C130" s="15">
        <v>43076</v>
      </c>
      <c r="D130" s="23">
        <v>25739</v>
      </c>
      <c r="E130" s="103" t="s">
        <v>485</v>
      </c>
    </row>
    <row r="131" spans="1:5" ht="33">
      <c r="A131" s="42" t="s">
        <v>484</v>
      </c>
      <c r="B131" s="14">
        <v>4157</v>
      </c>
      <c r="C131" s="15">
        <v>43076</v>
      </c>
      <c r="D131" s="23">
        <f>6329-11.2</f>
        <v>6317.8</v>
      </c>
      <c r="E131" s="103" t="s">
        <v>486</v>
      </c>
    </row>
    <row r="132" spans="1:5">
      <c r="A132" s="42" t="s">
        <v>484</v>
      </c>
      <c r="B132" s="14">
        <v>1166</v>
      </c>
      <c r="C132" s="15">
        <v>43077</v>
      </c>
      <c r="D132" s="23">
        <v>684.22</v>
      </c>
      <c r="E132" s="22" t="s">
        <v>487</v>
      </c>
    </row>
    <row r="133" spans="1:5">
      <c r="A133" s="42" t="s">
        <v>484</v>
      </c>
      <c r="B133" s="14">
        <v>1221</v>
      </c>
      <c r="C133" s="15">
        <v>43084</v>
      </c>
      <c r="D133" s="23">
        <v>394.54</v>
      </c>
      <c r="E133" s="22" t="s">
        <v>487</v>
      </c>
    </row>
    <row r="134" spans="1:5">
      <c r="A134" s="42" t="s">
        <v>484</v>
      </c>
      <c r="B134" s="14">
        <v>4298</v>
      </c>
      <c r="C134" s="15">
        <v>43084</v>
      </c>
      <c r="D134" s="23">
        <v>2765.01</v>
      </c>
      <c r="E134" s="22" t="s">
        <v>487</v>
      </c>
    </row>
    <row r="135" spans="1:5">
      <c r="A135" s="42" t="s">
        <v>484</v>
      </c>
      <c r="B135" s="14">
        <v>4299</v>
      </c>
      <c r="C135" s="15">
        <v>43084</v>
      </c>
      <c r="D135" s="23">
        <v>119.2</v>
      </c>
      <c r="E135" s="22" t="s">
        <v>487</v>
      </c>
    </row>
    <row r="136" spans="1:5">
      <c r="A136" s="42" t="s">
        <v>484</v>
      </c>
      <c r="B136" s="14">
        <v>4300</v>
      </c>
      <c r="C136" s="15">
        <v>43084</v>
      </c>
      <c r="D136" s="23">
        <v>297.3</v>
      </c>
      <c r="E136" s="22" t="s">
        <v>487</v>
      </c>
    </row>
    <row r="137" spans="1:5">
      <c r="A137" s="42" t="s">
        <v>484</v>
      </c>
      <c r="B137" s="14">
        <v>4301</v>
      </c>
      <c r="C137" s="15">
        <v>43084</v>
      </c>
      <c r="D137" s="23">
        <v>193.32</v>
      </c>
      <c r="E137" s="22" t="s">
        <v>487</v>
      </c>
    </row>
    <row r="138" spans="1:5">
      <c r="A138" s="42" t="s">
        <v>484</v>
      </c>
      <c r="B138" s="14">
        <v>4302</v>
      </c>
      <c r="C138" s="15">
        <v>43084</v>
      </c>
      <c r="D138" s="23">
        <v>1663.93</v>
      </c>
      <c r="E138" s="22" t="s">
        <v>487</v>
      </c>
    </row>
    <row r="139" spans="1:5">
      <c r="A139" s="42" t="s">
        <v>484</v>
      </c>
      <c r="B139" s="14">
        <v>1225</v>
      </c>
      <c r="C139" s="15">
        <v>43089</v>
      </c>
      <c r="D139" s="23">
        <v>229.82</v>
      </c>
      <c r="E139" s="22" t="s">
        <v>487</v>
      </c>
    </row>
    <row r="140" spans="1:5" ht="33">
      <c r="A140" s="42" t="s">
        <v>484</v>
      </c>
      <c r="B140" s="14">
        <v>4209</v>
      </c>
      <c r="C140" s="15">
        <v>43089</v>
      </c>
      <c r="D140" s="23">
        <v>27716</v>
      </c>
      <c r="E140" s="103" t="s">
        <v>458</v>
      </c>
    </row>
    <row r="141" spans="1:5" ht="33">
      <c r="A141" s="42" t="s">
        <v>484</v>
      </c>
      <c r="B141" s="14">
        <v>4313</v>
      </c>
      <c r="C141" s="15">
        <v>43090</v>
      </c>
      <c r="D141" s="23">
        <v>7566</v>
      </c>
      <c r="E141" s="103" t="s">
        <v>456</v>
      </c>
    </row>
    <row r="142" spans="1:5" ht="33">
      <c r="A142" s="42" t="s">
        <v>484</v>
      </c>
      <c r="B142" s="14">
        <v>4313</v>
      </c>
      <c r="C142" s="15">
        <v>43090</v>
      </c>
      <c r="D142" s="23">
        <v>687</v>
      </c>
      <c r="E142" s="103" t="s">
        <v>456</v>
      </c>
    </row>
    <row r="143" spans="1:5" ht="33">
      <c r="A143" s="42" t="s">
        <v>484</v>
      </c>
      <c r="B143" s="14">
        <v>4313</v>
      </c>
      <c r="C143" s="15">
        <v>43090</v>
      </c>
      <c r="D143" s="23">
        <v>18382</v>
      </c>
      <c r="E143" s="103" t="s">
        <v>456</v>
      </c>
    </row>
    <row r="144" spans="1:5" ht="33">
      <c r="A144" s="42" t="s">
        <v>484</v>
      </c>
      <c r="B144" s="14">
        <v>4313</v>
      </c>
      <c r="C144" s="15">
        <v>43090</v>
      </c>
      <c r="D144" s="23">
        <v>14447</v>
      </c>
      <c r="E144" s="103" t="s">
        <v>456</v>
      </c>
    </row>
    <row r="145" spans="1:5">
      <c r="A145" s="42" t="s">
        <v>484</v>
      </c>
      <c r="B145" s="14">
        <v>4314</v>
      </c>
      <c r="C145" s="15">
        <v>43090</v>
      </c>
      <c r="D145" s="23">
        <v>45204</v>
      </c>
      <c r="E145" s="22" t="s">
        <v>488</v>
      </c>
    </row>
    <row r="146" spans="1:5">
      <c r="A146" s="42" t="s">
        <v>484</v>
      </c>
      <c r="B146" s="14">
        <v>4315</v>
      </c>
      <c r="C146" s="15">
        <v>43090</v>
      </c>
      <c r="D146" s="23">
        <v>23943</v>
      </c>
      <c r="E146" s="22" t="s">
        <v>488</v>
      </c>
    </row>
    <row r="147" spans="1:5">
      <c r="A147" s="42" t="s">
        <v>484</v>
      </c>
      <c r="B147" s="14">
        <v>4316</v>
      </c>
      <c r="C147" s="15">
        <v>43090</v>
      </c>
      <c r="D147" s="23">
        <v>2671</v>
      </c>
      <c r="E147" s="22" t="s">
        <v>488</v>
      </c>
    </row>
    <row r="148" spans="1:5">
      <c r="A148" s="42" t="s">
        <v>484</v>
      </c>
      <c r="B148" s="14">
        <v>4317</v>
      </c>
      <c r="C148" s="15">
        <v>43090</v>
      </c>
      <c r="D148" s="23">
        <v>6791</v>
      </c>
      <c r="E148" s="22" t="s">
        <v>488</v>
      </c>
    </row>
    <row r="149" spans="1:5">
      <c r="A149" s="42" t="s">
        <v>484</v>
      </c>
      <c r="B149" s="14">
        <v>4318</v>
      </c>
      <c r="C149" s="15">
        <v>43090</v>
      </c>
      <c r="D149" s="23">
        <v>8313</v>
      </c>
      <c r="E149" s="22" t="s">
        <v>488</v>
      </c>
    </row>
    <row r="150" spans="1:5">
      <c r="A150" s="42" t="s">
        <v>484</v>
      </c>
      <c r="B150" s="14">
        <v>4319</v>
      </c>
      <c r="C150" s="15">
        <v>43090</v>
      </c>
      <c r="D150" s="23">
        <v>6012</v>
      </c>
      <c r="E150" s="22" t="s">
        <v>488</v>
      </c>
    </row>
    <row r="151" spans="1:5">
      <c r="A151" s="42" t="s">
        <v>484</v>
      </c>
      <c r="B151" s="14">
        <v>4466</v>
      </c>
      <c r="C151" s="15">
        <v>43090</v>
      </c>
      <c r="D151" s="23">
        <v>3121</v>
      </c>
      <c r="E151" s="22" t="s">
        <v>488</v>
      </c>
    </row>
    <row r="152" spans="1:5">
      <c r="A152" s="42" t="s">
        <v>484</v>
      </c>
      <c r="B152" s="14">
        <v>4467</v>
      </c>
      <c r="C152" s="15">
        <v>43090</v>
      </c>
      <c r="D152" s="23">
        <v>3121</v>
      </c>
      <c r="E152" s="22" t="s">
        <v>488</v>
      </c>
    </row>
    <row r="153" spans="1:5">
      <c r="A153" s="42" t="s">
        <v>484</v>
      </c>
      <c r="B153" s="14">
        <v>4468</v>
      </c>
      <c r="C153" s="15">
        <v>43090</v>
      </c>
      <c r="D153" s="23">
        <v>3254</v>
      </c>
      <c r="E153" s="22" t="s">
        <v>488</v>
      </c>
    </row>
    <row r="154" spans="1:5">
      <c r="A154" s="42" t="s">
        <v>484</v>
      </c>
      <c r="B154" s="14">
        <v>4469</v>
      </c>
      <c r="C154" s="15">
        <v>43090</v>
      </c>
      <c r="D154" s="23">
        <v>265</v>
      </c>
      <c r="E154" s="22" t="s">
        <v>488</v>
      </c>
    </row>
    <row r="155" spans="1:5" ht="33">
      <c r="A155" s="42" t="s">
        <v>484</v>
      </c>
      <c r="B155" s="14">
        <v>4470</v>
      </c>
      <c r="C155" s="15">
        <v>43090</v>
      </c>
      <c r="D155" s="23">
        <v>1957</v>
      </c>
      <c r="E155" s="103" t="s">
        <v>456</v>
      </c>
    </row>
    <row r="156" spans="1:5">
      <c r="A156" s="42" t="s">
        <v>484</v>
      </c>
      <c r="B156" s="14">
        <v>4315</v>
      </c>
      <c r="C156" s="15">
        <v>43090</v>
      </c>
      <c r="D156" s="23">
        <v>3564</v>
      </c>
      <c r="E156" s="22" t="s">
        <v>488</v>
      </c>
    </row>
    <row r="157" spans="1:5">
      <c r="A157" s="42" t="s">
        <v>484</v>
      </c>
      <c r="B157" s="14">
        <v>4547</v>
      </c>
      <c r="C157" s="15">
        <v>43091</v>
      </c>
      <c r="D157" s="23">
        <v>515.73</v>
      </c>
      <c r="E157" s="103" t="s">
        <v>489</v>
      </c>
    </row>
    <row r="158" spans="1:5">
      <c r="A158" s="42" t="s">
        <v>484</v>
      </c>
      <c r="B158" s="14">
        <v>4548</v>
      </c>
      <c r="C158" s="15">
        <v>43091</v>
      </c>
      <c r="D158" s="23">
        <v>198.8</v>
      </c>
      <c r="E158" s="103" t="s">
        <v>489</v>
      </c>
    </row>
    <row r="159" spans="1:5">
      <c r="A159" s="42" t="s">
        <v>484</v>
      </c>
      <c r="B159" s="14">
        <v>4549</v>
      </c>
      <c r="C159" s="15">
        <v>43091</v>
      </c>
      <c r="D159" s="23">
        <v>458.05</v>
      </c>
      <c r="E159" s="103" t="s">
        <v>489</v>
      </c>
    </row>
    <row r="160" spans="1:5">
      <c r="A160" s="42" t="s">
        <v>484</v>
      </c>
      <c r="B160" s="14">
        <v>4550</v>
      </c>
      <c r="C160" s="15">
        <v>43091</v>
      </c>
      <c r="D160" s="23">
        <v>1826.12</v>
      </c>
      <c r="E160" s="103" t="s">
        <v>489</v>
      </c>
    </row>
    <row r="161" spans="1:5">
      <c r="A161" s="42" t="s">
        <v>484</v>
      </c>
      <c r="B161" s="14">
        <v>4553</v>
      </c>
      <c r="C161" s="15">
        <v>43091</v>
      </c>
      <c r="D161" s="23">
        <v>4811</v>
      </c>
      <c r="E161" s="103" t="s">
        <v>490</v>
      </c>
    </row>
    <row r="162" spans="1:5">
      <c r="A162" s="42" t="s">
        <v>484</v>
      </c>
      <c r="B162" s="14">
        <v>4554</v>
      </c>
      <c r="C162" s="15">
        <v>43091</v>
      </c>
      <c r="D162" s="23">
        <v>4811</v>
      </c>
      <c r="E162" s="103" t="s">
        <v>490</v>
      </c>
    </row>
    <row r="163" spans="1:5" ht="33">
      <c r="A163" s="42" t="s">
        <v>484</v>
      </c>
      <c r="B163" s="14">
        <v>4622</v>
      </c>
      <c r="C163" s="15">
        <v>43096</v>
      </c>
      <c r="D163" s="23">
        <v>1215</v>
      </c>
      <c r="E163" s="103" t="s">
        <v>458</v>
      </c>
    </row>
    <row r="164" spans="1:5" ht="33">
      <c r="A164" s="42" t="s">
        <v>484</v>
      </c>
      <c r="B164" s="14">
        <v>4631</v>
      </c>
      <c r="C164" s="15">
        <v>43096</v>
      </c>
      <c r="D164" s="23">
        <v>710</v>
      </c>
      <c r="E164" s="103" t="s">
        <v>458</v>
      </c>
    </row>
    <row r="165" spans="1:5" ht="33">
      <c r="A165" s="42" t="s">
        <v>484</v>
      </c>
      <c r="B165" s="14">
        <v>4633</v>
      </c>
      <c r="C165" s="15">
        <v>43096</v>
      </c>
      <c r="D165" s="23">
        <v>3965</v>
      </c>
      <c r="E165" s="103" t="s">
        <v>458</v>
      </c>
    </row>
    <row r="166" spans="1:5" ht="33">
      <c r="A166" s="42" t="s">
        <v>484</v>
      </c>
      <c r="B166" s="14">
        <v>4630</v>
      </c>
      <c r="C166" s="15">
        <v>43096</v>
      </c>
      <c r="D166" s="23">
        <v>736</v>
      </c>
      <c r="E166" s="22" t="s">
        <v>491</v>
      </c>
    </row>
    <row r="167" spans="1:5" ht="33">
      <c r="A167" s="42" t="s">
        <v>484</v>
      </c>
      <c r="B167" s="14">
        <v>4630</v>
      </c>
      <c r="C167" s="15">
        <v>43096</v>
      </c>
      <c r="D167" s="23">
        <v>386</v>
      </c>
      <c r="E167" s="22" t="s">
        <v>491</v>
      </c>
    </row>
    <row r="168" spans="1:5" ht="33">
      <c r="A168" s="42" t="s">
        <v>484</v>
      </c>
      <c r="B168" s="14">
        <v>4630</v>
      </c>
      <c r="C168" s="15">
        <v>43096</v>
      </c>
      <c r="D168" s="23">
        <v>37</v>
      </c>
      <c r="E168" s="22" t="s">
        <v>491</v>
      </c>
    </row>
    <row r="169" spans="1:5" ht="33">
      <c r="A169" s="42" t="s">
        <v>484</v>
      </c>
      <c r="B169" s="14">
        <v>4630</v>
      </c>
      <c r="C169" s="15">
        <v>43096</v>
      </c>
      <c r="D169" s="23">
        <v>935</v>
      </c>
      <c r="E169" s="22" t="s">
        <v>491</v>
      </c>
    </row>
    <row r="170" spans="1:5">
      <c r="A170" s="42" t="s">
        <v>484</v>
      </c>
      <c r="B170" s="14">
        <v>4695</v>
      </c>
      <c r="C170" s="15">
        <v>43096</v>
      </c>
      <c r="D170" s="23">
        <v>239</v>
      </c>
      <c r="E170" s="22" t="s">
        <v>488</v>
      </c>
    </row>
    <row r="171" spans="1:5">
      <c r="A171" s="42" t="s">
        <v>484</v>
      </c>
      <c r="B171" s="14">
        <v>4695</v>
      </c>
      <c r="C171" s="15">
        <v>43096</v>
      </c>
      <c r="D171" s="23">
        <v>504</v>
      </c>
      <c r="E171" s="22" t="s">
        <v>488</v>
      </c>
    </row>
    <row r="172" spans="1:5">
      <c r="A172" s="42" t="s">
        <v>484</v>
      </c>
      <c r="B172" s="14">
        <v>4675</v>
      </c>
      <c r="C172" s="15">
        <v>43096</v>
      </c>
      <c r="D172" s="23">
        <v>1400.07</v>
      </c>
      <c r="E172" s="103" t="s">
        <v>489</v>
      </c>
    </row>
    <row r="173" spans="1:5">
      <c r="A173" s="42" t="s">
        <v>484</v>
      </c>
      <c r="B173" s="14">
        <v>4676</v>
      </c>
      <c r="C173" s="15">
        <v>43096</v>
      </c>
      <c r="D173" s="23">
        <v>431.74</v>
      </c>
      <c r="E173" s="103" t="s">
        <v>489</v>
      </c>
    </row>
    <row r="174" spans="1:5">
      <c r="A174" s="42" t="s">
        <v>484</v>
      </c>
      <c r="B174" s="14">
        <v>4686</v>
      </c>
      <c r="C174" s="15">
        <v>43096</v>
      </c>
      <c r="D174" s="23">
        <v>506.22</v>
      </c>
      <c r="E174" s="103" t="s">
        <v>489</v>
      </c>
    </row>
    <row r="175" spans="1:5">
      <c r="A175" s="196" t="s">
        <v>484</v>
      </c>
      <c r="B175" s="14">
        <v>4687</v>
      </c>
      <c r="C175" s="15">
        <v>43096</v>
      </c>
      <c r="D175" s="23">
        <v>491.56</v>
      </c>
      <c r="E175" s="103" t="s">
        <v>489</v>
      </c>
    </row>
    <row r="176" spans="1:5">
      <c r="A176" s="104" t="s">
        <v>492</v>
      </c>
      <c r="B176" s="104"/>
      <c r="C176" s="104"/>
      <c r="D176" s="41">
        <f>SUM(D130:D175)</f>
        <v>239595.43</v>
      </c>
      <c r="E176" s="105"/>
    </row>
    <row r="177" spans="1:5">
      <c r="A177" s="104" t="s">
        <v>493</v>
      </c>
      <c r="B177" s="104"/>
      <c r="C177" s="104"/>
      <c r="D177" s="41">
        <f>+D38+D61+D78+D89+D101+D104+D129+D176</f>
        <v>8010400.0099999979</v>
      </c>
      <c r="E177" s="22"/>
    </row>
    <row r="178" spans="1:5">
      <c r="A178" s="8" t="s">
        <v>494</v>
      </c>
      <c r="B178" s="14">
        <v>4100</v>
      </c>
      <c r="C178" s="15">
        <v>43076</v>
      </c>
      <c r="D178" s="23">
        <v>46305</v>
      </c>
      <c r="E178" s="22" t="s">
        <v>495</v>
      </c>
    </row>
    <row r="179" spans="1:5">
      <c r="A179" s="197" t="s">
        <v>496</v>
      </c>
      <c r="B179" s="198"/>
      <c r="C179" s="199"/>
      <c r="D179" s="203">
        <f>SUM(D178:D178)</f>
        <v>46305</v>
      </c>
      <c r="E179" s="105"/>
    </row>
    <row r="180" spans="1:5">
      <c r="A180" s="8" t="s">
        <v>497</v>
      </c>
      <c r="B180" s="2">
        <v>4099</v>
      </c>
      <c r="C180" s="72">
        <v>43076</v>
      </c>
      <c r="D180" s="2">
        <v>7906</v>
      </c>
      <c r="E180" s="22" t="s">
        <v>498</v>
      </c>
    </row>
    <row r="181" spans="1:5">
      <c r="A181" s="197" t="s">
        <v>499</v>
      </c>
      <c r="B181" s="198"/>
      <c r="C181" s="199"/>
      <c r="D181" s="203">
        <f>SUM(D180:D180)</f>
        <v>7906</v>
      </c>
      <c r="E181" s="22"/>
    </row>
    <row r="182" spans="1:5">
      <c r="A182" s="8" t="s">
        <v>500</v>
      </c>
      <c r="B182" s="194">
        <v>1236</v>
      </c>
      <c r="C182" s="194">
        <v>43090</v>
      </c>
      <c r="D182" s="130">
        <v>4958.82</v>
      </c>
      <c r="E182" s="22" t="s">
        <v>501</v>
      </c>
    </row>
    <row r="183" spans="1:5">
      <c r="A183" s="8" t="s">
        <v>500</v>
      </c>
      <c r="B183" s="14">
        <v>4479</v>
      </c>
      <c r="C183" s="15">
        <v>43090</v>
      </c>
      <c r="D183" s="23">
        <v>218.49</v>
      </c>
      <c r="E183" s="22" t="s">
        <v>501</v>
      </c>
    </row>
    <row r="184" spans="1:5">
      <c r="A184" s="8" t="s">
        <v>500</v>
      </c>
      <c r="B184" s="14">
        <v>4480</v>
      </c>
      <c r="C184" s="15">
        <v>43090</v>
      </c>
      <c r="D184" s="23">
        <v>200.44</v>
      </c>
      <c r="E184" s="22" t="s">
        <v>501</v>
      </c>
    </row>
    <row r="185" spans="1:5">
      <c r="A185" s="8" t="s">
        <v>500</v>
      </c>
      <c r="B185" s="14">
        <v>4481</v>
      </c>
      <c r="C185" s="15">
        <v>43090</v>
      </c>
      <c r="D185" s="23">
        <v>1599.13</v>
      </c>
      <c r="E185" s="22" t="s">
        <v>501</v>
      </c>
    </row>
    <row r="186" spans="1:5">
      <c r="A186" s="8" t="s">
        <v>500</v>
      </c>
      <c r="B186" s="14">
        <v>4481</v>
      </c>
      <c r="C186" s="15">
        <v>43090</v>
      </c>
      <c r="D186" s="23">
        <v>52</v>
      </c>
      <c r="E186" s="22" t="s">
        <v>501</v>
      </c>
    </row>
    <row r="187" spans="1:5">
      <c r="A187" s="8" t="s">
        <v>500</v>
      </c>
      <c r="B187" s="14">
        <v>4483</v>
      </c>
      <c r="C187" s="15">
        <v>43090</v>
      </c>
      <c r="D187" s="23">
        <v>512.17999999999995</v>
      </c>
      <c r="E187" s="22" t="s">
        <v>501</v>
      </c>
    </row>
    <row r="188" spans="1:5">
      <c r="A188" s="8" t="s">
        <v>500</v>
      </c>
      <c r="B188" s="14">
        <v>4487</v>
      </c>
      <c r="C188" s="15">
        <v>43090</v>
      </c>
      <c r="D188" s="23">
        <v>1250.26</v>
      </c>
      <c r="E188" s="22" t="s">
        <v>501</v>
      </c>
    </row>
    <row r="189" spans="1:5">
      <c r="A189" s="8" t="s">
        <v>500</v>
      </c>
      <c r="B189" s="14">
        <v>4488</v>
      </c>
      <c r="C189" s="15">
        <v>43090</v>
      </c>
      <c r="D189" s="23">
        <v>227.64</v>
      </c>
      <c r="E189" s="22" t="s">
        <v>501</v>
      </c>
    </row>
    <row r="190" spans="1:5">
      <c r="A190" s="8" t="s">
        <v>500</v>
      </c>
      <c r="B190" s="14">
        <v>4489</v>
      </c>
      <c r="C190" s="15">
        <v>43090</v>
      </c>
      <c r="D190" s="23">
        <v>600</v>
      </c>
      <c r="E190" s="22" t="s">
        <v>501</v>
      </c>
    </row>
    <row r="191" spans="1:5">
      <c r="A191" s="8" t="s">
        <v>500</v>
      </c>
      <c r="B191" s="14">
        <v>4490</v>
      </c>
      <c r="C191" s="15">
        <v>43090</v>
      </c>
      <c r="D191" s="23">
        <v>133</v>
      </c>
      <c r="E191" s="22" t="s">
        <v>501</v>
      </c>
    </row>
    <row r="192" spans="1:5">
      <c r="A192" s="8" t="s">
        <v>500</v>
      </c>
      <c r="B192" s="14">
        <v>4491</v>
      </c>
      <c r="C192" s="15">
        <v>43090</v>
      </c>
      <c r="D192" s="23">
        <v>285.14</v>
      </c>
      <c r="E192" s="22" t="s">
        <v>501</v>
      </c>
    </row>
    <row r="193" spans="1:5">
      <c r="A193" s="8" t="s">
        <v>500</v>
      </c>
      <c r="B193" s="14">
        <v>4492</v>
      </c>
      <c r="C193" s="15">
        <v>43090</v>
      </c>
      <c r="D193" s="23">
        <v>5934.12</v>
      </c>
      <c r="E193" s="22" t="s">
        <v>501</v>
      </c>
    </row>
    <row r="194" spans="1:5">
      <c r="A194" s="8" t="s">
        <v>500</v>
      </c>
      <c r="B194" s="14">
        <v>4778</v>
      </c>
      <c r="C194" s="15">
        <v>43090</v>
      </c>
      <c r="D194" s="23">
        <v>1322.59</v>
      </c>
      <c r="E194" s="22" t="s">
        <v>501</v>
      </c>
    </row>
    <row r="195" spans="1:5">
      <c r="A195" s="8" t="s">
        <v>500</v>
      </c>
      <c r="B195" s="14">
        <v>4551</v>
      </c>
      <c r="C195" s="15">
        <v>43091</v>
      </c>
      <c r="D195" s="23">
        <v>617.29999999999995</v>
      </c>
      <c r="E195" s="22" t="s">
        <v>501</v>
      </c>
    </row>
    <row r="196" spans="1:5">
      <c r="A196" s="8" t="s">
        <v>500</v>
      </c>
      <c r="B196" s="14">
        <v>4552</v>
      </c>
      <c r="C196" s="15">
        <v>43091</v>
      </c>
      <c r="D196" s="23">
        <v>147.97</v>
      </c>
      <c r="E196" s="22" t="s">
        <v>501</v>
      </c>
    </row>
    <row r="197" spans="1:5">
      <c r="A197" s="8" t="s">
        <v>500</v>
      </c>
      <c r="B197" s="14">
        <v>4556</v>
      </c>
      <c r="C197" s="15">
        <v>43091</v>
      </c>
      <c r="D197" s="23">
        <v>314.73</v>
      </c>
      <c r="E197" s="22" t="s">
        <v>501</v>
      </c>
    </row>
    <row r="198" spans="1:5">
      <c r="A198" s="8" t="s">
        <v>500</v>
      </c>
      <c r="B198" s="14">
        <v>4578</v>
      </c>
      <c r="C198" s="15">
        <v>43091</v>
      </c>
      <c r="D198" s="23">
        <v>5735.89</v>
      </c>
      <c r="E198" s="22" t="s">
        <v>501</v>
      </c>
    </row>
    <row r="199" spans="1:5">
      <c r="A199" s="197" t="s">
        <v>502</v>
      </c>
      <c r="B199" s="198"/>
      <c r="C199" s="199"/>
      <c r="D199" s="203">
        <f>SUM(D182:D198)</f>
        <v>24109.699999999997</v>
      </c>
      <c r="E199" s="105"/>
    </row>
    <row r="200" spans="1:5">
      <c r="A200" s="104" t="s">
        <v>503</v>
      </c>
      <c r="B200" s="104"/>
      <c r="C200" s="104"/>
      <c r="D200" s="41">
        <f>+D199+D181+D179</f>
        <v>78320.7</v>
      </c>
      <c r="E200" s="22"/>
    </row>
    <row r="201" spans="1:5">
      <c r="A201" s="8" t="s">
        <v>504</v>
      </c>
      <c r="B201" s="14">
        <v>4027</v>
      </c>
      <c r="C201" s="15">
        <v>43076</v>
      </c>
      <c r="D201" s="23">
        <v>1144</v>
      </c>
      <c r="E201" s="22" t="s">
        <v>505</v>
      </c>
    </row>
    <row r="202" spans="1:5">
      <c r="A202" s="8" t="s">
        <v>504</v>
      </c>
      <c r="B202" s="14">
        <v>4027</v>
      </c>
      <c r="C202" s="15">
        <v>43076</v>
      </c>
      <c r="D202" s="23">
        <v>498557</v>
      </c>
      <c r="E202" s="22" t="s">
        <v>505</v>
      </c>
    </row>
    <row r="203" spans="1:5">
      <c r="A203" s="8" t="s">
        <v>504</v>
      </c>
      <c r="B203" s="14">
        <v>4240</v>
      </c>
      <c r="C203" s="15">
        <v>43089</v>
      </c>
      <c r="D203" s="23">
        <v>550173</v>
      </c>
      <c r="E203" s="22" t="s">
        <v>505</v>
      </c>
    </row>
    <row r="204" spans="1:5">
      <c r="A204" s="8" t="s">
        <v>504</v>
      </c>
      <c r="B204" s="14">
        <v>4308</v>
      </c>
      <c r="C204" s="15">
        <v>43090</v>
      </c>
      <c r="D204" s="23">
        <v>21738</v>
      </c>
      <c r="E204" s="22" t="s">
        <v>505</v>
      </c>
    </row>
    <row r="205" spans="1:5">
      <c r="A205" s="8" t="s">
        <v>504</v>
      </c>
      <c r="B205" s="14">
        <v>4471</v>
      </c>
      <c r="C205" s="15">
        <v>43090</v>
      </c>
      <c r="D205" s="23">
        <v>2312</v>
      </c>
      <c r="E205" s="22" t="s">
        <v>505</v>
      </c>
    </row>
    <row r="206" spans="1:5">
      <c r="A206" s="8" t="s">
        <v>504</v>
      </c>
      <c r="B206" s="14">
        <v>4615</v>
      </c>
      <c r="C206" s="15">
        <v>43096</v>
      </c>
      <c r="D206" s="23">
        <v>35182</v>
      </c>
      <c r="E206" s="22" t="s">
        <v>505</v>
      </c>
    </row>
    <row r="207" spans="1:5">
      <c r="A207" s="8" t="s">
        <v>504</v>
      </c>
      <c r="B207" s="14">
        <v>4626</v>
      </c>
      <c r="C207" s="15">
        <v>43096</v>
      </c>
      <c r="D207" s="23">
        <v>1107</v>
      </c>
      <c r="E207" s="22" t="s">
        <v>505</v>
      </c>
    </row>
    <row r="208" spans="1:5">
      <c r="A208" s="197" t="s">
        <v>506</v>
      </c>
      <c r="B208" s="198"/>
      <c r="C208" s="199"/>
      <c r="D208" s="203">
        <f>SUM(D201:D207)</f>
        <v>1110213</v>
      </c>
      <c r="E208" s="105"/>
    </row>
    <row r="209" spans="1:5">
      <c r="A209" s="42" t="s">
        <v>507</v>
      </c>
      <c r="B209" s="14">
        <v>4071</v>
      </c>
      <c r="C209" s="15">
        <v>43076</v>
      </c>
      <c r="D209" s="23">
        <v>15767</v>
      </c>
      <c r="E209" s="22" t="s">
        <v>508</v>
      </c>
    </row>
    <row r="210" spans="1:5">
      <c r="A210" s="42" t="s">
        <v>507</v>
      </c>
      <c r="B210" s="14">
        <v>4239</v>
      </c>
      <c r="C210" s="15">
        <v>43089</v>
      </c>
      <c r="D210" s="23">
        <v>18710</v>
      </c>
      <c r="E210" s="22" t="s">
        <v>508</v>
      </c>
    </row>
    <row r="211" spans="1:5">
      <c r="A211" s="42" t="s">
        <v>507</v>
      </c>
      <c r="B211" s="14">
        <v>4309</v>
      </c>
      <c r="C211" s="15">
        <v>43090</v>
      </c>
      <c r="D211" s="23">
        <v>688</v>
      </c>
      <c r="E211" s="22" t="s">
        <v>508</v>
      </c>
    </row>
    <row r="212" spans="1:5">
      <c r="A212" s="42" t="s">
        <v>507</v>
      </c>
      <c r="B212" s="14">
        <v>4472</v>
      </c>
      <c r="C212" s="15">
        <v>43090</v>
      </c>
      <c r="D212" s="23">
        <v>73</v>
      </c>
      <c r="E212" s="22" t="s">
        <v>508</v>
      </c>
    </row>
    <row r="213" spans="1:5">
      <c r="A213" s="42" t="s">
        <v>507</v>
      </c>
      <c r="B213" s="14">
        <v>4614</v>
      </c>
      <c r="C213" s="15">
        <v>43096</v>
      </c>
      <c r="D213" s="23">
        <v>1113</v>
      </c>
      <c r="E213" s="22" t="s">
        <v>508</v>
      </c>
    </row>
    <row r="214" spans="1:5">
      <c r="A214" s="42" t="s">
        <v>507</v>
      </c>
      <c r="B214" s="14">
        <v>4625</v>
      </c>
      <c r="C214" s="15">
        <v>43096</v>
      </c>
      <c r="D214" s="23">
        <v>35</v>
      </c>
      <c r="E214" s="22" t="s">
        <v>508</v>
      </c>
    </row>
    <row r="215" spans="1:5">
      <c r="A215" s="200" t="s">
        <v>509</v>
      </c>
      <c r="B215" s="201"/>
      <c r="C215" s="201"/>
      <c r="D215" s="166">
        <f>SUM(D209:D214)</f>
        <v>36386</v>
      </c>
      <c r="E215" s="105"/>
    </row>
    <row r="216" spans="1:5">
      <c r="A216" s="8" t="s">
        <v>510</v>
      </c>
      <c r="B216" s="14">
        <v>4070</v>
      </c>
      <c r="C216" s="15">
        <v>43076</v>
      </c>
      <c r="D216" s="23">
        <v>180543</v>
      </c>
      <c r="E216" s="22" t="s">
        <v>511</v>
      </c>
    </row>
    <row r="217" spans="1:5">
      <c r="A217" s="8" t="s">
        <v>510</v>
      </c>
      <c r="B217" s="14">
        <v>4613</v>
      </c>
      <c r="C217" s="15">
        <v>43076</v>
      </c>
      <c r="D217" s="23">
        <v>11580</v>
      </c>
      <c r="E217" s="22" t="s">
        <v>511</v>
      </c>
    </row>
    <row r="218" spans="1:5">
      <c r="A218" s="8" t="s">
        <v>510</v>
      </c>
      <c r="B218" s="14">
        <v>4238</v>
      </c>
      <c r="C218" s="15">
        <v>43089</v>
      </c>
      <c r="D218" s="23">
        <v>201749</v>
      </c>
      <c r="E218" s="22" t="s">
        <v>511</v>
      </c>
    </row>
    <row r="219" spans="1:5">
      <c r="A219" s="8" t="s">
        <v>510</v>
      </c>
      <c r="B219" s="14">
        <v>4310</v>
      </c>
      <c r="C219" s="15">
        <v>43090</v>
      </c>
      <c r="D219" s="23">
        <v>7154</v>
      </c>
      <c r="E219" s="22" t="s">
        <v>511</v>
      </c>
    </row>
    <row r="220" spans="1:5">
      <c r="A220" s="8" t="s">
        <v>510</v>
      </c>
      <c r="B220" s="14">
        <v>4473</v>
      </c>
      <c r="C220" s="15">
        <v>43090</v>
      </c>
      <c r="D220" s="23">
        <v>761</v>
      </c>
      <c r="E220" s="22" t="s">
        <v>511</v>
      </c>
    </row>
    <row r="221" spans="1:5">
      <c r="A221" s="8" t="s">
        <v>510</v>
      </c>
      <c r="B221" s="14">
        <v>4624</v>
      </c>
      <c r="C221" s="15">
        <v>43096</v>
      </c>
      <c r="D221" s="23">
        <v>364</v>
      </c>
      <c r="E221" s="22" t="s">
        <v>511</v>
      </c>
    </row>
    <row r="222" spans="1:5">
      <c r="A222" s="200" t="s">
        <v>512</v>
      </c>
      <c r="B222" s="201"/>
      <c r="C222" s="201"/>
      <c r="D222" s="166">
        <f>SUM(D216:D221)</f>
        <v>402151</v>
      </c>
      <c r="E222" s="105"/>
    </row>
    <row r="223" spans="1:5" ht="33">
      <c r="A223" s="8" t="s">
        <v>513</v>
      </c>
      <c r="B223" s="14">
        <v>4069</v>
      </c>
      <c r="C223" s="15">
        <v>43076</v>
      </c>
      <c r="D223" s="23">
        <v>5021</v>
      </c>
      <c r="E223" s="22" t="s">
        <v>514</v>
      </c>
    </row>
    <row r="224" spans="1:5" ht="33">
      <c r="A224" s="8" t="s">
        <v>513</v>
      </c>
      <c r="B224" s="14">
        <v>4237</v>
      </c>
      <c r="C224" s="15">
        <v>43089</v>
      </c>
      <c r="D224" s="23">
        <v>5936</v>
      </c>
      <c r="E224" s="22" t="s">
        <v>514</v>
      </c>
    </row>
    <row r="225" spans="1:5" ht="33">
      <c r="A225" s="8" t="s">
        <v>513</v>
      </c>
      <c r="B225" s="14">
        <v>4311</v>
      </c>
      <c r="C225" s="15">
        <v>43090</v>
      </c>
      <c r="D225" s="23">
        <v>219</v>
      </c>
      <c r="E225" s="22" t="s">
        <v>514</v>
      </c>
    </row>
    <row r="226" spans="1:5" ht="33">
      <c r="A226" s="8" t="s">
        <v>513</v>
      </c>
      <c r="B226" s="14">
        <v>4474</v>
      </c>
      <c r="C226" s="15">
        <v>43090</v>
      </c>
      <c r="D226" s="23">
        <v>23</v>
      </c>
      <c r="E226" s="22" t="s">
        <v>514</v>
      </c>
    </row>
    <row r="227" spans="1:5" ht="33">
      <c r="A227" s="8" t="s">
        <v>513</v>
      </c>
      <c r="B227" s="14">
        <v>4612</v>
      </c>
      <c r="C227" s="15">
        <v>43096</v>
      </c>
      <c r="D227" s="23">
        <v>356</v>
      </c>
      <c r="E227" s="22" t="s">
        <v>514</v>
      </c>
    </row>
    <row r="228" spans="1:5" ht="33">
      <c r="A228" s="8" t="s">
        <v>513</v>
      </c>
      <c r="B228" s="14">
        <v>4623</v>
      </c>
      <c r="C228" s="15">
        <v>43096</v>
      </c>
      <c r="D228" s="23">
        <v>11</v>
      </c>
      <c r="E228" s="22" t="s">
        <v>514</v>
      </c>
    </row>
    <row r="229" spans="1:5">
      <c r="A229" s="200" t="s">
        <v>515</v>
      </c>
      <c r="B229" s="201"/>
      <c r="C229" s="201"/>
      <c r="D229" s="166">
        <f>SUM(D223:D228)</f>
        <v>11566</v>
      </c>
      <c r="E229" s="22"/>
    </row>
    <row r="230" spans="1:5" ht="33">
      <c r="A230" s="8" t="s">
        <v>516</v>
      </c>
      <c r="B230" s="14">
        <v>4037</v>
      </c>
      <c r="C230" s="15">
        <v>43076</v>
      </c>
      <c r="D230" s="23">
        <v>58328</v>
      </c>
      <c r="E230" s="22" t="s">
        <v>517</v>
      </c>
    </row>
    <row r="231" spans="1:5" ht="33">
      <c r="A231" s="8" t="s">
        <v>516</v>
      </c>
      <c r="B231" s="14">
        <v>4206</v>
      </c>
      <c r="C231" s="15">
        <v>43089</v>
      </c>
      <c r="D231" s="23">
        <v>5757</v>
      </c>
      <c r="E231" s="22" t="s">
        <v>517</v>
      </c>
    </row>
    <row r="232" spans="1:5" ht="33">
      <c r="A232" s="8" t="s">
        <v>516</v>
      </c>
      <c r="B232" s="14">
        <v>4312</v>
      </c>
      <c r="C232" s="15">
        <v>43090</v>
      </c>
      <c r="D232" s="23">
        <v>1169</v>
      </c>
      <c r="E232" s="22" t="s">
        <v>517</v>
      </c>
    </row>
    <row r="233" spans="1:5" ht="33">
      <c r="A233" s="8" t="s">
        <v>516</v>
      </c>
      <c r="B233" s="14">
        <v>4475</v>
      </c>
      <c r="C233" s="15">
        <v>43090</v>
      </c>
      <c r="D233" s="23">
        <v>124</v>
      </c>
      <c r="E233" s="22" t="s">
        <v>517</v>
      </c>
    </row>
    <row r="234" spans="1:5" ht="33">
      <c r="A234" s="8" t="s">
        <v>516</v>
      </c>
      <c r="B234" s="14">
        <v>4596</v>
      </c>
      <c r="C234" s="15">
        <v>43096</v>
      </c>
      <c r="D234" s="23">
        <v>2822</v>
      </c>
      <c r="E234" s="22" t="s">
        <v>517</v>
      </c>
    </row>
    <row r="235" spans="1:5" ht="33">
      <c r="A235" s="8" t="s">
        <v>516</v>
      </c>
      <c r="B235" s="14">
        <v>4627</v>
      </c>
      <c r="C235" s="15">
        <v>43096</v>
      </c>
      <c r="D235" s="23">
        <v>60</v>
      </c>
      <c r="E235" s="22" t="s">
        <v>517</v>
      </c>
    </row>
    <row r="236" spans="1:5">
      <c r="A236" s="197" t="s">
        <v>518</v>
      </c>
      <c r="B236" s="202"/>
      <c r="C236" s="202"/>
      <c r="D236" s="203">
        <f>SUM(D230:D235)</f>
        <v>68260</v>
      </c>
      <c r="E236" s="105"/>
    </row>
    <row r="237" spans="1:5">
      <c r="A237" s="104" t="s">
        <v>519</v>
      </c>
      <c r="B237" s="104"/>
      <c r="C237" s="204"/>
      <c r="D237" s="203">
        <f>+D236+D229+D222+D215+D208</f>
        <v>1628576</v>
      </c>
      <c r="E237" s="105"/>
    </row>
    <row r="238" spans="1:5">
      <c r="A238" s="193" t="s">
        <v>520</v>
      </c>
      <c r="B238" s="193"/>
      <c r="C238" s="197"/>
      <c r="D238" s="203">
        <f>+D237+D200+D177</f>
        <v>9717296.7099999972</v>
      </c>
      <c r="E238" s="105"/>
    </row>
    <row r="239" spans="1:5">
      <c r="A239" s="201"/>
      <c r="B239" s="205"/>
      <c r="C239" s="205"/>
      <c r="D239" s="6"/>
      <c r="E239" s="206"/>
    </row>
    <row r="240" spans="1:5">
      <c r="B240" s="201"/>
      <c r="C240" s="201"/>
      <c r="D240" s="6"/>
      <c r="E240" s="207"/>
    </row>
    <row r="241" spans="4:5">
      <c r="D241" s="73"/>
      <c r="E241" s="207"/>
    </row>
    <row r="242" spans="4:5">
      <c r="D242" s="73"/>
      <c r="E242" s="207"/>
    </row>
    <row r="243" spans="4:5">
      <c r="D243" s="73"/>
      <c r="E243" s="207"/>
    </row>
    <row r="244" spans="4:5">
      <c r="D244" s="73"/>
      <c r="E244" s="207"/>
    </row>
    <row r="245" spans="4:5">
      <c r="D245" s="73"/>
      <c r="E245" s="207"/>
    </row>
    <row r="246" spans="4:5">
      <c r="D246" s="73"/>
      <c r="E246" s="207"/>
    </row>
    <row r="247" spans="4:5">
      <c r="D247" s="73"/>
      <c r="E247" s="207"/>
    </row>
    <row r="248" spans="4:5">
      <c r="D248" s="73"/>
      <c r="E248" s="207"/>
    </row>
    <row r="249" spans="4:5">
      <c r="D249" s="73"/>
      <c r="E249" s="207"/>
    </row>
    <row r="250" spans="4:5">
      <c r="D250" s="73"/>
      <c r="E250" s="207"/>
    </row>
    <row r="251" spans="4:5">
      <c r="D251" s="73"/>
      <c r="E251" s="207"/>
    </row>
    <row r="252" spans="4:5">
      <c r="D252" s="73"/>
      <c r="E252" s="207"/>
    </row>
    <row r="253" spans="4:5">
      <c r="D253" s="73"/>
      <c r="E253" s="207"/>
    </row>
    <row r="254" spans="4:5">
      <c r="D254" s="73"/>
      <c r="E254" s="207"/>
    </row>
    <row r="255" spans="4:5">
      <c r="D255" s="73"/>
      <c r="E255" s="207"/>
    </row>
    <row r="256" spans="4:5">
      <c r="D256" s="73"/>
      <c r="E256" s="207"/>
    </row>
    <row r="257" spans="4:5">
      <c r="D257" s="73"/>
      <c r="E257" s="207"/>
    </row>
    <row r="258" spans="4:5">
      <c r="D258" s="73"/>
      <c r="E258" s="207"/>
    </row>
    <row r="259" spans="4:5">
      <c r="D259" s="73"/>
      <c r="E259" s="207"/>
    </row>
    <row r="260" spans="4:5">
      <c r="D260" s="73"/>
      <c r="E260" s="207"/>
    </row>
    <row r="261" spans="4:5">
      <c r="D261" s="73"/>
      <c r="E261" s="207"/>
    </row>
    <row r="262" spans="4:5">
      <c r="D262" s="73"/>
      <c r="E262" s="207"/>
    </row>
    <row r="263" spans="4:5">
      <c r="D263" s="73"/>
      <c r="E263" s="207"/>
    </row>
    <row r="264" spans="4:5">
      <c r="D264" s="73"/>
      <c r="E264" s="207"/>
    </row>
    <row r="265" spans="4:5">
      <c r="D265" s="73"/>
      <c r="E265" s="207"/>
    </row>
    <row r="266" spans="4:5">
      <c r="D266" s="73"/>
      <c r="E266" s="207"/>
    </row>
    <row r="267" spans="4:5">
      <c r="D267" s="73"/>
      <c r="E267" s="207"/>
    </row>
    <row r="268" spans="4:5">
      <c r="D268" s="73"/>
      <c r="E268" s="207"/>
    </row>
    <row r="269" spans="4:5">
      <c r="D269" s="73"/>
      <c r="E269" s="207"/>
    </row>
    <row r="270" spans="4:5">
      <c r="D270" s="73"/>
      <c r="E270" s="207"/>
    </row>
    <row r="271" spans="4:5">
      <c r="D271" s="73"/>
      <c r="E271" s="207"/>
    </row>
    <row r="272" spans="4:5">
      <c r="D272" s="73"/>
      <c r="E272" s="207"/>
    </row>
    <row r="273" spans="4:4">
      <c r="D273" s="73"/>
    </row>
  </sheetData>
  <sortState ref="B7:E37">
    <sortCondition ref="C7:C37"/>
  </sortState>
  <mergeCells count="2">
    <mergeCell ref="A4:E4"/>
    <mergeCell ref="A129:C129"/>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topLeftCell="A4" workbookViewId="0">
      <selection activeCell="Q22" sqref="Q22"/>
    </sheetView>
  </sheetViews>
  <sheetFormatPr defaultRowHeight="15"/>
  <cols>
    <col min="3" max="3" width="22.42578125" customWidth="1"/>
    <col min="6" max="6" width="14.85546875" customWidth="1"/>
    <col min="7" max="7" width="48.140625" customWidth="1"/>
  </cols>
  <sheetData>
    <row r="1" spans="1:7" ht="16.5">
      <c r="A1" s="220" t="s">
        <v>522</v>
      </c>
      <c r="B1" s="221"/>
      <c r="C1" s="222"/>
      <c r="D1" s="222"/>
      <c r="E1" s="223"/>
      <c r="F1" s="224"/>
      <c r="G1" s="224"/>
    </row>
    <row r="2" spans="1:7">
      <c r="A2" s="225" t="s">
        <v>523</v>
      </c>
      <c r="B2" s="221"/>
      <c r="C2" s="222"/>
      <c r="D2" s="222"/>
      <c r="E2" s="223"/>
      <c r="F2" s="224"/>
      <c r="G2" s="224"/>
    </row>
    <row r="3" spans="1:7">
      <c r="A3" s="225"/>
      <c r="B3" s="221"/>
      <c r="C3" s="222"/>
      <c r="D3" s="222"/>
      <c r="E3" s="223"/>
      <c r="F3" s="224"/>
      <c r="G3" s="224"/>
    </row>
    <row r="4" spans="1:7">
      <c r="A4" s="226" t="s">
        <v>524</v>
      </c>
      <c r="B4" s="226"/>
      <c r="C4" s="226"/>
      <c r="D4" s="226"/>
      <c r="E4" s="226"/>
      <c r="F4" s="226"/>
      <c r="G4" s="226"/>
    </row>
    <row r="5" spans="1:7">
      <c r="A5" s="227"/>
      <c r="B5" s="228"/>
      <c r="C5" s="228"/>
      <c r="D5" s="228"/>
      <c r="E5" s="228"/>
      <c r="F5" s="228"/>
      <c r="G5" s="228"/>
    </row>
    <row r="6" spans="1:7">
      <c r="A6" s="225" t="s">
        <v>525</v>
      </c>
      <c r="B6" s="229"/>
      <c r="C6" s="229"/>
      <c r="D6" s="229"/>
      <c r="E6" s="229"/>
      <c r="F6" s="229"/>
      <c r="G6" s="229"/>
    </row>
    <row r="7" spans="1:7">
      <c r="A7" s="230" t="s">
        <v>526</v>
      </c>
      <c r="B7" s="229"/>
      <c r="C7" s="229"/>
      <c r="D7" s="229"/>
      <c r="E7" s="229"/>
      <c r="F7" s="229"/>
      <c r="G7" s="229"/>
    </row>
    <row r="8" spans="1:7">
      <c r="A8" s="229"/>
      <c r="B8" s="229"/>
      <c r="C8" s="229"/>
      <c r="D8" s="229"/>
      <c r="E8" s="229"/>
      <c r="F8" s="229"/>
      <c r="G8" s="229"/>
    </row>
    <row r="9" spans="1:7" ht="45">
      <c r="A9" s="231" t="s">
        <v>527</v>
      </c>
      <c r="B9" s="231" t="s">
        <v>528</v>
      </c>
      <c r="C9" s="231" t="s">
        <v>3</v>
      </c>
      <c r="D9" s="231" t="s">
        <v>7</v>
      </c>
      <c r="E9" s="231" t="s">
        <v>61</v>
      </c>
      <c r="F9" s="232" t="s">
        <v>5</v>
      </c>
      <c r="G9" s="231" t="s">
        <v>62</v>
      </c>
    </row>
    <row r="10" spans="1:7" ht="48.75" customHeight="1">
      <c r="A10" s="233">
        <v>149</v>
      </c>
      <c r="B10" s="234" t="s">
        <v>529</v>
      </c>
      <c r="C10" s="235">
        <v>43091</v>
      </c>
      <c r="D10" s="233" t="s">
        <v>530</v>
      </c>
      <c r="E10" s="233">
        <v>20</v>
      </c>
      <c r="F10" s="236">
        <v>177305.64</v>
      </c>
      <c r="G10" s="237" t="s">
        <v>531</v>
      </c>
    </row>
    <row r="11" spans="1:7">
      <c r="A11" s="238" t="s">
        <v>32</v>
      </c>
      <c r="B11" s="239"/>
      <c r="C11" s="239"/>
      <c r="D11" s="239"/>
      <c r="E11" s="240"/>
      <c r="F11" s="241">
        <f>SUM(F10:F10)</f>
        <v>177305.64</v>
      </c>
      <c r="G11" s="237"/>
    </row>
    <row r="12" spans="1:7">
      <c r="A12" s="225"/>
      <c r="B12" s="221"/>
      <c r="C12" s="222"/>
      <c r="D12" s="222"/>
      <c r="E12" s="223"/>
      <c r="F12" s="224"/>
      <c r="G12" s="224"/>
    </row>
    <row r="13" spans="1:7">
      <c r="A13" s="225" t="s">
        <v>525</v>
      </c>
      <c r="B13" s="221"/>
      <c r="C13" s="222"/>
      <c r="D13" s="222"/>
      <c r="E13" s="223"/>
      <c r="F13" s="224"/>
      <c r="G13" s="224"/>
    </row>
    <row r="14" spans="1:7">
      <c r="A14" s="230" t="s">
        <v>532</v>
      </c>
      <c r="B14" s="221"/>
      <c r="C14" s="222"/>
      <c r="D14" s="222"/>
      <c r="E14" s="223"/>
      <c r="F14" s="224"/>
      <c r="G14" s="224"/>
    </row>
    <row r="15" spans="1:7">
      <c r="A15" s="229"/>
      <c r="B15" s="229"/>
      <c r="C15" s="229"/>
      <c r="D15" s="229"/>
      <c r="E15" s="229"/>
      <c r="F15" s="229"/>
      <c r="G15" s="229"/>
    </row>
    <row r="16" spans="1:7" ht="45">
      <c r="A16" s="231" t="s">
        <v>527</v>
      </c>
      <c r="B16" s="231" t="s">
        <v>528</v>
      </c>
      <c r="C16" s="231" t="s">
        <v>3</v>
      </c>
      <c r="D16" s="231" t="s">
        <v>7</v>
      </c>
      <c r="E16" s="231" t="s">
        <v>61</v>
      </c>
      <c r="F16" s="232" t="s">
        <v>5</v>
      </c>
      <c r="G16" s="231" t="s">
        <v>62</v>
      </c>
    </row>
    <row r="17" spans="1:7" ht="35.1" customHeight="1">
      <c r="A17" s="233">
        <v>150</v>
      </c>
      <c r="B17" s="234" t="s">
        <v>533</v>
      </c>
      <c r="C17" s="235">
        <v>43076</v>
      </c>
      <c r="D17" s="233" t="s">
        <v>530</v>
      </c>
      <c r="E17" s="233">
        <v>65</v>
      </c>
      <c r="F17" s="236">
        <v>76743</v>
      </c>
      <c r="G17" s="237" t="s">
        <v>534</v>
      </c>
    </row>
    <row r="18" spans="1:7" ht="35.1" customHeight="1">
      <c r="A18" s="233">
        <v>151</v>
      </c>
      <c r="B18" s="234" t="s">
        <v>535</v>
      </c>
      <c r="C18" s="235">
        <v>43076</v>
      </c>
      <c r="D18" s="233" t="s">
        <v>530</v>
      </c>
      <c r="E18" s="233">
        <v>65</v>
      </c>
      <c r="F18" s="236">
        <v>103936</v>
      </c>
      <c r="G18" s="237" t="s">
        <v>536</v>
      </c>
    </row>
    <row r="19" spans="1:7" ht="35.1" customHeight="1">
      <c r="A19" s="233">
        <v>152</v>
      </c>
      <c r="B19" s="234" t="s">
        <v>537</v>
      </c>
      <c r="C19" s="235">
        <v>43077</v>
      </c>
      <c r="D19" s="233" t="s">
        <v>530</v>
      </c>
      <c r="E19" s="233">
        <v>65</v>
      </c>
      <c r="F19" s="236">
        <v>2394.16</v>
      </c>
      <c r="G19" s="237" t="s">
        <v>538</v>
      </c>
    </row>
    <row r="20" spans="1:7" ht="35.1" customHeight="1">
      <c r="A20" s="233">
        <v>153</v>
      </c>
      <c r="B20" s="234" t="s">
        <v>539</v>
      </c>
      <c r="C20" s="235">
        <v>43077</v>
      </c>
      <c r="D20" s="233" t="s">
        <v>530</v>
      </c>
      <c r="E20" s="233">
        <v>65</v>
      </c>
      <c r="F20" s="236">
        <v>2350.69</v>
      </c>
      <c r="G20" s="237" t="s">
        <v>538</v>
      </c>
    </row>
    <row r="21" spans="1:7" ht="35.1" customHeight="1">
      <c r="A21" s="233">
        <v>154</v>
      </c>
      <c r="B21" s="234" t="s">
        <v>540</v>
      </c>
      <c r="C21" s="235">
        <v>43077</v>
      </c>
      <c r="D21" s="233" t="s">
        <v>530</v>
      </c>
      <c r="E21" s="233">
        <v>65</v>
      </c>
      <c r="F21" s="236">
        <v>466.56</v>
      </c>
      <c r="G21" s="237" t="s">
        <v>541</v>
      </c>
    </row>
    <row r="22" spans="1:7" ht="35.1" customHeight="1">
      <c r="A22" s="233">
        <v>155</v>
      </c>
      <c r="B22" s="234" t="s">
        <v>542</v>
      </c>
      <c r="C22" s="235">
        <v>43077</v>
      </c>
      <c r="D22" s="233" t="s">
        <v>530</v>
      </c>
      <c r="E22" s="233">
        <v>65</v>
      </c>
      <c r="F22" s="236">
        <v>56</v>
      </c>
      <c r="G22" s="237" t="s">
        <v>543</v>
      </c>
    </row>
    <row r="23" spans="1:7" ht="35.1" customHeight="1">
      <c r="A23" s="233">
        <v>156</v>
      </c>
      <c r="B23" s="234" t="s">
        <v>544</v>
      </c>
      <c r="C23" s="235">
        <v>43077</v>
      </c>
      <c r="D23" s="233" t="s">
        <v>530</v>
      </c>
      <c r="E23" s="233">
        <v>65</v>
      </c>
      <c r="F23" s="236">
        <v>502.35</v>
      </c>
      <c r="G23" s="237" t="s">
        <v>545</v>
      </c>
    </row>
    <row r="24" spans="1:7" ht="35.1" customHeight="1">
      <c r="A24" s="233">
        <v>157</v>
      </c>
      <c r="B24" s="234" t="s">
        <v>546</v>
      </c>
      <c r="C24" s="235">
        <v>43090</v>
      </c>
      <c r="D24" s="233" t="s">
        <v>530</v>
      </c>
      <c r="E24" s="233">
        <v>65</v>
      </c>
      <c r="F24" s="236">
        <v>21331</v>
      </c>
      <c r="G24" s="237" t="s">
        <v>547</v>
      </c>
    </row>
    <row r="25" spans="1:7" ht="35.1" customHeight="1">
      <c r="A25" s="233">
        <v>158</v>
      </c>
      <c r="B25" s="234" t="s">
        <v>548</v>
      </c>
      <c r="C25" s="235">
        <v>43090</v>
      </c>
      <c r="D25" s="233" t="s">
        <v>530</v>
      </c>
      <c r="E25" s="233">
        <v>65</v>
      </c>
      <c r="F25" s="236">
        <v>38687</v>
      </c>
      <c r="G25" s="237" t="s">
        <v>549</v>
      </c>
    </row>
    <row r="26" spans="1:7" ht="35.1" customHeight="1">
      <c r="A26" s="233">
        <v>159</v>
      </c>
      <c r="B26" s="234" t="s">
        <v>550</v>
      </c>
      <c r="C26" s="235">
        <v>43090</v>
      </c>
      <c r="D26" s="233" t="s">
        <v>530</v>
      </c>
      <c r="E26" s="233">
        <v>65</v>
      </c>
      <c r="F26" s="236">
        <v>1158.3</v>
      </c>
      <c r="G26" s="237" t="s">
        <v>551</v>
      </c>
    </row>
    <row r="27" spans="1:7" ht="35.1" customHeight="1">
      <c r="A27" s="233">
        <v>160</v>
      </c>
      <c r="B27" s="234" t="s">
        <v>552</v>
      </c>
      <c r="C27" s="235">
        <v>43090</v>
      </c>
      <c r="D27" s="233" t="s">
        <v>530</v>
      </c>
      <c r="E27" s="233">
        <v>65</v>
      </c>
      <c r="F27" s="236">
        <v>35</v>
      </c>
      <c r="G27" s="237" t="s">
        <v>553</v>
      </c>
    </row>
    <row r="28" spans="1:7">
      <c r="A28" s="238" t="s">
        <v>32</v>
      </c>
      <c r="B28" s="239"/>
      <c r="C28" s="239"/>
      <c r="D28" s="239"/>
      <c r="E28" s="240"/>
      <c r="F28" s="241">
        <f>SUM(F17:F27)</f>
        <v>247660.06</v>
      </c>
      <c r="G28" s="237"/>
    </row>
    <row r="29" spans="1:7">
      <c r="A29" s="225"/>
      <c r="B29" s="221"/>
      <c r="C29" s="222"/>
      <c r="D29" s="222"/>
      <c r="E29" s="223"/>
      <c r="F29" s="224"/>
      <c r="G29" s="224"/>
    </row>
    <row r="30" spans="1:7">
      <c r="A30" s="225" t="s">
        <v>525</v>
      </c>
      <c r="B30" s="229"/>
      <c r="C30" s="229"/>
      <c r="D30" s="229"/>
      <c r="E30" s="229"/>
      <c r="F30" s="229"/>
      <c r="G30" s="229"/>
    </row>
    <row r="31" spans="1:7">
      <c r="A31" s="230" t="s">
        <v>554</v>
      </c>
      <c r="B31" s="229"/>
      <c r="C31" s="229"/>
      <c r="D31" s="229"/>
      <c r="E31" s="229"/>
      <c r="F31" s="229"/>
      <c r="G31" s="229"/>
    </row>
    <row r="32" spans="1:7">
      <c r="A32" s="229"/>
      <c r="B32" s="229"/>
      <c r="C32" s="229"/>
      <c r="D32" s="229"/>
      <c r="E32" s="229"/>
      <c r="F32" s="229"/>
      <c r="G32" s="229"/>
    </row>
    <row r="33" spans="1:7" ht="45">
      <c r="A33" s="231" t="s">
        <v>527</v>
      </c>
      <c r="B33" s="231" t="s">
        <v>528</v>
      </c>
      <c r="C33" s="231" t="s">
        <v>3</v>
      </c>
      <c r="D33" s="231" t="s">
        <v>7</v>
      </c>
      <c r="E33" s="231" t="s">
        <v>61</v>
      </c>
      <c r="F33" s="232" t="s">
        <v>5</v>
      </c>
      <c r="G33" s="231" t="s">
        <v>62</v>
      </c>
    </row>
    <row r="34" spans="1:7" ht="30" customHeight="1">
      <c r="A34" s="233">
        <v>161</v>
      </c>
      <c r="B34" s="234" t="s">
        <v>555</v>
      </c>
      <c r="C34" s="235">
        <v>43090</v>
      </c>
      <c r="D34" s="233" t="s">
        <v>530</v>
      </c>
      <c r="E34" s="233">
        <v>71</v>
      </c>
      <c r="F34" s="236">
        <v>1114080.54</v>
      </c>
      <c r="G34" s="237" t="s">
        <v>556</v>
      </c>
    </row>
    <row r="35" spans="1:7" ht="30" customHeight="1">
      <c r="A35" s="233">
        <v>162</v>
      </c>
      <c r="B35" s="234" t="s">
        <v>557</v>
      </c>
      <c r="C35" s="235">
        <v>43090</v>
      </c>
      <c r="D35" s="233" t="s">
        <v>530</v>
      </c>
      <c r="E35" s="233">
        <v>71</v>
      </c>
      <c r="F35" s="236">
        <v>1838.73</v>
      </c>
      <c r="G35" s="237" t="s">
        <v>558</v>
      </c>
    </row>
    <row r="36" spans="1:7" ht="30" customHeight="1">
      <c r="A36" s="233">
        <v>163</v>
      </c>
      <c r="B36" s="234" t="s">
        <v>559</v>
      </c>
      <c r="C36" s="235">
        <v>43090</v>
      </c>
      <c r="D36" s="233" t="s">
        <v>530</v>
      </c>
      <c r="E36" s="233">
        <v>71</v>
      </c>
      <c r="F36" s="236">
        <v>662595.68999999994</v>
      </c>
      <c r="G36" s="237" t="s">
        <v>560</v>
      </c>
    </row>
    <row r="37" spans="1:7" ht="30" customHeight="1">
      <c r="A37" s="233">
        <v>164</v>
      </c>
      <c r="B37" s="234" t="s">
        <v>561</v>
      </c>
      <c r="C37" s="235">
        <v>43090</v>
      </c>
      <c r="D37" s="233" t="s">
        <v>530</v>
      </c>
      <c r="E37" s="233">
        <v>71</v>
      </c>
      <c r="F37" s="236">
        <v>2309.8000000000002</v>
      </c>
      <c r="G37" s="237" t="s">
        <v>562</v>
      </c>
    </row>
    <row r="38" spans="1:7" ht="30" customHeight="1">
      <c r="A38" s="233">
        <v>165</v>
      </c>
      <c r="B38" s="234" t="s">
        <v>563</v>
      </c>
      <c r="C38" s="235">
        <v>43091</v>
      </c>
      <c r="D38" s="233" t="s">
        <v>530</v>
      </c>
      <c r="E38" s="233">
        <v>71</v>
      </c>
      <c r="F38" s="236">
        <v>2171970.7199999997</v>
      </c>
      <c r="G38" s="237" t="s">
        <v>564</v>
      </c>
    </row>
    <row r="39" spans="1:7" ht="30" customHeight="1">
      <c r="A39" s="233">
        <v>166</v>
      </c>
      <c r="B39" s="234" t="s">
        <v>565</v>
      </c>
      <c r="C39" s="235">
        <v>43091</v>
      </c>
      <c r="D39" s="233" t="s">
        <v>530</v>
      </c>
      <c r="E39" s="233">
        <v>71</v>
      </c>
      <c r="F39" s="236">
        <v>2119.21</v>
      </c>
      <c r="G39" s="237" t="s">
        <v>566</v>
      </c>
    </row>
    <row r="40" spans="1:7" ht="30" customHeight="1">
      <c r="A40" s="233">
        <v>167</v>
      </c>
      <c r="B40" s="234" t="s">
        <v>567</v>
      </c>
      <c r="C40" s="235">
        <v>43096</v>
      </c>
      <c r="D40" s="233" t="s">
        <v>530</v>
      </c>
      <c r="E40" s="233">
        <v>71</v>
      </c>
      <c r="F40" s="236">
        <v>1696048.65</v>
      </c>
      <c r="G40" s="237" t="s">
        <v>568</v>
      </c>
    </row>
    <row r="41" spans="1:7">
      <c r="A41" s="238" t="s">
        <v>32</v>
      </c>
      <c r="B41" s="239"/>
      <c r="C41" s="239"/>
      <c r="D41" s="239"/>
      <c r="E41" s="240"/>
      <c r="F41" s="241">
        <f>SUM(F34:F40)</f>
        <v>5650963.3399999999</v>
      </c>
      <c r="G41" s="237"/>
    </row>
    <row r="42" spans="1:7">
      <c r="A42" s="229"/>
      <c r="B42" s="229"/>
      <c r="C42" s="229"/>
      <c r="D42" s="229"/>
      <c r="E42" s="229"/>
      <c r="F42" s="229"/>
      <c r="G42" s="229"/>
    </row>
    <row r="43" spans="1:7">
      <c r="A43" s="242" t="s">
        <v>569</v>
      </c>
      <c r="B43" s="242"/>
      <c r="C43" s="242"/>
      <c r="D43" s="242"/>
      <c r="E43" s="242"/>
      <c r="F43" s="243">
        <v>25497029.639999993</v>
      </c>
      <c r="G43" s="244" t="s">
        <v>570</v>
      </c>
    </row>
    <row r="44" spans="1:7" ht="15.75">
      <c r="A44" s="245"/>
      <c r="B44" s="246"/>
      <c r="C44" s="245"/>
      <c r="D44" s="245"/>
      <c r="E44" s="247"/>
      <c r="F44" s="248"/>
      <c r="G44" s="152"/>
    </row>
    <row r="45" spans="1:7" ht="45" customHeight="1">
      <c r="A45" s="249" t="s">
        <v>571</v>
      </c>
      <c r="B45" s="249"/>
      <c r="C45" s="249"/>
      <c r="D45" s="249"/>
      <c r="E45" s="249"/>
      <c r="F45" s="250">
        <f>F43+F41+F28+F11</f>
        <v>31572958.679999992</v>
      </c>
      <c r="G45" s="251" t="s">
        <v>570</v>
      </c>
    </row>
    <row r="46" spans="1:7">
      <c r="A46" s="222"/>
      <c r="B46" s="221"/>
      <c r="C46" s="222"/>
      <c r="D46" s="222"/>
      <c r="E46" s="223"/>
      <c r="F46" s="224"/>
      <c r="G46" s="224"/>
    </row>
  </sheetData>
  <mergeCells count="6">
    <mergeCell ref="A4:G4"/>
    <mergeCell ref="A11:E11"/>
    <mergeCell ref="A28:E28"/>
    <mergeCell ref="A41:E41"/>
    <mergeCell ref="A43:E43"/>
    <mergeCell ref="A45:E4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1"/>
  <sheetViews>
    <sheetView workbookViewId="0">
      <selection activeCell="H10" sqref="H10"/>
    </sheetView>
  </sheetViews>
  <sheetFormatPr defaultRowHeight="16.5"/>
  <cols>
    <col min="1" max="1" width="6.5703125" style="11" customWidth="1"/>
    <col min="2" max="2" width="12.85546875" style="11" customWidth="1"/>
    <col min="3" max="3" width="13.7109375" style="11" customWidth="1"/>
    <col min="4" max="4" width="25.7109375" style="11" customWidth="1"/>
    <col min="5" max="5" width="51.140625" style="36" customWidth="1"/>
    <col min="6" max="6" width="13.5703125" style="11" customWidth="1"/>
    <col min="7" max="7" width="17.7109375" style="11" customWidth="1"/>
    <col min="8" max="9" width="19" style="11" customWidth="1"/>
    <col min="10" max="10" width="13.85546875" style="11" customWidth="1"/>
    <col min="11" max="11" width="22" style="11" customWidth="1"/>
    <col min="12" max="12" width="24.42578125" style="11" customWidth="1"/>
    <col min="13" max="13" width="28.28515625" style="11" customWidth="1"/>
    <col min="14" max="256" width="9.140625" style="11"/>
    <col min="257" max="257" width="6.5703125" style="11" customWidth="1"/>
    <col min="258" max="258" width="12.85546875" style="11" customWidth="1"/>
    <col min="259" max="259" width="13.7109375" style="11" customWidth="1"/>
    <col min="260" max="260" width="25.7109375" style="11" customWidth="1"/>
    <col min="261" max="261" width="35.140625" style="11" customWidth="1"/>
    <col min="262" max="262" width="13.5703125" style="11" customWidth="1"/>
    <col min="263" max="263" width="17.7109375" style="11" customWidth="1"/>
    <col min="264" max="265" width="19" style="11" customWidth="1"/>
    <col min="266" max="266" width="13.85546875" style="11" customWidth="1"/>
    <col min="267" max="267" width="22" style="11" customWidth="1"/>
    <col min="268" max="268" width="24.42578125" style="11" customWidth="1"/>
    <col min="269" max="269" width="28.28515625" style="11" customWidth="1"/>
    <col min="270" max="512" width="9.140625" style="11"/>
    <col min="513" max="513" width="6.5703125" style="11" customWidth="1"/>
    <col min="514" max="514" width="12.85546875" style="11" customWidth="1"/>
    <col min="515" max="515" width="13.7109375" style="11" customWidth="1"/>
    <col min="516" max="516" width="25.7109375" style="11" customWidth="1"/>
    <col min="517" max="517" width="35.140625" style="11" customWidth="1"/>
    <col min="518" max="518" width="13.5703125" style="11" customWidth="1"/>
    <col min="519" max="519" width="17.7109375" style="11" customWidth="1"/>
    <col min="520" max="521" width="19" style="11" customWidth="1"/>
    <col min="522" max="522" width="13.85546875" style="11" customWidth="1"/>
    <col min="523" max="523" width="22" style="11" customWidth="1"/>
    <col min="524" max="524" width="24.42578125" style="11" customWidth="1"/>
    <col min="525" max="525" width="28.28515625" style="11" customWidth="1"/>
    <col min="526" max="768" width="9.140625" style="11"/>
    <col min="769" max="769" width="6.5703125" style="11" customWidth="1"/>
    <col min="770" max="770" width="12.85546875" style="11" customWidth="1"/>
    <col min="771" max="771" width="13.7109375" style="11" customWidth="1"/>
    <col min="772" max="772" width="25.7109375" style="11" customWidth="1"/>
    <col min="773" max="773" width="35.140625" style="11" customWidth="1"/>
    <col min="774" max="774" width="13.5703125" style="11" customWidth="1"/>
    <col min="775" max="775" width="17.7109375" style="11" customWidth="1"/>
    <col min="776" max="777" width="19" style="11" customWidth="1"/>
    <col min="778" max="778" width="13.85546875" style="11" customWidth="1"/>
    <col min="779" max="779" width="22" style="11" customWidth="1"/>
    <col min="780" max="780" width="24.42578125" style="11" customWidth="1"/>
    <col min="781" max="781" width="28.28515625" style="11" customWidth="1"/>
    <col min="782" max="1024" width="9.140625" style="11"/>
    <col min="1025" max="1025" width="6.5703125" style="11" customWidth="1"/>
    <col min="1026" max="1026" width="12.85546875" style="11" customWidth="1"/>
    <col min="1027" max="1027" width="13.7109375" style="11" customWidth="1"/>
    <col min="1028" max="1028" width="25.7109375" style="11" customWidth="1"/>
    <col min="1029" max="1029" width="35.140625" style="11" customWidth="1"/>
    <col min="1030" max="1030" width="13.5703125" style="11" customWidth="1"/>
    <col min="1031" max="1031" width="17.7109375" style="11" customWidth="1"/>
    <col min="1032" max="1033" width="19" style="11" customWidth="1"/>
    <col min="1034" max="1034" width="13.85546875" style="11" customWidth="1"/>
    <col min="1035" max="1035" width="22" style="11" customWidth="1"/>
    <col min="1036" max="1036" width="24.42578125" style="11" customWidth="1"/>
    <col min="1037" max="1037" width="28.28515625" style="11" customWidth="1"/>
    <col min="1038" max="1280" width="9.140625" style="11"/>
    <col min="1281" max="1281" width="6.5703125" style="11" customWidth="1"/>
    <col min="1282" max="1282" width="12.85546875" style="11" customWidth="1"/>
    <col min="1283" max="1283" width="13.7109375" style="11" customWidth="1"/>
    <col min="1284" max="1284" width="25.7109375" style="11" customWidth="1"/>
    <col min="1285" max="1285" width="35.140625" style="11" customWidth="1"/>
    <col min="1286" max="1286" width="13.5703125" style="11" customWidth="1"/>
    <col min="1287" max="1287" width="17.7109375" style="11" customWidth="1"/>
    <col min="1288" max="1289" width="19" style="11" customWidth="1"/>
    <col min="1290" max="1290" width="13.85546875" style="11" customWidth="1"/>
    <col min="1291" max="1291" width="22" style="11" customWidth="1"/>
    <col min="1292" max="1292" width="24.42578125" style="11" customWidth="1"/>
    <col min="1293" max="1293" width="28.28515625" style="11" customWidth="1"/>
    <col min="1294" max="1536" width="9.140625" style="11"/>
    <col min="1537" max="1537" width="6.5703125" style="11" customWidth="1"/>
    <col min="1538" max="1538" width="12.85546875" style="11" customWidth="1"/>
    <col min="1539" max="1539" width="13.7109375" style="11" customWidth="1"/>
    <col min="1540" max="1540" width="25.7109375" style="11" customWidth="1"/>
    <col min="1541" max="1541" width="35.140625" style="11" customWidth="1"/>
    <col min="1542" max="1542" width="13.5703125" style="11" customWidth="1"/>
    <col min="1543" max="1543" width="17.7109375" style="11" customWidth="1"/>
    <col min="1544" max="1545" width="19" style="11" customWidth="1"/>
    <col min="1546" max="1546" width="13.85546875" style="11" customWidth="1"/>
    <col min="1547" max="1547" width="22" style="11" customWidth="1"/>
    <col min="1548" max="1548" width="24.42578125" style="11" customWidth="1"/>
    <col min="1549" max="1549" width="28.28515625" style="11" customWidth="1"/>
    <col min="1550" max="1792" width="9.140625" style="11"/>
    <col min="1793" max="1793" width="6.5703125" style="11" customWidth="1"/>
    <col min="1794" max="1794" width="12.85546875" style="11" customWidth="1"/>
    <col min="1795" max="1795" width="13.7109375" style="11" customWidth="1"/>
    <col min="1796" max="1796" width="25.7109375" style="11" customWidth="1"/>
    <col min="1797" max="1797" width="35.140625" style="11" customWidth="1"/>
    <col min="1798" max="1798" width="13.5703125" style="11" customWidth="1"/>
    <col min="1799" max="1799" width="17.7109375" style="11" customWidth="1"/>
    <col min="1800" max="1801" width="19" style="11" customWidth="1"/>
    <col min="1802" max="1802" width="13.85546875" style="11" customWidth="1"/>
    <col min="1803" max="1803" width="22" style="11" customWidth="1"/>
    <col min="1804" max="1804" width="24.42578125" style="11" customWidth="1"/>
    <col min="1805" max="1805" width="28.28515625" style="11" customWidth="1"/>
    <col min="1806" max="2048" width="9.140625" style="11"/>
    <col min="2049" max="2049" width="6.5703125" style="11" customWidth="1"/>
    <col min="2050" max="2050" width="12.85546875" style="11" customWidth="1"/>
    <col min="2051" max="2051" width="13.7109375" style="11" customWidth="1"/>
    <col min="2052" max="2052" width="25.7109375" style="11" customWidth="1"/>
    <col min="2053" max="2053" width="35.140625" style="11" customWidth="1"/>
    <col min="2054" max="2054" width="13.5703125" style="11" customWidth="1"/>
    <col min="2055" max="2055" width="17.7109375" style="11" customWidth="1"/>
    <col min="2056" max="2057" width="19" style="11" customWidth="1"/>
    <col min="2058" max="2058" width="13.85546875" style="11" customWidth="1"/>
    <col min="2059" max="2059" width="22" style="11" customWidth="1"/>
    <col min="2060" max="2060" width="24.42578125" style="11" customWidth="1"/>
    <col min="2061" max="2061" width="28.28515625" style="11" customWidth="1"/>
    <col min="2062" max="2304" width="9.140625" style="11"/>
    <col min="2305" max="2305" width="6.5703125" style="11" customWidth="1"/>
    <col min="2306" max="2306" width="12.85546875" style="11" customWidth="1"/>
    <col min="2307" max="2307" width="13.7109375" style="11" customWidth="1"/>
    <col min="2308" max="2308" width="25.7109375" style="11" customWidth="1"/>
    <col min="2309" max="2309" width="35.140625" style="11" customWidth="1"/>
    <col min="2310" max="2310" width="13.5703125" style="11" customWidth="1"/>
    <col min="2311" max="2311" width="17.7109375" style="11" customWidth="1"/>
    <col min="2312" max="2313" width="19" style="11" customWidth="1"/>
    <col min="2314" max="2314" width="13.85546875" style="11" customWidth="1"/>
    <col min="2315" max="2315" width="22" style="11" customWidth="1"/>
    <col min="2316" max="2316" width="24.42578125" style="11" customWidth="1"/>
    <col min="2317" max="2317" width="28.28515625" style="11" customWidth="1"/>
    <col min="2318" max="2560" width="9.140625" style="11"/>
    <col min="2561" max="2561" width="6.5703125" style="11" customWidth="1"/>
    <col min="2562" max="2562" width="12.85546875" style="11" customWidth="1"/>
    <col min="2563" max="2563" width="13.7109375" style="11" customWidth="1"/>
    <col min="2564" max="2564" width="25.7109375" style="11" customWidth="1"/>
    <col min="2565" max="2565" width="35.140625" style="11" customWidth="1"/>
    <col min="2566" max="2566" width="13.5703125" style="11" customWidth="1"/>
    <col min="2567" max="2567" width="17.7109375" style="11" customWidth="1"/>
    <col min="2568" max="2569" width="19" style="11" customWidth="1"/>
    <col min="2570" max="2570" width="13.85546875" style="11" customWidth="1"/>
    <col min="2571" max="2571" width="22" style="11" customWidth="1"/>
    <col min="2572" max="2572" width="24.42578125" style="11" customWidth="1"/>
    <col min="2573" max="2573" width="28.28515625" style="11" customWidth="1"/>
    <col min="2574" max="2816" width="9.140625" style="11"/>
    <col min="2817" max="2817" width="6.5703125" style="11" customWidth="1"/>
    <col min="2818" max="2818" width="12.85546875" style="11" customWidth="1"/>
    <col min="2819" max="2819" width="13.7109375" style="11" customWidth="1"/>
    <col min="2820" max="2820" width="25.7109375" style="11" customWidth="1"/>
    <col min="2821" max="2821" width="35.140625" style="11" customWidth="1"/>
    <col min="2822" max="2822" width="13.5703125" style="11" customWidth="1"/>
    <col min="2823" max="2823" width="17.7109375" style="11" customWidth="1"/>
    <col min="2824" max="2825" width="19" style="11" customWidth="1"/>
    <col min="2826" max="2826" width="13.85546875" style="11" customWidth="1"/>
    <col min="2827" max="2827" width="22" style="11" customWidth="1"/>
    <col min="2828" max="2828" width="24.42578125" style="11" customWidth="1"/>
    <col min="2829" max="2829" width="28.28515625" style="11" customWidth="1"/>
    <col min="2830" max="3072" width="9.140625" style="11"/>
    <col min="3073" max="3073" width="6.5703125" style="11" customWidth="1"/>
    <col min="3074" max="3074" width="12.85546875" style="11" customWidth="1"/>
    <col min="3075" max="3075" width="13.7109375" style="11" customWidth="1"/>
    <col min="3076" max="3076" width="25.7109375" style="11" customWidth="1"/>
    <col min="3077" max="3077" width="35.140625" style="11" customWidth="1"/>
    <col min="3078" max="3078" width="13.5703125" style="11" customWidth="1"/>
    <col min="3079" max="3079" width="17.7109375" style="11" customWidth="1"/>
    <col min="3080" max="3081" width="19" style="11" customWidth="1"/>
    <col min="3082" max="3082" width="13.85546875" style="11" customWidth="1"/>
    <col min="3083" max="3083" width="22" style="11" customWidth="1"/>
    <col min="3084" max="3084" width="24.42578125" style="11" customWidth="1"/>
    <col min="3085" max="3085" width="28.28515625" style="11" customWidth="1"/>
    <col min="3086" max="3328" width="9.140625" style="11"/>
    <col min="3329" max="3329" width="6.5703125" style="11" customWidth="1"/>
    <col min="3330" max="3330" width="12.85546875" style="11" customWidth="1"/>
    <col min="3331" max="3331" width="13.7109375" style="11" customWidth="1"/>
    <col min="3332" max="3332" width="25.7109375" style="11" customWidth="1"/>
    <col min="3333" max="3333" width="35.140625" style="11" customWidth="1"/>
    <col min="3334" max="3334" width="13.5703125" style="11" customWidth="1"/>
    <col min="3335" max="3335" width="17.7109375" style="11" customWidth="1"/>
    <col min="3336" max="3337" width="19" style="11" customWidth="1"/>
    <col min="3338" max="3338" width="13.85546875" style="11" customWidth="1"/>
    <col min="3339" max="3339" width="22" style="11" customWidth="1"/>
    <col min="3340" max="3340" width="24.42578125" style="11" customWidth="1"/>
    <col min="3341" max="3341" width="28.28515625" style="11" customWidth="1"/>
    <col min="3342" max="3584" width="9.140625" style="11"/>
    <col min="3585" max="3585" width="6.5703125" style="11" customWidth="1"/>
    <col min="3586" max="3586" width="12.85546875" style="11" customWidth="1"/>
    <col min="3587" max="3587" width="13.7109375" style="11" customWidth="1"/>
    <col min="3588" max="3588" width="25.7109375" style="11" customWidth="1"/>
    <col min="3589" max="3589" width="35.140625" style="11" customWidth="1"/>
    <col min="3590" max="3590" width="13.5703125" style="11" customWidth="1"/>
    <col min="3591" max="3591" width="17.7109375" style="11" customWidth="1"/>
    <col min="3592" max="3593" width="19" style="11" customWidth="1"/>
    <col min="3594" max="3594" width="13.85546875" style="11" customWidth="1"/>
    <col min="3595" max="3595" width="22" style="11" customWidth="1"/>
    <col min="3596" max="3596" width="24.42578125" style="11" customWidth="1"/>
    <col min="3597" max="3597" width="28.28515625" style="11" customWidth="1"/>
    <col min="3598" max="3840" width="9.140625" style="11"/>
    <col min="3841" max="3841" width="6.5703125" style="11" customWidth="1"/>
    <col min="3842" max="3842" width="12.85546875" style="11" customWidth="1"/>
    <col min="3843" max="3843" width="13.7109375" style="11" customWidth="1"/>
    <col min="3844" max="3844" width="25.7109375" style="11" customWidth="1"/>
    <col min="3845" max="3845" width="35.140625" style="11" customWidth="1"/>
    <col min="3846" max="3846" width="13.5703125" style="11" customWidth="1"/>
    <col min="3847" max="3847" width="17.7109375" style="11" customWidth="1"/>
    <col min="3848" max="3849" width="19" style="11" customWidth="1"/>
    <col min="3850" max="3850" width="13.85546875" style="11" customWidth="1"/>
    <col min="3851" max="3851" width="22" style="11" customWidth="1"/>
    <col min="3852" max="3852" width="24.42578125" style="11" customWidth="1"/>
    <col min="3853" max="3853" width="28.28515625" style="11" customWidth="1"/>
    <col min="3854" max="4096" width="9.140625" style="11"/>
    <col min="4097" max="4097" width="6.5703125" style="11" customWidth="1"/>
    <col min="4098" max="4098" width="12.85546875" style="11" customWidth="1"/>
    <col min="4099" max="4099" width="13.7109375" style="11" customWidth="1"/>
    <col min="4100" max="4100" width="25.7109375" style="11" customWidth="1"/>
    <col min="4101" max="4101" width="35.140625" style="11" customWidth="1"/>
    <col min="4102" max="4102" width="13.5703125" style="11" customWidth="1"/>
    <col min="4103" max="4103" width="17.7109375" style="11" customWidth="1"/>
    <col min="4104" max="4105" width="19" style="11" customWidth="1"/>
    <col min="4106" max="4106" width="13.85546875" style="11" customWidth="1"/>
    <col min="4107" max="4107" width="22" style="11" customWidth="1"/>
    <col min="4108" max="4108" width="24.42578125" style="11" customWidth="1"/>
    <col min="4109" max="4109" width="28.28515625" style="11" customWidth="1"/>
    <col min="4110" max="4352" width="9.140625" style="11"/>
    <col min="4353" max="4353" width="6.5703125" style="11" customWidth="1"/>
    <col min="4354" max="4354" width="12.85546875" style="11" customWidth="1"/>
    <col min="4355" max="4355" width="13.7109375" style="11" customWidth="1"/>
    <col min="4356" max="4356" width="25.7109375" style="11" customWidth="1"/>
    <col min="4357" max="4357" width="35.140625" style="11" customWidth="1"/>
    <col min="4358" max="4358" width="13.5703125" style="11" customWidth="1"/>
    <col min="4359" max="4359" width="17.7109375" style="11" customWidth="1"/>
    <col min="4360" max="4361" width="19" style="11" customWidth="1"/>
    <col min="4362" max="4362" width="13.85546875" style="11" customWidth="1"/>
    <col min="4363" max="4363" width="22" style="11" customWidth="1"/>
    <col min="4364" max="4364" width="24.42578125" style="11" customWidth="1"/>
    <col min="4365" max="4365" width="28.28515625" style="11" customWidth="1"/>
    <col min="4366" max="4608" width="9.140625" style="11"/>
    <col min="4609" max="4609" width="6.5703125" style="11" customWidth="1"/>
    <col min="4610" max="4610" width="12.85546875" style="11" customWidth="1"/>
    <col min="4611" max="4611" width="13.7109375" style="11" customWidth="1"/>
    <col min="4612" max="4612" width="25.7109375" style="11" customWidth="1"/>
    <col min="4613" max="4613" width="35.140625" style="11" customWidth="1"/>
    <col min="4614" max="4614" width="13.5703125" style="11" customWidth="1"/>
    <col min="4615" max="4615" width="17.7109375" style="11" customWidth="1"/>
    <col min="4616" max="4617" width="19" style="11" customWidth="1"/>
    <col min="4618" max="4618" width="13.85546875" style="11" customWidth="1"/>
    <col min="4619" max="4619" width="22" style="11" customWidth="1"/>
    <col min="4620" max="4620" width="24.42578125" style="11" customWidth="1"/>
    <col min="4621" max="4621" width="28.28515625" style="11" customWidth="1"/>
    <col min="4622" max="4864" width="9.140625" style="11"/>
    <col min="4865" max="4865" width="6.5703125" style="11" customWidth="1"/>
    <col min="4866" max="4866" width="12.85546875" style="11" customWidth="1"/>
    <col min="4867" max="4867" width="13.7109375" style="11" customWidth="1"/>
    <col min="4868" max="4868" width="25.7109375" style="11" customWidth="1"/>
    <col min="4869" max="4869" width="35.140625" style="11" customWidth="1"/>
    <col min="4870" max="4870" width="13.5703125" style="11" customWidth="1"/>
    <col min="4871" max="4871" width="17.7109375" style="11" customWidth="1"/>
    <col min="4872" max="4873" width="19" style="11" customWidth="1"/>
    <col min="4874" max="4874" width="13.85546875" style="11" customWidth="1"/>
    <col min="4875" max="4875" width="22" style="11" customWidth="1"/>
    <col min="4876" max="4876" width="24.42578125" style="11" customWidth="1"/>
    <col min="4877" max="4877" width="28.28515625" style="11" customWidth="1"/>
    <col min="4878" max="5120" width="9.140625" style="11"/>
    <col min="5121" max="5121" width="6.5703125" style="11" customWidth="1"/>
    <col min="5122" max="5122" width="12.85546875" style="11" customWidth="1"/>
    <col min="5123" max="5123" width="13.7109375" style="11" customWidth="1"/>
    <col min="5124" max="5124" width="25.7109375" style="11" customWidth="1"/>
    <col min="5125" max="5125" width="35.140625" style="11" customWidth="1"/>
    <col min="5126" max="5126" width="13.5703125" style="11" customWidth="1"/>
    <col min="5127" max="5127" width="17.7109375" style="11" customWidth="1"/>
    <col min="5128" max="5129" width="19" style="11" customWidth="1"/>
    <col min="5130" max="5130" width="13.85546875" style="11" customWidth="1"/>
    <col min="5131" max="5131" width="22" style="11" customWidth="1"/>
    <col min="5132" max="5132" width="24.42578125" style="11" customWidth="1"/>
    <col min="5133" max="5133" width="28.28515625" style="11" customWidth="1"/>
    <col min="5134" max="5376" width="9.140625" style="11"/>
    <col min="5377" max="5377" width="6.5703125" style="11" customWidth="1"/>
    <col min="5378" max="5378" width="12.85546875" style="11" customWidth="1"/>
    <col min="5379" max="5379" width="13.7109375" style="11" customWidth="1"/>
    <col min="5380" max="5380" width="25.7109375" style="11" customWidth="1"/>
    <col min="5381" max="5381" width="35.140625" style="11" customWidth="1"/>
    <col min="5382" max="5382" width="13.5703125" style="11" customWidth="1"/>
    <col min="5383" max="5383" width="17.7109375" style="11" customWidth="1"/>
    <col min="5384" max="5385" width="19" style="11" customWidth="1"/>
    <col min="5386" max="5386" width="13.85546875" style="11" customWidth="1"/>
    <col min="5387" max="5387" width="22" style="11" customWidth="1"/>
    <col min="5388" max="5388" width="24.42578125" style="11" customWidth="1"/>
    <col min="5389" max="5389" width="28.28515625" style="11" customWidth="1"/>
    <col min="5390" max="5632" width="9.140625" style="11"/>
    <col min="5633" max="5633" width="6.5703125" style="11" customWidth="1"/>
    <col min="5634" max="5634" width="12.85546875" style="11" customWidth="1"/>
    <col min="5635" max="5635" width="13.7109375" style="11" customWidth="1"/>
    <col min="5636" max="5636" width="25.7109375" style="11" customWidth="1"/>
    <col min="5637" max="5637" width="35.140625" style="11" customWidth="1"/>
    <col min="5638" max="5638" width="13.5703125" style="11" customWidth="1"/>
    <col min="5639" max="5639" width="17.7109375" style="11" customWidth="1"/>
    <col min="5640" max="5641" width="19" style="11" customWidth="1"/>
    <col min="5642" max="5642" width="13.85546875" style="11" customWidth="1"/>
    <col min="5643" max="5643" width="22" style="11" customWidth="1"/>
    <col min="5644" max="5644" width="24.42578125" style="11" customWidth="1"/>
    <col min="5645" max="5645" width="28.28515625" style="11" customWidth="1"/>
    <col min="5646" max="5888" width="9.140625" style="11"/>
    <col min="5889" max="5889" width="6.5703125" style="11" customWidth="1"/>
    <col min="5890" max="5890" width="12.85546875" style="11" customWidth="1"/>
    <col min="5891" max="5891" width="13.7109375" style="11" customWidth="1"/>
    <col min="5892" max="5892" width="25.7109375" style="11" customWidth="1"/>
    <col min="5893" max="5893" width="35.140625" style="11" customWidth="1"/>
    <col min="5894" max="5894" width="13.5703125" style="11" customWidth="1"/>
    <col min="5895" max="5895" width="17.7109375" style="11" customWidth="1"/>
    <col min="5896" max="5897" width="19" style="11" customWidth="1"/>
    <col min="5898" max="5898" width="13.85546875" style="11" customWidth="1"/>
    <col min="5899" max="5899" width="22" style="11" customWidth="1"/>
    <col min="5900" max="5900" width="24.42578125" style="11" customWidth="1"/>
    <col min="5901" max="5901" width="28.28515625" style="11" customWidth="1"/>
    <col min="5902" max="6144" width="9.140625" style="11"/>
    <col min="6145" max="6145" width="6.5703125" style="11" customWidth="1"/>
    <col min="6146" max="6146" width="12.85546875" style="11" customWidth="1"/>
    <col min="6147" max="6147" width="13.7109375" style="11" customWidth="1"/>
    <col min="6148" max="6148" width="25.7109375" style="11" customWidth="1"/>
    <col min="6149" max="6149" width="35.140625" style="11" customWidth="1"/>
    <col min="6150" max="6150" width="13.5703125" style="11" customWidth="1"/>
    <col min="6151" max="6151" width="17.7109375" style="11" customWidth="1"/>
    <col min="6152" max="6153" width="19" style="11" customWidth="1"/>
    <col min="6154" max="6154" width="13.85546875" style="11" customWidth="1"/>
    <col min="6155" max="6155" width="22" style="11" customWidth="1"/>
    <col min="6156" max="6156" width="24.42578125" style="11" customWidth="1"/>
    <col min="6157" max="6157" width="28.28515625" style="11" customWidth="1"/>
    <col min="6158" max="6400" width="9.140625" style="11"/>
    <col min="6401" max="6401" width="6.5703125" style="11" customWidth="1"/>
    <col min="6402" max="6402" width="12.85546875" style="11" customWidth="1"/>
    <col min="6403" max="6403" width="13.7109375" style="11" customWidth="1"/>
    <col min="6404" max="6404" width="25.7109375" style="11" customWidth="1"/>
    <col min="6405" max="6405" width="35.140625" style="11" customWidth="1"/>
    <col min="6406" max="6406" width="13.5703125" style="11" customWidth="1"/>
    <col min="6407" max="6407" width="17.7109375" style="11" customWidth="1"/>
    <col min="6408" max="6409" width="19" style="11" customWidth="1"/>
    <col min="6410" max="6410" width="13.85546875" style="11" customWidth="1"/>
    <col min="6411" max="6411" width="22" style="11" customWidth="1"/>
    <col min="6412" max="6412" width="24.42578125" style="11" customWidth="1"/>
    <col min="6413" max="6413" width="28.28515625" style="11" customWidth="1"/>
    <col min="6414" max="6656" width="9.140625" style="11"/>
    <col min="6657" max="6657" width="6.5703125" style="11" customWidth="1"/>
    <col min="6658" max="6658" width="12.85546875" style="11" customWidth="1"/>
    <col min="6659" max="6659" width="13.7109375" style="11" customWidth="1"/>
    <col min="6660" max="6660" width="25.7109375" style="11" customWidth="1"/>
    <col min="6661" max="6661" width="35.140625" style="11" customWidth="1"/>
    <col min="6662" max="6662" width="13.5703125" style="11" customWidth="1"/>
    <col min="6663" max="6663" width="17.7109375" style="11" customWidth="1"/>
    <col min="6664" max="6665" width="19" style="11" customWidth="1"/>
    <col min="6666" max="6666" width="13.85546875" style="11" customWidth="1"/>
    <col min="6667" max="6667" width="22" style="11" customWidth="1"/>
    <col min="6668" max="6668" width="24.42578125" style="11" customWidth="1"/>
    <col min="6669" max="6669" width="28.28515625" style="11" customWidth="1"/>
    <col min="6670" max="6912" width="9.140625" style="11"/>
    <col min="6913" max="6913" width="6.5703125" style="11" customWidth="1"/>
    <col min="6914" max="6914" width="12.85546875" style="11" customWidth="1"/>
    <col min="6915" max="6915" width="13.7109375" style="11" customWidth="1"/>
    <col min="6916" max="6916" width="25.7109375" style="11" customWidth="1"/>
    <col min="6917" max="6917" width="35.140625" style="11" customWidth="1"/>
    <col min="6918" max="6918" width="13.5703125" style="11" customWidth="1"/>
    <col min="6919" max="6919" width="17.7109375" style="11" customWidth="1"/>
    <col min="6920" max="6921" width="19" style="11" customWidth="1"/>
    <col min="6922" max="6922" width="13.85546875" style="11" customWidth="1"/>
    <col min="6923" max="6923" width="22" style="11" customWidth="1"/>
    <col min="6924" max="6924" width="24.42578125" style="11" customWidth="1"/>
    <col min="6925" max="6925" width="28.28515625" style="11" customWidth="1"/>
    <col min="6926" max="7168" width="9.140625" style="11"/>
    <col min="7169" max="7169" width="6.5703125" style="11" customWidth="1"/>
    <col min="7170" max="7170" width="12.85546875" style="11" customWidth="1"/>
    <col min="7171" max="7171" width="13.7109375" style="11" customWidth="1"/>
    <col min="7172" max="7172" width="25.7109375" style="11" customWidth="1"/>
    <col min="7173" max="7173" width="35.140625" style="11" customWidth="1"/>
    <col min="7174" max="7174" width="13.5703125" style="11" customWidth="1"/>
    <col min="7175" max="7175" width="17.7109375" style="11" customWidth="1"/>
    <col min="7176" max="7177" width="19" style="11" customWidth="1"/>
    <col min="7178" max="7178" width="13.85546875" style="11" customWidth="1"/>
    <col min="7179" max="7179" width="22" style="11" customWidth="1"/>
    <col min="7180" max="7180" width="24.42578125" style="11" customWidth="1"/>
    <col min="7181" max="7181" width="28.28515625" style="11" customWidth="1"/>
    <col min="7182" max="7424" width="9.140625" style="11"/>
    <col min="7425" max="7425" width="6.5703125" style="11" customWidth="1"/>
    <col min="7426" max="7426" width="12.85546875" style="11" customWidth="1"/>
    <col min="7427" max="7427" width="13.7109375" style="11" customWidth="1"/>
    <col min="7428" max="7428" width="25.7109375" style="11" customWidth="1"/>
    <col min="7429" max="7429" width="35.140625" style="11" customWidth="1"/>
    <col min="7430" max="7430" width="13.5703125" style="11" customWidth="1"/>
    <col min="7431" max="7431" width="17.7109375" style="11" customWidth="1"/>
    <col min="7432" max="7433" width="19" style="11" customWidth="1"/>
    <col min="7434" max="7434" width="13.85546875" style="11" customWidth="1"/>
    <col min="7435" max="7435" width="22" style="11" customWidth="1"/>
    <col min="7436" max="7436" width="24.42578125" style="11" customWidth="1"/>
    <col min="7437" max="7437" width="28.28515625" style="11" customWidth="1"/>
    <col min="7438" max="7680" width="9.140625" style="11"/>
    <col min="7681" max="7681" width="6.5703125" style="11" customWidth="1"/>
    <col min="7682" max="7682" width="12.85546875" style="11" customWidth="1"/>
    <col min="7683" max="7683" width="13.7109375" style="11" customWidth="1"/>
    <col min="7684" max="7684" width="25.7109375" style="11" customWidth="1"/>
    <col min="7685" max="7685" width="35.140625" style="11" customWidth="1"/>
    <col min="7686" max="7686" width="13.5703125" style="11" customWidth="1"/>
    <col min="7687" max="7687" width="17.7109375" style="11" customWidth="1"/>
    <col min="7688" max="7689" width="19" style="11" customWidth="1"/>
    <col min="7690" max="7690" width="13.85546875" style="11" customWidth="1"/>
    <col min="7691" max="7691" width="22" style="11" customWidth="1"/>
    <col min="7692" max="7692" width="24.42578125" style="11" customWidth="1"/>
    <col min="7693" max="7693" width="28.28515625" style="11" customWidth="1"/>
    <col min="7694" max="7936" width="9.140625" style="11"/>
    <col min="7937" max="7937" width="6.5703125" style="11" customWidth="1"/>
    <col min="7938" max="7938" width="12.85546875" style="11" customWidth="1"/>
    <col min="7939" max="7939" width="13.7109375" style="11" customWidth="1"/>
    <col min="7940" max="7940" width="25.7109375" style="11" customWidth="1"/>
    <col min="7941" max="7941" width="35.140625" style="11" customWidth="1"/>
    <col min="7942" max="7942" width="13.5703125" style="11" customWidth="1"/>
    <col min="7943" max="7943" width="17.7109375" style="11" customWidth="1"/>
    <col min="7944" max="7945" width="19" style="11" customWidth="1"/>
    <col min="7946" max="7946" width="13.85546875" style="11" customWidth="1"/>
    <col min="7947" max="7947" width="22" style="11" customWidth="1"/>
    <col min="7948" max="7948" width="24.42578125" style="11" customWidth="1"/>
    <col min="7949" max="7949" width="28.28515625" style="11" customWidth="1"/>
    <col min="7950" max="8192" width="9.140625" style="11"/>
    <col min="8193" max="8193" width="6.5703125" style="11" customWidth="1"/>
    <col min="8194" max="8194" width="12.85546875" style="11" customWidth="1"/>
    <col min="8195" max="8195" width="13.7109375" style="11" customWidth="1"/>
    <col min="8196" max="8196" width="25.7109375" style="11" customWidth="1"/>
    <col min="8197" max="8197" width="35.140625" style="11" customWidth="1"/>
    <col min="8198" max="8198" width="13.5703125" style="11" customWidth="1"/>
    <col min="8199" max="8199" width="17.7109375" style="11" customWidth="1"/>
    <col min="8200" max="8201" width="19" style="11" customWidth="1"/>
    <col min="8202" max="8202" width="13.85546875" style="11" customWidth="1"/>
    <col min="8203" max="8203" width="22" style="11" customWidth="1"/>
    <col min="8204" max="8204" width="24.42578125" style="11" customWidth="1"/>
    <col min="8205" max="8205" width="28.28515625" style="11" customWidth="1"/>
    <col min="8206" max="8448" width="9.140625" style="11"/>
    <col min="8449" max="8449" width="6.5703125" style="11" customWidth="1"/>
    <col min="8450" max="8450" width="12.85546875" style="11" customWidth="1"/>
    <col min="8451" max="8451" width="13.7109375" style="11" customWidth="1"/>
    <col min="8452" max="8452" width="25.7109375" style="11" customWidth="1"/>
    <col min="8453" max="8453" width="35.140625" style="11" customWidth="1"/>
    <col min="8454" max="8454" width="13.5703125" style="11" customWidth="1"/>
    <col min="8455" max="8455" width="17.7109375" style="11" customWidth="1"/>
    <col min="8456" max="8457" width="19" style="11" customWidth="1"/>
    <col min="8458" max="8458" width="13.85546875" style="11" customWidth="1"/>
    <col min="8459" max="8459" width="22" style="11" customWidth="1"/>
    <col min="8460" max="8460" width="24.42578125" style="11" customWidth="1"/>
    <col min="8461" max="8461" width="28.28515625" style="11" customWidth="1"/>
    <col min="8462" max="8704" width="9.140625" style="11"/>
    <col min="8705" max="8705" width="6.5703125" style="11" customWidth="1"/>
    <col min="8706" max="8706" width="12.85546875" style="11" customWidth="1"/>
    <col min="8707" max="8707" width="13.7109375" style="11" customWidth="1"/>
    <col min="8708" max="8708" width="25.7109375" style="11" customWidth="1"/>
    <col min="8709" max="8709" width="35.140625" style="11" customWidth="1"/>
    <col min="8710" max="8710" width="13.5703125" style="11" customWidth="1"/>
    <col min="8711" max="8711" width="17.7109375" style="11" customWidth="1"/>
    <col min="8712" max="8713" width="19" style="11" customWidth="1"/>
    <col min="8714" max="8714" width="13.85546875" style="11" customWidth="1"/>
    <col min="8715" max="8715" width="22" style="11" customWidth="1"/>
    <col min="8716" max="8716" width="24.42578125" style="11" customWidth="1"/>
    <col min="8717" max="8717" width="28.28515625" style="11" customWidth="1"/>
    <col min="8718" max="8960" width="9.140625" style="11"/>
    <col min="8961" max="8961" width="6.5703125" style="11" customWidth="1"/>
    <col min="8962" max="8962" width="12.85546875" style="11" customWidth="1"/>
    <col min="8963" max="8963" width="13.7109375" style="11" customWidth="1"/>
    <col min="8964" max="8964" width="25.7109375" style="11" customWidth="1"/>
    <col min="8965" max="8965" width="35.140625" style="11" customWidth="1"/>
    <col min="8966" max="8966" width="13.5703125" style="11" customWidth="1"/>
    <col min="8967" max="8967" width="17.7109375" style="11" customWidth="1"/>
    <col min="8968" max="8969" width="19" style="11" customWidth="1"/>
    <col min="8970" max="8970" width="13.85546875" style="11" customWidth="1"/>
    <col min="8971" max="8971" width="22" style="11" customWidth="1"/>
    <col min="8972" max="8972" width="24.42578125" style="11" customWidth="1"/>
    <col min="8973" max="8973" width="28.28515625" style="11" customWidth="1"/>
    <col min="8974" max="9216" width="9.140625" style="11"/>
    <col min="9217" max="9217" width="6.5703125" style="11" customWidth="1"/>
    <col min="9218" max="9218" width="12.85546875" style="11" customWidth="1"/>
    <col min="9219" max="9219" width="13.7109375" style="11" customWidth="1"/>
    <col min="9220" max="9220" width="25.7109375" style="11" customWidth="1"/>
    <col min="9221" max="9221" width="35.140625" style="11" customWidth="1"/>
    <col min="9222" max="9222" width="13.5703125" style="11" customWidth="1"/>
    <col min="9223" max="9223" width="17.7109375" style="11" customWidth="1"/>
    <col min="9224" max="9225" width="19" style="11" customWidth="1"/>
    <col min="9226" max="9226" width="13.85546875" style="11" customWidth="1"/>
    <col min="9227" max="9227" width="22" style="11" customWidth="1"/>
    <col min="9228" max="9228" width="24.42578125" style="11" customWidth="1"/>
    <col min="9229" max="9229" width="28.28515625" style="11" customWidth="1"/>
    <col min="9230" max="9472" width="9.140625" style="11"/>
    <col min="9473" max="9473" width="6.5703125" style="11" customWidth="1"/>
    <col min="9474" max="9474" width="12.85546875" style="11" customWidth="1"/>
    <col min="9475" max="9475" width="13.7109375" style="11" customWidth="1"/>
    <col min="9476" max="9476" width="25.7109375" style="11" customWidth="1"/>
    <col min="9477" max="9477" width="35.140625" style="11" customWidth="1"/>
    <col min="9478" max="9478" width="13.5703125" style="11" customWidth="1"/>
    <col min="9479" max="9479" width="17.7109375" style="11" customWidth="1"/>
    <col min="9480" max="9481" width="19" style="11" customWidth="1"/>
    <col min="9482" max="9482" width="13.85546875" style="11" customWidth="1"/>
    <col min="9483" max="9483" width="22" style="11" customWidth="1"/>
    <col min="9484" max="9484" width="24.42578125" style="11" customWidth="1"/>
    <col min="9485" max="9485" width="28.28515625" style="11" customWidth="1"/>
    <col min="9486" max="9728" width="9.140625" style="11"/>
    <col min="9729" max="9729" width="6.5703125" style="11" customWidth="1"/>
    <col min="9730" max="9730" width="12.85546875" style="11" customWidth="1"/>
    <col min="9731" max="9731" width="13.7109375" style="11" customWidth="1"/>
    <col min="9732" max="9732" width="25.7109375" style="11" customWidth="1"/>
    <col min="9733" max="9733" width="35.140625" style="11" customWidth="1"/>
    <col min="9734" max="9734" width="13.5703125" style="11" customWidth="1"/>
    <col min="9735" max="9735" width="17.7109375" style="11" customWidth="1"/>
    <col min="9736" max="9737" width="19" style="11" customWidth="1"/>
    <col min="9738" max="9738" width="13.85546875" style="11" customWidth="1"/>
    <col min="9739" max="9739" width="22" style="11" customWidth="1"/>
    <col min="9740" max="9740" width="24.42578125" style="11" customWidth="1"/>
    <col min="9741" max="9741" width="28.28515625" style="11" customWidth="1"/>
    <col min="9742" max="9984" width="9.140625" style="11"/>
    <col min="9985" max="9985" width="6.5703125" style="11" customWidth="1"/>
    <col min="9986" max="9986" width="12.85546875" style="11" customWidth="1"/>
    <col min="9987" max="9987" width="13.7109375" style="11" customWidth="1"/>
    <col min="9988" max="9988" width="25.7109375" style="11" customWidth="1"/>
    <col min="9989" max="9989" width="35.140625" style="11" customWidth="1"/>
    <col min="9990" max="9990" width="13.5703125" style="11" customWidth="1"/>
    <col min="9991" max="9991" width="17.7109375" style="11" customWidth="1"/>
    <col min="9992" max="9993" width="19" style="11" customWidth="1"/>
    <col min="9994" max="9994" width="13.85546875" style="11" customWidth="1"/>
    <col min="9995" max="9995" width="22" style="11" customWidth="1"/>
    <col min="9996" max="9996" width="24.42578125" style="11" customWidth="1"/>
    <col min="9997" max="9997" width="28.28515625" style="11" customWidth="1"/>
    <col min="9998" max="10240" width="9.140625" style="11"/>
    <col min="10241" max="10241" width="6.5703125" style="11" customWidth="1"/>
    <col min="10242" max="10242" width="12.85546875" style="11" customWidth="1"/>
    <col min="10243" max="10243" width="13.7109375" style="11" customWidth="1"/>
    <col min="10244" max="10244" width="25.7109375" style="11" customWidth="1"/>
    <col min="10245" max="10245" width="35.140625" style="11" customWidth="1"/>
    <col min="10246" max="10246" width="13.5703125" style="11" customWidth="1"/>
    <col min="10247" max="10247" width="17.7109375" style="11" customWidth="1"/>
    <col min="10248" max="10249" width="19" style="11" customWidth="1"/>
    <col min="10250" max="10250" width="13.85546875" style="11" customWidth="1"/>
    <col min="10251" max="10251" width="22" style="11" customWidth="1"/>
    <col min="10252" max="10252" width="24.42578125" style="11" customWidth="1"/>
    <col min="10253" max="10253" width="28.28515625" style="11" customWidth="1"/>
    <col min="10254" max="10496" width="9.140625" style="11"/>
    <col min="10497" max="10497" width="6.5703125" style="11" customWidth="1"/>
    <col min="10498" max="10498" width="12.85546875" style="11" customWidth="1"/>
    <col min="10499" max="10499" width="13.7109375" style="11" customWidth="1"/>
    <col min="10500" max="10500" width="25.7109375" style="11" customWidth="1"/>
    <col min="10501" max="10501" width="35.140625" style="11" customWidth="1"/>
    <col min="10502" max="10502" width="13.5703125" style="11" customWidth="1"/>
    <col min="10503" max="10503" width="17.7109375" style="11" customWidth="1"/>
    <col min="10504" max="10505" width="19" style="11" customWidth="1"/>
    <col min="10506" max="10506" width="13.85546875" style="11" customWidth="1"/>
    <col min="10507" max="10507" width="22" style="11" customWidth="1"/>
    <col min="10508" max="10508" width="24.42578125" style="11" customWidth="1"/>
    <col min="10509" max="10509" width="28.28515625" style="11" customWidth="1"/>
    <col min="10510" max="10752" width="9.140625" style="11"/>
    <col min="10753" max="10753" width="6.5703125" style="11" customWidth="1"/>
    <col min="10754" max="10754" width="12.85546875" style="11" customWidth="1"/>
    <col min="10755" max="10755" width="13.7109375" style="11" customWidth="1"/>
    <col min="10756" max="10756" width="25.7109375" style="11" customWidth="1"/>
    <col min="10757" max="10757" width="35.140625" style="11" customWidth="1"/>
    <col min="10758" max="10758" width="13.5703125" style="11" customWidth="1"/>
    <col min="10759" max="10759" width="17.7109375" style="11" customWidth="1"/>
    <col min="10760" max="10761" width="19" style="11" customWidth="1"/>
    <col min="10762" max="10762" width="13.85546875" style="11" customWidth="1"/>
    <col min="10763" max="10763" width="22" style="11" customWidth="1"/>
    <col min="10764" max="10764" width="24.42578125" style="11" customWidth="1"/>
    <col min="10765" max="10765" width="28.28515625" style="11" customWidth="1"/>
    <col min="10766" max="11008" width="9.140625" style="11"/>
    <col min="11009" max="11009" width="6.5703125" style="11" customWidth="1"/>
    <col min="11010" max="11010" width="12.85546875" style="11" customWidth="1"/>
    <col min="11011" max="11011" width="13.7109375" style="11" customWidth="1"/>
    <col min="11012" max="11012" width="25.7109375" style="11" customWidth="1"/>
    <col min="11013" max="11013" width="35.140625" style="11" customWidth="1"/>
    <col min="11014" max="11014" width="13.5703125" style="11" customWidth="1"/>
    <col min="11015" max="11015" width="17.7109375" style="11" customWidth="1"/>
    <col min="11016" max="11017" width="19" style="11" customWidth="1"/>
    <col min="11018" max="11018" width="13.85546875" style="11" customWidth="1"/>
    <col min="11019" max="11019" width="22" style="11" customWidth="1"/>
    <col min="11020" max="11020" width="24.42578125" style="11" customWidth="1"/>
    <col min="11021" max="11021" width="28.28515625" style="11" customWidth="1"/>
    <col min="11022" max="11264" width="9.140625" style="11"/>
    <col min="11265" max="11265" width="6.5703125" style="11" customWidth="1"/>
    <col min="11266" max="11266" width="12.85546875" style="11" customWidth="1"/>
    <col min="11267" max="11267" width="13.7109375" style="11" customWidth="1"/>
    <col min="11268" max="11268" width="25.7109375" style="11" customWidth="1"/>
    <col min="11269" max="11269" width="35.140625" style="11" customWidth="1"/>
    <col min="11270" max="11270" width="13.5703125" style="11" customWidth="1"/>
    <col min="11271" max="11271" width="17.7109375" style="11" customWidth="1"/>
    <col min="11272" max="11273" width="19" style="11" customWidth="1"/>
    <col min="11274" max="11274" width="13.85546875" style="11" customWidth="1"/>
    <col min="11275" max="11275" width="22" style="11" customWidth="1"/>
    <col min="11276" max="11276" width="24.42578125" style="11" customWidth="1"/>
    <col min="11277" max="11277" width="28.28515625" style="11" customWidth="1"/>
    <col min="11278" max="11520" width="9.140625" style="11"/>
    <col min="11521" max="11521" width="6.5703125" style="11" customWidth="1"/>
    <col min="11522" max="11522" width="12.85546875" style="11" customWidth="1"/>
    <col min="11523" max="11523" width="13.7109375" style="11" customWidth="1"/>
    <col min="11524" max="11524" width="25.7109375" style="11" customWidth="1"/>
    <col min="11525" max="11525" width="35.140625" style="11" customWidth="1"/>
    <col min="11526" max="11526" width="13.5703125" style="11" customWidth="1"/>
    <col min="11527" max="11527" width="17.7109375" style="11" customWidth="1"/>
    <col min="11528" max="11529" width="19" style="11" customWidth="1"/>
    <col min="11530" max="11530" width="13.85546875" style="11" customWidth="1"/>
    <col min="11531" max="11531" width="22" style="11" customWidth="1"/>
    <col min="11532" max="11532" width="24.42578125" style="11" customWidth="1"/>
    <col min="11533" max="11533" width="28.28515625" style="11" customWidth="1"/>
    <col min="11534" max="11776" width="9.140625" style="11"/>
    <col min="11777" max="11777" width="6.5703125" style="11" customWidth="1"/>
    <col min="11778" max="11778" width="12.85546875" style="11" customWidth="1"/>
    <col min="11779" max="11779" width="13.7109375" style="11" customWidth="1"/>
    <col min="11780" max="11780" width="25.7109375" style="11" customWidth="1"/>
    <col min="11781" max="11781" width="35.140625" style="11" customWidth="1"/>
    <col min="11782" max="11782" width="13.5703125" style="11" customWidth="1"/>
    <col min="11783" max="11783" width="17.7109375" style="11" customWidth="1"/>
    <col min="11784" max="11785" width="19" style="11" customWidth="1"/>
    <col min="11786" max="11786" width="13.85546875" style="11" customWidth="1"/>
    <col min="11787" max="11787" width="22" style="11" customWidth="1"/>
    <col min="11788" max="11788" width="24.42578125" style="11" customWidth="1"/>
    <col min="11789" max="11789" width="28.28515625" style="11" customWidth="1"/>
    <col min="11790" max="12032" width="9.140625" style="11"/>
    <col min="12033" max="12033" width="6.5703125" style="11" customWidth="1"/>
    <col min="12034" max="12034" width="12.85546875" style="11" customWidth="1"/>
    <col min="12035" max="12035" width="13.7109375" style="11" customWidth="1"/>
    <col min="12036" max="12036" width="25.7109375" style="11" customWidth="1"/>
    <col min="12037" max="12037" width="35.140625" style="11" customWidth="1"/>
    <col min="12038" max="12038" width="13.5703125" style="11" customWidth="1"/>
    <col min="12039" max="12039" width="17.7109375" style="11" customWidth="1"/>
    <col min="12040" max="12041" width="19" style="11" customWidth="1"/>
    <col min="12042" max="12042" width="13.85546875" style="11" customWidth="1"/>
    <col min="12043" max="12043" width="22" style="11" customWidth="1"/>
    <col min="12044" max="12044" width="24.42578125" style="11" customWidth="1"/>
    <col min="12045" max="12045" width="28.28515625" style="11" customWidth="1"/>
    <col min="12046" max="12288" width="9.140625" style="11"/>
    <col min="12289" max="12289" width="6.5703125" style="11" customWidth="1"/>
    <col min="12290" max="12290" width="12.85546875" style="11" customWidth="1"/>
    <col min="12291" max="12291" width="13.7109375" style="11" customWidth="1"/>
    <col min="12292" max="12292" width="25.7109375" style="11" customWidth="1"/>
    <col min="12293" max="12293" width="35.140625" style="11" customWidth="1"/>
    <col min="12294" max="12294" width="13.5703125" style="11" customWidth="1"/>
    <col min="12295" max="12295" width="17.7109375" style="11" customWidth="1"/>
    <col min="12296" max="12297" width="19" style="11" customWidth="1"/>
    <col min="12298" max="12298" width="13.85546875" style="11" customWidth="1"/>
    <col min="12299" max="12299" width="22" style="11" customWidth="1"/>
    <col min="12300" max="12300" width="24.42578125" style="11" customWidth="1"/>
    <col min="12301" max="12301" width="28.28515625" style="11" customWidth="1"/>
    <col min="12302" max="12544" width="9.140625" style="11"/>
    <col min="12545" max="12545" width="6.5703125" style="11" customWidth="1"/>
    <col min="12546" max="12546" width="12.85546875" style="11" customWidth="1"/>
    <col min="12547" max="12547" width="13.7109375" style="11" customWidth="1"/>
    <col min="12548" max="12548" width="25.7109375" style="11" customWidth="1"/>
    <col min="12549" max="12549" width="35.140625" style="11" customWidth="1"/>
    <col min="12550" max="12550" width="13.5703125" style="11" customWidth="1"/>
    <col min="12551" max="12551" width="17.7109375" style="11" customWidth="1"/>
    <col min="12552" max="12553" width="19" style="11" customWidth="1"/>
    <col min="12554" max="12554" width="13.85546875" style="11" customWidth="1"/>
    <col min="12555" max="12555" width="22" style="11" customWidth="1"/>
    <col min="12556" max="12556" width="24.42578125" style="11" customWidth="1"/>
    <col min="12557" max="12557" width="28.28515625" style="11" customWidth="1"/>
    <col min="12558" max="12800" width="9.140625" style="11"/>
    <col min="12801" max="12801" width="6.5703125" style="11" customWidth="1"/>
    <col min="12802" max="12802" width="12.85546875" style="11" customWidth="1"/>
    <col min="12803" max="12803" width="13.7109375" style="11" customWidth="1"/>
    <col min="12804" max="12804" width="25.7109375" style="11" customWidth="1"/>
    <col min="12805" max="12805" width="35.140625" style="11" customWidth="1"/>
    <col min="12806" max="12806" width="13.5703125" style="11" customWidth="1"/>
    <col min="12807" max="12807" width="17.7109375" style="11" customWidth="1"/>
    <col min="12808" max="12809" width="19" style="11" customWidth="1"/>
    <col min="12810" max="12810" width="13.85546875" style="11" customWidth="1"/>
    <col min="12811" max="12811" width="22" style="11" customWidth="1"/>
    <col min="12812" max="12812" width="24.42578125" style="11" customWidth="1"/>
    <col min="12813" max="12813" width="28.28515625" style="11" customWidth="1"/>
    <col min="12814" max="13056" width="9.140625" style="11"/>
    <col min="13057" max="13057" width="6.5703125" style="11" customWidth="1"/>
    <col min="13058" max="13058" width="12.85546875" style="11" customWidth="1"/>
    <col min="13059" max="13059" width="13.7109375" style="11" customWidth="1"/>
    <col min="13060" max="13060" width="25.7109375" style="11" customWidth="1"/>
    <col min="13061" max="13061" width="35.140625" style="11" customWidth="1"/>
    <col min="13062" max="13062" width="13.5703125" style="11" customWidth="1"/>
    <col min="13063" max="13063" width="17.7109375" style="11" customWidth="1"/>
    <col min="13064" max="13065" width="19" style="11" customWidth="1"/>
    <col min="13066" max="13066" width="13.85546875" style="11" customWidth="1"/>
    <col min="13067" max="13067" width="22" style="11" customWidth="1"/>
    <col min="13068" max="13068" width="24.42578125" style="11" customWidth="1"/>
    <col min="13069" max="13069" width="28.28515625" style="11" customWidth="1"/>
    <col min="13070" max="13312" width="9.140625" style="11"/>
    <col min="13313" max="13313" width="6.5703125" style="11" customWidth="1"/>
    <col min="13314" max="13314" width="12.85546875" style="11" customWidth="1"/>
    <col min="13315" max="13315" width="13.7109375" style="11" customWidth="1"/>
    <col min="13316" max="13316" width="25.7109375" style="11" customWidth="1"/>
    <col min="13317" max="13317" width="35.140625" style="11" customWidth="1"/>
    <col min="13318" max="13318" width="13.5703125" style="11" customWidth="1"/>
    <col min="13319" max="13319" width="17.7109375" style="11" customWidth="1"/>
    <col min="13320" max="13321" width="19" style="11" customWidth="1"/>
    <col min="13322" max="13322" width="13.85546875" style="11" customWidth="1"/>
    <col min="13323" max="13323" width="22" style="11" customWidth="1"/>
    <col min="13324" max="13324" width="24.42578125" style="11" customWidth="1"/>
    <col min="13325" max="13325" width="28.28515625" style="11" customWidth="1"/>
    <col min="13326" max="13568" width="9.140625" style="11"/>
    <col min="13569" max="13569" width="6.5703125" style="11" customWidth="1"/>
    <col min="13570" max="13570" width="12.85546875" style="11" customWidth="1"/>
    <col min="13571" max="13571" width="13.7109375" style="11" customWidth="1"/>
    <col min="13572" max="13572" width="25.7109375" style="11" customWidth="1"/>
    <col min="13573" max="13573" width="35.140625" style="11" customWidth="1"/>
    <col min="13574" max="13574" width="13.5703125" style="11" customWidth="1"/>
    <col min="13575" max="13575" width="17.7109375" style="11" customWidth="1"/>
    <col min="13576" max="13577" width="19" style="11" customWidth="1"/>
    <col min="13578" max="13578" width="13.85546875" style="11" customWidth="1"/>
    <col min="13579" max="13579" width="22" style="11" customWidth="1"/>
    <col min="13580" max="13580" width="24.42578125" style="11" customWidth="1"/>
    <col min="13581" max="13581" width="28.28515625" style="11" customWidth="1"/>
    <col min="13582" max="13824" width="9.140625" style="11"/>
    <col min="13825" max="13825" width="6.5703125" style="11" customWidth="1"/>
    <col min="13826" max="13826" width="12.85546875" style="11" customWidth="1"/>
    <col min="13827" max="13827" width="13.7109375" style="11" customWidth="1"/>
    <col min="13828" max="13828" width="25.7109375" style="11" customWidth="1"/>
    <col min="13829" max="13829" width="35.140625" style="11" customWidth="1"/>
    <col min="13830" max="13830" width="13.5703125" style="11" customWidth="1"/>
    <col min="13831" max="13831" width="17.7109375" style="11" customWidth="1"/>
    <col min="13832" max="13833" width="19" style="11" customWidth="1"/>
    <col min="13834" max="13834" width="13.85546875" style="11" customWidth="1"/>
    <col min="13835" max="13835" width="22" style="11" customWidth="1"/>
    <col min="13836" max="13836" width="24.42578125" style="11" customWidth="1"/>
    <col min="13837" max="13837" width="28.28515625" style="11" customWidth="1"/>
    <col min="13838" max="14080" width="9.140625" style="11"/>
    <col min="14081" max="14081" width="6.5703125" style="11" customWidth="1"/>
    <col min="14082" max="14082" width="12.85546875" style="11" customWidth="1"/>
    <col min="14083" max="14083" width="13.7109375" style="11" customWidth="1"/>
    <col min="14084" max="14084" width="25.7109375" style="11" customWidth="1"/>
    <col min="14085" max="14085" width="35.140625" style="11" customWidth="1"/>
    <col min="14086" max="14086" width="13.5703125" style="11" customWidth="1"/>
    <col min="14087" max="14087" width="17.7109375" style="11" customWidth="1"/>
    <col min="14088" max="14089" width="19" style="11" customWidth="1"/>
    <col min="14090" max="14090" width="13.85546875" style="11" customWidth="1"/>
    <col min="14091" max="14091" width="22" style="11" customWidth="1"/>
    <col min="14092" max="14092" width="24.42578125" style="11" customWidth="1"/>
    <col min="14093" max="14093" width="28.28515625" style="11" customWidth="1"/>
    <col min="14094" max="14336" width="9.140625" style="11"/>
    <col min="14337" max="14337" width="6.5703125" style="11" customWidth="1"/>
    <col min="14338" max="14338" width="12.85546875" style="11" customWidth="1"/>
    <col min="14339" max="14339" width="13.7109375" style="11" customWidth="1"/>
    <col min="14340" max="14340" width="25.7109375" style="11" customWidth="1"/>
    <col min="14341" max="14341" width="35.140625" style="11" customWidth="1"/>
    <col min="14342" max="14342" width="13.5703125" style="11" customWidth="1"/>
    <col min="14343" max="14343" width="17.7109375" style="11" customWidth="1"/>
    <col min="14344" max="14345" width="19" style="11" customWidth="1"/>
    <col min="14346" max="14346" width="13.85546875" style="11" customWidth="1"/>
    <col min="14347" max="14347" width="22" style="11" customWidth="1"/>
    <col min="14348" max="14348" width="24.42578125" style="11" customWidth="1"/>
    <col min="14349" max="14349" width="28.28515625" style="11" customWidth="1"/>
    <col min="14350" max="14592" width="9.140625" style="11"/>
    <col min="14593" max="14593" width="6.5703125" style="11" customWidth="1"/>
    <col min="14594" max="14594" width="12.85546875" style="11" customWidth="1"/>
    <col min="14595" max="14595" width="13.7109375" style="11" customWidth="1"/>
    <col min="14596" max="14596" width="25.7109375" style="11" customWidth="1"/>
    <col min="14597" max="14597" width="35.140625" style="11" customWidth="1"/>
    <col min="14598" max="14598" width="13.5703125" style="11" customWidth="1"/>
    <col min="14599" max="14599" width="17.7109375" style="11" customWidth="1"/>
    <col min="14600" max="14601" width="19" style="11" customWidth="1"/>
    <col min="14602" max="14602" width="13.85546875" style="11" customWidth="1"/>
    <col min="14603" max="14603" width="22" style="11" customWidth="1"/>
    <col min="14604" max="14604" width="24.42578125" style="11" customWidth="1"/>
    <col min="14605" max="14605" width="28.28515625" style="11" customWidth="1"/>
    <col min="14606" max="14848" width="9.140625" style="11"/>
    <col min="14849" max="14849" width="6.5703125" style="11" customWidth="1"/>
    <col min="14850" max="14850" width="12.85546875" style="11" customWidth="1"/>
    <col min="14851" max="14851" width="13.7109375" style="11" customWidth="1"/>
    <col min="14852" max="14852" width="25.7109375" style="11" customWidth="1"/>
    <col min="14853" max="14853" width="35.140625" style="11" customWidth="1"/>
    <col min="14854" max="14854" width="13.5703125" style="11" customWidth="1"/>
    <col min="14855" max="14855" width="17.7109375" style="11" customWidth="1"/>
    <col min="14856" max="14857" width="19" style="11" customWidth="1"/>
    <col min="14858" max="14858" width="13.85546875" style="11" customWidth="1"/>
    <col min="14859" max="14859" width="22" style="11" customWidth="1"/>
    <col min="14860" max="14860" width="24.42578125" style="11" customWidth="1"/>
    <col min="14861" max="14861" width="28.28515625" style="11" customWidth="1"/>
    <col min="14862" max="15104" width="9.140625" style="11"/>
    <col min="15105" max="15105" width="6.5703125" style="11" customWidth="1"/>
    <col min="15106" max="15106" width="12.85546875" style="11" customWidth="1"/>
    <col min="15107" max="15107" width="13.7109375" style="11" customWidth="1"/>
    <col min="15108" max="15108" width="25.7109375" style="11" customWidth="1"/>
    <col min="15109" max="15109" width="35.140625" style="11" customWidth="1"/>
    <col min="15110" max="15110" width="13.5703125" style="11" customWidth="1"/>
    <col min="15111" max="15111" width="17.7109375" style="11" customWidth="1"/>
    <col min="15112" max="15113" width="19" style="11" customWidth="1"/>
    <col min="15114" max="15114" width="13.85546875" style="11" customWidth="1"/>
    <col min="15115" max="15115" width="22" style="11" customWidth="1"/>
    <col min="15116" max="15116" width="24.42578125" style="11" customWidth="1"/>
    <col min="15117" max="15117" width="28.28515625" style="11" customWidth="1"/>
    <col min="15118" max="15360" width="9.140625" style="11"/>
    <col min="15361" max="15361" width="6.5703125" style="11" customWidth="1"/>
    <col min="15362" max="15362" width="12.85546875" style="11" customWidth="1"/>
    <col min="15363" max="15363" width="13.7109375" style="11" customWidth="1"/>
    <col min="15364" max="15364" width="25.7109375" style="11" customWidth="1"/>
    <col min="15365" max="15365" width="35.140625" style="11" customWidth="1"/>
    <col min="15366" max="15366" width="13.5703125" style="11" customWidth="1"/>
    <col min="15367" max="15367" width="17.7109375" style="11" customWidth="1"/>
    <col min="15368" max="15369" width="19" style="11" customWidth="1"/>
    <col min="15370" max="15370" width="13.85546875" style="11" customWidth="1"/>
    <col min="15371" max="15371" width="22" style="11" customWidth="1"/>
    <col min="15372" max="15372" width="24.42578125" style="11" customWidth="1"/>
    <col min="15373" max="15373" width="28.28515625" style="11" customWidth="1"/>
    <col min="15374" max="15616" width="9.140625" style="11"/>
    <col min="15617" max="15617" width="6.5703125" style="11" customWidth="1"/>
    <col min="15618" max="15618" width="12.85546875" style="11" customWidth="1"/>
    <col min="15619" max="15619" width="13.7109375" style="11" customWidth="1"/>
    <col min="15620" max="15620" width="25.7109375" style="11" customWidth="1"/>
    <col min="15621" max="15621" width="35.140625" style="11" customWidth="1"/>
    <col min="15622" max="15622" width="13.5703125" style="11" customWidth="1"/>
    <col min="15623" max="15623" width="17.7109375" style="11" customWidth="1"/>
    <col min="15624" max="15625" width="19" style="11" customWidth="1"/>
    <col min="15626" max="15626" width="13.85546875" style="11" customWidth="1"/>
    <col min="15627" max="15627" width="22" style="11" customWidth="1"/>
    <col min="15628" max="15628" width="24.42578125" style="11" customWidth="1"/>
    <col min="15629" max="15629" width="28.28515625" style="11" customWidth="1"/>
    <col min="15630" max="15872" width="9.140625" style="11"/>
    <col min="15873" max="15873" width="6.5703125" style="11" customWidth="1"/>
    <col min="15874" max="15874" width="12.85546875" style="11" customWidth="1"/>
    <col min="15875" max="15875" width="13.7109375" style="11" customWidth="1"/>
    <col min="15876" max="15876" width="25.7109375" style="11" customWidth="1"/>
    <col min="15877" max="15877" width="35.140625" style="11" customWidth="1"/>
    <col min="15878" max="15878" width="13.5703125" style="11" customWidth="1"/>
    <col min="15879" max="15879" width="17.7109375" style="11" customWidth="1"/>
    <col min="15880" max="15881" width="19" style="11" customWidth="1"/>
    <col min="15882" max="15882" width="13.85546875" style="11" customWidth="1"/>
    <col min="15883" max="15883" width="22" style="11" customWidth="1"/>
    <col min="15884" max="15884" width="24.42578125" style="11" customWidth="1"/>
    <col min="15885" max="15885" width="28.28515625" style="11" customWidth="1"/>
    <col min="15886" max="16128" width="9.140625" style="11"/>
    <col min="16129" max="16129" width="6.5703125" style="11" customWidth="1"/>
    <col min="16130" max="16130" width="12.85546875" style="11" customWidth="1"/>
    <col min="16131" max="16131" width="13.7109375" style="11" customWidth="1"/>
    <col min="16132" max="16132" width="25.7109375" style="11" customWidth="1"/>
    <col min="16133" max="16133" width="35.140625" style="11" customWidth="1"/>
    <col min="16134" max="16134" width="13.5703125" style="11" customWidth="1"/>
    <col min="16135" max="16135" width="17.7109375" style="11" customWidth="1"/>
    <col min="16136" max="16137" width="19" style="11" customWidth="1"/>
    <col min="16138" max="16138" width="13.85546875" style="11" customWidth="1"/>
    <col min="16139" max="16139" width="22" style="11" customWidth="1"/>
    <col min="16140" max="16140" width="24.42578125" style="11" customWidth="1"/>
    <col min="16141" max="16141" width="28.28515625" style="11" customWidth="1"/>
    <col min="16142" max="16384" width="9.140625" style="11"/>
  </cols>
  <sheetData>
    <row r="2" spans="1:7">
      <c r="A2" s="3" t="s">
        <v>16</v>
      </c>
      <c r="B2" s="3"/>
      <c r="C2" s="3"/>
      <c r="D2" s="3"/>
    </row>
    <row r="3" spans="1:7" ht="22.5" customHeight="1">
      <c r="A3" s="3" t="s">
        <v>17</v>
      </c>
      <c r="B3" s="3"/>
      <c r="C3" s="3"/>
      <c r="D3" s="3"/>
    </row>
    <row r="4" spans="1:7" ht="21.75" customHeight="1">
      <c r="A4" s="3" t="s">
        <v>25</v>
      </c>
      <c r="B4" s="3"/>
      <c r="C4" s="3"/>
      <c r="D4" s="3"/>
    </row>
    <row r="5" spans="1:7" s="38" customFormat="1" ht="24" customHeight="1" thickBot="1">
      <c r="A5" s="37"/>
      <c r="B5" s="37"/>
      <c r="C5" s="37"/>
      <c r="D5" s="3" t="s">
        <v>294</v>
      </c>
      <c r="E5" s="3"/>
    </row>
    <row r="6" spans="1:7" ht="83.25" thickBot="1">
      <c r="A6" s="25" t="s">
        <v>26</v>
      </c>
      <c r="B6" s="26" t="s">
        <v>27</v>
      </c>
      <c r="C6" s="27" t="s">
        <v>28</v>
      </c>
      <c r="D6" s="28" t="s">
        <v>18</v>
      </c>
      <c r="E6" s="29" t="s">
        <v>29</v>
      </c>
      <c r="F6" s="24" t="s">
        <v>31</v>
      </c>
    </row>
    <row r="7" spans="1:7" ht="38.25" customHeight="1">
      <c r="A7" s="69">
        <v>1</v>
      </c>
      <c r="B7" s="57">
        <v>43073</v>
      </c>
      <c r="C7" s="77">
        <v>4009</v>
      </c>
      <c r="D7" s="63" t="s">
        <v>44</v>
      </c>
      <c r="E7" s="62" t="s">
        <v>90</v>
      </c>
      <c r="F7" s="61">
        <v>6000</v>
      </c>
      <c r="G7" s="38"/>
    </row>
    <row r="8" spans="1:7" ht="42.75" customHeight="1">
      <c r="A8" s="68">
        <f>1+A7</f>
        <v>2</v>
      </c>
      <c r="B8" s="57">
        <v>43074</v>
      </c>
      <c r="C8" s="77">
        <v>4003</v>
      </c>
      <c r="D8" s="63" t="s">
        <v>91</v>
      </c>
      <c r="E8" s="62" t="s">
        <v>92</v>
      </c>
      <c r="F8" s="61">
        <v>1835.01</v>
      </c>
      <c r="G8" s="52"/>
    </row>
    <row r="9" spans="1:7" ht="27" customHeight="1">
      <c r="A9" s="68">
        <f t="shared" ref="A9:A72" si="0">1+A8</f>
        <v>3</v>
      </c>
      <c r="B9" s="57">
        <v>43075</v>
      </c>
      <c r="C9" s="77">
        <v>4110</v>
      </c>
      <c r="D9" s="63" t="s">
        <v>93</v>
      </c>
      <c r="E9" s="62" t="s">
        <v>94</v>
      </c>
      <c r="F9" s="61">
        <v>12710.85</v>
      </c>
      <c r="G9" s="52"/>
    </row>
    <row r="10" spans="1:7" ht="42.75" customHeight="1">
      <c r="A10" s="68">
        <f t="shared" si="0"/>
        <v>4</v>
      </c>
      <c r="B10" s="57">
        <v>43076</v>
      </c>
      <c r="C10" s="77">
        <v>4160</v>
      </c>
      <c r="D10" s="63" t="s">
        <v>95</v>
      </c>
      <c r="E10" s="62" t="s">
        <v>96</v>
      </c>
      <c r="F10" s="61">
        <v>3300</v>
      </c>
      <c r="G10" s="52"/>
    </row>
    <row r="11" spans="1:7" ht="50.25" customHeight="1">
      <c r="A11" s="68">
        <f t="shared" si="0"/>
        <v>5</v>
      </c>
      <c r="B11" s="57">
        <v>43077</v>
      </c>
      <c r="C11" s="77">
        <v>1186</v>
      </c>
      <c r="D11" s="63" t="s">
        <v>95</v>
      </c>
      <c r="E11" s="62" t="s">
        <v>97</v>
      </c>
      <c r="F11" s="61">
        <v>500</v>
      </c>
      <c r="G11" s="52"/>
    </row>
    <row r="12" spans="1:7" ht="48" customHeight="1">
      <c r="A12" s="68">
        <f t="shared" si="0"/>
        <v>6</v>
      </c>
      <c r="B12" s="57">
        <v>43077</v>
      </c>
      <c r="C12" s="92">
        <v>1187</v>
      </c>
      <c r="D12" s="63" t="s">
        <v>95</v>
      </c>
      <c r="E12" s="62" t="s">
        <v>98</v>
      </c>
      <c r="F12" s="61">
        <v>182.33</v>
      </c>
      <c r="G12" s="38"/>
    </row>
    <row r="13" spans="1:7" ht="40.5" customHeight="1">
      <c r="A13" s="68">
        <f t="shared" si="0"/>
        <v>7</v>
      </c>
      <c r="B13" s="57">
        <v>43077</v>
      </c>
      <c r="C13" s="80">
        <v>1188</v>
      </c>
      <c r="D13" s="63" t="s">
        <v>95</v>
      </c>
      <c r="E13" s="62" t="s">
        <v>98</v>
      </c>
      <c r="F13" s="64">
        <v>98.99</v>
      </c>
      <c r="G13" s="52"/>
    </row>
    <row r="14" spans="1:7" ht="47.25" customHeight="1">
      <c r="A14" s="68">
        <f t="shared" si="0"/>
        <v>8</v>
      </c>
      <c r="B14" s="57">
        <v>43077</v>
      </c>
      <c r="C14" s="80">
        <v>4173</v>
      </c>
      <c r="D14" s="59" t="s">
        <v>99</v>
      </c>
      <c r="E14" s="60" t="s">
        <v>100</v>
      </c>
      <c r="F14" s="61">
        <v>21.83</v>
      </c>
      <c r="G14" s="38"/>
    </row>
    <row r="15" spans="1:7" ht="33.75" customHeight="1">
      <c r="A15" s="68">
        <f t="shared" si="0"/>
        <v>9</v>
      </c>
      <c r="B15" s="57">
        <v>43077</v>
      </c>
      <c r="C15" s="80">
        <v>4174</v>
      </c>
      <c r="D15" s="59" t="s">
        <v>101</v>
      </c>
      <c r="E15" s="62" t="s">
        <v>94</v>
      </c>
      <c r="F15" s="61">
        <v>7667.78</v>
      </c>
      <c r="G15" s="38"/>
    </row>
    <row r="16" spans="1:7" ht="42" customHeight="1">
      <c r="A16" s="68">
        <f t="shared" si="0"/>
        <v>10</v>
      </c>
      <c r="B16" s="57">
        <v>43077</v>
      </c>
      <c r="C16" s="80">
        <v>4176</v>
      </c>
      <c r="D16" s="59" t="s">
        <v>102</v>
      </c>
      <c r="E16" s="60" t="s">
        <v>103</v>
      </c>
      <c r="F16" s="61">
        <v>2518</v>
      </c>
      <c r="G16" s="38"/>
    </row>
    <row r="17" spans="1:7" ht="31.5" customHeight="1">
      <c r="A17" s="68">
        <f t="shared" si="0"/>
        <v>11</v>
      </c>
      <c r="B17" s="57">
        <v>43077</v>
      </c>
      <c r="C17" s="80">
        <v>4178</v>
      </c>
      <c r="D17" s="66" t="s">
        <v>57</v>
      </c>
      <c r="E17" s="114" t="s">
        <v>104</v>
      </c>
      <c r="F17" s="61">
        <v>2310.67</v>
      </c>
      <c r="G17" s="2"/>
    </row>
    <row r="18" spans="1:7" ht="32.25" customHeight="1">
      <c r="A18" s="68">
        <f t="shared" si="0"/>
        <v>12</v>
      </c>
      <c r="B18" s="57">
        <v>43077</v>
      </c>
      <c r="C18" s="80">
        <v>1189</v>
      </c>
      <c r="D18" s="63" t="s">
        <v>95</v>
      </c>
      <c r="E18" s="62" t="s">
        <v>105</v>
      </c>
      <c r="F18" s="61">
        <v>1722</v>
      </c>
      <c r="G18" s="38"/>
    </row>
    <row r="19" spans="1:7" ht="45.75" customHeight="1">
      <c r="A19" s="68">
        <f t="shared" si="0"/>
        <v>13</v>
      </c>
      <c r="B19" s="57">
        <v>43080</v>
      </c>
      <c r="C19" s="80">
        <v>4172</v>
      </c>
      <c r="D19" s="93" t="s">
        <v>106</v>
      </c>
      <c r="E19" s="62" t="s">
        <v>107</v>
      </c>
      <c r="F19" s="64">
        <v>100</v>
      </c>
      <c r="G19" s="38"/>
    </row>
    <row r="20" spans="1:7" ht="35.25" customHeight="1">
      <c r="A20" s="68">
        <f t="shared" si="0"/>
        <v>14</v>
      </c>
      <c r="B20" s="57">
        <v>43080</v>
      </c>
      <c r="C20" s="80">
        <v>4175</v>
      </c>
      <c r="D20" s="63" t="s">
        <v>108</v>
      </c>
      <c r="E20" s="60" t="s">
        <v>109</v>
      </c>
      <c r="F20" s="64">
        <v>349.79</v>
      </c>
      <c r="G20" s="38"/>
    </row>
    <row r="21" spans="1:7" ht="31.5" customHeight="1">
      <c r="A21" s="68">
        <f t="shared" si="0"/>
        <v>15</v>
      </c>
      <c r="B21" s="57">
        <v>43080</v>
      </c>
      <c r="C21" s="80">
        <v>4187</v>
      </c>
      <c r="D21" s="62" t="s">
        <v>42</v>
      </c>
      <c r="E21" s="62" t="s">
        <v>110</v>
      </c>
      <c r="F21" s="61">
        <v>2995.06</v>
      </c>
      <c r="G21" s="38"/>
    </row>
    <row r="22" spans="1:7" ht="33.75" customHeight="1">
      <c r="A22" s="68">
        <f t="shared" si="0"/>
        <v>16</v>
      </c>
      <c r="B22" s="57">
        <v>43080</v>
      </c>
      <c r="C22" s="80">
        <v>4188</v>
      </c>
      <c r="D22" s="62" t="s">
        <v>42</v>
      </c>
      <c r="E22" s="62" t="s">
        <v>111</v>
      </c>
      <c r="F22" s="61">
        <v>2353.36</v>
      </c>
      <c r="G22" s="38"/>
    </row>
    <row r="23" spans="1:7" ht="29.25" customHeight="1">
      <c r="A23" s="68">
        <f t="shared" si="0"/>
        <v>17</v>
      </c>
      <c r="B23" s="57">
        <v>43080</v>
      </c>
      <c r="C23" s="80">
        <v>4189</v>
      </c>
      <c r="D23" s="59" t="s">
        <v>112</v>
      </c>
      <c r="E23" s="62" t="s">
        <v>113</v>
      </c>
      <c r="F23" s="61">
        <v>690</v>
      </c>
    </row>
    <row r="24" spans="1:7" ht="40.5" customHeight="1">
      <c r="A24" s="68">
        <f t="shared" si="0"/>
        <v>18</v>
      </c>
      <c r="B24" s="57">
        <v>43080</v>
      </c>
      <c r="C24" s="80">
        <v>4190</v>
      </c>
      <c r="D24" s="59" t="s">
        <v>114</v>
      </c>
      <c r="E24" s="62" t="s">
        <v>115</v>
      </c>
      <c r="F24" s="61">
        <v>1769</v>
      </c>
    </row>
    <row r="25" spans="1:7" ht="43.5" customHeight="1">
      <c r="A25" s="68">
        <f t="shared" si="0"/>
        <v>19</v>
      </c>
      <c r="B25" s="57">
        <v>43080</v>
      </c>
      <c r="C25" s="80">
        <v>4191</v>
      </c>
      <c r="D25" s="59" t="s">
        <v>116</v>
      </c>
      <c r="E25" s="65" t="s">
        <v>117</v>
      </c>
      <c r="F25" s="61">
        <v>700</v>
      </c>
    </row>
    <row r="26" spans="1:7" ht="60.75" customHeight="1">
      <c r="A26" s="68">
        <f t="shared" si="0"/>
        <v>20</v>
      </c>
      <c r="B26" s="57">
        <v>43080</v>
      </c>
      <c r="C26" s="80">
        <v>4192</v>
      </c>
      <c r="D26" s="63" t="s">
        <v>118</v>
      </c>
      <c r="E26" s="65" t="s">
        <v>119</v>
      </c>
      <c r="F26" s="61">
        <v>1255</v>
      </c>
      <c r="G26" s="38"/>
    </row>
    <row r="27" spans="1:7" ht="48" customHeight="1">
      <c r="A27" s="68">
        <f t="shared" si="0"/>
        <v>21</v>
      </c>
      <c r="B27" s="57">
        <v>43080</v>
      </c>
      <c r="C27" s="80">
        <v>4193</v>
      </c>
      <c r="D27" s="63" t="s">
        <v>120</v>
      </c>
      <c r="E27" s="65" t="s">
        <v>121</v>
      </c>
      <c r="F27" s="61">
        <v>1653.33</v>
      </c>
      <c r="G27" s="38"/>
    </row>
    <row r="28" spans="1:7" ht="42" customHeight="1">
      <c r="A28" s="68">
        <f t="shared" si="0"/>
        <v>22</v>
      </c>
      <c r="B28" s="57">
        <v>43080</v>
      </c>
      <c r="C28" s="80">
        <v>4201</v>
      </c>
      <c r="D28" s="59" t="s">
        <v>114</v>
      </c>
      <c r="E28" s="62" t="s">
        <v>122</v>
      </c>
      <c r="F28" s="61">
        <v>366</v>
      </c>
      <c r="G28" s="38"/>
    </row>
    <row r="29" spans="1:7" ht="45.75" customHeight="1">
      <c r="A29" s="68">
        <f t="shared" si="0"/>
        <v>23</v>
      </c>
      <c r="B29" s="57">
        <v>43081</v>
      </c>
      <c r="C29" s="80">
        <v>4202</v>
      </c>
      <c r="D29" s="59" t="s">
        <v>42</v>
      </c>
      <c r="E29" s="62" t="s">
        <v>123</v>
      </c>
      <c r="F29" s="61">
        <v>23.22</v>
      </c>
      <c r="G29" s="38"/>
    </row>
    <row r="30" spans="1:7" ht="33.75" customHeight="1">
      <c r="A30" s="68">
        <f t="shared" si="0"/>
        <v>24</v>
      </c>
      <c r="B30" s="57">
        <v>43081</v>
      </c>
      <c r="C30" s="80">
        <v>1209</v>
      </c>
      <c r="D30" s="63" t="s">
        <v>95</v>
      </c>
      <c r="E30" s="62" t="s">
        <v>124</v>
      </c>
      <c r="F30" s="61">
        <v>1686.54</v>
      </c>
      <c r="G30" s="38"/>
    </row>
    <row r="31" spans="1:7" ht="30.75" customHeight="1">
      <c r="A31" s="68">
        <f t="shared" si="0"/>
        <v>25</v>
      </c>
      <c r="B31" s="57">
        <v>43081</v>
      </c>
      <c r="C31" s="80">
        <v>1210</v>
      </c>
      <c r="D31" s="63" t="s">
        <v>95</v>
      </c>
      <c r="E31" s="62" t="s">
        <v>98</v>
      </c>
      <c r="F31" s="61">
        <v>75</v>
      </c>
      <c r="G31" s="54"/>
    </row>
    <row r="32" spans="1:7" ht="36.75" customHeight="1">
      <c r="A32" s="68">
        <f t="shared" si="0"/>
        <v>26</v>
      </c>
      <c r="B32" s="57">
        <v>43081</v>
      </c>
      <c r="C32" s="78">
        <v>4204</v>
      </c>
      <c r="D32" s="63" t="s">
        <v>41</v>
      </c>
      <c r="E32" s="62" t="s">
        <v>125</v>
      </c>
      <c r="F32" s="61">
        <v>5304.74</v>
      </c>
      <c r="G32" s="54"/>
    </row>
    <row r="33" spans="1:7" ht="33.75" customHeight="1">
      <c r="A33" s="68">
        <f t="shared" si="0"/>
        <v>27</v>
      </c>
      <c r="B33" s="57">
        <v>43082</v>
      </c>
      <c r="C33" s="80">
        <v>1203</v>
      </c>
      <c r="D33" s="63" t="s">
        <v>95</v>
      </c>
      <c r="E33" s="65" t="s">
        <v>126</v>
      </c>
      <c r="F33" s="61">
        <v>10</v>
      </c>
      <c r="G33" s="54"/>
    </row>
    <row r="34" spans="1:7" ht="33.75" customHeight="1">
      <c r="A34" s="68">
        <f t="shared" si="0"/>
        <v>28</v>
      </c>
      <c r="B34" s="57">
        <v>43083</v>
      </c>
      <c r="C34" s="80">
        <v>4262</v>
      </c>
      <c r="D34" s="59" t="s">
        <v>41</v>
      </c>
      <c r="E34" s="62" t="s">
        <v>127</v>
      </c>
      <c r="F34" s="61">
        <v>2860.15</v>
      </c>
      <c r="G34" s="54"/>
    </row>
    <row r="35" spans="1:7" ht="32.25" customHeight="1">
      <c r="A35" s="68">
        <f t="shared" si="0"/>
        <v>29</v>
      </c>
      <c r="B35" s="57">
        <v>43083</v>
      </c>
      <c r="C35" s="80">
        <v>4263</v>
      </c>
      <c r="D35" s="59" t="s">
        <v>108</v>
      </c>
      <c r="E35" s="63" t="s">
        <v>128</v>
      </c>
      <c r="F35" s="64">
        <v>397.77</v>
      </c>
      <c r="G35" s="54"/>
    </row>
    <row r="36" spans="1:7" ht="57" customHeight="1">
      <c r="A36" s="68">
        <f t="shared" si="0"/>
        <v>30</v>
      </c>
      <c r="B36" s="57">
        <v>43083</v>
      </c>
      <c r="C36" s="80">
        <v>4264</v>
      </c>
      <c r="D36" s="59" t="s">
        <v>129</v>
      </c>
      <c r="E36" s="65" t="s">
        <v>130</v>
      </c>
      <c r="F36" s="61">
        <v>2975</v>
      </c>
      <c r="G36" s="54"/>
    </row>
    <row r="37" spans="1:7" ht="60.75" customHeight="1">
      <c r="A37" s="68">
        <f t="shared" si="0"/>
        <v>31</v>
      </c>
      <c r="B37" s="57">
        <v>43083</v>
      </c>
      <c r="C37" s="80">
        <v>4265</v>
      </c>
      <c r="D37" s="63" t="s">
        <v>72</v>
      </c>
      <c r="E37" s="62" t="s">
        <v>131</v>
      </c>
      <c r="F37" s="61">
        <v>10624.32</v>
      </c>
      <c r="G37" s="38"/>
    </row>
    <row r="38" spans="1:7" ht="45" customHeight="1">
      <c r="A38" s="68">
        <f t="shared" si="0"/>
        <v>32</v>
      </c>
      <c r="B38" s="15">
        <v>43083</v>
      </c>
      <c r="C38" s="80">
        <v>4266</v>
      </c>
      <c r="D38" s="63" t="s">
        <v>132</v>
      </c>
      <c r="E38" s="62" t="s">
        <v>133</v>
      </c>
      <c r="F38" s="61">
        <v>9703.83</v>
      </c>
      <c r="G38" s="38"/>
    </row>
    <row r="39" spans="1:7" ht="42.75" customHeight="1">
      <c r="A39" s="68">
        <f t="shared" si="0"/>
        <v>33</v>
      </c>
      <c r="B39" s="57">
        <v>43083</v>
      </c>
      <c r="C39" s="80">
        <v>4267</v>
      </c>
      <c r="D39" s="63" t="s">
        <v>134</v>
      </c>
      <c r="E39" s="62" t="s">
        <v>94</v>
      </c>
      <c r="F39" s="61">
        <v>377.55</v>
      </c>
      <c r="G39" s="38"/>
    </row>
    <row r="40" spans="1:7" ht="36" customHeight="1">
      <c r="A40" s="68">
        <f t="shared" si="0"/>
        <v>34</v>
      </c>
      <c r="B40" s="57">
        <v>43083</v>
      </c>
      <c r="C40" s="79">
        <v>4268</v>
      </c>
      <c r="D40" s="63" t="s">
        <v>135</v>
      </c>
      <c r="E40" s="62" t="s">
        <v>94</v>
      </c>
      <c r="F40" s="61">
        <v>15907.44</v>
      </c>
      <c r="G40" s="38"/>
    </row>
    <row r="41" spans="1:7" ht="31.5" customHeight="1">
      <c r="A41" s="68">
        <f t="shared" si="0"/>
        <v>35</v>
      </c>
      <c r="B41" s="15">
        <v>43083</v>
      </c>
      <c r="C41" s="80">
        <v>4269</v>
      </c>
      <c r="D41" s="63" t="s">
        <v>136</v>
      </c>
      <c r="E41" s="62" t="s">
        <v>94</v>
      </c>
      <c r="F41" s="61">
        <v>5713.59</v>
      </c>
      <c r="G41" s="38"/>
    </row>
    <row r="42" spans="1:7" ht="33.75" customHeight="1">
      <c r="A42" s="68">
        <f t="shared" si="0"/>
        <v>36</v>
      </c>
      <c r="B42" s="57">
        <v>43083</v>
      </c>
      <c r="C42" s="80">
        <v>4270</v>
      </c>
      <c r="D42" s="62" t="s">
        <v>137</v>
      </c>
      <c r="E42" s="62" t="s">
        <v>94</v>
      </c>
      <c r="F42" s="61">
        <v>5612.91</v>
      </c>
    </row>
    <row r="43" spans="1:7" ht="43.5" customHeight="1">
      <c r="A43" s="68">
        <f t="shared" si="0"/>
        <v>37</v>
      </c>
      <c r="B43" s="57">
        <v>43083</v>
      </c>
      <c r="C43" s="79">
        <v>4271</v>
      </c>
      <c r="D43" s="62" t="s">
        <v>76</v>
      </c>
      <c r="E43" s="62" t="s">
        <v>94</v>
      </c>
      <c r="F43" s="61">
        <v>9629.85</v>
      </c>
      <c r="G43" s="38"/>
    </row>
    <row r="44" spans="1:7" ht="38.25" customHeight="1">
      <c r="A44" s="68">
        <f t="shared" si="0"/>
        <v>38</v>
      </c>
      <c r="B44" s="15">
        <v>43083</v>
      </c>
      <c r="C44" s="79">
        <v>4271</v>
      </c>
      <c r="D44" s="63" t="s">
        <v>138</v>
      </c>
      <c r="E44" s="62" t="s">
        <v>139</v>
      </c>
      <c r="F44" s="61">
        <v>14500</v>
      </c>
      <c r="G44" s="38"/>
    </row>
    <row r="45" spans="1:7" ht="41.25" customHeight="1">
      <c r="A45" s="68">
        <f t="shared" si="0"/>
        <v>39</v>
      </c>
      <c r="B45" s="15">
        <v>43084</v>
      </c>
      <c r="C45" s="79">
        <v>4287</v>
      </c>
      <c r="D45" s="66" t="s">
        <v>39</v>
      </c>
      <c r="E45" s="67" t="s">
        <v>140</v>
      </c>
      <c r="F45" s="61">
        <v>848.23</v>
      </c>
      <c r="G45" s="2"/>
    </row>
    <row r="46" spans="1:7" ht="42" customHeight="1">
      <c r="A46" s="68">
        <f t="shared" si="0"/>
        <v>40</v>
      </c>
      <c r="B46" s="15">
        <v>43084</v>
      </c>
      <c r="C46" s="79">
        <v>4288</v>
      </c>
      <c r="D46" s="66" t="s">
        <v>141</v>
      </c>
      <c r="E46" s="67" t="s">
        <v>142</v>
      </c>
      <c r="F46" s="61">
        <v>476</v>
      </c>
      <c r="G46" s="2"/>
    </row>
    <row r="47" spans="1:7" ht="48" customHeight="1">
      <c r="A47" s="68">
        <f t="shared" si="0"/>
        <v>41</v>
      </c>
      <c r="B47" s="15">
        <v>43084</v>
      </c>
      <c r="C47" s="79">
        <v>4289</v>
      </c>
      <c r="D47" s="63" t="s">
        <v>143</v>
      </c>
      <c r="E47" s="60" t="s">
        <v>144</v>
      </c>
      <c r="F47" s="61">
        <v>2424.27</v>
      </c>
      <c r="G47" s="38"/>
    </row>
    <row r="48" spans="1:7" ht="36.75" customHeight="1">
      <c r="A48" s="68">
        <f t="shared" si="0"/>
        <v>42</v>
      </c>
      <c r="B48" s="15">
        <v>43084</v>
      </c>
      <c r="C48" s="80">
        <v>4290</v>
      </c>
      <c r="D48" s="63" t="s">
        <v>46</v>
      </c>
      <c r="E48" s="62" t="s">
        <v>145</v>
      </c>
      <c r="F48" s="64">
        <v>780.64</v>
      </c>
      <c r="G48" s="38"/>
    </row>
    <row r="49" spans="1:7" ht="46.5" customHeight="1">
      <c r="A49" s="68">
        <f t="shared" si="0"/>
        <v>43</v>
      </c>
      <c r="B49" s="15">
        <v>43084</v>
      </c>
      <c r="C49" s="80">
        <v>4291</v>
      </c>
      <c r="D49" s="62" t="s">
        <v>146</v>
      </c>
      <c r="E49" s="62" t="s">
        <v>147</v>
      </c>
      <c r="F49" s="61">
        <v>535.5</v>
      </c>
      <c r="G49" s="38"/>
    </row>
    <row r="50" spans="1:7" ht="47.25" customHeight="1">
      <c r="A50" s="68">
        <f t="shared" si="0"/>
        <v>44</v>
      </c>
      <c r="B50" s="15">
        <v>43084</v>
      </c>
      <c r="C50" s="80">
        <v>4292</v>
      </c>
      <c r="D50" s="63" t="s">
        <v>148</v>
      </c>
      <c r="E50" s="62" t="s">
        <v>149</v>
      </c>
      <c r="F50" s="61">
        <v>6206.82</v>
      </c>
      <c r="G50" s="38"/>
    </row>
    <row r="51" spans="1:7" ht="30" customHeight="1">
      <c r="A51" s="68">
        <f t="shared" si="0"/>
        <v>45</v>
      </c>
      <c r="B51" s="15">
        <v>43084</v>
      </c>
      <c r="C51" s="80">
        <v>4293</v>
      </c>
      <c r="D51" s="59" t="s">
        <v>150</v>
      </c>
      <c r="E51" s="62" t="s">
        <v>94</v>
      </c>
      <c r="F51" s="61">
        <v>3372.78</v>
      </c>
      <c r="G51" s="38"/>
    </row>
    <row r="52" spans="1:7" ht="30.75" customHeight="1">
      <c r="A52" s="68">
        <f t="shared" si="0"/>
        <v>46</v>
      </c>
      <c r="B52" s="15">
        <v>43084</v>
      </c>
      <c r="C52" s="80">
        <v>4294</v>
      </c>
      <c r="D52" s="63" t="s">
        <v>151</v>
      </c>
      <c r="E52" s="60" t="s">
        <v>152</v>
      </c>
      <c r="F52" s="61">
        <v>300</v>
      </c>
      <c r="G52" s="38"/>
    </row>
    <row r="53" spans="1:7" ht="30" customHeight="1">
      <c r="A53" s="68">
        <f t="shared" si="0"/>
        <v>47</v>
      </c>
      <c r="B53" s="15">
        <v>43084</v>
      </c>
      <c r="C53" s="80">
        <v>4321</v>
      </c>
      <c r="D53" s="63" t="s">
        <v>153</v>
      </c>
      <c r="E53" s="62" t="s">
        <v>94</v>
      </c>
      <c r="F53" s="61">
        <v>4211.78</v>
      </c>
      <c r="G53" s="38"/>
    </row>
    <row r="54" spans="1:7" ht="45.75" customHeight="1">
      <c r="A54" s="68">
        <f t="shared" si="0"/>
        <v>48</v>
      </c>
      <c r="B54" s="15">
        <v>43084</v>
      </c>
      <c r="C54" s="80">
        <v>4322</v>
      </c>
      <c r="D54" s="63" t="s">
        <v>154</v>
      </c>
      <c r="E54" s="62" t="s">
        <v>94</v>
      </c>
      <c r="F54" s="61">
        <v>28656.05</v>
      </c>
      <c r="G54" s="38"/>
    </row>
    <row r="55" spans="1:7" ht="35.25" customHeight="1">
      <c r="A55" s="68">
        <f t="shared" si="0"/>
        <v>49</v>
      </c>
      <c r="B55" s="15">
        <v>43084</v>
      </c>
      <c r="C55" s="80">
        <v>4323</v>
      </c>
      <c r="D55" s="63" t="s">
        <v>150</v>
      </c>
      <c r="E55" s="62" t="s">
        <v>94</v>
      </c>
      <c r="F55" s="61">
        <v>2164.62</v>
      </c>
      <c r="G55" s="38"/>
    </row>
    <row r="56" spans="1:7" ht="32.25" customHeight="1">
      <c r="A56" s="68">
        <f t="shared" si="0"/>
        <v>50</v>
      </c>
      <c r="B56" s="15">
        <v>43084</v>
      </c>
      <c r="C56" s="80">
        <v>4324</v>
      </c>
      <c r="D56" s="63" t="s">
        <v>155</v>
      </c>
      <c r="E56" s="62" t="s">
        <v>94</v>
      </c>
      <c r="F56" s="61">
        <v>1912.92</v>
      </c>
      <c r="G56" s="38"/>
    </row>
    <row r="57" spans="1:7" ht="32.25" customHeight="1">
      <c r="A57" s="68">
        <f t="shared" si="0"/>
        <v>51</v>
      </c>
      <c r="B57" s="15">
        <v>43084</v>
      </c>
      <c r="C57" s="80">
        <v>4325</v>
      </c>
      <c r="D57" s="63" t="s">
        <v>156</v>
      </c>
      <c r="E57" s="65" t="s">
        <v>157</v>
      </c>
      <c r="F57" s="61">
        <v>737.8</v>
      </c>
      <c r="G57" s="38"/>
    </row>
    <row r="58" spans="1:7" ht="45" customHeight="1">
      <c r="A58" s="68">
        <f t="shared" si="0"/>
        <v>52</v>
      </c>
      <c r="B58" s="15">
        <v>43084</v>
      </c>
      <c r="C58" s="80">
        <v>4327</v>
      </c>
      <c r="D58" s="63" t="s">
        <v>158</v>
      </c>
      <c r="E58" s="62" t="s">
        <v>159</v>
      </c>
      <c r="F58" s="61">
        <v>678.3</v>
      </c>
      <c r="G58" s="38"/>
    </row>
    <row r="59" spans="1:7" ht="34.5" customHeight="1">
      <c r="A59" s="68">
        <f t="shared" si="0"/>
        <v>53</v>
      </c>
      <c r="B59" s="15">
        <v>43084</v>
      </c>
      <c r="C59" s="80">
        <v>4328</v>
      </c>
      <c r="D59" s="14" t="s">
        <v>160</v>
      </c>
      <c r="E59" s="10" t="s">
        <v>161</v>
      </c>
      <c r="F59" s="61">
        <v>204.92</v>
      </c>
      <c r="G59" s="38"/>
    </row>
    <row r="60" spans="1:7" ht="45" customHeight="1">
      <c r="A60" s="68">
        <f t="shared" si="0"/>
        <v>54</v>
      </c>
      <c r="B60" s="15">
        <v>43087</v>
      </c>
      <c r="C60" s="80">
        <v>1223</v>
      </c>
      <c r="D60" s="63" t="s">
        <v>95</v>
      </c>
      <c r="E60" s="10" t="s">
        <v>162</v>
      </c>
      <c r="F60" s="61">
        <v>536</v>
      </c>
      <c r="G60" s="38"/>
    </row>
    <row r="61" spans="1:7" ht="33.75" customHeight="1">
      <c r="A61" s="68">
        <f t="shared" si="0"/>
        <v>55</v>
      </c>
      <c r="B61" s="15">
        <v>43087</v>
      </c>
      <c r="C61" s="80">
        <v>4326</v>
      </c>
      <c r="D61" s="81" t="s">
        <v>163</v>
      </c>
      <c r="E61" s="81" t="s">
        <v>164</v>
      </c>
      <c r="F61" s="61">
        <v>1366.01</v>
      </c>
      <c r="G61" s="38"/>
    </row>
    <row r="62" spans="1:7" ht="35.25" customHeight="1">
      <c r="A62" s="68">
        <f t="shared" si="0"/>
        <v>56</v>
      </c>
      <c r="B62" s="15">
        <v>43088</v>
      </c>
      <c r="C62" s="80">
        <v>4358</v>
      </c>
      <c r="D62" s="59" t="s">
        <v>165</v>
      </c>
      <c r="E62" s="60" t="s">
        <v>166</v>
      </c>
      <c r="F62" s="61">
        <v>699.72</v>
      </c>
      <c r="G62" s="38"/>
    </row>
    <row r="63" spans="1:7" ht="33" customHeight="1">
      <c r="A63" s="68">
        <f t="shared" si="0"/>
        <v>57</v>
      </c>
      <c r="B63" s="15">
        <v>43088</v>
      </c>
      <c r="C63" s="80">
        <v>4359</v>
      </c>
      <c r="D63" s="59" t="s">
        <v>167</v>
      </c>
      <c r="E63" s="60" t="s">
        <v>168</v>
      </c>
      <c r="F63" s="61">
        <v>874.65</v>
      </c>
      <c r="G63" s="38"/>
    </row>
    <row r="64" spans="1:7" ht="44.25" customHeight="1">
      <c r="A64" s="68">
        <f t="shared" si="0"/>
        <v>58</v>
      </c>
      <c r="B64" s="15">
        <v>43088</v>
      </c>
      <c r="C64" s="80">
        <v>4362</v>
      </c>
      <c r="D64" s="63" t="s">
        <v>44</v>
      </c>
      <c r="E64" s="159" t="s">
        <v>169</v>
      </c>
      <c r="F64" s="61">
        <v>1453.44</v>
      </c>
      <c r="G64" s="38"/>
    </row>
    <row r="65" spans="1:7" ht="31.5" customHeight="1">
      <c r="A65" s="68">
        <f t="shared" si="0"/>
        <v>59</v>
      </c>
      <c r="B65" s="15">
        <v>43088</v>
      </c>
      <c r="C65" s="80">
        <v>4363</v>
      </c>
      <c r="D65" s="63" t="s">
        <v>108</v>
      </c>
      <c r="E65" s="160" t="s">
        <v>170</v>
      </c>
      <c r="F65" s="61">
        <v>217.46</v>
      </c>
      <c r="G65" s="38"/>
    </row>
    <row r="66" spans="1:7" ht="49.5" customHeight="1">
      <c r="A66" s="68">
        <f t="shared" si="0"/>
        <v>60</v>
      </c>
      <c r="B66" s="15">
        <v>43088</v>
      </c>
      <c r="C66" s="80">
        <v>4364</v>
      </c>
      <c r="D66" s="62" t="s">
        <v>40</v>
      </c>
      <c r="E66" s="115" t="s">
        <v>171</v>
      </c>
      <c r="F66" s="61">
        <v>194.81</v>
      </c>
      <c r="G66" s="38"/>
    </row>
    <row r="67" spans="1:7" ht="33.75" customHeight="1">
      <c r="A67" s="68">
        <f t="shared" si="0"/>
        <v>61</v>
      </c>
      <c r="B67" s="15">
        <v>43088</v>
      </c>
      <c r="C67" s="80">
        <v>4365</v>
      </c>
      <c r="D67" s="63" t="s">
        <v>75</v>
      </c>
      <c r="E67" s="115" t="s">
        <v>172</v>
      </c>
      <c r="F67" s="61">
        <v>426.44</v>
      </c>
      <c r="G67" s="38"/>
    </row>
    <row r="68" spans="1:7" ht="30.75" customHeight="1">
      <c r="A68" s="68">
        <f t="shared" si="0"/>
        <v>62</v>
      </c>
      <c r="B68" s="15">
        <v>43088</v>
      </c>
      <c r="C68" s="80">
        <v>4398</v>
      </c>
      <c r="D68" s="63" t="s">
        <v>173</v>
      </c>
      <c r="E68" s="115" t="s">
        <v>174</v>
      </c>
      <c r="F68" s="61">
        <v>1259.98</v>
      </c>
      <c r="G68" s="38"/>
    </row>
    <row r="69" spans="1:7" ht="42.75" customHeight="1">
      <c r="A69" s="68">
        <f t="shared" si="0"/>
        <v>63</v>
      </c>
      <c r="B69" s="15">
        <v>43089</v>
      </c>
      <c r="C69" s="80">
        <v>1224</v>
      </c>
      <c r="D69" s="63" t="s">
        <v>95</v>
      </c>
      <c r="E69" s="62" t="s">
        <v>96</v>
      </c>
      <c r="F69" s="61">
        <v>2800</v>
      </c>
      <c r="G69" s="38"/>
    </row>
    <row r="70" spans="1:7" ht="42" customHeight="1">
      <c r="A70" s="68">
        <f t="shared" si="0"/>
        <v>64</v>
      </c>
      <c r="B70" s="15">
        <v>43089</v>
      </c>
      <c r="C70" s="117">
        <v>4413</v>
      </c>
      <c r="D70" s="66" t="s">
        <v>175</v>
      </c>
      <c r="E70" s="161" t="s">
        <v>176</v>
      </c>
      <c r="F70" s="61">
        <v>851.27</v>
      </c>
      <c r="G70" s="38"/>
    </row>
    <row r="71" spans="1:7" ht="35.25" customHeight="1">
      <c r="A71" s="68">
        <f t="shared" si="0"/>
        <v>65</v>
      </c>
      <c r="B71" s="15">
        <v>43089</v>
      </c>
      <c r="C71" s="80">
        <v>4414</v>
      </c>
      <c r="D71" s="63" t="s">
        <v>177</v>
      </c>
      <c r="E71" s="160" t="s">
        <v>178</v>
      </c>
      <c r="F71" s="61">
        <v>650.11</v>
      </c>
      <c r="G71" s="38"/>
    </row>
    <row r="72" spans="1:7" ht="48" customHeight="1">
      <c r="A72" s="68">
        <f t="shared" si="0"/>
        <v>66</v>
      </c>
      <c r="B72" s="15">
        <v>43089</v>
      </c>
      <c r="C72" s="80">
        <v>4415</v>
      </c>
      <c r="D72" s="63" t="s">
        <v>179</v>
      </c>
      <c r="E72" s="160" t="s">
        <v>180</v>
      </c>
      <c r="F72" s="61">
        <v>160.16999999999999</v>
      </c>
      <c r="G72" s="38"/>
    </row>
    <row r="73" spans="1:7" ht="47.25" customHeight="1">
      <c r="A73" s="68">
        <f t="shared" ref="A73:A136" si="1">1+A72</f>
        <v>67</v>
      </c>
      <c r="B73" s="15">
        <v>43089</v>
      </c>
      <c r="C73" s="80">
        <v>4416</v>
      </c>
      <c r="D73" s="63" t="s">
        <v>173</v>
      </c>
      <c r="E73" s="115" t="s">
        <v>181</v>
      </c>
      <c r="F73" s="61">
        <v>1678.25</v>
      </c>
      <c r="G73" s="38"/>
    </row>
    <row r="74" spans="1:7" ht="40.5" customHeight="1">
      <c r="A74" s="68">
        <f t="shared" si="1"/>
        <v>68</v>
      </c>
      <c r="B74" s="15">
        <v>43089</v>
      </c>
      <c r="C74" s="80">
        <v>4417</v>
      </c>
      <c r="D74" s="63" t="s">
        <v>47</v>
      </c>
      <c r="E74" s="160" t="s">
        <v>182</v>
      </c>
      <c r="F74" s="61">
        <v>3505.09</v>
      </c>
      <c r="G74" s="38"/>
    </row>
    <row r="75" spans="1:7" ht="40.5" customHeight="1">
      <c r="A75" s="68">
        <f t="shared" si="1"/>
        <v>69</v>
      </c>
      <c r="B75" s="15">
        <v>43089</v>
      </c>
      <c r="C75" s="80">
        <v>4418</v>
      </c>
      <c r="D75" s="63" t="s">
        <v>135</v>
      </c>
      <c r="E75" s="62" t="s">
        <v>183</v>
      </c>
      <c r="F75" s="61">
        <v>2430.2199999999998</v>
      </c>
      <c r="G75" s="38"/>
    </row>
    <row r="76" spans="1:7" ht="48.75" customHeight="1">
      <c r="A76" s="68">
        <f t="shared" si="1"/>
        <v>70</v>
      </c>
      <c r="B76" s="15">
        <v>43089</v>
      </c>
      <c r="C76" s="80">
        <v>4419</v>
      </c>
      <c r="D76" s="63" t="s">
        <v>71</v>
      </c>
      <c r="E76" s="160" t="s">
        <v>184</v>
      </c>
      <c r="F76" s="61">
        <v>400.39</v>
      </c>
      <c r="G76" s="38"/>
    </row>
    <row r="77" spans="1:7" ht="45.75" customHeight="1">
      <c r="A77" s="68">
        <f t="shared" si="1"/>
        <v>71</v>
      </c>
      <c r="B77" s="15">
        <v>43089</v>
      </c>
      <c r="C77" s="80">
        <v>4420</v>
      </c>
      <c r="D77" s="63" t="s">
        <v>71</v>
      </c>
      <c r="E77" s="160" t="s">
        <v>185</v>
      </c>
      <c r="F77" s="61">
        <v>53.87</v>
      </c>
      <c r="G77" s="38"/>
    </row>
    <row r="78" spans="1:7" ht="58.5" customHeight="1">
      <c r="A78" s="68">
        <f t="shared" si="1"/>
        <v>72</v>
      </c>
      <c r="B78" s="15">
        <v>43089</v>
      </c>
      <c r="C78" s="80">
        <v>4421</v>
      </c>
      <c r="D78" s="63" t="s">
        <v>71</v>
      </c>
      <c r="E78" s="160" t="s">
        <v>186</v>
      </c>
      <c r="F78" s="61">
        <v>1.26</v>
      </c>
      <c r="G78" s="38"/>
    </row>
    <row r="79" spans="1:7" ht="42.75" customHeight="1">
      <c r="A79" s="68">
        <f t="shared" si="1"/>
        <v>73</v>
      </c>
      <c r="B79" s="15">
        <v>43089</v>
      </c>
      <c r="C79" s="80">
        <v>4422</v>
      </c>
      <c r="D79" s="63" t="s">
        <v>71</v>
      </c>
      <c r="E79" s="160" t="s">
        <v>187</v>
      </c>
      <c r="F79" s="61">
        <v>286.41000000000003</v>
      </c>
      <c r="G79" s="38"/>
    </row>
    <row r="80" spans="1:7" ht="42" customHeight="1">
      <c r="A80" s="68">
        <f t="shared" si="1"/>
        <v>74</v>
      </c>
      <c r="B80" s="15">
        <v>43089</v>
      </c>
      <c r="C80" s="80">
        <v>4423</v>
      </c>
      <c r="D80" s="63" t="s">
        <v>188</v>
      </c>
      <c r="E80" s="133" t="s">
        <v>189</v>
      </c>
      <c r="F80" s="61">
        <v>1814.75</v>
      </c>
      <c r="G80" s="38"/>
    </row>
    <row r="81" spans="1:7" ht="40.5" customHeight="1">
      <c r="A81" s="68">
        <f t="shared" si="1"/>
        <v>75</v>
      </c>
      <c r="B81" s="15">
        <v>43090</v>
      </c>
      <c r="C81" s="80">
        <v>4295</v>
      </c>
      <c r="D81" s="63" t="s">
        <v>190</v>
      </c>
      <c r="E81" s="133" t="s">
        <v>191</v>
      </c>
      <c r="F81" s="61">
        <v>6168</v>
      </c>
      <c r="G81" s="38"/>
    </row>
    <row r="82" spans="1:7" ht="43.5" customHeight="1">
      <c r="A82" s="68">
        <f t="shared" si="1"/>
        <v>76</v>
      </c>
      <c r="B82" s="15">
        <v>43090</v>
      </c>
      <c r="C82" s="80">
        <v>4426</v>
      </c>
      <c r="D82" s="63" t="s">
        <v>192</v>
      </c>
      <c r="E82" s="160" t="s">
        <v>193</v>
      </c>
      <c r="F82" s="61">
        <v>3000</v>
      </c>
      <c r="G82" s="38"/>
    </row>
    <row r="83" spans="1:7" ht="37.5" customHeight="1">
      <c r="A83" s="68">
        <f t="shared" si="1"/>
        <v>77</v>
      </c>
      <c r="B83" s="15">
        <v>43090</v>
      </c>
      <c r="C83" s="80">
        <v>4427</v>
      </c>
      <c r="D83" s="63" t="s">
        <v>56</v>
      </c>
      <c r="E83" s="160" t="s">
        <v>194</v>
      </c>
      <c r="F83" s="61">
        <v>25364.28</v>
      </c>
      <c r="G83" s="38"/>
    </row>
    <row r="84" spans="1:7" ht="45" customHeight="1">
      <c r="A84" s="68">
        <f t="shared" si="1"/>
        <v>78</v>
      </c>
      <c r="B84" s="15">
        <v>43090</v>
      </c>
      <c r="C84" s="80">
        <v>4428</v>
      </c>
      <c r="D84" s="63" t="s">
        <v>38</v>
      </c>
      <c r="E84" s="160" t="s">
        <v>195</v>
      </c>
      <c r="F84" s="61">
        <v>6092.96</v>
      </c>
      <c r="G84" s="38"/>
    </row>
    <row r="85" spans="1:7" ht="30.75" customHeight="1">
      <c r="A85" s="68">
        <f t="shared" si="1"/>
        <v>79</v>
      </c>
      <c r="B85" s="15">
        <v>43090</v>
      </c>
      <c r="C85" s="80">
        <v>4429</v>
      </c>
      <c r="D85" s="63" t="s">
        <v>196</v>
      </c>
      <c r="E85" s="160" t="s">
        <v>197</v>
      </c>
      <c r="F85" s="61">
        <v>1811.66</v>
      </c>
      <c r="G85" s="38"/>
    </row>
    <row r="86" spans="1:7" ht="39" customHeight="1">
      <c r="A86" s="68">
        <f t="shared" si="1"/>
        <v>80</v>
      </c>
      <c r="B86" s="15">
        <v>43090</v>
      </c>
      <c r="C86" s="80">
        <v>4430</v>
      </c>
      <c r="D86" s="63" t="s">
        <v>198</v>
      </c>
      <c r="E86" s="160" t="s">
        <v>199</v>
      </c>
      <c r="F86" s="61">
        <v>2975</v>
      </c>
      <c r="G86" s="38"/>
    </row>
    <row r="87" spans="1:7" ht="55.5" customHeight="1">
      <c r="A87" s="68">
        <f t="shared" si="1"/>
        <v>81</v>
      </c>
      <c r="B87" s="15">
        <v>43090</v>
      </c>
      <c r="C87" s="80">
        <v>4431</v>
      </c>
      <c r="D87" s="63" t="s">
        <v>200</v>
      </c>
      <c r="E87" s="160" t="s">
        <v>201</v>
      </c>
      <c r="F87" s="61">
        <v>1856.4</v>
      </c>
      <c r="G87" s="38"/>
    </row>
    <row r="88" spans="1:7" ht="44.25" customHeight="1">
      <c r="A88" s="68">
        <f t="shared" si="1"/>
        <v>82</v>
      </c>
      <c r="B88" s="15">
        <v>43090</v>
      </c>
      <c r="C88" s="80">
        <v>4433</v>
      </c>
      <c r="D88" s="63" t="s">
        <v>202</v>
      </c>
      <c r="E88" s="160" t="s">
        <v>203</v>
      </c>
      <c r="F88" s="61">
        <v>2261</v>
      </c>
      <c r="G88" s="38"/>
    </row>
    <row r="89" spans="1:7" ht="45.75" customHeight="1">
      <c r="A89" s="68">
        <f t="shared" si="1"/>
        <v>83</v>
      </c>
      <c r="B89" s="15">
        <v>43090</v>
      </c>
      <c r="C89" s="80">
        <v>4434</v>
      </c>
      <c r="D89" s="63" t="s">
        <v>204</v>
      </c>
      <c r="E89" s="10" t="s">
        <v>205</v>
      </c>
      <c r="F89" s="61">
        <v>12352.2</v>
      </c>
      <c r="G89" s="38"/>
    </row>
    <row r="90" spans="1:7" ht="42.75" customHeight="1">
      <c r="A90" s="68">
        <f t="shared" si="1"/>
        <v>84</v>
      </c>
      <c r="B90" s="15">
        <v>43090</v>
      </c>
      <c r="C90" s="80">
        <v>4436</v>
      </c>
      <c r="D90" s="63" t="s">
        <v>206</v>
      </c>
      <c r="E90" s="160" t="s">
        <v>207</v>
      </c>
      <c r="F90" s="61">
        <v>150043.70000000001</v>
      </c>
      <c r="G90" s="38"/>
    </row>
    <row r="91" spans="1:7" ht="37.5" customHeight="1">
      <c r="A91" s="68">
        <f t="shared" si="1"/>
        <v>85</v>
      </c>
      <c r="B91" s="15">
        <v>43090</v>
      </c>
      <c r="C91" s="80">
        <v>4437</v>
      </c>
      <c r="D91" s="63" t="s">
        <v>95</v>
      </c>
      <c r="E91" s="115" t="s">
        <v>208</v>
      </c>
      <c r="F91" s="61">
        <v>458</v>
      </c>
      <c r="G91" s="38"/>
    </row>
    <row r="92" spans="1:7" ht="37.5" customHeight="1">
      <c r="A92" s="68">
        <f t="shared" si="1"/>
        <v>86</v>
      </c>
      <c r="B92" s="15">
        <v>43090</v>
      </c>
      <c r="C92" s="80">
        <v>4438</v>
      </c>
      <c r="D92" s="63" t="s">
        <v>95</v>
      </c>
      <c r="E92" s="115" t="s">
        <v>208</v>
      </c>
      <c r="F92" s="61">
        <v>458</v>
      </c>
    </row>
    <row r="93" spans="1:7" ht="32.25" customHeight="1">
      <c r="A93" s="68">
        <f t="shared" si="1"/>
        <v>87</v>
      </c>
      <c r="B93" s="15">
        <v>43090</v>
      </c>
      <c r="C93" s="80">
        <v>4439</v>
      </c>
      <c r="D93" s="63" t="s">
        <v>95</v>
      </c>
      <c r="E93" s="115" t="s">
        <v>208</v>
      </c>
      <c r="F93" s="61">
        <v>458</v>
      </c>
    </row>
    <row r="94" spans="1:7" ht="28.5" customHeight="1">
      <c r="A94" s="68">
        <f t="shared" si="1"/>
        <v>88</v>
      </c>
      <c r="B94" s="15">
        <v>43090</v>
      </c>
      <c r="C94" s="80">
        <v>4440</v>
      </c>
      <c r="D94" s="63" t="s">
        <v>95</v>
      </c>
      <c r="E94" s="115" t="s">
        <v>208</v>
      </c>
      <c r="F94" s="61">
        <v>458</v>
      </c>
    </row>
    <row r="95" spans="1:7" ht="39" customHeight="1">
      <c r="A95" s="68">
        <f t="shared" si="1"/>
        <v>89</v>
      </c>
      <c r="B95" s="15">
        <v>43090</v>
      </c>
      <c r="C95" s="80">
        <v>4441</v>
      </c>
      <c r="D95" s="63" t="s">
        <v>95</v>
      </c>
      <c r="E95" s="115" t="s">
        <v>208</v>
      </c>
      <c r="F95" s="64">
        <v>388</v>
      </c>
    </row>
    <row r="96" spans="1:7" ht="33">
      <c r="A96" s="68">
        <f t="shared" si="1"/>
        <v>90</v>
      </c>
      <c r="B96" s="15">
        <v>43090</v>
      </c>
      <c r="C96" s="80">
        <v>4442</v>
      </c>
      <c r="D96" s="63" t="s">
        <v>95</v>
      </c>
      <c r="E96" s="115" t="s">
        <v>208</v>
      </c>
      <c r="F96" s="64">
        <v>458</v>
      </c>
    </row>
    <row r="97" spans="1:6" ht="31.5" customHeight="1">
      <c r="A97" s="68">
        <f t="shared" si="1"/>
        <v>91</v>
      </c>
      <c r="B97" s="15">
        <v>43090</v>
      </c>
      <c r="C97" s="77">
        <v>4443</v>
      </c>
      <c r="D97" s="63" t="s">
        <v>95</v>
      </c>
      <c r="E97" s="115" t="s">
        <v>208</v>
      </c>
      <c r="F97" s="64">
        <v>458</v>
      </c>
    </row>
    <row r="98" spans="1:6" ht="27.75" customHeight="1">
      <c r="A98" s="68">
        <f t="shared" si="1"/>
        <v>92</v>
      </c>
      <c r="B98" s="15">
        <v>43090</v>
      </c>
      <c r="C98" s="77">
        <v>4444</v>
      </c>
      <c r="D98" s="14" t="s">
        <v>58</v>
      </c>
      <c r="E98" s="10" t="s">
        <v>209</v>
      </c>
      <c r="F98" s="23">
        <v>3063.08</v>
      </c>
    </row>
    <row r="99" spans="1:6" ht="28.5" customHeight="1">
      <c r="A99" s="68">
        <f t="shared" si="1"/>
        <v>93</v>
      </c>
      <c r="B99" s="15">
        <v>43090</v>
      </c>
      <c r="C99" s="118">
        <v>4445</v>
      </c>
      <c r="D99" s="81" t="s">
        <v>196</v>
      </c>
      <c r="E99" s="10" t="s">
        <v>210</v>
      </c>
      <c r="F99" s="119">
        <v>8330</v>
      </c>
    </row>
    <row r="100" spans="1:6" ht="41.25" customHeight="1">
      <c r="A100" s="68">
        <f t="shared" si="1"/>
        <v>94</v>
      </c>
      <c r="B100" s="15">
        <v>43091</v>
      </c>
      <c r="C100" s="118">
        <v>4558</v>
      </c>
      <c r="D100" s="59" t="s">
        <v>173</v>
      </c>
      <c r="E100" s="115" t="s">
        <v>211</v>
      </c>
      <c r="F100" s="121">
        <v>2545.27</v>
      </c>
    </row>
    <row r="101" spans="1:6" ht="46.5" customHeight="1">
      <c r="A101" s="68">
        <f t="shared" si="1"/>
        <v>95</v>
      </c>
      <c r="B101" s="15">
        <v>43091</v>
      </c>
      <c r="C101" s="118">
        <v>4559</v>
      </c>
      <c r="D101" s="81" t="s">
        <v>212</v>
      </c>
      <c r="E101" s="10" t="s">
        <v>213</v>
      </c>
      <c r="F101" s="119">
        <v>40</v>
      </c>
    </row>
    <row r="102" spans="1:6" ht="46.5" customHeight="1">
      <c r="A102" s="68">
        <f t="shared" si="1"/>
        <v>96</v>
      </c>
      <c r="B102" s="15">
        <v>43091</v>
      </c>
      <c r="C102" s="118">
        <v>4570</v>
      </c>
      <c r="D102" s="81" t="s">
        <v>214</v>
      </c>
      <c r="E102" s="10" t="s">
        <v>215</v>
      </c>
      <c r="F102" s="119">
        <v>10499.3</v>
      </c>
    </row>
    <row r="103" spans="1:6" ht="21" customHeight="1">
      <c r="A103" s="68">
        <f t="shared" si="1"/>
        <v>97</v>
      </c>
      <c r="B103" s="15">
        <v>43091</v>
      </c>
      <c r="C103" s="118">
        <v>4571</v>
      </c>
      <c r="D103" s="81" t="s">
        <v>216</v>
      </c>
      <c r="E103" s="10" t="s">
        <v>217</v>
      </c>
      <c r="F103" s="119">
        <v>1111.46</v>
      </c>
    </row>
    <row r="104" spans="1:6" ht="44.25" customHeight="1">
      <c r="A104" s="68">
        <f t="shared" si="1"/>
        <v>98</v>
      </c>
      <c r="B104" s="15">
        <v>43091</v>
      </c>
      <c r="C104" s="118">
        <v>4572</v>
      </c>
      <c r="D104" s="81" t="s">
        <v>141</v>
      </c>
      <c r="E104" s="10" t="s">
        <v>218</v>
      </c>
      <c r="F104" s="119">
        <v>238</v>
      </c>
    </row>
    <row r="105" spans="1:6" ht="33">
      <c r="A105" s="68">
        <f t="shared" si="1"/>
        <v>99</v>
      </c>
      <c r="B105" s="15">
        <v>43091</v>
      </c>
      <c r="C105" s="118">
        <v>4573</v>
      </c>
      <c r="D105" s="81" t="s">
        <v>143</v>
      </c>
      <c r="E105" s="10" t="s">
        <v>219</v>
      </c>
      <c r="F105" s="119">
        <v>2424.27</v>
      </c>
    </row>
    <row r="106" spans="1:6" ht="49.5">
      <c r="A106" s="68">
        <f t="shared" si="1"/>
        <v>100</v>
      </c>
      <c r="B106" s="15">
        <v>43091</v>
      </c>
      <c r="C106" s="118">
        <v>4574</v>
      </c>
      <c r="D106" s="81" t="s">
        <v>129</v>
      </c>
      <c r="E106" s="10" t="s">
        <v>220</v>
      </c>
      <c r="F106" s="64">
        <v>2975</v>
      </c>
    </row>
    <row r="107" spans="1:6" ht="37.5" customHeight="1">
      <c r="A107" s="68">
        <f t="shared" si="1"/>
        <v>101</v>
      </c>
      <c r="B107" s="15">
        <v>43091</v>
      </c>
      <c r="C107" s="118">
        <v>4575</v>
      </c>
      <c r="D107" s="81" t="s">
        <v>221</v>
      </c>
      <c r="E107" s="115" t="s">
        <v>222</v>
      </c>
      <c r="F107" s="64">
        <v>47061.7</v>
      </c>
    </row>
    <row r="108" spans="1:6" ht="33">
      <c r="A108" s="68">
        <f t="shared" si="1"/>
        <v>102</v>
      </c>
      <c r="B108" s="15">
        <v>43091</v>
      </c>
      <c r="C108" s="122">
        <v>4576</v>
      </c>
      <c r="D108" s="81" t="s">
        <v>74</v>
      </c>
      <c r="E108" s="115" t="s">
        <v>223</v>
      </c>
      <c r="F108" s="123">
        <v>16799.900000000001</v>
      </c>
    </row>
    <row r="109" spans="1:6" ht="44.25" customHeight="1">
      <c r="A109" s="68">
        <f t="shared" si="1"/>
        <v>103</v>
      </c>
      <c r="B109" s="15">
        <v>43091</v>
      </c>
      <c r="C109" s="118">
        <v>4577</v>
      </c>
      <c r="D109" s="62" t="s">
        <v>114</v>
      </c>
      <c r="E109" s="62" t="s">
        <v>224</v>
      </c>
      <c r="F109" s="64">
        <v>6500</v>
      </c>
    </row>
    <row r="110" spans="1:6" ht="40.5" customHeight="1">
      <c r="A110" s="68">
        <f t="shared" si="1"/>
        <v>104</v>
      </c>
      <c r="B110" s="15">
        <v>43091</v>
      </c>
      <c r="C110" s="118">
        <v>4579</v>
      </c>
      <c r="D110" s="81" t="s">
        <v>108</v>
      </c>
      <c r="E110" s="10" t="s">
        <v>225</v>
      </c>
      <c r="F110" s="64">
        <v>1092.17</v>
      </c>
    </row>
    <row r="111" spans="1:6" ht="33">
      <c r="A111" s="68">
        <f t="shared" si="1"/>
        <v>105</v>
      </c>
      <c r="B111" s="15">
        <v>43091</v>
      </c>
      <c r="C111" s="118">
        <v>4580</v>
      </c>
      <c r="D111" s="81" t="s">
        <v>196</v>
      </c>
      <c r="E111" s="10" t="s">
        <v>226</v>
      </c>
      <c r="F111" s="64">
        <v>1094.8</v>
      </c>
    </row>
    <row r="112" spans="1:6" ht="42" customHeight="1">
      <c r="A112" s="68">
        <f t="shared" si="1"/>
        <v>106</v>
      </c>
      <c r="B112" s="15">
        <v>43091</v>
      </c>
      <c r="C112" s="118">
        <v>4581</v>
      </c>
      <c r="D112" s="81" t="s">
        <v>227</v>
      </c>
      <c r="E112" s="10" t="s">
        <v>228</v>
      </c>
      <c r="F112" s="64">
        <v>4819.5</v>
      </c>
    </row>
    <row r="113" spans="1:8">
      <c r="A113" s="68">
        <f t="shared" si="1"/>
        <v>107</v>
      </c>
      <c r="B113" s="82">
        <v>43096</v>
      </c>
      <c r="C113" s="124">
        <v>4588</v>
      </c>
      <c r="D113" s="120" t="s">
        <v>229</v>
      </c>
      <c r="E113" s="162" t="s">
        <v>230</v>
      </c>
      <c r="F113" s="61">
        <v>134.19999999999999</v>
      </c>
      <c r="H113" s="2" t="s">
        <v>37</v>
      </c>
    </row>
    <row r="114" spans="1:8" ht="33">
      <c r="A114" s="68">
        <f t="shared" si="1"/>
        <v>108</v>
      </c>
      <c r="B114" s="163">
        <v>43096</v>
      </c>
      <c r="C114" s="118">
        <v>4634</v>
      </c>
      <c r="D114" s="81" t="s">
        <v>196</v>
      </c>
      <c r="E114" s="10" t="s">
        <v>231</v>
      </c>
      <c r="F114" s="64">
        <v>1618.4</v>
      </c>
    </row>
    <row r="115" spans="1:8" ht="36.75" customHeight="1">
      <c r="A115" s="68">
        <f t="shared" si="1"/>
        <v>109</v>
      </c>
      <c r="B115" s="15">
        <v>43096</v>
      </c>
      <c r="C115" s="124">
        <v>4635</v>
      </c>
      <c r="D115" s="120" t="s">
        <v>146</v>
      </c>
      <c r="E115" s="162" t="s">
        <v>232</v>
      </c>
      <c r="F115" s="61">
        <v>107.1</v>
      </c>
    </row>
    <row r="116" spans="1:8">
      <c r="A116" s="68">
        <f t="shared" si="1"/>
        <v>110</v>
      </c>
      <c r="B116" s="163">
        <v>43096</v>
      </c>
      <c r="C116" s="118">
        <v>4636</v>
      </c>
      <c r="D116" s="81" t="s">
        <v>233</v>
      </c>
      <c r="E116" s="162" t="s">
        <v>234</v>
      </c>
      <c r="F116" s="64">
        <v>15160.6</v>
      </c>
    </row>
    <row r="117" spans="1:8">
      <c r="A117" s="68">
        <f t="shared" si="1"/>
        <v>111</v>
      </c>
      <c r="B117" s="15">
        <v>43096</v>
      </c>
      <c r="C117" s="118">
        <v>4637</v>
      </c>
      <c r="D117" s="81" t="s">
        <v>235</v>
      </c>
      <c r="E117" s="162" t="s">
        <v>236</v>
      </c>
      <c r="F117" s="64">
        <v>819.96</v>
      </c>
    </row>
    <row r="118" spans="1:8">
      <c r="A118" s="68">
        <f t="shared" si="1"/>
        <v>112</v>
      </c>
      <c r="B118" s="163">
        <v>43096</v>
      </c>
      <c r="C118" s="118">
        <v>4638</v>
      </c>
      <c r="D118" s="81" t="s">
        <v>235</v>
      </c>
      <c r="E118" s="162" t="s">
        <v>237</v>
      </c>
      <c r="F118" s="64">
        <v>39.5</v>
      </c>
    </row>
    <row r="119" spans="1:8" ht="40.5" customHeight="1">
      <c r="A119" s="68">
        <f t="shared" si="1"/>
        <v>113</v>
      </c>
      <c r="B119" s="15">
        <v>43096</v>
      </c>
      <c r="C119" s="118">
        <v>4639</v>
      </c>
      <c r="D119" s="81" t="s">
        <v>77</v>
      </c>
      <c r="E119" s="162" t="s">
        <v>238</v>
      </c>
      <c r="F119" s="64">
        <v>100</v>
      </c>
    </row>
    <row r="120" spans="1:8">
      <c r="A120" s="68">
        <f t="shared" si="1"/>
        <v>114</v>
      </c>
      <c r="B120" s="163">
        <v>43096</v>
      </c>
      <c r="C120" s="118">
        <v>4640</v>
      </c>
      <c r="D120" s="81" t="s">
        <v>239</v>
      </c>
      <c r="E120" s="159" t="s">
        <v>240</v>
      </c>
      <c r="F120" s="64">
        <v>1435.14</v>
      </c>
    </row>
    <row r="121" spans="1:8" ht="36" customHeight="1">
      <c r="A121" s="68">
        <f t="shared" si="1"/>
        <v>115</v>
      </c>
      <c r="B121" s="15">
        <v>43096</v>
      </c>
      <c r="C121" s="118">
        <v>4641</v>
      </c>
      <c r="D121" s="63" t="s">
        <v>241</v>
      </c>
      <c r="E121" s="115" t="s">
        <v>242</v>
      </c>
      <c r="F121" s="61">
        <v>555.73</v>
      </c>
      <c r="G121" s="53"/>
    </row>
    <row r="122" spans="1:8">
      <c r="A122" s="68">
        <f t="shared" si="1"/>
        <v>116</v>
      </c>
      <c r="B122" s="163">
        <v>43096</v>
      </c>
      <c r="C122" s="118">
        <v>4642</v>
      </c>
      <c r="D122" s="81" t="s">
        <v>243</v>
      </c>
      <c r="E122" s="10" t="s">
        <v>244</v>
      </c>
      <c r="F122" s="64">
        <v>5230.05</v>
      </c>
    </row>
    <row r="123" spans="1:8" ht="31.5" customHeight="1">
      <c r="A123" s="68">
        <f t="shared" si="1"/>
        <v>117</v>
      </c>
      <c r="B123" s="15">
        <v>43096</v>
      </c>
      <c r="C123" s="118">
        <v>4643</v>
      </c>
      <c r="D123" s="81" t="s">
        <v>245</v>
      </c>
      <c r="E123" s="10" t="s">
        <v>246</v>
      </c>
      <c r="F123" s="64">
        <v>1641.49</v>
      </c>
    </row>
    <row r="124" spans="1:8" ht="30.75" customHeight="1">
      <c r="A124" s="68">
        <f t="shared" si="1"/>
        <v>118</v>
      </c>
      <c r="B124" s="163">
        <v>43096</v>
      </c>
      <c r="C124" s="118">
        <v>4644</v>
      </c>
      <c r="D124" s="81" t="s">
        <v>247</v>
      </c>
      <c r="E124" s="10" t="s">
        <v>248</v>
      </c>
      <c r="F124" s="64">
        <v>371.88</v>
      </c>
    </row>
    <row r="125" spans="1:8" ht="40.5" customHeight="1">
      <c r="A125" s="68">
        <f t="shared" si="1"/>
        <v>119</v>
      </c>
      <c r="B125" s="15">
        <v>43096</v>
      </c>
      <c r="C125" s="118">
        <v>4645</v>
      </c>
      <c r="D125" s="81" t="s">
        <v>249</v>
      </c>
      <c r="E125" s="10" t="s">
        <v>250</v>
      </c>
      <c r="F125" s="64">
        <v>96</v>
      </c>
    </row>
    <row r="126" spans="1:8" ht="42" customHeight="1">
      <c r="A126" s="68">
        <f t="shared" si="1"/>
        <v>120</v>
      </c>
      <c r="B126" s="163">
        <v>43096</v>
      </c>
      <c r="C126" s="118">
        <v>4647</v>
      </c>
      <c r="D126" s="81" t="s">
        <v>251</v>
      </c>
      <c r="E126" s="10" t="s">
        <v>252</v>
      </c>
      <c r="F126" s="64">
        <v>19244.78</v>
      </c>
    </row>
    <row r="127" spans="1:8" ht="56.25" customHeight="1">
      <c r="A127" s="68">
        <f t="shared" si="1"/>
        <v>121</v>
      </c>
      <c r="B127" s="15">
        <v>43096</v>
      </c>
      <c r="C127" s="118">
        <v>4648</v>
      </c>
      <c r="D127" s="63" t="s">
        <v>99</v>
      </c>
      <c r="E127" s="60" t="s">
        <v>253</v>
      </c>
      <c r="F127" s="64">
        <v>4391.51</v>
      </c>
    </row>
    <row r="128" spans="1:8">
      <c r="A128" s="68">
        <f t="shared" si="1"/>
        <v>122</v>
      </c>
      <c r="B128" s="163">
        <v>43096</v>
      </c>
      <c r="C128" s="118">
        <v>4649</v>
      </c>
      <c r="D128" s="81" t="s">
        <v>76</v>
      </c>
      <c r="E128" s="62" t="s">
        <v>94</v>
      </c>
      <c r="F128" s="64">
        <v>748.81</v>
      </c>
    </row>
    <row r="129" spans="1:6" ht="30.75" customHeight="1">
      <c r="A129" s="68">
        <f t="shared" si="1"/>
        <v>123</v>
      </c>
      <c r="B129" s="15">
        <v>43096</v>
      </c>
      <c r="C129" s="118">
        <v>4650</v>
      </c>
      <c r="D129" s="81" t="s">
        <v>76</v>
      </c>
      <c r="E129" s="62" t="s">
        <v>94</v>
      </c>
      <c r="F129" s="64">
        <v>879.34</v>
      </c>
    </row>
    <row r="130" spans="1:6" ht="33">
      <c r="A130" s="68">
        <f t="shared" si="1"/>
        <v>124</v>
      </c>
      <c r="B130" s="163">
        <v>43096</v>
      </c>
      <c r="C130" s="118">
        <v>4651</v>
      </c>
      <c r="D130" s="81" t="s">
        <v>254</v>
      </c>
      <c r="E130" s="62" t="s">
        <v>94</v>
      </c>
      <c r="F130" s="64">
        <v>427.89</v>
      </c>
    </row>
    <row r="131" spans="1:6" ht="33">
      <c r="A131" s="68">
        <f t="shared" si="1"/>
        <v>125</v>
      </c>
      <c r="B131" s="15">
        <v>43096</v>
      </c>
      <c r="C131" s="118">
        <v>4652</v>
      </c>
      <c r="D131" s="81" t="s">
        <v>135</v>
      </c>
      <c r="E131" s="62" t="s">
        <v>94</v>
      </c>
      <c r="F131" s="64">
        <v>4681.62</v>
      </c>
    </row>
    <row r="132" spans="1:6">
      <c r="A132" s="68">
        <f t="shared" si="1"/>
        <v>126</v>
      </c>
      <c r="B132" s="163">
        <v>43096</v>
      </c>
      <c r="C132" s="118">
        <v>4653</v>
      </c>
      <c r="D132" s="81" t="s">
        <v>93</v>
      </c>
      <c r="E132" s="62" t="s">
        <v>94</v>
      </c>
      <c r="F132" s="64">
        <v>7374.81</v>
      </c>
    </row>
    <row r="133" spans="1:6" ht="33">
      <c r="A133" s="68">
        <f t="shared" si="1"/>
        <v>127</v>
      </c>
      <c r="B133" s="15">
        <v>43096</v>
      </c>
      <c r="C133" s="118">
        <v>4654</v>
      </c>
      <c r="D133" s="81" t="s">
        <v>47</v>
      </c>
      <c r="E133" s="10" t="s">
        <v>255</v>
      </c>
      <c r="F133" s="64">
        <v>3505.09</v>
      </c>
    </row>
    <row r="134" spans="1:6" ht="33">
      <c r="A134" s="68">
        <f t="shared" si="1"/>
        <v>128</v>
      </c>
      <c r="B134" s="163">
        <v>43096</v>
      </c>
      <c r="C134" s="118">
        <v>4655</v>
      </c>
      <c r="D134" s="81" t="s">
        <v>134</v>
      </c>
      <c r="E134" s="62" t="s">
        <v>94</v>
      </c>
      <c r="F134" s="64">
        <v>13289.76</v>
      </c>
    </row>
    <row r="135" spans="1:6" ht="33">
      <c r="A135" s="68">
        <f t="shared" si="1"/>
        <v>129</v>
      </c>
      <c r="B135" s="15">
        <v>43096</v>
      </c>
      <c r="C135" s="118">
        <v>4656</v>
      </c>
      <c r="D135" s="81" t="s">
        <v>101</v>
      </c>
      <c r="E135" s="62" t="s">
        <v>94</v>
      </c>
      <c r="F135" s="64">
        <v>7987.28</v>
      </c>
    </row>
    <row r="136" spans="1:6" ht="36.75" customHeight="1">
      <c r="A136" s="68">
        <f t="shared" si="1"/>
        <v>130</v>
      </c>
      <c r="B136" s="163">
        <v>43096</v>
      </c>
      <c r="C136" s="118">
        <v>4657</v>
      </c>
      <c r="D136" s="81" t="s">
        <v>101</v>
      </c>
      <c r="E136" s="62" t="s">
        <v>94</v>
      </c>
      <c r="F136" s="64">
        <v>5111.8500000000004</v>
      </c>
    </row>
    <row r="137" spans="1:6" ht="33">
      <c r="A137" s="68">
        <f t="shared" ref="A137:A180" si="2">1+A136</f>
        <v>131</v>
      </c>
      <c r="B137" s="15">
        <v>43096</v>
      </c>
      <c r="C137" s="118">
        <v>4658</v>
      </c>
      <c r="D137" s="81" t="s">
        <v>254</v>
      </c>
      <c r="E137" s="62" t="s">
        <v>94</v>
      </c>
      <c r="F137" s="64">
        <v>4329.24</v>
      </c>
    </row>
    <row r="138" spans="1:6">
      <c r="A138" s="68">
        <f t="shared" si="2"/>
        <v>132</v>
      </c>
      <c r="B138" s="163">
        <v>43096</v>
      </c>
      <c r="C138" s="118">
        <v>4659</v>
      </c>
      <c r="D138" s="63" t="s">
        <v>153</v>
      </c>
      <c r="E138" s="62" t="s">
        <v>94</v>
      </c>
      <c r="F138" s="61">
        <v>23592.68</v>
      </c>
    </row>
    <row r="139" spans="1:6" ht="19.5" customHeight="1">
      <c r="A139" s="68">
        <f t="shared" si="2"/>
        <v>133</v>
      </c>
      <c r="B139" s="15">
        <v>43096</v>
      </c>
      <c r="C139" s="118">
        <v>4660</v>
      </c>
      <c r="D139" s="81" t="s">
        <v>93</v>
      </c>
      <c r="E139" s="62" t="s">
        <v>94</v>
      </c>
      <c r="F139" s="64">
        <v>15169.12</v>
      </c>
    </row>
    <row r="140" spans="1:6">
      <c r="A140" s="68">
        <f t="shared" si="2"/>
        <v>134</v>
      </c>
      <c r="B140" s="163">
        <v>43096</v>
      </c>
      <c r="C140" s="118">
        <v>4661</v>
      </c>
      <c r="D140" s="81" t="s">
        <v>256</v>
      </c>
      <c r="E140" s="10" t="s">
        <v>209</v>
      </c>
      <c r="F140" s="64">
        <v>3489.77</v>
      </c>
    </row>
    <row r="141" spans="1:6">
      <c r="A141" s="68">
        <f t="shared" si="2"/>
        <v>135</v>
      </c>
      <c r="B141" s="15">
        <v>43096</v>
      </c>
      <c r="C141" s="118">
        <v>4662</v>
      </c>
      <c r="D141" s="81" t="s">
        <v>256</v>
      </c>
      <c r="E141" s="10" t="s">
        <v>209</v>
      </c>
      <c r="F141" s="64">
        <v>1440.01</v>
      </c>
    </row>
    <row r="142" spans="1:6">
      <c r="A142" s="68">
        <f t="shared" si="2"/>
        <v>136</v>
      </c>
      <c r="B142" s="163">
        <v>43096</v>
      </c>
      <c r="C142" s="118">
        <v>4663</v>
      </c>
      <c r="D142" s="81" t="s">
        <v>257</v>
      </c>
      <c r="E142" s="10" t="s">
        <v>258</v>
      </c>
      <c r="F142" s="64">
        <v>2536</v>
      </c>
    </row>
    <row r="143" spans="1:6" ht="33">
      <c r="A143" s="68">
        <f t="shared" si="2"/>
        <v>137</v>
      </c>
      <c r="B143" s="15">
        <v>43096</v>
      </c>
      <c r="C143" s="118">
        <v>4664</v>
      </c>
      <c r="D143" s="81" t="s">
        <v>151</v>
      </c>
      <c r="E143" s="60" t="s">
        <v>259</v>
      </c>
      <c r="F143" s="64">
        <v>300</v>
      </c>
    </row>
    <row r="144" spans="1:6" ht="46.5" customHeight="1">
      <c r="A144" s="68">
        <f t="shared" si="2"/>
        <v>138</v>
      </c>
      <c r="B144" s="163">
        <v>43096</v>
      </c>
      <c r="C144" s="118">
        <v>4665</v>
      </c>
      <c r="D144" s="81" t="s">
        <v>260</v>
      </c>
      <c r="E144" s="62" t="s">
        <v>94</v>
      </c>
      <c r="F144" s="64">
        <v>1472.44</v>
      </c>
    </row>
    <row r="145" spans="1:6" ht="18.75" customHeight="1">
      <c r="A145" s="68">
        <f t="shared" si="2"/>
        <v>139</v>
      </c>
      <c r="B145" s="15">
        <v>43096</v>
      </c>
      <c r="C145" s="118">
        <v>4666</v>
      </c>
      <c r="D145" s="81" t="s">
        <v>76</v>
      </c>
      <c r="E145" s="62" t="s">
        <v>94</v>
      </c>
      <c r="F145" s="64">
        <v>25878.79</v>
      </c>
    </row>
    <row r="146" spans="1:6" ht="20.25" customHeight="1">
      <c r="A146" s="68">
        <f t="shared" si="2"/>
        <v>140</v>
      </c>
      <c r="B146" s="163">
        <v>43096</v>
      </c>
      <c r="C146" s="118">
        <v>4667</v>
      </c>
      <c r="D146" s="81" t="s">
        <v>76</v>
      </c>
      <c r="E146" s="62" t="s">
        <v>94</v>
      </c>
      <c r="F146" s="64">
        <v>7308.36</v>
      </c>
    </row>
    <row r="147" spans="1:6" ht="42" customHeight="1">
      <c r="A147" s="68">
        <f t="shared" si="2"/>
        <v>141</v>
      </c>
      <c r="B147" s="15">
        <v>43096</v>
      </c>
      <c r="C147" s="118">
        <v>4668</v>
      </c>
      <c r="D147" s="81" t="s">
        <v>76</v>
      </c>
      <c r="E147" s="62" t="s">
        <v>94</v>
      </c>
      <c r="F147" s="64">
        <v>8147.03</v>
      </c>
    </row>
    <row r="148" spans="1:6" ht="49.5">
      <c r="A148" s="68">
        <f t="shared" si="2"/>
        <v>142</v>
      </c>
      <c r="B148" s="163">
        <v>43096</v>
      </c>
      <c r="C148" s="118">
        <v>4669</v>
      </c>
      <c r="D148" s="81" t="s">
        <v>261</v>
      </c>
      <c r="E148" s="62" t="s">
        <v>94</v>
      </c>
      <c r="F148" s="64">
        <v>6500</v>
      </c>
    </row>
    <row r="149" spans="1:6" ht="33">
      <c r="A149" s="68">
        <f t="shared" si="2"/>
        <v>143</v>
      </c>
      <c r="B149" s="15">
        <v>43096</v>
      </c>
      <c r="C149" s="118">
        <v>4670</v>
      </c>
      <c r="D149" s="81" t="s">
        <v>114</v>
      </c>
      <c r="E149" s="62" t="s">
        <v>262</v>
      </c>
      <c r="F149" s="64">
        <v>549</v>
      </c>
    </row>
    <row r="150" spans="1:6">
      <c r="A150" s="68">
        <f t="shared" si="2"/>
        <v>144</v>
      </c>
      <c r="B150" s="163">
        <v>43096</v>
      </c>
      <c r="C150" s="118">
        <v>4671</v>
      </c>
      <c r="D150" s="81" t="s">
        <v>200</v>
      </c>
      <c r="E150" s="10" t="s">
        <v>263</v>
      </c>
      <c r="F150" s="64">
        <v>14387.1</v>
      </c>
    </row>
    <row r="151" spans="1:6">
      <c r="A151" s="68">
        <f t="shared" si="2"/>
        <v>145</v>
      </c>
      <c r="B151" s="15">
        <v>43096</v>
      </c>
      <c r="C151" s="118">
        <v>4673</v>
      </c>
      <c r="D151" s="63" t="s">
        <v>95</v>
      </c>
      <c r="E151" s="10" t="s">
        <v>264</v>
      </c>
      <c r="F151" s="64">
        <v>69.319999999999993</v>
      </c>
    </row>
    <row r="152" spans="1:6">
      <c r="A152" s="68">
        <f t="shared" si="2"/>
        <v>146</v>
      </c>
      <c r="B152" s="163">
        <v>43096</v>
      </c>
      <c r="C152" s="118">
        <v>4674</v>
      </c>
      <c r="D152" s="63" t="s">
        <v>95</v>
      </c>
      <c r="E152" s="10" t="s">
        <v>265</v>
      </c>
      <c r="F152" s="64">
        <v>39.5</v>
      </c>
    </row>
    <row r="153" spans="1:6" ht="33">
      <c r="A153" s="68">
        <f t="shared" si="2"/>
        <v>147</v>
      </c>
      <c r="B153" s="15">
        <v>43096</v>
      </c>
      <c r="C153" s="118">
        <v>4677</v>
      </c>
      <c r="D153" s="63" t="s">
        <v>42</v>
      </c>
      <c r="E153" s="62" t="s">
        <v>266</v>
      </c>
      <c r="F153" s="64">
        <v>20782.509999999998</v>
      </c>
    </row>
    <row r="154" spans="1:6" ht="33">
      <c r="A154" s="68">
        <f t="shared" si="2"/>
        <v>148</v>
      </c>
      <c r="B154" s="163">
        <v>43096</v>
      </c>
      <c r="C154" s="118">
        <v>4678</v>
      </c>
      <c r="D154" s="63" t="s">
        <v>42</v>
      </c>
      <c r="E154" s="62" t="s">
        <v>267</v>
      </c>
      <c r="F154" s="64">
        <v>17646.96</v>
      </c>
    </row>
    <row r="155" spans="1:6" ht="49.5">
      <c r="A155" s="68">
        <f t="shared" si="2"/>
        <v>149</v>
      </c>
      <c r="B155" s="163">
        <v>43096</v>
      </c>
      <c r="C155" s="118">
        <v>4679</v>
      </c>
      <c r="D155" s="63" t="s">
        <v>268</v>
      </c>
      <c r="E155" s="62" t="s">
        <v>269</v>
      </c>
      <c r="F155" s="64">
        <v>109.29</v>
      </c>
    </row>
    <row r="156" spans="1:6" ht="33">
      <c r="A156" s="68">
        <f t="shared" si="2"/>
        <v>150</v>
      </c>
      <c r="B156" s="15">
        <v>43096</v>
      </c>
      <c r="C156" s="118">
        <v>4680</v>
      </c>
      <c r="D156" s="63" t="s">
        <v>251</v>
      </c>
      <c r="E156" s="10" t="s">
        <v>270</v>
      </c>
      <c r="F156" s="64">
        <v>11743.55</v>
      </c>
    </row>
    <row r="157" spans="1:6" ht="33">
      <c r="A157" s="68">
        <f t="shared" si="2"/>
        <v>151</v>
      </c>
      <c r="B157" s="163">
        <v>43096</v>
      </c>
      <c r="C157" s="118">
        <v>4681</v>
      </c>
      <c r="D157" s="81" t="s">
        <v>42</v>
      </c>
      <c r="E157" s="10" t="s">
        <v>271</v>
      </c>
      <c r="F157" s="64">
        <v>4957.62</v>
      </c>
    </row>
    <row r="158" spans="1:6" ht="44.25" customHeight="1">
      <c r="A158" s="68">
        <f t="shared" si="2"/>
        <v>152</v>
      </c>
      <c r="B158" s="163">
        <v>43096</v>
      </c>
      <c r="C158" s="118">
        <v>4682</v>
      </c>
      <c r="D158" s="81" t="s">
        <v>45</v>
      </c>
      <c r="E158" s="10" t="s">
        <v>272</v>
      </c>
      <c r="F158" s="64">
        <v>260.66000000000003</v>
      </c>
    </row>
    <row r="159" spans="1:6" ht="33">
      <c r="A159" s="68">
        <f t="shared" si="2"/>
        <v>153</v>
      </c>
      <c r="B159" s="15">
        <v>43096</v>
      </c>
      <c r="C159" s="118">
        <v>4683</v>
      </c>
      <c r="D159" s="81" t="s">
        <v>45</v>
      </c>
      <c r="E159" s="10" t="s">
        <v>273</v>
      </c>
      <c r="F159" s="64">
        <v>54.73</v>
      </c>
    </row>
    <row r="160" spans="1:6">
      <c r="A160" s="68">
        <f t="shared" si="2"/>
        <v>154</v>
      </c>
      <c r="B160" s="163">
        <v>43096</v>
      </c>
      <c r="C160" s="118">
        <v>4685</v>
      </c>
      <c r="D160" s="81" t="s">
        <v>108</v>
      </c>
      <c r="E160" s="10" t="s">
        <v>274</v>
      </c>
      <c r="F160" s="64">
        <v>136.44999999999999</v>
      </c>
    </row>
    <row r="161" spans="1:6" ht="49.5">
      <c r="A161" s="68">
        <f t="shared" si="2"/>
        <v>155</v>
      </c>
      <c r="B161" s="163">
        <v>43096</v>
      </c>
      <c r="C161" s="118">
        <v>4688</v>
      </c>
      <c r="D161" s="81" t="s">
        <v>261</v>
      </c>
      <c r="E161" s="62" t="s">
        <v>94</v>
      </c>
      <c r="F161" s="64">
        <v>1017.44</v>
      </c>
    </row>
    <row r="162" spans="1:6" ht="33">
      <c r="A162" s="68">
        <f t="shared" si="2"/>
        <v>156</v>
      </c>
      <c r="B162" s="15">
        <v>43096</v>
      </c>
      <c r="C162" s="118">
        <v>4689</v>
      </c>
      <c r="D162" s="81" t="s">
        <v>135</v>
      </c>
      <c r="E162" s="62" t="s">
        <v>94</v>
      </c>
      <c r="F162" s="64">
        <v>3792.28</v>
      </c>
    </row>
    <row r="163" spans="1:6">
      <c r="A163" s="68">
        <f t="shared" si="2"/>
        <v>157</v>
      </c>
      <c r="B163" s="163">
        <v>43096</v>
      </c>
      <c r="C163" s="118">
        <v>4690</v>
      </c>
      <c r="D163" s="81" t="s">
        <v>150</v>
      </c>
      <c r="E163" s="62" t="s">
        <v>94</v>
      </c>
      <c r="F163" s="64">
        <v>10806.32</v>
      </c>
    </row>
    <row r="164" spans="1:6" ht="33">
      <c r="A164" s="68">
        <f t="shared" si="2"/>
        <v>158</v>
      </c>
      <c r="B164" s="163">
        <v>43096</v>
      </c>
      <c r="C164" s="118">
        <v>4691</v>
      </c>
      <c r="D164" s="81" t="s">
        <v>275</v>
      </c>
      <c r="E164" s="10" t="s">
        <v>276</v>
      </c>
      <c r="F164" s="64">
        <v>33576</v>
      </c>
    </row>
    <row r="165" spans="1:6">
      <c r="A165" s="68">
        <f t="shared" si="2"/>
        <v>159</v>
      </c>
      <c r="B165" s="15">
        <v>43096</v>
      </c>
      <c r="C165" s="118">
        <v>4698</v>
      </c>
      <c r="D165" s="81" t="s">
        <v>277</v>
      </c>
      <c r="E165" s="10" t="s">
        <v>278</v>
      </c>
      <c r="F165" s="64">
        <v>1435.14</v>
      </c>
    </row>
    <row r="166" spans="1:6" ht="49.5">
      <c r="A166" s="68">
        <f t="shared" si="2"/>
        <v>160</v>
      </c>
      <c r="B166" s="163">
        <v>43096</v>
      </c>
      <c r="C166" s="118">
        <v>4704</v>
      </c>
      <c r="D166" s="81" t="s">
        <v>99</v>
      </c>
      <c r="E166" s="60" t="s">
        <v>279</v>
      </c>
      <c r="F166" s="64">
        <v>118.49</v>
      </c>
    </row>
    <row r="167" spans="1:6" ht="44.25" customHeight="1">
      <c r="A167" s="68">
        <f t="shared" si="2"/>
        <v>161</v>
      </c>
      <c r="B167" s="163">
        <v>43096</v>
      </c>
      <c r="C167" s="118">
        <v>4705</v>
      </c>
      <c r="D167" s="81" t="s">
        <v>58</v>
      </c>
      <c r="E167" s="10" t="s">
        <v>209</v>
      </c>
      <c r="F167" s="64">
        <v>1731.45</v>
      </c>
    </row>
    <row r="168" spans="1:6">
      <c r="A168" s="68">
        <f t="shared" si="2"/>
        <v>162</v>
      </c>
      <c r="B168" s="15">
        <v>43096</v>
      </c>
      <c r="C168" s="118">
        <v>4707</v>
      </c>
      <c r="D168" s="81" t="s">
        <v>73</v>
      </c>
      <c r="E168" s="10" t="s">
        <v>280</v>
      </c>
      <c r="F168" s="64">
        <v>8855.98</v>
      </c>
    </row>
    <row r="169" spans="1:6" ht="51.75" customHeight="1">
      <c r="A169" s="68">
        <f t="shared" si="2"/>
        <v>163</v>
      </c>
      <c r="B169" s="163">
        <v>43096</v>
      </c>
      <c r="C169" s="118">
        <v>4709</v>
      </c>
      <c r="D169" s="81" t="s">
        <v>101</v>
      </c>
      <c r="E169" s="62" t="s">
        <v>94</v>
      </c>
      <c r="F169" s="64">
        <v>4882.21</v>
      </c>
    </row>
    <row r="170" spans="1:6">
      <c r="A170" s="68">
        <f t="shared" si="2"/>
        <v>164</v>
      </c>
      <c r="B170" s="163">
        <v>43096</v>
      </c>
      <c r="C170" s="118">
        <v>4711</v>
      </c>
      <c r="D170" s="81" t="s">
        <v>76</v>
      </c>
      <c r="E170" s="62" t="s">
        <v>94</v>
      </c>
      <c r="F170" s="64">
        <v>10782.83</v>
      </c>
    </row>
    <row r="171" spans="1:6" ht="60" customHeight="1">
      <c r="A171" s="68">
        <f t="shared" si="2"/>
        <v>165</v>
      </c>
      <c r="B171" s="15">
        <v>43096</v>
      </c>
      <c r="C171" s="118">
        <v>4712</v>
      </c>
      <c r="D171" s="81" t="s">
        <v>72</v>
      </c>
      <c r="E171" s="62" t="s">
        <v>281</v>
      </c>
      <c r="F171" s="64">
        <v>10978.46</v>
      </c>
    </row>
    <row r="172" spans="1:6" ht="41.25" customHeight="1">
      <c r="A172" s="68">
        <f t="shared" si="2"/>
        <v>166</v>
      </c>
      <c r="B172" s="163">
        <v>43096</v>
      </c>
      <c r="C172" s="118">
        <v>4713</v>
      </c>
      <c r="D172" s="81" t="s">
        <v>282</v>
      </c>
      <c r="E172" s="10" t="s">
        <v>283</v>
      </c>
      <c r="F172" s="64">
        <v>2856</v>
      </c>
    </row>
    <row r="173" spans="1:6" ht="45.75" customHeight="1">
      <c r="A173" s="68">
        <f t="shared" si="2"/>
        <v>167</v>
      </c>
      <c r="B173" s="15">
        <v>43096</v>
      </c>
      <c r="C173" s="118">
        <v>4719</v>
      </c>
      <c r="D173" s="81" t="s">
        <v>148</v>
      </c>
      <c r="E173" s="10" t="s">
        <v>284</v>
      </c>
      <c r="F173" s="64">
        <v>2016.56</v>
      </c>
    </row>
    <row r="174" spans="1:6">
      <c r="A174" s="68">
        <f t="shared" si="2"/>
        <v>168</v>
      </c>
      <c r="B174" s="163">
        <v>43096</v>
      </c>
      <c r="C174" s="118">
        <v>4721</v>
      </c>
      <c r="D174" s="81" t="s">
        <v>285</v>
      </c>
      <c r="E174" s="10" t="s">
        <v>286</v>
      </c>
      <c r="F174" s="64">
        <v>242</v>
      </c>
    </row>
    <row r="175" spans="1:6">
      <c r="A175" s="68">
        <f t="shared" si="2"/>
        <v>169</v>
      </c>
      <c r="B175" s="163">
        <v>43096</v>
      </c>
      <c r="C175" s="118">
        <v>4722</v>
      </c>
      <c r="D175" s="81" t="s">
        <v>287</v>
      </c>
      <c r="E175" s="10" t="s">
        <v>288</v>
      </c>
      <c r="F175" s="64">
        <v>1428</v>
      </c>
    </row>
    <row r="176" spans="1:6" ht="40.5" customHeight="1">
      <c r="A176" s="68">
        <f t="shared" si="2"/>
        <v>170</v>
      </c>
      <c r="B176" s="163">
        <v>43096</v>
      </c>
      <c r="C176" s="118">
        <v>4723</v>
      </c>
      <c r="D176" s="81" t="s">
        <v>46</v>
      </c>
      <c r="E176" s="10" t="s">
        <v>289</v>
      </c>
      <c r="F176" s="64">
        <v>614.04</v>
      </c>
    </row>
    <row r="177" spans="1:6">
      <c r="A177" s="68">
        <f t="shared" si="2"/>
        <v>171</v>
      </c>
      <c r="B177" s="15">
        <v>43096</v>
      </c>
      <c r="C177" s="118">
        <v>4724</v>
      </c>
      <c r="D177" s="81" t="s">
        <v>285</v>
      </c>
      <c r="E177" s="10" t="s">
        <v>290</v>
      </c>
      <c r="F177" s="64">
        <v>13409.99</v>
      </c>
    </row>
    <row r="178" spans="1:6">
      <c r="A178" s="68">
        <f t="shared" si="2"/>
        <v>172</v>
      </c>
      <c r="B178" s="163">
        <v>43096</v>
      </c>
      <c r="C178" s="118">
        <v>4731</v>
      </c>
      <c r="D178" s="81" t="s">
        <v>229</v>
      </c>
      <c r="E178" s="10" t="s">
        <v>291</v>
      </c>
      <c r="F178" s="64">
        <v>747</v>
      </c>
    </row>
    <row r="179" spans="1:6">
      <c r="A179" s="68">
        <f t="shared" si="2"/>
        <v>173</v>
      </c>
      <c r="B179" s="163">
        <v>43096</v>
      </c>
      <c r="C179" s="118">
        <v>4732</v>
      </c>
      <c r="D179" s="81" t="s">
        <v>292</v>
      </c>
      <c r="E179" s="10" t="s">
        <v>293</v>
      </c>
      <c r="F179" s="64">
        <v>4988.62</v>
      </c>
    </row>
    <row r="180" spans="1:6" ht="40.5" customHeight="1" thickBot="1">
      <c r="A180" s="68">
        <f t="shared" si="2"/>
        <v>174</v>
      </c>
      <c r="B180" s="125">
        <v>43096</v>
      </c>
      <c r="C180" s="122">
        <v>1238</v>
      </c>
      <c r="D180" s="126" t="s">
        <v>95</v>
      </c>
      <c r="E180" s="127" t="s">
        <v>96</v>
      </c>
      <c r="F180" s="128">
        <v>3300</v>
      </c>
    </row>
    <row r="181" spans="1:6" s="113" customFormat="1" ht="18" customHeight="1" thickBot="1">
      <c r="A181" s="25"/>
      <c r="B181" s="26"/>
      <c r="C181" s="27"/>
      <c r="D181" s="29" t="s">
        <v>30</v>
      </c>
      <c r="E181" s="28"/>
      <c r="F181" s="129">
        <f>SUM(F7:F180)</f>
        <v>918759.22000000009</v>
      </c>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workbookViewId="0">
      <selection activeCell="G14" sqref="G14"/>
    </sheetView>
  </sheetViews>
  <sheetFormatPr defaultRowHeight="16.5"/>
  <cols>
    <col min="1" max="1" width="6.5703125" style="11" customWidth="1"/>
    <col min="2" max="2" width="12.85546875" style="11" customWidth="1"/>
    <col min="3" max="3" width="16.140625" style="11" customWidth="1"/>
    <col min="4" max="4" width="21.85546875" style="11" customWidth="1"/>
    <col min="5" max="5" width="36" style="36" customWidth="1"/>
    <col min="6" max="6" width="18.28515625" style="11" customWidth="1"/>
    <col min="7" max="7" width="21.140625" style="11" customWidth="1"/>
    <col min="8" max="8" width="11.28515625" style="11" customWidth="1"/>
    <col min="9" max="256" width="9.140625" style="11"/>
    <col min="257" max="257" width="6.5703125" style="11" customWidth="1"/>
    <col min="258" max="258" width="12.85546875" style="11" customWidth="1"/>
    <col min="259" max="259" width="13.7109375" style="11" customWidth="1"/>
    <col min="260" max="260" width="21.85546875" style="11" customWidth="1"/>
    <col min="261" max="261" width="32" style="11" customWidth="1"/>
    <col min="262" max="262" width="12.85546875" style="11" customWidth="1"/>
    <col min="263" max="263" width="21.140625" style="11" customWidth="1"/>
    <col min="264" max="264" width="11.28515625" style="11" customWidth="1"/>
    <col min="265" max="512" width="9.140625" style="11"/>
    <col min="513" max="513" width="6.5703125" style="11" customWidth="1"/>
    <col min="514" max="514" width="12.85546875" style="11" customWidth="1"/>
    <col min="515" max="515" width="13.7109375" style="11" customWidth="1"/>
    <col min="516" max="516" width="21.85546875" style="11" customWidth="1"/>
    <col min="517" max="517" width="32" style="11" customWidth="1"/>
    <col min="518" max="518" width="12.85546875" style="11" customWidth="1"/>
    <col min="519" max="519" width="21.140625" style="11" customWidth="1"/>
    <col min="520" max="520" width="11.28515625" style="11" customWidth="1"/>
    <col min="521" max="768" width="9.140625" style="11"/>
    <col min="769" max="769" width="6.5703125" style="11" customWidth="1"/>
    <col min="770" max="770" width="12.85546875" style="11" customWidth="1"/>
    <col min="771" max="771" width="13.7109375" style="11" customWidth="1"/>
    <col min="772" max="772" width="21.85546875" style="11" customWidth="1"/>
    <col min="773" max="773" width="32" style="11" customWidth="1"/>
    <col min="774" max="774" width="12.85546875" style="11" customWidth="1"/>
    <col min="775" max="775" width="21.140625" style="11" customWidth="1"/>
    <col min="776" max="776" width="11.28515625" style="11" customWidth="1"/>
    <col min="777" max="1024" width="9.140625" style="11"/>
    <col min="1025" max="1025" width="6.5703125" style="11" customWidth="1"/>
    <col min="1026" max="1026" width="12.85546875" style="11" customWidth="1"/>
    <col min="1027" max="1027" width="13.7109375" style="11" customWidth="1"/>
    <col min="1028" max="1028" width="21.85546875" style="11" customWidth="1"/>
    <col min="1029" max="1029" width="32" style="11" customWidth="1"/>
    <col min="1030" max="1030" width="12.85546875" style="11" customWidth="1"/>
    <col min="1031" max="1031" width="21.140625" style="11" customWidth="1"/>
    <col min="1032" max="1032" width="11.28515625" style="11" customWidth="1"/>
    <col min="1033" max="1280" width="9.140625" style="11"/>
    <col min="1281" max="1281" width="6.5703125" style="11" customWidth="1"/>
    <col min="1282" max="1282" width="12.85546875" style="11" customWidth="1"/>
    <col min="1283" max="1283" width="13.7109375" style="11" customWidth="1"/>
    <col min="1284" max="1284" width="21.85546875" style="11" customWidth="1"/>
    <col min="1285" max="1285" width="32" style="11" customWidth="1"/>
    <col min="1286" max="1286" width="12.85546875" style="11" customWidth="1"/>
    <col min="1287" max="1287" width="21.140625" style="11" customWidth="1"/>
    <col min="1288" max="1288" width="11.28515625" style="11" customWidth="1"/>
    <col min="1289" max="1536" width="9.140625" style="11"/>
    <col min="1537" max="1537" width="6.5703125" style="11" customWidth="1"/>
    <col min="1538" max="1538" width="12.85546875" style="11" customWidth="1"/>
    <col min="1539" max="1539" width="13.7109375" style="11" customWidth="1"/>
    <col min="1540" max="1540" width="21.85546875" style="11" customWidth="1"/>
    <col min="1541" max="1541" width="32" style="11" customWidth="1"/>
    <col min="1542" max="1542" width="12.85546875" style="11" customWidth="1"/>
    <col min="1543" max="1543" width="21.140625" style="11" customWidth="1"/>
    <col min="1544" max="1544" width="11.28515625" style="11" customWidth="1"/>
    <col min="1545" max="1792" width="9.140625" style="11"/>
    <col min="1793" max="1793" width="6.5703125" style="11" customWidth="1"/>
    <col min="1794" max="1794" width="12.85546875" style="11" customWidth="1"/>
    <col min="1795" max="1795" width="13.7109375" style="11" customWidth="1"/>
    <col min="1796" max="1796" width="21.85546875" style="11" customWidth="1"/>
    <col min="1797" max="1797" width="32" style="11" customWidth="1"/>
    <col min="1798" max="1798" width="12.85546875" style="11" customWidth="1"/>
    <col min="1799" max="1799" width="21.140625" style="11" customWidth="1"/>
    <col min="1800" max="1800" width="11.28515625" style="11" customWidth="1"/>
    <col min="1801" max="2048" width="9.140625" style="11"/>
    <col min="2049" max="2049" width="6.5703125" style="11" customWidth="1"/>
    <col min="2050" max="2050" width="12.85546875" style="11" customWidth="1"/>
    <col min="2051" max="2051" width="13.7109375" style="11" customWidth="1"/>
    <col min="2052" max="2052" width="21.85546875" style="11" customWidth="1"/>
    <col min="2053" max="2053" width="32" style="11" customWidth="1"/>
    <col min="2054" max="2054" width="12.85546875" style="11" customWidth="1"/>
    <col min="2055" max="2055" width="21.140625" style="11" customWidth="1"/>
    <col min="2056" max="2056" width="11.28515625" style="11" customWidth="1"/>
    <col min="2057" max="2304" width="9.140625" style="11"/>
    <col min="2305" max="2305" width="6.5703125" style="11" customWidth="1"/>
    <col min="2306" max="2306" width="12.85546875" style="11" customWidth="1"/>
    <col min="2307" max="2307" width="13.7109375" style="11" customWidth="1"/>
    <col min="2308" max="2308" width="21.85546875" style="11" customWidth="1"/>
    <col min="2309" max="2309" width="32" style="11" customWidth="1"/>
    <col min="2310" max="2310" width="12.85546875" style="11" customWidth="1"/>
    <col min="2311" max="2311" width="21.140625" style="11" customWidth="1"/>
    <col min="2312" max="2312" width="11.28515625" style="11" customWidth="1"/>
    <col min="2313" max="2560" width="9.140625" style="11"/>
    <col min="2561" max="2561" width="6.5703125" style="11" customWidth="1"/>
    <col min="2562" max="2562" width="12.85546875" style="11" customWidth="1"/>
    <col min="2563" max="2563" width="13.7109375" style="11" customWidth="1"/>
    <col min="2564" max="2564" width="21.85546875" style="11" customWidth="1"/>
    <col min="2565" max="2565" width="32" style="11" customWidth="1"/>
    <col min="2566" max="2566" width="12.85546875" style="11" customWidth="1"/>
    <col min="2567" max="2567" width="21.140625" style="11" customWidth="1"/>
    <col min="2568" max="2568" width="11.28515625" style="11" customWidth="1"/>
    <col min="2569" max="2816" width="9.140625" style="11"/>
    <col min="2817" max="2817" width="6.5703125" style="11" customWidth="1"/>
    <col min="2818" max="2818" width="12.85546875" style="11" customWidth="1"/>
    <col min="2819" max="2819" width="13.7109375" style="11" customWidth="1"/>
    <col min="2820" max="2820" width="21.85546875" style="11" customWidth="1"/>
    <col min="2821" max="2821" width="32" style="11" customWidth="1"/>
    <col min="2822" max="2822" width="12.85546875" style="11" customWidth="1"/>
    <col min="2823" max="2823" width="21.140625" style="11" customWidth="1"/>
    <col min="2824" max="2824" width="11.28515625" style="11" customWidth="1"/>
    <col min="2825" max="3072" width="9.140625" style="11"/>
    <col min="3073" max="3073" width="6.5703125" style="11" customWidth="1"/>
    <col min="3074" max="3074" width="12.85546875" style="11" customWidth="1"/>
    <col min="3075" max="3075" width="13.7109375" style="11" customWidth="1"/>
    <col min="3076" max="3076" width="21.85546875" style="11" customWidth="1"/>
    <col min="3077" max="3077" width="32" style="11" customWidth="1"/>
    <col min="3078" max="3078" width="12.85546875" style="11" customWidth="1"/>
    <col min="3079" max="3079" width="21.140625" style="11" customWidth="1"/>
    <col min="3080" max="3080" width="11.28515625" style="11" customWidth="1"/>
    <col min="3081" max="3328" width="9.140625" style="11"/>
    <col min="3329" max="3329" width="6.5703125" style="11" customWidth="1"/>
    <col min="3330" max="3330" width="12.85546875" style="11" customWidth="1"/>
    <col min="3331" max="3331" width="13.7109375" style="11" customWidth="1"/>
    <col min="3332" max="3332" width="21.85546875" style="11" customWidth="1"/>
    <col min="3333" max="3333" width="32" style="11" customWidth="1"/>
    <col min="3334" max="3334" width="12.85546875" style="11" customWidth="1"/>
    <col min="3335" max="3335" width="21.140625" style="11" customWidth="1"/>
    <col min="3336" max="3336" width="11.28515625" style="11" customWidth="1"/>
    <col min="3337" max="3584" width="9.140625" style="11"/>
    <col min="3585" max="3585" width="6.5703125" style="11" customWidth="1"/>
    <col min="3586" max="3586" width="12.85546875" style="11" customWidth="1"/>
    <col min="3587" max="3587" width="13.7109375" style="11" customWidth="1"/>
    <col min="3588" max="3588" width="21.85546875" style="11" customWidth="1"/>
    <col min="3589" max="3589" width="32" style="11" customWidth="1"/>
    <col min="3590" max="3590" width="12.85546875" style="11" customWidth="1"/>
    <col min="3591" max="3591" width="21.140625" style="11" customWidth="1"/>
    <col min="3592" max="3592" width="11.28515625" style="11" customWidth="1"/>
    <col min="3593" max="3840" width="9.140625" style="11"/>
    <col min="3841" max="3841" width="6.5703125" style="11" customWidth="1"/>
    <col min="3842" max="3842" width="12.85546875" style="11" customWidth="1"/>
    <col min="3843" max="3843" width="13.7109375" style="11" customWidth="1"/>
    <col min="3844" max="3844" width="21.85546875" style="11" customWidth="1"/>
    <col min="3845" max="3845" width="32" style="11" customWidth="1"/>
    <col min="3846" max="3846" width="12.85546875" style="11" customWidth="1"/>
    <col min="3847" max="3847" width="21.140625" style="11" customWidth="1"/>
    <col min="3848" max="3848" width="11.28515625" style="11" customWidth="1"/>
    <col min="3849" max="4096" width="9.140625" style="11"/>
    <col min="4097" max="4097" width="6.5703125" style="11" customWidth="1"/>
    <col min="4098" max="4098" width="12.85546875" style="11" customWidth="1"/>
    <col min="4099" max="4099" width="13.7109375" style="11" customWidth="1"/>
    <col min="4100" max="4100" width="21.85546875" style="11" customWidth="1"/>
    <col min="4101" max="4101" width="32" style="11" customWidth="1"/>
    <col min="4102" max="4102" width="12.85546875" style="11" customWidth="1"/>
    <col min="4103" max="4103" width="21.140625" style="11" customWidth="1"/>
    <col min="4104" max="4104" width="11.28515625" style="11" customWidth="1"/>
    <col min="4105" max="4352" width="9.140625" style="11"/>
    <col min="4353" max="4353" width="6.5703125" style="11" customWidth="1"/>
    <col min="4354" max="4354" width="12.85546875" style="11" customWidth="1"/>
    <col min="4355" max="4355" width="13.7109375" style="11" customWidth="1"/>
    <col min="4356" max="4356" width="21.85546875" style="11" customWidth="1"/>
    <col min="4357" max="4357" width="32" style="11" customWidth="1"/>
    <col min="4358" max="4358" width="12.85546875" style="11" customWidth="1"/>
    <col min="4359" max="4359" width="21.140625" style="11" customWidth="1"/>
    <col min="4360" max="4360" width="11.28515625" style="11" customWidth="1"/>
    <col min="4361" max="4608" width="9.140625" style="11"/>
    <col min="4609" max="4609" width="6.5703125" style="11" customWidth="1"/>
    <col min="4610" max="4610" width="12.85546875" style="11" customWidth="1"/>
    <col min="4611" max="4611" width="13.7109375" style="11" customWidth="1"/>
    <col min="4612" max="4612" width="21.85546875" style="11" customWidth="1"/>
    <col min="4613" max="4613" width="32" style="11" customWidth="1"/>
    <col min="4614" max="4614" width="12.85546875" style="11" customWidth="1"/>
    <col min="4615" max="4615" width="21.140625" style="11" customWidth="1"/>
    <col min="4616" max="4616" width="11.28515625" style="11" customWidth="1"/>
    <col min="4617" max="4864" width="9.140625" style="11"/>
    <col min="4865" max="4865" width="6.5703125" style="11" customWidth="1"/>
    <col min="4866" max="4866" width="12.85546875" style="11" customWidth="1"/>
    <col min="4867" max="4867" width="13.7109375" style="11" customWidth="1"/>
    <col min="4868" max="4868" width="21.85546875" style="11" customWidth="1"/>
    <col min="4869" max="4869" width="32" style="11" customWidth="1"/>
    <col min="4870" max="4870" width="12.85546875" style="11" customWidth="1"/>
    <col min="4871" max="4871" width="21.140625" style="11" customWidth="1"/>
    <col min="4872" max="4872" width="11.28515625" style="11" customWidth="1"/>
    <col min="4873" max="5120" width="9.140625" style="11"/>
    <col min="5121" max="5121" width="6.5703125" style="11" customWidth="1"/>
    <col min="5122" max="5122" width="12.85546875" style="11" customWidth="1"/>
    <col min="5123" max="5123" width="13.7109375" style="11" customWidth="1"/>
    <col min="5124" max="5124" width="21.85546875" style="11" customWidth="1"/>
    <col min="5125" max="5125" width="32" style="11" customWidth="1"/>
    <col min="5126" max="5126" width="12.85546875" style="11" customWidth="1"/>
    <col min="5127" max="5127" width="21.140625" style="11" customWidth="1"/>
    <col min="5128" max="5128" width="11.28515625" style="11" customWidth="1"/>
    <col min="5129" max="5376" width="9.140625" style="11"/>
    <col min="5377" max="5377" width="6.5703125" style="11" customWidth="1"/>
    <col min="5378" max="5378" width="12.85546875" style="11" customWidth="1"/>
    <col min="5379" max="5379" width="13.7109375" style="11" customWidth="1"/>
    <col min="5380" max="5380" width="21.85546875" style="11" customWidth="1"/>
    <col min="5381" max="5381" width="32" style="11" customWidth="1"/>
    <col min="5382" max="5382" width="12.85546875" style="11" customWidth="1"/>
    <col min="5383" max="5383" width="21.140625" style="11" customWidth="1"/>
    <col min="5384" max="5384" width="11.28515625" style="11" customWidth="1"/>
    <col min="5385" max="5632" width="9.140625" style="11"/>
    <col min="5633" max="5633" width="6.5703125" style="11" customWidth="1"/>
    <col min="5634" max="5634" width="12.85546875" style="11" customWidth="1"/>
    <col min="5635" max="5635" width="13.7109375" style="11" customWidth="1"/>
    <col min="5636" max="5636" width="21.85546875" style="11" customWidth="1"/>
    <col min="5637" max="5637" width="32" style="11" customWidth="1"/>
    <col min="5638" max="5638" width="12.85546875" style="11" customWidth="1"/>
    <col min="5639" max="5639" width="21.140625" style="11" customWidth="1"/>
    <col min="5640" max="5640" width="11.28515625" style="11" customWidth="1"/>
    <col min="5641" max="5888" width="9.140625" style="11"/>
    <col min="5889" max="5889" width="6.5703125" style="11" customWidth="1"/>
    <col min="5890" max="5890" width="12.85546875" style="11" customWidth="1"/>
    <col min="5891" max="5891" width="13.7109375" style="11" customWidth="1"/>
    <col min="5892" max="5892" width="21.85546875" style="11" customWidth="1"/>
    <col min="5893" max="5893" width="32" style="11" customWidth="1"/>
    <col min="5894" max="5894" width="12.85546875" style="11" customWidth="1"/>
    <col min="5895" max="5895" width="21.140625" style="11" customWidth="1"/>
    <col min="5896" max="5896" width="11.28515625" style="11" customWidth="1"/>
    <col min="5897" max="6144" width="9.140625" style="11"/>
    <col min="6145" max="6145" width="6.5703125" style="11" customWidth="1"/>
    <col min="6146" max="6146" width="12.85546875" style="11" customWidth="1"/>
    <col min="6147" max="6147" width="13.7109375" style="11" customWidth="1"/>
    <col min="6148" max="6148" width="21.85546875" style="11" customWidth="1"/>
    <col min="6149" max="6149" width="32" style="11" customWidth="1"/>
    <col min="6150" max="6150" width="12.85546875" style="11" customWidth="1"/>
    <col min="6151" max="6151" width="21.140625" style="11" customWidth="1"/>
    <col min="6152" max="6152" width="11.28515625" style="11" customWidth="1"/>
    <col min="6153" max="6400" width="9.140625" style="11"/>
    <col min="6401" max="6401" width="6.5703125" style="11" customWidth="1"/>
    <col min="6402" max="6402" width="12.85546875" style="11" customWidth="1"/>
    <col min="6403" max="6403" width="13.7109375" style="11" customWidth="1"/>
    <col min="6404" max="6404" width="21.85546875" style="11" customWidth="1"/>
    <col min="6405" max="6405" width="32" style="11" customWidth="1"/>
    <col min="6406" max="6406" width="12.85546875" style="11" customWidth="1"/>
    <col min="6407" max="6407" width="21.140625" style="11" customWidth="1"/>
    <col min="6408" max="6408" width="11.28515625" style="11" customWidth="1"/>
    <col min="6409" max="6656" width="9.140625" style="11"/>
    <col min="6657" max="6657" width="6.5703125" style="11" customWidth="1"/>
    <col min="6658" max="6658" width="12.85546875" style="11" customWidth="1"/>
    <col min="6659" max="6659" width="13.7109375" style="11" customWidth="1"/>
    <col min="6660" max="6660" width="21.85546875" style="11" customWidth="1"/>
    <col min="6661" max="6661" width="32" style="11" customWidth="1"/>
    <col min="6662" max="6662" width="12.85546875" style="11" customWidth="1"/>
    <col min="6663" max="6663" width="21.140625" style="11" customWidth="1"/>
    <col min="6664" max="6664" width="11.28515625" style="11" customWidth="1"/>
    <col min="6665" max="6912" width="9.140625" style="11"/>
    <col min="6913" max="6913" width="6.5703125" style="11" customWidth="1"/>
    <col min="6914" max="6914" width="12.85546875" style="11" customWidth="1"/>
    <col min="6915" max="6915" width="13.7109375" style="11" customWidth="1"/>
    <col min="6916" max="6916" width="21.85546875" style="11" customWidth="1"/>
    <col min="6917" max="6917" width="32" style="11" customWidth="1"/>
    <col min="6918" max="6918" width="12.85546875" style="11" customWidth="1"/>
    <col min="6919" max="6919" width="21.140625" style="11" customWidth="1"/>
    <col min="6920" max="6920" width="11.28515625" style="11" customWidth="1"/>
    <col min="6921" max="7168" width="9.140625" style="11"/>
    <col min="7169" max="7169" width="6.5703125" style="11" customWidth="1"/>
    <col min="7170" max="7170" width="12.85546875" style="11" customWidth="1"/>
    <col min="7171" max="7171" width="13.7109375" style="11" customWidth="1"/>
    <col min="7172" max="7172" width="21.85546875" style="11" customWidth="1"/>
    <col min="7173" max="7173" width="32" style="11" customWidth="1"/>
    <col min="7174" max="7174" width="12.85546875" style="11" customWidth="1"/>
    <col min="7175" max="7175" width="21.140625" style="11" customWidth="1"/>
    <col min="7176" max="7176" width="11.28515625" style="11" customWidth="1"/>
    <col min="7177" max="7424" width="9.140625" style="11"/>
    <col min="7425" max="7425" width="6.5703125" style="11" customWidth="1"/>
    <col min="7426" max="7426" width="12.85546875" style="11" customWidth="1"/>
    <col min="7427" max="7427" width="13.7109375" style="11" customWidth="1"/>
    <col min="7428" max="7428" width="21.85546875" style="11" customWidth="1"/>
    <col min="7429" max="7429" width="32" style="11" customWidth="1"/>
    <col min="7430" max="7430" width="12.85546875" style="11" customWidth="1"/>
    <col min="7431" max="7431" width="21.140625" style="11" customWidth="1"/>
    <col min="7432" max="7432" width="11.28515625" style="11" customWidth="1"/>
    <col min="7433" max="7680" width="9.140625" style="11"/>
    <col min="7681" max="7681" width="6.5703125" style="11" customWidth="1"/>
    <col min="7682" max="7682" width="12.85546875" style="11" customWidth="1"/>
    <col min="7683" max="7683" width="13.7109375" style="11" customWidth="1"/>
    <col min="7684" max="7684" width="21.85546875" style="11" customWidth="1"/>
    <col min="7685" max="7685" width="32" style="11" customWidth="1"/>
    <col min="7686" max="7686" width="12.85546875" style="11" customWidth="1"/>
    <col min="7687" max="7687" width="21.140625" style="11" customWidth="1"/>
    <col min="7688" max="7688" width="11.28515625" style="11" customWidth="1"/>
    <col min="7689" max="7936" width="9.140625" style="11"/>
    <col min="7937" max="7937" width="6.5703125" style="11" customWidth="1"/>
    <col min="7938" max="7938" width="12.85546875" style="11" customWidth="1"/>
    <col min="7939" max="7939" width="13.7109375" style="11" customWidth="1"/>
    <col min="7940" max="7940" width="21.85546875" style="11" customWidth="1"/>
    <col min="7941" max="7941" width="32" style="11" customWidth="1"/>
    <col min="7942" max="7942" width="12.85546875" style="11" customWidth="1"/>
    <col min="7943" max="7943" width="21.140625" style="11" customWidth="1"/>
    <col min="7944" max="7944" width="11.28515625" style="11" customWidth="1"/>
    <col min="7945" max="8192" width="9.140625" style="11"/>
    <col min="8193" max="8193" width="6.5703125" style="11" customWidth="1"/>
    <col min="8194" max="8194" width="12.85546875" style="11" customWidth="1"/>
    <col min="8195" max="8195" width="13.7109375" style="11" customWidth="1"/>
    <col min="8196" max="8196" width="21.85546875" style="11" customWidth="1"/>
    <col min="8197" max="8197" width="32" style="11" customWidth="1"/>
    <col min="8198" max="8198" width="12.85546875" style="11" customWidth="1"/>
    <col min="8199" max="8199" width="21.140625" style="11" customWidth="1"/>
    <col min="8200" max="8200" width="11.28515625" style="11" customWidth="1"/>
    <col min="8201" max="8448" width="9.140625" style="11"/>
    <col min="8449" max="8449" width="6.5703125" style="11" customWidth="1"/>
    <col min="8450" max="8450" width="12.85546875" style="11" customWidth="1"/>
    <col min="8451" max="8451" width="13.7109375" style="11" customWidth="1"/>
    <col min="8452" max="8452" width="21.85546875" style="11" customWidth="1"/>
    <col min="8453" max="8453" width="32" style="11" customWidth="1"/>
    <col min="8454" max="8454" width="12.85546875" style="11" customWidth="1"/>
    <col min="8455" max="8455" width="21.140625" style="11" customWidth="1"/>
    <col min="8456" max="8456" width="11.28515625" style="11" customWidth="1"/>
    <col min="8457" max="8704" width="9.140625" style="11"/>
    <col min="8705" max="8705" width="6.5703125" style="11" customWidth="1"/>
    <col min="8706" max="8706" width="12.85546875" style="11" customWidth="1"/>
    <col min="8707" max="8707" width="13.7109375" style="11" customWidth="1"/>
    <col min="8708" max="8708" width="21.85546875" style="11" customWidth="1"/>
    <col min="8709" max="8709" width="32" style="11" customWidth="1"/>
    <col min="8710" max="8710" width="12.85546875" style="11" customWidth="1"/>
    <col min="8711" max="8711" width="21.140625" style="11" customWidth="1"/>
    <col min="8712" max="8712" width="11.28515625" style="11" customWidth="1"/>
    <col min="8713" max="8960" width="9.140625" style="11"/>
    <col min="8961" max="8961" width="6.5703125" style="11" customWidth="1"/>
    <col min="8962" max="8962" width="12.85546875" style="11" customWidth="1"/>
    <col min="8963" max="8963" width="13.7109375" style="11" customWidth="1"/>
    <col min="8964" max="8964" width="21.85546875" style="11" customWidth="1"/>
    <col min="8965" max="8965" width="32" style="11" customWidth="1"/>
    <col min="8966" max="8966" width="12.85546875" style="11" customWidth="1"/>
    <col min="8967" max="8967" width="21.140625" style="11" customWidth="1"/>
    <col min="8968" max="8968" width="11.28515625" style="11" customWidth="1"/>
    <col min="8969" max="9216" width="9.140625" style="11"/>
    <col min="9217" max="9217" width="6.5703125" style="11" customWidth="1"/>
    <col min="9218" max="9218" width="12.85546875" style="11" customWidth="1"/>
    <col min="9219" max="9219" width="13.7109375" style="11" customWidth="1"/>
    <col min="9220" max="9220" width="21.85546875" style="11" customWidth="1"/>
    <col min="9221" max="9221" width="32" style="11" customWidth="1"/>
    <col min="9222" max="9222" width="12.85546875" style="11" customWidth="1"/>
    <col min="9223" max="9223" width="21.140625" style="11" customWidth="1"/>
    <col min="9224" max="9224" width="11.28515625" style="11" customWidth="1"/>
    <col min="9225" max="9472" width="9.140625" style="11"/>
    <col min="9473" max="9473" width="6.5703125" style="11" customWidth="1"/>
    <col min="9474" max="9474" width="12.85546875" style="11" customWidth="1"/>
    <col min="9475" max="9475" width="13.7109375" style="11" customWidth="1"/>
    <col min="9476" max="9476" width="21.85546875" style="11" customWidth="1"/>
    <col min="9477" max="9477" width="32" style="11" customWidth="1"/>
    <col min="9478" max="9478" width="12.85546875" style="11" customWidth="1"/>
    <col min="9479" max="9479" width="21.140625" style="11" customWidth="1"/>
    <col min="9480" max="9480" width="11.28515625" style="11" customWidth="1"/>
    <col min="9481" max="9728" width="9.140625" style="11"/>
    <col min="9729" max="9729" width="6.5703125" style="11" customWidth="1"/>
    <col min="9730" max="9730" width="12.85546875" style="11" customWidth="1"/>
    <col min="9731" max="9731" width="13.7109375" style="11" customWidth="1"/>
    <col min="9732" max="9732" width="21.85546875" style="11" customWidth="1"/>
    <col min="9733" max="9733" width="32" style="11" customWidth="1"/>
    <col min="9734" max="9734" width="12.85546875" style="11" customWidth="1"/>
    <col min="9735" max="9735" width="21.140625" style="11" customWidth="1"/>
    <col min="9736" max="9736" width="11.28515625" style="11" customWidth="1"/>
    <col min="9737" max="9984" width="9.140625" style="11"/>
    <col min="9985" max="9985" width="6.5703125" style="11" customWidth="1"/>
    <col min="9986" max="9986" width="12.85546875" style="11" customWidth="1"/>
    <col min="9987" max="9987" width="13.7109375" style="11" customWidth="1"/>
    <col min="9988" max="9988" width="21.85546875" style="11" customWidth="1"/>
    <col min="9989" max="9989" width="32" style="11" customWidth="1"/>
    <col min="9990" max="9990" width="12.85546875" style="11" customWidth="1"/>
    <col min="9991" max="9991" width="21.140625" style="11" customWidth="1"/>
    <col min="9992" max="9992" width="11.28515625" style="11" customWidth="1"/>
    <col min="9993" max="10240" width="9.140625" style="11"/>
    <col min="10241" max="10241" width="6.5703125" style="11" customWidth="1"/>
    <col min="10242" max="10242" width="12.85546875" style="11" customWidth="1"/>
    <col min="10243" max="10243" width="13.7109375" style="11" customWidth="1"/>
    <col min="10244" max="10244" width="21.85546875" style="11" customWidth="1"/>
    <col min="10245" max="10245" width="32" style="11" customWidth="1"/>
    <col min="10246" max="10246" width="12.85546875" style="11" customWidth="1"/>
    <col min="10247" max="10247" width="21.140625" style="11" customWidth="1"/>
    <col min="10248" max="10248" width="11.28515625" style="11" customWidth="1"/>
    <col min="10249" max="10496" width="9.140625" style="11"/>
    <col min="10497" max="10497" width="6.5703125" style="11" customWidth="1"/>
    <col min="10498" max="10498" width="12.85546875" style="11" customWidth="1"/>
    <col min="10499" max="10499" width="13.7109375" style="11" customWidth="1"/>
    <col min="10500" max="10500" width="21.85546875" style="11" customWidth="1"/>
    <col min="10501" max="10501" width="32" style="11" customWidth="1"/>
    <col min="10502" max="10502" width="12.85546875" style="11" customWidth="1"/>
    <col min="10503" max="10503" width="21.140625" style="11" customWidth="1"/>
    <col min="10504" max="10504" width="11.28515625" style="11" customWidth="1"/>
    <col min="10505" max="10752" width="9.140625" style="11"/>
    <col min="10753" max="10753" width="6.5703125" style="11" customWidth="1"/>
    <col min="10754" max="10754" width="12.85546875" style="11" customWidth="1"/>
    <col min="10755" max="10755" width="13.7109375" style="11" customWidth="1"/>
    <col min="10756" max="10756" width="21.85546875" style="11" customWidth="1"/>
    <col min="10757" max="10757" width="32" style="11" customWidth="1"/>
    <col min="10758" max="10758" width="12.85546875" style="11" customWidth="1"/>
    <col min="10759" max="10759" width="21.140625" style="11" customWidth="1"/>
    <col min="10760" max="10760" width="11.28515625" style="11" customWidth="1"/>
    <col min="10761" max="11008" width="9.140625" style="11"/>
    <col min="11009" max="11009" width="6.5703125" style="11" customWidth="1"/>
    <col min="11010" max="11010" width="12.85546875" style="11" customWidth="1"/>
    <col min="11011" max="11011" width="13.7109375" style="11" customWidth="1"/>
    <col min="11012" max="11012" width="21.85546875" style="11" customWidth="1"/>
    <col min="11013" max="11013" width="32" style="11" customWidth="1"/>
    <col min="11014" max="11014" width="12.85546875" style="11" customWidth="1"/>
    <col min="11015" max="11015" width="21.140625" style="11" customWidth="1"/>
    <col min="11016" max="11016" width="11.28515625" style="11" customWidth="1"/>
    <col min="11017" max="11264" width="9.140625" style="11"/>
    <col min="11265" max="11265" width="6.5703125" style="11" customWidth="1"/>
    <col min="11266" max="11266" width="12.85546875" style="11" customWidth="1"/>
    <col min="11267" max="11267" width="13.7109375" style="11" customWidth="1"/>
    <col min="11268" max="11268" width="21.85546875" style="11" customWidth="1"/>
    <col min="11269" max="11269" width="32" style="11" customWidth="1"/>
    <col min="11270" max="11270" width="12.85546875" style="11" customWidth="1"/>
    <col min="11271" max="11271" width="21.140625" style="11" customWidth="1"/>
    <col min="11272" max="11272" width="11.28515625" style="11" customWidth="1"/>
    <col min="11273" max="11520" width="9.140625" style="11"/>
    <col min="11521" max="11521" width="6.5703125" style="11" customWidth="1"/>
    <col min="11522" max="11522" width="12.85546875" style="11" customWidth="1"/>
    <col min="11523" max="11523" width="13.7109375" style="11" customWidth="1"/>
    <col min="11524" max="11524" width="21.85546875" style="11" customWidth="1"/>
    <col min="11525" max="11525" width="32" style="11" customWidth="1"/>
    <col min="11526" max="11526" width="12.85546875" style="11" customWidth="1"/>
    <col min="11527" max="11527" width="21.140625" style="11" customWidth="1"/>
    <col min="11528" max="11528" width="11.28515625" style="11" customWidth="1"/>
    <col min="11529" max="11776" width="9.140625" style="11"/>
    <col min="11777" max="11777" width="6.5703125" style="11" customWidth="1"/>
    <col min="11778" max="11778" width="12.85546875" style="11" customWidth="1"/>
    <col min="11779" max="11779" width="13.7109375" style="11" customWidth="1"/>
    <col min="11780" max="11780" width="21.85546875" style="11" customWidth="1"/>
    <col min="11781" max="11781" width="32" style="11" customWidth="1"/>
    <col min="11782" max="11782" width="12.85546875" style="11" customWidth="1"/>
    <col min="11783" max="11783" width="21.140625" style="11" customWidth="1"/>
    <col min="11784" max="11784" width="11.28515625" style="11" customWidth="1"/>
    <col min="11785" max="12032" width="9.140625" style="11"/>
    <col min="12033" max="12033" width="6.5703125" style="11" customWidth="1"/>
    <col min="12034" max="12034" width="12.85546875" style="11" customWidth="1"/>
    <col min="12035" max="12035" width="13.7109375" style="11" customWidth="1"/>
    <col min="12036" max="12036" width="21.85546875" style="11" customWidth="1"/>
    <col min="12037" max="12037" width="32" style="11" customWidth="1"/>
    <col min="12038" max="12038" width="12.85546875" style="11" customWidth="1"/>
    <col min="12039" max="12039" width="21.140625" style="11" customWidth="1"/>
    <col min="12040" max="12040" width="11.28515625" style="11" customWidth="1"/>
    <col min="12041" max="12288" width="9.140625" style="11"/>
    <col min="12289" max="12289" width="6.5703125" style="11" customWidth="1"/>
    <col min="12290" max="12290" width="12.85546875" style="11" customWidth="1"/>
    <col min="12291" max="12291" width="13.7109375" style="11" customWidth="1"/>
    <col min="12292" max="12292" width="21.85546875" style="11" customWidth="1"/>
    <col min="12293" max="12293" width="32" style="11" customWidth="1"/>
    <col min="12294" max="12294" width="12.85546875" style="11" customWidth="1"/>
    <col min="12295" max="12295" width="21.140625" style="11" customWidth="1"/>
    <col min="12296" max="12296" width="11.28515625" style="11" customWidth="1"/>
    <col min="12297" max="12544" width="9.140625" style="11"/>
    <col min="12545" max="12545" width="6.5703125" style="11" customWidth="1"/>
    <col min="12546" max="12546" width="12.85546875" style="11" customWidth="1"/>
    <col min="12547" max="12547" width="13.7109375" style="11" customWidth="1"/>
    <col min="12548" max="12548" width="21.85546875" style="11" customWidth="1"/>
    <col min="12549" max="12549" width="32" style="11" customWidth="1"/>
    <col min="12550" max="12550" width="12.85546875" style="11" customWidth="1"/>
    <col min="12551" max="12551" width="21.140625" style="11" customWidth="1"/>
    <col min="12552" max="12552" width="11.28515625" style="11" customWidth="1"/>
    <col min="12553" max="12800" width="9.140625" style="11"/>
    <col min="12801" max="12801" width="6.5703125" style="11" customWidth="1"/>
    <col min="12802" max="12802" width="12.85546875" style="11" customWidth="1"/>
    <col min="12803" max="12803" width="13.7109375" style="11" customWidth="1"/>
    <col min="12804" max="12804" width="21.85546875" style="11" customWidth="1"/>
    <col min="12805" max="12805" width="32" style="11" customWidth="1"/>
    <col min="12806" max="12806" width="12.85546875" style="11" customWidth="1"/>
    <col min="12807" max="12807" width="21.140625" style="11" customWidth="1"/>
    <col min="12808" max="12808" width="11.28515625" style="11" customWidth="1"/>
    <col min="12809" max="13056" width="9.140625" style="11"/>
    <col min="13057" max="13057" width="6.5703125" style="11" customWidth="1"/>
    <col min="13058" max="13058" width="12.85546875" style="11" customWidth="1"/>
    <col min="13059" max="13059" width="13.7109375" style="11" customWidth="1"/>
    <col min="13060" max="13060" width="21.85546875" style="11" customWidth="1"/>
    <col min="13061" max="13061" width="32" style="11" customWidth="1"/>
    <col min="13062" max="13062" width="12.85546875" style="11" customWidth="1"/>
    <col min="13063" max="13063" width="21.140625" style="11" customWidth="1"/>
    <col min="13064" max="13064" width="11.28515625" style="11" customWidth="1"/>
    <col min="13065" max="13312" width="9.140625" style="11"/>
    <col min="13313" max="13313" width="6.5703125" style="11" customWidth="1"/>
    <col min="13314" max="13314" width="12.85546875" style="11" customWidth="1"/>
    <col min="13315" max="13315" width="13.7109375" style="11" customWidth="1"/>
    <col min="13316" max="13316" width="21.85546875" style="11" customWidth="1"/>
    <col min="13317" max="13317" width="32" style="11" customWidth="1"/>
    <col min="13318" max="13318" width="12.85546875" style="11" customWidth="1"/>
    <col min="13319" max="13319" width="21.140625" style="11" customWidth="1"/>
    <col min="13320" max="13320" width="11.28515625" style="11" customWidth="1"/>
    <col min="13321" max="13568" width="9.140625" style="11"/>
    <col min="13569" max="13569" width="6.5703125" style="11" customWidth="1"/>
    <col min="13570" max="13570" width="12.85546875" style="11" customWidth="1"/>
    <col min="13571" max="13571" width="13.7109375" style="11" customWidth="1"/>
    <col min="13572" max="13572" width="21.85546875" style="11" customWidth="1"/>
    <col min="13573" max="13573" width="32" style="11" customWidth="1"/>
    <col min="13574" max="13574" width="12.85546875" style="11" customWidth="1"/>
    <col min="13575" max="13575" width="21.140625" style="11" customWidth="1"/>
    <col min="13576" max="13576" width="11.28515625" style="11" customWidth="1"/>
    <col min="13577" max="13824" width="9.140625" style="11"/>
    <col min="13825" max="13825" width="6.5703125" style="11" customWidth="1"/>
    <col min="13826" max="13826" width="12.85546875" style="11" customWidth="1"/>
    <col min="13827" max="13827" width="13.7109375" style="11" customWidth="1"/>
    <col min="13828" max="13828" width="21.85546875" style="11" customWidth="1"/>
    <col min="13829" max="13829" width="32" style="11" customWidth="1"/>
    <col min="13830" max="13830" width="12.85546875" style="11" customWidth="1"/>
    <col min="13831" max="13831" width="21.140625" style="11" customWidth="1"/>
    <col min="13832" max="13832" width="11.28515625" style="11" customWidth="1"/>
    <col min="13833" max="14080" width="9.140625" style="11"/>
    <col min="14081" max="14081" width="6.5703125" style="11" customWidth="1"/>
    <col min="14082" max="14082" width="12.85546875" style="11" customWidth="1"/>
    <col min="14083" max="14083" width="13.7109375" style="11" customWidth="1"/>
    <col min="14084" max="14084" width="21.85546875" style="11" customWidth="1"/>
    <col min="14085" max="14085" width="32" style="11" customWidth="1"/>
    <col min="14086" max="14086" width="12.85546875" style="11" customWidth="1"/>
    <col min="14087" max="14087" width="21.140625" style="11" customWidth="1"/>
    <col min="14088" max="14088" width="11.28515625" style="11" customWidth="1"/>
    <col min="14089" max="14336" width="9.140625" style="11"/>
    <col min="14337" max="14337" width="6.5703125" style="11" customWidth="1"/>
    <col min="14338" max="14338" width="12.85546875" style="11" customWidth="1"/>
    <col min="14339" max="14339" width="13.7109375" style="11" customWidth="1"/>
    <col min="14340" max="14340" width="21.85546875" style="11" customWidth="1"/>
    <col min="14341" max="14341" width="32" style="11" customWidth="1"/>
    <col min="14342" max="14342" width="12.85546875" style="11" customWidth="1"/>
    <col min="14343" max="14343" width="21.140625" style="11" customWidth="1"/>
    <col min="14344" max="14344" width="11.28515625" style="11" customWidth="1"/>
    <col min="14345" max="14592" width="9.140625" style="11"/>
    <col min="14593" max="14593" width="6.5703125" style="11" customWidth="1"/>
    <col min="14594" max="14594" width="12.85546875" style="11" customWidth="1"/>
    <col min="14595" max="14595" width="13.7109375" style="11" customWidth="1"/>
    <col min="14596" max="14596" width="21.85546875" style="11" customWidth="1"/>
    <col min="14597" max="14597" width="32" style="11" customWidth="1"/>
    <col min="14598" max="14598" width="12.85546875" style="11" customWidth="1"/>
    <col min="14599" max="14599" width="21.140625" style="11" customWidth="1"/>
    <col min="14600" max="14600" width="11.28515625" style="11" customWidth="1"/>
    <col min="14601" max="14848" width="9.140625" style="11"/>
    <col min="14849" max="14849" width="6.5703125" style="11" customWidth="1"/>
    <col min="14850" max="14850" width="12.85546875" style="11" customWidth="1"/>
    <col min="14851" max="14851" width="13.7109375" style="11" customWidth="1"/>
    <col min="14852" max="14852" width="21.85546875" style="11" customWidth="1"/>
    <col min="14853" max="14853" width="32" style="11" customWidth="1"/>
    <col min="14854" max="14854" width="12.85546875" style="11" customWidth="1"/>
    <col min="14855" max="14855" width="21.140625" style="11" customWidth="1"/>
    <col min="14856" max="14856" width="11.28515625" style="11" customWidth="1"/>
    <col min="14857" max="15104" width="9.140625" style="11"/>
    <col min="15105" max="15105" width="6.5703125" style="11" customWidth="1"/>
    <col min="15106" max="15106" width="12.85546875" style="11" customWidth="1"/>
    <col min="15107" max="15107" width="13.7109375" style="11" customWidth="1"/>
    <col min="15108" max="15108" width="21.85546875" style="11" customWidth="1"/>
    <col min="15109" max="15109" width="32" style="11" customWidth="1"/>
    <col min="15110" max="15110" width="12.85546875" style="11" customWidth="1"/>
    <col min="15111" max="15111" width="21.140625" style="11" customWidth="1"/>
    <col min="15112" max="15112" width="11.28515625" style="11" customWidth="1"/>
    <col min="15113" max="15360" width="9.140625" style="11"/>
    <col min="15361" max="15361" width="6.5703125" style="11" customWidth="1"/>
    <col min="15362" max="15362" width="12.85546875" style="11" customWidth="1"/>
    <col min="15363" max="15363" width="13.7109375" style="11" customWidth="1"/>
    <col min="15364" max="15364" width="21.85546875" style="11" customWidth="1"/>
    <col min="15365" max="15365" width="32" style="11" customWidth="1"/>
    <col min="15366" max="15366" width="12.85546875" style="11" customWidth="1"/>
    <col min="15367" max="15367" width="21.140625" style="11" customWidth="1"/>
    <col min="15368" max="15368" width="11.28515625" style="11" customWidth="1"/>
    <col min="15369" max="15616" width="9.140625" style="11"/>
    <col min="15617" max="15617" width="6.5703125" style="11" customWidth="1"/>
    <col min="15618" max="15618" width="12.85546875" style="11" customWidth="1"/>
    <col min="15619" max="15619" width="13.7109375" style="11" customWidth="1"/>
    <col min="15620" max="15620" width="21.85546875" style="11" customWidth="1"/>
    <col min="15621" max="15621" width="32" style="11" customWidth="1"/>
    <col min="15622" max="15622" width="12.85546875" style="11" customWidth="1"/>
    <col min="15623" max="15623" width="21.140625" style="11" customWidth="1"/>
    <col min="15624" max="15624" width="11.28515625" style="11" customWidth="1"/>
    <col min="15625" max="15872" width="9.140625" style="11"/>
    <col min="15873" max="15873" width="6.5703125" style="11" customWidth="1"/>
    <col min="15874" max="15874" width="12.85546875" style="11" customWidth="1"/>
    <col min="15875" max="15875" width="13.7109375" style="11" customWidth="1"/>
    <col min="15876" max="15876" width="21.85546875" style="11" customWidth="1"/>
    <col min="15877" max="15877" width="32" style="11" customWidth="1"/>
    <col min="15878" max="15878" width="12.85546875" style="11" customWidth="1"/>
    <col min="15879" max="15879" width="21.140625" style="11" customWidth="1"/>
    <col min="15880" max="15880" width="11.28515625" style="11" customWidth="1"/>
    <col min="15881" max="16128" width="9.140625" style="11"/>
    <col min="16129" max="16129" width="6.5703125" style="11" customWidth="1"/>
    <col min="16130" max="16130" width="12.85546875" style="11" customWidth="1"/>
    <col min="16131" max="16131" width="13.7109375" style="11" customWidth="1"/>
    <col min="16132" max="16132" width="21.85546875" style="11" customWidth="1"/>
    <col min="16133" max="16133" width="32" style="11" customWidth="1"/>
    <col min="16134" max="16134" width="12.85546875" style="11" customWidth="1"/>
    <col min="16135" max="16135" width="21.140625" style="11" customWidth="1"/>
    <col min="16136" max="16136" width="11.28515625" style="11" customWidth="1"/>
    <col min="16137" max="16384" width="9.140625" style="11"/>
  </cols>
  <sheetData>
    <row r="2" spans="1:10" ht="18">
      <c r="A2" s="74" t="s">
        <v>16</v>
      </c>
      <c r="B2" s="74"/>
      <c r="C2" s="74"/>
      <c r="D2" s="74"/>
    </row>
    <row r="3" spans="1:10" ht="22.5" customHeight="1">
      <c r="A3" s="74" t="s">
        <v>86</v>
      </c>
      <c r="B3" s="74"/>
      <c r="C3" s="74"/>
      <c r="D3" s="74"/>
    </row>
    <row r="4" spans="1:10" ht="22.5" customHeight="1">
      <c r="A4" s="74" t="s">
        <v>25</v>
      </c>
      <c r="B4" s="74"/>
      <c r="C4" s="74"/>
      <c r="D4" s="74"/>
    </row>
    <row r="5" spans="1:10" s="75" customFormat="1" ht="18" customHeight="1">
      <c r="A5" s="76"/>
      <c r="B5" s="76"/>
      <c r="C5" s="76"/>
      <c r="D5" s="3" t="s">
        <v>87</v>
      </c>
      <c r="E5" s="3"/>
      <c r="H5" s="11"/>
      <c r="I5" s="11"/>
      <c r="J5" s="11"/>
    </row>
    <row r="6" spans="1:10" ht="21.75" customHeight="1" thickBot="1">
      <c r="A6" s="35"/>
      <c r="B6" s="35"/>
      <c r="C6" s="35"/>
      <c r="D6" s="74"/>
    </row>
    <row r="7" spans="1:10" ht="57.75" customHeight="1" thickBot="1">
      <c r="A7" s="136" t="s">
        <v>26</v>
      </c>
      <c r="B7" s="137" t="s">
        <v>27</v>
      </c>
      <c r="C7" s="138" t="s">
        <v>28</v>
      </c>
      <c r="D7" s="139" t="s">
        <v>18</v>
      </c>
      <c r="E7" s="140" t="s">
        <v>29</v>
      </c>
      <c r="F7" s="24" t="s">
        <v>31</v>
      </c>
    </row>
    <row r="8" spans="1:10" ht="55.5" customHeight="1">
      <c r="A8" s="68">
        <v>1</v>
      </c>
      <c r="B8" s="57">
        <v>43090</v>
      </c>
      <c r="C8" s="58">
        <v>4435</v>
      </c>
      <c r="D8" s="59" t="s">
        <v>48</v>
      </c>
      <c r="E8" s="59" t="s">
        <v>88</v>
      </c>
      <c r="F8" s="141">
        <v>2951407.54</v>
      </c>
      <c r="G8" s="75"/>
    </row>
    <row r="9" spans="1:10" ht="57" customHeight="1" thickBot="1">
      <c r="A9" s="158">
        <v>2</v>
      </c>
      <c r="B9" s="125">
        <v>43096</v>
      </c>
      <c r="C9" s="142">
        <v>4646</v>
      </c>
      <c r="D9" s="143" t="s">
        <v>48</v>
      </c>
      <c r="E9" s="143" t="s">
        <v>89</v>
      </c>
      <c r="F9" s="144">
        <v>1466713.56</v>
      </c>
      <c r="G9" s="75"/>
    </row>
    <row r="10" spans="1:10" ht="24.75" customHeight="1" thickBot="1">
      <c r="A10" s="145"/>
      <c r="B10" s="146"/>
      <c r="C10" s="147"/>
      <c r="D10" s="148" t="s">
        <v>30</v>
      </c>
      <c r="E10" s="149"/>
      <c r="F10" s="44">
        <f>SUM(F8:F9)</f>
        <v>4418121.0999999996</v>
      </c>
      <c r="G10" s="75"/>
      <c r="H10" s="75"/>
    </row>
    <row r="11" spans="1:10">
      <c r="A11" s="150"/>
      <c r="B11" s="150"/>
      <c r="C11" s="45"/>
      <c r="D11" s="45"/>
      <c r="E11" s="46"/>
      <c r="F11" s="47"/>
    </row>
    <row r="12" spans="1:10">
      <c r="A12" s="150"/>
      <c r="B12" s="150"/>
      <c r="C12" s="45"/>
      <c r="D12" s="45"/>
      <c r="E12" s="46"/>
      <c r="F12" s="47"/>
    </row>
    <row r="13" spans="1:10">
      <c r="A13" s="150"/>
      <c r="B13" s="150"/>
      <c r="C13" s="45"/>
      <c r="D13" s="45"/>
      <c r="E13" s="46"/>
      <c r="F13" s="47"/>
      <c r="I13" s="11" t="s">
        <v>37</v>
      </c>
    </row>
    <row r="14" spans="1:10">
      <c r="A14" s="150"/>
      <c r="B14" s="150"/>
      <c r="C14" s="45"/>
      <c r="D14" s="45"/>
      <c r="E14" s="46"/>
      <c r="F14" s="47"/>
    </row>
    <row r="15" spans="1:10">
      <c r="A15" s="150"/>
      <c r="B15" s="150"/>
      <c r="C15" s="39"/>
      <c r="D15" s="45"/>
      <c r="E15" s="46"/>
      <c r="F15" s="47"/>
    </row>
    <row r="16" spans="1:10">
      <c r="A16" s="150"/>
      <c r="B16" s="150"/>
      <c r="C16" s="39"/>
      <c r="D16" s="45"/>
      <c r="E16" s="46"/>
      <c r="F16" s="48"/>
    </row>
    <row r="17" spans="1:6">
      <c r="A17" s="150"/>
      <c r="B17" s="150"/>
      <c r="C17" s="39"/>
      <c r="D17" s="39"/>
      <c r="E17" s="40"/>
      <c r="F17" s="49"/>
    </row>
    <row r="18" spans="1:6" ht="60" customHeight="1">
      <c r="A18" s="150"/>
      <c r="B18" s="39"/>
      <c r="C18" s="39"/>
      <c r="D18" s="39"/>
      <c r="E18" s="40"/>
      <c r="F18" s="49"/>
    </row>
    <row r="19" spans="1:6">
      <c r="A19" s="150"/>
      <c r="B19" s="39"/>
      <c r="C19" s="39"/>
      <c r="D19" s="39"/>
      <c r="E19" s="40"/>
      <c r="F19" s="49"/>
    </row>
    <row r="20" spans="1:6">
      <c r="A20" s="150"/>
      <c r="B20" s="39"/>
      <c r="C20" s="39"/>
      <c r="D20" s="39"/>
      <c r="E20" s="40"/>
      <c r="F20" s="49"/>
    </row>
    <row r="21" spans="1:6" ht="43.5" customHeight="1">
      <c r="A21" s="39"/>
      <c r="B21" s="39"/>
      <c r="C21" s="39"/>
      <c r="D21" s="39"/>
      <c r="E21" s="39"/>
      <c r="F21" s="50"/>
    </row>
    <row r="22" spans="1:6">
      <c r="A22" s="151"/>
      <c r="B22" s="151"/>
      <c r="C22" s="39"/>
      <c r="D22" s="39"/>
      <c r="E22" s="39"/>
      <c r="F22" s="50"/>
    </row>
    <row r="23" spans="1:6">
      <c r="A23" s="151"/>
      <c r="B23" s="151"/>
      <c r="C23" s="39"/>
      <c r="D23" s="39"/>
      <c r="E23" s="39"/>
      <c r="F23" s="50"/>
    </row>
    <row r="24" spans="1:6">
      <c r="A24" s="151"/>
      <c r="B24" s="151"/>
      <c r="C24" s="39"/>
      <c r="D24" s="39"/>
      <c r="E24" s="39"/>
      <c r="F24" s="50"/>
    </row>
    <row r="25" spans="1:6">
      <c r="A25" s="151"/>
      <c r="B25" s="151"/>
      <c r="C25" s="39"/>
      <c r="D25" s="39"/>
      <c r="E25" s="39"/>
      <c r="F25" s="50"/>
    </row>
    <row r="26" spans="1:6" ht="33.75" customHeight="1">
      <c r="A26" s="75"/>
      <c r="B26" s="75"/>
      <c r="E26" s="11"/>
      <c r="F26" s="51"/>
    </row>
    <row r="27" spans="1:6">
      <c r="A27" s="75"/>
      <c r="B27" s="75"/>
      <c r="E27" s="11"/>
      <c r="F27" s="51"/>
    </row>
    <row r="28" spans="1:6" ht="42.75" customHeight="1">
      <c r="A28" s="152"/>
      <c r="E28" s="11"/>
      <c r="F28" s="51"/>
    </row>
    <row r="29" spans="1:6">
      <c r="A29" s="75"/>
      <c r="E29" s="11"/>
      <c r="F29" s="51"/>
    </row>
    <row r="30" spans="1:6">
      <c r="E30" s="11"/>
      <c r="F30" s="51"/>
    </row>
    <row r="31" spans="1:6">
      <c r="E31" s="11"/>
      <c r="F31" s="51"/>
    </row>
    <row r="32" spans="1:6">
      <c r="E32" s="11"/>
      <c r="F32" s="51"/>
    </row>
    <row r="33" spans="1:6" ht="42" customHeight="1">
      <c r="E33" s="11"/>
      <c r="F33" s="51"/>
    </row>
    <row r="34" spans="1:6">
      <c r="A34" s="152"/>
      <c r="E34" s="11"/>
      <c r="F34" s="51"/>
    </row>
    <row r="35" spans="1:6">
      <c r="B35" s="153"/>
      <c r="E35" s="11"/>
      <c r="F35" s="51"/>
    </row>
    <row r="36" spans="1:6" ht="56.25" customHeight="1">
      <c r="C36" s="75"/>
      <c r="E36" s="11"/>
      <c r="F36" s="51"/>
    </row>
    <row r="37" spans="1:6">
      <c r="A37" s="153"/>
      <c r="E37" s="11"/>
      <c r="F37" s="51"/>
    </row>
    <row r="38" spans="1:6">
      <c r="A38" s="152"/>
      <c r="E38" s="11"/>
      <c r="F38" s="51"/>
    </row>
    <row r="39" spans="1:6">
      <c r="A39" s="152"/>
      <c r="E39" s="11"/>
      <c r="F39" s="51"/>
    </row>
    <row r="40" spans="1:6" ht="55.5" customHeight="1">
      <c r="E40" s="11"/>
      <c r="F40" s="51"/>
    </row>
    <row r="41" spans="1:6">
      <c r="E41" s="11"/>
      <c r="F41" s="51"/>
    </row>
    <row r="42" spans="1:6" ht="56.25" customHeight="1">
      <c r="E42" s="11"/>
      <c r="F42" s="51"/>
    </row>
    <row r="43" spans="1:6">
      <c r="E43" s="11"/>
      <c r="F43" s="51"/>
    </row>
    <row r="44" spans="1:6">
      <c r="E44" s="11"/>
      <c r="F44" s="51"/>
    </row>
    <row r="45" spans="1:6" ht="47.25" customHeight="1">
      <c r="E45" s="11"/>
      <c r="F45" s="51"/>
    </row>
    <row r="46" spans="1:6">
      <c r="E46" s="11"/>
      <c r="F46" s="51"/>
    </row>
    <row r="47" spans="1:6" ht="42" customHeight="1">
      <c r="E47" s="11"/>
      <c r="F47" s="51"/>
    </row>
    <row r="48" spans="1:6" ht="40.5" customHeight="1">
      <c r="E48" s="11"/>
      <c r="F48" s="51"/>
    </row>
    <row r="49" spans="1:6">
      <c r="E49" s="11"/>
      <c r="F49" s="51"/>
    </row>
    <row r="50" spans="1:6" ht="40.5" customHeight="1">
      <c r="E50" s="11"/>
      <c r="F50" s="51"/>
    </row>
    <row r="51" spans="1:6">
      <c r="E51" s="11"/>
      <c r="F51" s="51"/>
    </row>
    <row r="52" spans="1:6">
      <c r="E52" s="11"/>
      <c r="F52" s="51"/>
    </row>
    <row r="53" spans="1:6">
      <c r="A53" s="152"/>
      <c r="E53" s="11"/>
      <c r="F53" s="51"/>
    </row>
    <row r="54" spans="1:6">
      <c r="A54" s="152"/>
      <c r="E54" s="11"/>
      <c r="F54" s="51"/>
    </row>
    <row r="55" spans="1:6">
      <c r="A55" s="152"/>
      <c r="E55" s="11"/>
      <c r="F55" s="51"/>
    </row>
    <row r="56" spans="1:6">
      <c r="A56" s="152"/>
      <c r="E56" s="11"/>
      <c r="F56" s="51"/>
    </row>
    <row r="57" spans="1:6" ht="48" customHeight="1">
      <c r="A57" s="152"/>
      <c r="E57" s="11"/>
      <c r="F57" s="51"/>
    </row>
    <row r="58" spans="1:6">
      <c r="A58" s="152"/>
      <c r="E58" s="11"/>
      <c r="F58" s="51"/>
    </row>
    <row r="59" spans="1:6">
      <c r="A59" s="152"/>
      <c r="E59" s="11"/>
      <c r="F59" s="51"/>
    </row>
    <row r="60" spans="1:6" ht="71.25" customHeight="1">
      <c r="A60" s="152"/>
      <c r="E60" s="11"/>
      <c r="F60" s="51"/>
    </row>
    <row r="61" spans="1:6" ht="60" customHeight="1">
      <c r="A61" s="152"/>
      <c r="E61" s="11"/>
      <c r="F61" s="51"/>
    </row>
    <row r="62" spans="1:6">
      <c r="A62" s="152"/>
      <c r="B62" s="154"/>
      <c r="E62" s="11"/>
      <c r="F62" s="51"/>
    </row>
    <row r="63" spans="1:6">
      <c r="A63" s="152"/>
      <c r="E63" s="11"/>
      <c r="F63" s="51"/>
    </row>
    <row r="64" spans="1:6">
      <c r="A64" s="155"/>
      <c r="E64" s="11"/>
      <c r="F64" s="51"/>
    </row>
    <row r="65" spans="1:6">
      <c r="A65" s="36"/>
      <c r="E65" s="11"/>
      <c r="F65" s="51"/>
    </row>
    <row r="66" spans="1:6" ht="46.5" customHeight="1">
      <c r="A66" s="36"/>
      <c r="E66" s="11"/>
      <c r="F66" s="51"/>
    </row>
    <row r="67" spans="1:6">
      <c r="A67" s="36"/>
      <c r="E67" s="11"/>
      <c r="F67" s="51"/>
    </row>
    <row r="68" spans="1:6">
      <c r="A68" s="36"/>
      <c r="E68" s="11"/>
      <c r="F68" s="51"/>
    </row>
    <row r="69" spans="1:6" ht="42" customHeight="1">
      <c r="A69" s="36"/>
      <c r="E69" s="11"/>
      <c r="F69" s="51"/>
    </row>
    <row r="70" spans="1:6">
      <c r="A70" s="36"/>
      <c r="E70" s="11"/>
      <c r="F70" s="51"/>
    </row>
    <row r="71" spans="1:6">
      <c r="A71" s="75"/>
      <c r="B71" s="75"/>
      <c r="E71" s="11"/>
      <c r="F71" s="51"/>
    </row>
    <row r="72" spans="1:6">
      <c r="A72" s="36"/>
      <c r="E72" s="11"/>
      <c r="F72" s="51"/>
    </row>
    <row r="73" spans="1:6">
      <c r="A73" s="36"/>
      <c r="E73" s="11"/>
      <c r="F73" s="51"/>
    </row>
    <row r="74" spans="1:6">
      <c r="A74" s="36"/>
      <c r="E74" s="11"/>
      <c r="F74" s="51"/>
    </row>
    <row r="75" spans="1:6">
      <c r="A75" s="36"/>
      <c r="E75" s="11"/>
    </row>
    <row r="76" spans="1:6">
      <c r="A76" s="36"/>
      <c r="E76" s="11"/>
    </row>
    <row r="77" spans="1:6">
      <c r="A77" s="36"/>
      <c r="E77" s="11"/>
    </row>
    <row r="78" spans="1:6">
      <c r="A78" s="36"/>
      <c r="E78" s="11"/>
    </row>
    <row r="79" spans="1:6">
      <c r="A79" s="36"/>
      <c r="E79" s="11"/>
    </row>
    <row r="80" spans="1:6" ht="44.25" customHeight="1">
      <c r="A80" s="156"/>
      <c r="E80" s="11"/>
    </row>
    <row r="81" spans="1:5">
      <c r="A81" s="36"/>
      <c r="E81" s="11"/>
    </row>
    <row r="82" spans="1:5">
      <c r="A82" s="36"/>
      <c r="E82" s="11"/>
    </row>
    <row r="83" spans="1:5">
      <c r="A83" s="36"/>
      <c r="E83" s="11"/>
    </row>
    <row r="84" spans="1:5">
      <c r="A84" s="36"/>
      <c r="E84" s="11"/>
    </row>
    <row r="85" spans="1:5">
      <c r="A85" s="36"/>
      <c r="E85" s="11"/>
    </row>
    <row r="86" spans="1:5">
      <c r="A86" s="36"/>
      <c r="E86" s="11"/>
    </row>
    <row r="87" spans="1:5">
      <c r="A87" s="36"/>
      <c r="E87" s="11"/>
    </row>
    <row r="88" spans="1:5">
      <c r="A88" s="36"/>
      <c r="E88" s="11"/>
    </row>
    <row r="89" spans="1:5" ht="44.25" customHeight="1">
      <c r="A89" s="36"/>
      <c r="E89" s="11"/>
    </row>
    <row r="90" spans="1:5">
      <c r="A90" s="36"/>
      <c r="E90" s="11"/>
    </row>
    <row r="91" spans="1:5" ht="51.75" customHeight="1">
      <c r="A91" s="36"/>
      <c r="E91" s="11"/>
    </row>
    <row r="92" spans="1:5">
      <c r="A92" s="36"/>
      <c r="E92" s="11"/>
    </row>
    <row r="93" spans="1:5" ht="46.5" customHeight="1">
      <c r="A93" s="36"/>
      <c r="E93" s="11"/>
    </row>
    <row r="94" spans="1:5" ht="41.25" customHeight="1">
      <c r="A94" s="36"/>
      <c r="E94" s="11"/>
    </row>
    <row r="95" spans="1:5" ht="50.25" customHeight="1">
      <c r="A95" s="36"/>
      <c r="E95" s="11"/>
    </row>
    <row r="96" spans="1:5">
      <c r="A96" s="36"/>
      <c r="E96" s="11"/>
    </row>
    <row r="97" spans="1:5">
      <c r="A97" s="36"/>
      <c r="E97" s="11"/>
    </row>
    <row r="98" spans="1:5" ht="69" customHeight="1">
      <c r="A98" s="36"/>
      <c r="E98" s="11"/>
    </row>
    <row r="99" spans="1:5">
      <c r="A99" s="157"/>
      <c r="E99" s="11"/>
    </row>
    <row r="100" spans="1:5">
      <c r="A100" s="36"/>
      <c r="E100" s="11"/>
    </row>
    <row r="101" spans="1:5">
      <c r="A101" s="36"/>
      <c r="E101" s="11"/>
    </row>
    <row r="102" spans="1:5" ht="57" customHeight="1">
      <c r="A102" s="36"/>
      <c r="E102" s="11"/>
    </row>
    <row r="103" spans="1:5">
      <c r="A103" s="36"/>
      <c r="E103" s="11"/>
    </row>
    <row r="104" spans="1:5">
      <c r="E104" s="11"/>
    </row>
    <row r="105" spans="1:5">
      <c r="E105" s="11"/>
    </row>
    <row r="106" spans="1:5">
      <c r="E106" s="11"/>
    </row>
    <row r="107" spans="1:5">
      <c r="E107" s="11"/>
    </row>
    <row r="108" spans="1:5">
      <c r="E108" s="11"/>
    </row>
    <row r="109" spans="1:5">
      <c r="E109" s="11"/>
    </row>
    <row r="110" spans="1:5">
      <c r="E110" s="11"/>
    </row>
    <row r="111" spans="1:5">
      <c r="E111" s="11"/>
    </row>
    <row r="112" spans="1:5">
      <c r="E112" s="11"/>
    </row>
    <row r="113" spans="5:5">
      <c r="E113" s="11"/>
    </row>
    <row r="114" spans="5:5">
      <c r="E114" s="11"/>
    </row>
    <row r="115" spans="5:5">
      <c r="E115" s="11"/>
    </row>
    <row r="116" spans="5:5">
      <c r="E116" s="11"/>
    </row>
    <row r="117" spans="5:5">
      <c r="E117" s="11"/>
    </row>
    <row r="118" spans="5:5">
      <c r="E118" s="11"/>
    </row>
    <row r="119" spans="5:5">
      <c r="E119" s="11"/>
    </row>
    <row r="120" spans="5:5">
      <c r="E120" s="11"/>
    </row>
    <row r="121" spans="5:5">
      <c r="E121" s="11"/>
    </row>
    <row r="122" spans="5:5">
      <c r="E122" s="11"/>
    </row>
    <row r="123" spans="5:5">
      <c r="E123" s="11"/>
    </row>
    <row r="124" spans="5:5">
      <c r="E124" s="11"/>
    </row>
    <row r="125" spans="5:5">
      <c r="E125" s="11"/>
    </row>
    <row r="126" spans="5:5">
      <c r="E126" s="11"/>
    </row>
    <row r="127" spans="5:5">
      <c r="E127" s="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9" sqref="E9"/>
    </sheetView>
  </sheetViews>
  <sheetFormatPr defaultRowHeight="16.5"/>
  <cols>
    <col min="1" max="1" width="10.5703125" style="11" customWidth="1"/>
    <col min="2" max="2" width="15.7109375" style="11" customWidth="1"/>
    <col min="3" max="3" width="17.5703125" style="11" customWidth="1"/>
    <col min="4" max="4" width="54.140625" style="11" customWidth="1"/>
    <col min="5" max="5" width="51.28515625" style="11" customWidth="1"/>
    <col min="6" max="6" width="15.28515625" style="91" customWidth="1"/>
    <col min="7" max="7" width="14.7109375" style="11" customWidth="1"/>
    <col min="8" max="8" width="93.7109375" style="11" customWidth="1"/>
    <col min="9" max="257" width="9.140625" style="11"/>
    <col min="258" max="259" width="15.7109375" style="11" customWidth="1"/>
    <col min="260" max="260" width="54.140625" style="11" customWidth="1"/>
    <col min="261" max="261" width="41.28515625" style="11" customWidth="1"/>
    <col min="262" max="262" width="15.28515625" style="11" customWidth="1"/>
    <col min="263" max="513" width="9.140625" style="11"/>
    <col min="514" max="515" width="15.7109375" style="11" customWidth="1"/>
    <col min="516" max="516" width="54.140625" style="11" customWidth="1"/>
    <col min="517" max="517" width="41.28515625" style="11" customWidth="1"/>
    <col min="518" max="518" width="15.28515625" style="11" customWidth="1"/>
    <col min="519" max="769" width="9.140625" style="11"/>
    <col min="770" max="771" width="15.7109375" style="11" customWidth="1"/>
    <col min="772" max="772" width="54.140625" style="11" customWidth="1"/>
    <col min="773" max="773" width="41.28515625" style="11" customWidth="1"/>
    <col min="774" max="774" width="15.28515625" style="11" customWidth="1"/>
    <col min="775" max="1025" width="9.140625" style="11"/>
    <col min="1026" max="1027" width="15.7109375" style="11" customWidth="1"/>
    <col min="1028" max="1028" width="54.140625" style="11" customWidth="1"/>
    <col min="1029" max="1029" width="41.28515625" style="11" customWidth="1"/>
    <col min="1030" max="1030" width="15.28515625" style="11" customWidth="1"/>
    <col min="1031" max="1281" width="9.140625" style="11"/>
    <col min="1282" max="1283" width="15.7109375" style="11" customWidth="1"/>
    <col min="1284" max="1284" width="54.140625" style="11" customWidth="1"/>
    <col min="1285" max="1285" width="41.28515625" style="11" customWidth="1"/>
    <col min="1286" max="1286" width="15.28515625" style="11" customWidth="1"/>
    <col min="1287" max="1537" width="9.140625" style="11"/>
    <col min="1538" max="1539" width="15.7109375" style="11" customWidth="1"/>
    <col min="1540" max="1540" width="54.140625" style="11" customWidth="1"/>
    <col min="1541" max="1541" width="41.28515625" style="11" customWidth="1"/>
    <col min="1542" max="1542" width="15.28515625" style="11" customWidth="1"/>
    <col min="1543" max="1793" width="9.140625" style="11"/>
    <col min="1794" max="1795" width="15.7109375" style="11" customWidth="1"/>
    <col min="1796" max="1796" width="54.140625" style="11" customWidth="1"/>
    <col min="1797" max="1797" width="41.28515625" style="11" customWidth="1"/>
    <col min="1798" max="1798" width="15.28515625" style="11" customWidth="1"/>
    <col min="1799" max="2049" width="9.140625" style="11"/>
    <col min="2050" max="2051" width="15.7109375" style="11" customWidth="1"/>
    <col min="2052" max="2052" width="54.140625" style="11" customWidth="1"/>
    <col min="2053" max="2053" width="41.28515625" style="11" customWidth="1"/>
    <col min="2054" max="2054" width="15.28515625" style="11" customWidth="1"/>
    <col min="2055" max="2305" width="9.140625" style="11"/>
    <col min="2306" max="2307" width="15.7109375" style="11" customWidth="1"/>
    <col min="2308" max="2308" width="54.140625" style="11" customWidth="1"/>
    <col min="2309" max="2309" width="41.28515625" style="11" customWidth="1"/>
    <col min="2310" max="2310" width="15.28515625" style="11" customWidth="1"/>
    <col min="2311" max="2561" width="9.140625" style="11"/>
    <col min="2562" max="2563" width="15.7109375" style="11" customWidth="1"/>
    <col min="2564" max="2564" width="54.140625" style="11" customWidth="1"/>
    <col min="2565" max="2565" width="41.28515625" style="11" customWidth="1"/>
    <col min="2566" max="2566" width="15.28515625" style="11" customWidth="1"/>
    <col min="2567" max="2817" width="9.140625" style="11"/>
    <col min="2818" max="2819" width="15.7109375" style="11" customWidth="1"/>
    <col min="2820" max="2820" width="54.140625" style="11" customWidth="1"/>
    <col min="2821" max="2821" width="41.28515625" style="11" customWidth="1"/>
    <col min="2822" max="2822" width="15.28515625" style="11" customWidth="1"/>
    <col min="2823" max="3073" width="9.140625" style="11"/>
    <col min="3074" max="3075" width="15.7109375" style="11" customWidth="1"/>
    <col min="3076" max="3076" width="54.140625" style="11" customWidth="1"/>
    <col min="3077" max="3077" width="41.28515625" style="11" customWidth="1"/>
    <col min="3078" max="3078" width="15.28515625" style="11" customWidth="1"/>
    <col min="3079" max="3329" width="9.140625" style="11"/>
    <col min="3330" max="3331" width="15.7109375" style="11" customWidth="1"/>
    <col min="3332" max="3332" width="54.140625" style="11" customWidth="1"/>
    <col min="3333" max="3333" width="41.28515625" style="11" customWidth="1"/>
    <col min="3334" max="3334" width="15.28515625" style="11" customWidth="1"/>
    <col min="3335" max="3585" width="9.140625" style="11"/>
    <col min="3586" max="3587" width="15.7109375" style="11" customWidth="1"/>
    <col min="3588" max="3588" width="54.140625" style="11" customWidth="1"/>
    <col min="3589" max="3589" width="41.28515625" style="11" customWidth="1"/>
    <col min="3590" max="3590" width="15.28515625" style="11" customWidth="1"/>
    <col min="3591" max="3841" width="9.140625" style="11"/>
    <col min="3842" max="3843" width="15.7109375" style="11" customWidth="1"/>
    <col min="3844" max="3844" width="54.140625" style="11" customWidth="1"/>
    <col min="3845" max="3845" width="41.28515625" style="11" customWidth="1"/>
    <col min="3846" max="3846" width="15.28515625" style="11" customWidth="1"/>
    <col min="3847" max="4097" width="9.140625" style="11"/>
    <col min="4098" max="4099" width="15.7109375" style="11" customWidth="1"/>
    <col min="4100" max="4100" width="54.140625" style="11" customWidth="1"/>
    <col min="4101" max="4101" width="41.28515625" style="11" customWidth="1"/>
    <col min="4102" max="4102" width="15.28515625" style="11" customWidth="1"/>
    <col min="4103" max="4353" width="9.140625" style="11"/>
    <col min="4354" max="4355" width="15.7109375" style="11" customWidth="1"/>
    <col min="4356" max="4356" width="54.140625" style="11" customWidth="1"/>
    <col min="4357" max="4357" width="41.28515625" style="11" customWidth="1"/>
    <col min="4358" max="4358" width="15.28515625" style="11" customWidth="1"/>
    <col min="4359" max="4609" width="9.140625" style="11"/>
    <col min="4610" max="4611" width="15.7109375" style="11" customWidth="1"/>
    <col min="4612" max="4612" width="54.140625" style="11" customWidth="1"/>
    <col min="4613" max="4613" width="41.28515625" style="11" customWidth="1"/>
    <col min="4614" max="4614" width="15.28515625" style="11" customWidth="1"/>
    <col min="4615" max="4865" width="9.140625" style="11"/>
    <col min="4866" max="4867" width="15.7109375" style="11" customWidth="1"/>
    <col min="4868" max="4868" width="54.140625" style="11" customWidth="1"/>
    <col min="4869" max="4869" width="41.28515625" style="11" customWidth="1"/>
    <col min="4870" max="4870" width="15.28515625" style="11" customWidth="1"/>
    <col min="4871" max="5121" width="9.140625" style="11"/>
    <col min="5122" max="5123" width="15.7109375" style="11" customWidth="1"/>
    <col min="5124" max="5124" width="54.140625" style="11" customWidth="1"/>
    <col min="5125" max="5125" width="41.28515625" style="11" customWidth="1"/>
    <col min="5126" max="5126" width="15.28515625" style="11" customWidth="1"/>
    <col min="5127" max="5377" width="9.140625" style="11"/>
    <col min="5378" max="5379" width="15.7109375" style="11" customWidth="1"/>
    <col min="5380" max="5380" width="54.140625" style="11" customWidth="1"/>
    <col min="5381" max="5381" width="41.28515625" style="11" customWidth="1"/>
    <col min="5382" max="5382" width="15.28515625" style="11" customWidth="1"/>
    <col min="5383" max="5633" width="9.140625" style="11"/>
    <col min="5634" max="5635" width="15.7109375" style="11" customWidth="1"/>
    <col min="5636" max="5636" width="54.140625" style="11" customWidth="1"/>
    <col min="5637" max="5637" width="41.28515625" style="11" customWidth="1"/>
    <col min="5638" max="5638" width="15.28515625" style="11" customWidth="1"/>
    <col min="5639" max="5889" width="9.140625" style="11"/>
    <col min="5890" max="5891" width="15.7109375" style="11" customWidth="1"/>
    <col min="5892" max="5892" width="54.140625" style="11" customWidth="1"/>
    <col min="5893" max="5893" width="41.28515625" style="11" customWidth="1"/>
    <col min="5894" max="5894" width="15.28515625" style="11" customWidth="1"/>
    <col min="5895" max="6145" width="9.140625" style="11"/>
    <col min="6146" max="6147" width="15.7109375" style="11" customWidth="1"/>
    <col min="6148" max="6148" width="54.140625" style="11" customWidth="1"/>
    <col min="6149" max="6149" width="41.28515625" style="11" customWidth="1"/>
    <col min="6150" max="6150" width="15.28515625" style="11" customWidth="1"/>
    <col min="6151" max="6401" width="9.140625" style="11"/>
    <col min="6402" max="6403" width="15.7109375" style="11" customWidth="1"/>
    <col min="6404" max="6404" width="54.140625" style="11" customWidth="1"/>
    <col min="6405" max="6405" width="41.28515625" style="11" customWidth="1"/>
    <col min="6406" max="6406" width="15.28515625" style="11" customWidth="1"/>
    <col min="6407" max="6657" width="9.140625" style="11"/>
    <col min="6658" max="6659" width="15.7109375" style="11" customWidth="1"/>
    <col min="6660" max="6660" width="54.140625" style="11" customWidth="1"/>
    <col min="6661" max="6661" width="41.28515625" style="11" customWidth="1"/>
    <col min="6662" max="6662" width="15.28515625" style="11" customWidth="1"/>
    <col min="6663" max="6913" width="9.140625" style="11"/>
    <col min="6914" max="6915" width="15.7109375" style="11" customWidth="1"/>
    <col min="6916" max="6916" width="54.140625" style="11" customWidth="1"/>
    <col min="6917" max="6917" width="41.28515625" style="11" customWidth="1"/>
    <col min="6918" max="6918" width="15.28515625" style="11" customWidth="1"/>
    <col min="6919" max="7169" width="9.140625" style="11"/>
    <col min="7170" max="7171" width="15.7109375" style="11" customWidth="1"/>
    <col min="7172" max="7172" width="54.140625" style="11" customWidth="1"/>
    <col min="7173" max="7173" width="41.28515625" style="11" customWidth="1"/>
    <col min="7174" max="7174" width="15.28515625" style="11" customWidth="1"/>
    <col min="7175" max="7425" width="9.140625" style="11"/>
    <col min="7426" max="7427" width="15.7109375" style="11" customWidth="1"/>
    <col min="7428" max="7428" width="54.140625" style="11" customWidth="1"/>
    <col min="7429" max="7429" width="41.28515625" style="11" customWidth="1"/>
    <col min="7430" max="7430" width="15.28515625" style="11" customWidth="1"/>
    <col min="7431" max="7681" width="9.140625" style="11"/>
    <col min="7682" max="7683" width="15.7109375" style="11" customWidth="1"/>
    <col min="7684" max="7684" width="54.140625" style="11" customWidth="1"/>
    <col min="7685" max="7685" width="41.28515625" style="11" customWidth="1"/>
    <col min="7686" max="7686" width="15.28515625" style="11" customWidth="1"/>
    <col min="7687" max="7937" width="9.140625" style="11"/>
    <col min="7938" max="7939" width="15.7109375" style="11" customWidth="1"/>
    <col min="7940" max="7940" width="54.140625" style="11" customWidth="1"/>
    <col min="7941" max="7941" width="41.28515625" style="11" customWidth="1"/>
    <col min="7942" max="7942" width="15.28515625" style="11" customWidth="1"/>
    <col min="7943" max="8193" width="9.140625" style="11"/>
    <col min="8194" max="8195" width="15.7109375" style="11" customWidth="1"/>
    <col min="8196" max="8196" width="54.140625" style="11" customWidth="1"/>
    <col min="8197" max="8197" width="41.28515625" style="11" customWidth="1"/>
    <col min="8198" max="8198" width="15.28515625" style="11" customWidth="1"/>
    <col min="8199" max="8449" width="9.140625" style="11"/>
    <col min="8450" max="8451" width="15.7109375" style="11" customWidth="1"/>
    <col min="8452" max="8452" width="54.140625" style="11" customWidth="1"/>
    <col min="8453" max="8453" width="41.28515625" style="11" customWidth="1"/>
    <col min="8454" max="8454" width="15.28515625" style="11" customWidth="1"/>
    <col min="8455" max="8705" width="9.140625" style="11"/>
    <col min="8706" max="8707" width="15.7109375" style="11" customWidth="1"/>
    <col min="8708" max="8708" width="54.140625" style="11" customWidth="1"/>
    <col min="8709" max="8709" width="41.28515625" style="11" customWidth="1"/>
    <col min="8710" max="8710" width="15.28515625" style="11" customWidth="1"/>
    <col min="8711" max="8961" width="9.140625" style="11"/>
    <col min="8962" max="8963" width="15.7109375" style="11" customWidth="1"/>
    <col min="8964" max="8964" width="54.140625" style="11" customWidth="1"/>
    <col min="8965" max="8965" width="41.28515625" style="11" customWidth="1"/>
    <col min="8966" max="8966" width="15.28515625" style="11" customWidth="1"/>
    <col min="8967" max="9217" width="9.140625" style="11"/>
    <col min="9218" max="9219" width="15.7109375" style="11" customWidth="1"/>
    <col min="9220" max="9220" width="54.140625" style="11" customWidth="1"/>
    <col min="9221" max="9221" width="41.28515625" style="11" customWidth="1"/>
    <col min="9222" max="9222" width="15.28515625" style="11" customWidth="1"/>
    <col min="9223" max="9473" width="9.140625" style="11"/>
    <col min="9474" max="9475" width="15.7109375" style="11" customWidth="1"/>
    <col min="9476" max="9476" width="54.140625" style="11" customWidth="1"/>
    <col min="9477" max="9477" width="41.28515625" style="11" customWidth="1"/>
    <col min="9478" max="9478" width="15.28515625" style="11" customWidth="1"/>
    <col min="9479" max="9729" width="9.140625" style="11"/>
    <col min="9730" max="9731" width="15.7109375" style="11" customWidth="1"/>
    <col min="9732" max="9732" width="54.140625" style="11" customWidth="1"/>
    <col min="9733" max="9733" width="41.28515625" style="11" customWidth="1"/>
    <col min="9734" max="9734" width="15.28515625" style="11" customWidth="1"/>
    <col min="9735" max="9985" width="9.140625" style="11"/>
    <col min="9986" max="9987" width="15.7109375" style="11" customWidth="1"/>
    <col min="9988" max="9988" width="54.140625" style="11" customWidth="1"/>
    <col min="9989" max="9989" width="41.28515625" style="11" customWidth="1"/>
    <col min="9990" max="9990" width="15.28515625" style="11" customWidth="1"/>
    <col min="9991" max="10241" width="9.140625" style="11"/>
    <col min="10242" max="10243" width="15.7109375" style="11" customWidth="1"/>
    <col min="10244" max="10244" width="54.140625" style="11" customWidth="1"/>
    <col min="10245" max="10245" width="41.28515625" style="11" customWidth="1"/>
    <col min="10246" max="10246" width="15.28515625" style="11" customWidth="1"/>
    <col min="10247" max="10497" width="9.140625" style="11"/>
    <col min="10498" max="10499" width="15.7109375" style="11" customWidth="1"/>
    <col min="10500" max="10500" width="54.140625" style="11" customWidth="1"/>
    <col min="10501" max="10501" width="41.28515625" style="11" customWidth="1"/>
    <col min="10502" max="10502" width="15.28515625" style="11" customWidth="1"/>
    <col min="10503" max="10753" width="9.140625" style="11"/>
    <col min="10754" max="10755" width="15.7109375" style="11" customWidth="1"/>
    <col min="10756" max="10756" width="54.140625" style="11" customWidth="1"/>
    <col min="10757" max="10757" width="41.28515625" style="11" customWidth="1"/>
    <col min="10758" max="10758" width="15.28515625" style="11" customWidth="1"/>
    <col min="10759" max="11009" width="9.140625" style="11"/>
    <col min="11010" max="11011" width="15.7109375" style="11" customWidth="1"/>
    <col min="11012" max="11012" width="54.140625" style="11" customWidth="1"/>
    <col min="11013" max="11013" width="41.28515625" style="11" customWidth="1"/>
    <col min="11014" max="11014" width="15.28515625" style="11" customWidth="1"/>
    <col min="11015" max="11265" width="9.140625" style="11"/>
    <col min="11266" max="11267" width="15.7109375" style="11" customWidth="1"/>
    <col min="11268" max="11268" width="54.140625" style="11" customWidth="1"/>
    <col min="11269" max="11269" width="41.28515625" style="11" customWidth="1"/>
    <col min="11270" max="11270" width="15.28515625" style="11" customWidth="1"/>
    <col min="11271" max="11521" width="9.140625" style="11"/>
    <col min="11522" max="11523" width="15.7109375" style="11" customWidth="1"/>
    <col min="11524" max="11524" width="54.140625" style="11" customWidth="1"/>
    <col min="11525" max="11525" width="41.28515625" style="11" customWidth="1"/>
    <col min="11526" max="11526" width="15.28515625" style="11" customWidth="1"/>
    <col min="11527" max="11777" width="9.140625" style="11"/>
    <col min="11778" max="11779" width="15.7109375" style="11" customWidth="1"/>
    <col min="11780" max="11780" width="54.140625" style="11" customWidth="1"/>
    <col min="11781" max="11781" width="41.28515625" style="11" customWidth="1"/>
    <col min="11782" max="11782" width="15.28515625" style="11" customWidth="1"/>
    <col min="11783" max="12033" width="9.140625" style="11"/>
    <col min="12034" max="12035" width="15.7109375" style="11" customWidth="1"/>
    <col min="12036" max="12036" width="54.140625" style="11" customWidth="1"/>
    <col min="12037" max="12037" width="41.28515625" style="11" customWidth="1"/>
    <col min="12038" max="12038" width="15.28515625" style="11" customWidth="1"/>
    <col min="12039" max="12289" width="9.140625" style="11"/>
    <col min="12290" max="12291" width="15.7109375" style="11" customWidth="1"/>
    <col min="12292" max="12292" width="54.140625" style="11" customWidth="1"/>
    <col min="12293" max="12293" width="41.28515625" style="11" customWidth="1"/>
    <col min="12294" max="12294" width="15.28515625" style="11" customWidth="1"/>
    <col min="12295" max="12545" width="9.140625" style="11"/>
    <col min="12546" max="12547" width="15.7109375" style="11" customWidth="1"/>
    <col min="12548" max="12548" width="54.140625" style="11" customWidth="1"/>
    <col min="12549" max="12549" width="41.28515625" style="11" customWidth="1"/>
    <col min="12550" max="12550" width="15.28515625" style="11" customWidth="1"/>
    <col min="12551" max="12801" width="9.140625" style="11"/>
    <col min="12802" max="12803" width="15.7109375" style="11" customWidth="1"/>
    <col min="12804" max="12804" width="54.140625" style="11" customWidth="1"/>
    <col min="12805" max="12805" width="41.28515625" style="11" customWidth="1"/>
    <col min="12806" max="12806" width="15.28515625" style="11" customWidth="1"/>
    <col min="12807" max="13057" width="9.140625" style="11"/>
    <col min="13058" max="13059" width="15.7109375" style="11" customWidth="1"/>
    <col min="13060" max="13060" width="54.140625" style="11" customWidth="1"/>
    <col min="13061" max="13061" width="41.28515625" style="11" customWidth="1"/>
    <col min="13062" max="13062" width="15.28515625" style="11" customWidth="1"/>
    <col min="13063" max="13313" width="9.140625" style="11"/>
    <col min="13314" max="13315" width="15.7109375" style="11" customWidth="1"/>
    <col min="13316" max="13316" width="54.140625" style="11" customWidth="1"/>
    <col min="13317" max="13317" width="41.28515625" style="11" customWidth="1"/>
    <col min="13318" max="13318" width="15.28515625" style="11" customWidth="1"/>
    <col min="13319" max="13569" width="9.140625" style="11"/>
    <col min="13570" max="13571" width="15.7109375" style="11" customWidth="1"/>
    <col min="13572" max="13572" width="54.140625" style="11" customWidth="1"/>
    <col min="13573" max="13573" width="41.28515625" style="11" customWidth="1"/>
    <col min="13574" max="13574" width="15.28515625" style="11" customWidth="1"/>
    <col min="13575" max="13825" width="9.140625" style="11"/>
    <col min="13826" max="13827" width="15.7109375" style="11" customWidth="1"/>
    <col min="13828" max="13828" width="54.140625" style="11" customWidth="1"/>
    <col min="13829" max="13829" width="41.28515625" style="11" customWidth="1"/>
    <col min="13830" max="13830" width="15.28515625" style="11" customWidth="1"/>
    <col min="13831" max="14081" width="9.140625" style="11"/>
    <col min="14082" max="14083" width="15.7109375" style="11" customWidth="1"/>
    <col min="14084" max="14084" width="54.140625" style="11" customWidth="1"/>
    <col min="14085" max="14085" width="41.28515625" style="11" customWidth="1"/>
    <col min="14086" max="14086" width="15.28515625" style="11" customWidth="1"/>
    <col min="14087" max="14337" width="9.140625" style="11"/>
    <col min="14338" max="14339" width="15.7109375" style="11" customWidth="1"/>
    <col min="14340" max="14340" width="54.140625" style="11" customWidth="1"/>
    <col min="14341" max="14341" width="41.28515625" style="11" customWidth="1"/>
    <col min="14342" max="14342" width="15.28515625" style="11" customWidth="1"/>
    <col min="14343" max="14593" width="9.140625" style="11"/>
    <col min="14594" max="14595" width="15.7109375" style="11" customWidth="1"/>
    <col min="14596" max="14596" width="54.140625" style="11" customWidth="1"/>
    <col min="14597" max="14597" width="41.28515625" style="11" customWidth="1"/>
    <col min="14598" max="14598" width="15.28515625" style="11" customWidth="1"/>
    <col min="14599" max="14849" width="9.140625" style="11"/>
    <col min="14850" max="14851" width="15.7109375" style="11" customWidth="1"/>
    <col min="14852" max="14852" width="54.140625" style="11" customWidth="1"/>
    <col min="14853" max="14853" width="41.28515625" style="11" customWidth="1"/>
    <col min="14854" max="14854" width="15.28515625" style="11" customWidth="1"/>
    <col min="14855" max="15105" width="9.140625" style="11"/>
    <col min="15106" max="15107" width="15.7109375" style="11" customWidth="1"/>
    <col min="15108" max="15108" width="54.140625" style="11" customWidth="1"/>
    <col min="15109" max="15109" width="41.28515625" style="11" customWidth="1"/>
    <col min="15110" max="15110" width="15.28515625" style="11" customWidth="1"/>
    <col min="15111" max="15361" width="9.140625" style="11"/>
    <col min="15362" max="15363" width="15.7109375" style="11" customWidth="1"/>
    <col min="15364" max="15364" width="54.140625" style="11" customWidth="1"/>
    <col min="15365" max="15365" width="41.28515625" style="11" customWidth="1"/>
    <col min="15366" max="15366" width="15.28515625" style="11" customWidth="1"/>
    <col min="15367" max="15617" width="9.140625" style="11"/>
    <col min="15618" max="15619" width="15.7109375" style="11" customWidth="1"/>
    <col min="15620" max="15620" width="54.140625" style="11" customWidth="1"/>
    <col min="15621" max="15621" width="41.28515625" style="11" customWidth="1"/>
    <col min="15622" max="15622" width="15.28515625" style="11" customWidth="1"/>
    <col min="15623" max="15873" width="9.140625" style="11"/>
    <col min="15874" max="15875" width="15.7109375" style="11" customWidth="1"/>
    <col min="15876" max="15876" width="54.140625" style="11" customWidth="1"/>
    <col min="15877" max="15877" width="41.28515625" style="11" customWidth="1"/>
    <col min="15878" max="15878" width="15.28515625" style="11" customWidth="1"/>
    <col min="15879" max="16129" width="9.140625" style="11"/>
    <col min="16130" max="16131" width="15.7109375" style="11" customWidth="1"/>
    <col min="16132" max="16132" width="54.140625" style="11" customWidth="1"/>
    <col min="16133" max="16133" width="41.28515625" style="11" customWidth="1"/>
    <col min="16134" max="16134" width="15.28515625" style="11" customWidth="1"/>
    <col min="16135" max="16384" width="9.140625" style="11"/>
  </cols>
  <sheetData>
    <row r="1" spans="1:6">
      <c r="A1" s="87" t="s">
        <v>16</v>
      </c>
      <c r="B1" s="87"/>
      <c r="D1" s="87"/>
      <c r="E1" s="87"/>
      <c r="F1" s="12"/>
    </row>
    <row r="2" spans="1:6">
      <c r="A2" s="87" t="s">
        <v>17</v>
      </c>
      <c r="B2" s="87"/>
      <c r="C2" s="87"/>
      <c r="D2" s="87"/>
      <c r="E2" s="87"/>
      <c r="F2" s="12"/>
    </row>
    <row r="3" spans="1:6">
      <c r="A3" s="71" t="s">
        <v>51</v>
      </c>
      <c r="B3" s="71"/>
      <c r="C3" s="71"/>
      <c r="D3" s="71"/>
      <c r="E3" s="71"/>
      <c r="F3" s="71"/>
    </row>
    <row r="4" spans="1:6">
      <c r="A4" s="71"/>
      <c r="B4" s="71"/>
      <c r="C4" s="71"/>
      <c r="D4" s="71"/>
      <c r="E4" s="71"/>
      <c r="F4" s="71"/>
    </row>
    <row r="5" spans="1:6">
      <c r="A5" s="1" t="s">
        <v>305</v>
      </c>
      <c r="B5" s="1"/>
      <c r="C5" s="1"/>
      <c r="D5" s="1"/>
      <c r="E5" s="1"/>
      <c r="F5" s="1"/>
    </row>
    <row r="6" spans="1:6">
      <c r="A6" s="71"/>
      <c r="B6" s="71"/>
      <c r="C6" s="71"/>
      <c r="D6" s="71"/>
      <c r="E6" s="71"/>
      <c r="F6" s="88"/>
    </row>
    <row r="7" spans="1:6" s="108" customFormat="1" ht="78" customHeight="1">
      <c r="A7" s="107" t="s">
        <v>1</v>
      </c>
      <c r="B7" s="107" t="s">
        <v>52</v>
      </c>
      <c r="C7" s="107" t="s">
        <v>53</v>
      </c>
      <c r="D7" s="107" t="s">
        <v>18</v>
      </c>
      <c r="E7" s="111" t="s">
        <v>54</v>
      </c>
      <c r="F7" s="112" t="s">
        <v>55</v>
      </c>
    </row>
    <row r="8" spans="1:6" s="108" customFormat="1" ht="93.75" customHeight="1">
      <c r="A8" s="107">
        <v>1</v>
      </c>
      <c r="B8" s="190">
        <v>43081</v>
      </c>
      <c r="C8" s="169">
        <v>4200</v>
      </c>
      <c r="D8" s="191" t="s">
        <v>301</v>
      </c>
      <c r="E8" s="169" t="s">
        <v>302</v>
      </c>
      <c r="F8" s="192">
        <v>5878.16</v>
      </c>
    </row>
    <row r="9" spans="1:6" s="108" customFormat="1" ht="109.5" customHeight="1">
      <c r="A9" s="107">
        <v>2</v>
      </c>
      <c r="B9" s="190">
        <v>43096</v>
      </c>
      <c r="C9" s="169">
        <v>4699</v>
      </c>
      <c r="D9" s="191" t="s">
        <v>303</v>
      </c>
      <c r="E9" s="169" t="s">
        <v>304</v>
      </c>
      <c r="F9" s="192">
        <v>27667.5</v>
      </c>
    </row>
    <row r="10" spans="1:6">
      <c r="A10" s="34"/>
      <c r="B10" s="89"/>
      <c r="C10" s="90"/>
      <c r="D10" s="110" t="s">
        <v>32</v>
      </c>
      <c r="E10" s="106"/>
      <c r="F10" s="109">
        <f>F8+F9</f>
        <v>33545.660000000003</v>
      </c>
    </row>
  </sheetData>
  <sortState ref="A8:F11">
    <sortCondition ref="B8:B11"/>
  </sortState>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B22" workbookViewId="0">
      <selection activeCell="N12" sqref="N12"/>
    </sheetView>
  </sheetViews>
  <sheetFormatPr defaultRowHeight="16.5"/>
  <cols>
    <col min="1" max="2" width="9.140625" style="2"/>
    <col min="3" max="3" width="11.7109375" style="2" customWidth="1"/>
    <col min="4" max="4" width="10.140625" style="2" customWidth="1"/>
    <col min="5" max="5" width="17" style="2" customWidth="1"/>
    <col min="6" max="6" width="22.85546875" style="2" customWidth="1"/>
    <col min="7" max="7" width="80.140625" style="2" customWidth="1"/>
    <col min="8" max="256" width="9.140625" style="2"/>
    <col min="257" max="257" width="11.7109375" style="2" customWidth="1"/>
    <col min="258" max="258" width="10.140625" style="2" customWidth="1"/>
    <col min="259" max="259" width="9.140625" style="2"/>
    <col min="260" max="260" width="14.5703125" style="2" customWidth="1"/>
    <col min="261" max="261" width="73.140625" style="2" customWidth="1"/>
    <col min="262" max="512" width="9.140625" style="2"/>
    <col min="513" max="513" width="11.7109375" style="2" customWidth="1"/>
    <col min="514" max="514" width="10.140625" style="2" customWidth="1"/>
    <col min="515" max="515" width="9.140625" style="2"/>
    <col min="516" max="516" width="14.5703125" style="2" customWidth="1"/>
    <col min="517" max="517" width="73.140625" style="2" customWidth="1"/>
    <col min="518" max="768" width="9.140625" style="2"/>
    <col min="769" max="769" width="11.7109375" style="2" customWidth="1"/>
    <col min="770" max="770" width="10.140625" style="2" customWidth="1"/>
    <col min="771" max="771" width="9.140625" style="2"/>
    <col min="772" max="772" width="14.5703125" style="2" customWidth="1"/>
    <col min="773" max="773" width="73.140625" style="2" customWidth="1"/>
    <col min="774" max="1024" width="9.140625" style="2"/>
    <col min="1025" max="1025" width="11.7109375" style="2" customWidth="1"/>
    <col min="1026" max="1026" width="10.140625" style="2" customWidth="1"/>
    <col min="1027" max="1027" width="9.140625" style="2"/>
    <col min="1028" max="1028" width="14.5703125" style="2" customWidth="1"/>
    <col min="1029" max="1029" width="73.140625" style="2" customWidth="1"/>
    <col min="1030" max="1280" width="9.140625" style="2"/>
    <col min="1281" max="1281" width="11.7109375" style="2" customWidth="1"/>
    <col min="1282" max="1282" width="10.140625" style="2" customWidth="1"/>
    <col min="1283" max="1283" width="9.140625" style="2"/>
    <col min="1284" max="1284" width="14.5703125" style="2" customWidth="1"/>
    <col min="1285" max="1285" width="73.140625" style="2" customWidth="1"/>
    <col min="1286" max="1536" width="9.140625" style="2"/>
    <col min="1537" max="1537" width="11.7109375" style="2" customWidth="1"/>
    <col min="1538" max="1538" width="10.140625" style="2" customWidth="1"/>
    <col min="1539" max="1539" width="9.140625" style="2"/>
    <col min="1540" max="1540" width="14.5703125" style="2" customWidth="1"/>
    <col min="1541" max="1541" width="73.140625" style="2" customWidth="1"/>
    <col min="1542" max="1792" width="9.140625" style="2"/>
    <col min="1793" max="1793" width="11.7109375" style="2" customWidth="1"/>
    <col min="1794" max="1794" width="10.140625" style="2" customWidth="1"/>
    <col min="1795" max="1795" width="9.140625" style="2"/>
    <col min="1796" max="1796" width="14.5703125" style="2" customWidth="1"/>
    <col min="1797" max="1797" width="73.140625" style="2" customWidth="1"/>
    <col min="1798" max="2048" width="9.140625" style="2"/>
    <col min="2049" max="2049" width="11.7109375" style="2" customWidth="1"/>
    <col min="2050" max="2050" width="10.140625" style="2" customWidth="1"/>
    <col min="2051" max="2051" width="9.140625" style="2"/>
    <col min="2052" max="2052" width="14.5703125" style="2" customWidth="1"/>
    <col min="2053" max="2053" width="73.140625" style="2" customWidth="1"/>
    <col min="2054" max="2304" width="9.140625" style="2"/>
    <col min="2305" max="2305" width="11.7109375" style="2" customWidth="1"/>
    <col min="2306" max="2306" width="10.140625" style="2" customWidth="1"/>
    <col min="2307" max="2307" width="9.140625" style="2"/>
    <col min="2308" max="2308" width="14.5703125" style="2" customWidth="1"/>
    <col min="2309" max="2309" width="73.140625" style="2" customWidth="1"/>
    <col min="2310" max="2560" width="9.140625" style="2"/>
    <col min="2561" max="2561" width="11.7109375" style="2" customWidth="1"/>
    <col min="2562" max="2562" width="10.140625" style="2" customWidth="1"/>
    <col min="2563" max="2563" width="9.140625" style="2"/>
    <col min="2564" max="2564" width="14.5703125" style="2" customWidth="1"/>
    <col min="2565" max="2565" width="73.140625" style="2" customWidth="1"/>
    <col min="2566" max="2816" width="9.140625" style="2"/>
    <col min="2817" max="2817" width="11.7109375" style="2" customWidth="1"/>
    <col min="2818" max="2818" width="10.140625" style="2" customWidth="1"/>
    <col min="2819" max="2819" width="9.140625" style="2"/>
    <col min="2820" max="2820" width="14.5703125" style="2" customWidth="1"/>
    <col min="2821" max="2821" width="73.140625" style="2" customWidth="1"/>
    <col min="2822" max="3072" width="9.140625" style="2"/>
    <col min="3073" max="3073" width="11.7109375" style="2" customWidth="1"/>
    <col min="3074" max="3074" width="10.140625" style="2" customWidth="1"/>
    <col min="3075" max="3075" width="9.140625" style="2"/>
    <col min="3076" max="3076" width="14.5703125" style="2" customWidth="1"/>
    <col min="3077" max="3077" width="73.140625" style="2" customWidth="1"/>
    <col min="3078" max="3328" width="9.140625" style="2"/>
    <col min="3329" max="3329" width="11.7109375" style="2" customWidth="1"/>
    <col min="3330" max="3330" width="10.140625" style="2" customWidth="1"/>
    <col min="3331" max="3331" width="9.140625" style="2"/>
    <col min="3332" max="3332" width="14.5703125" style="2" customWidth="1"/>
    <col min="3333" max="3333" width="73.140625" style="2" customWidth="1"/>
    <col min="3334" max="3584" width="9.140625" style="2"/>
    <col min="3585" max="3585" width="11.7109375" style="2" customWidth="1"/>
    <col min="3586" max="3586" width="10.140625" style="2" customWidth="1"/>
    <col min="3587" max="3587" width="9.140625" style="2"/>
    <col min="3588" max="3588" width="14.5703125" style="2" customWidth="1"/>
    <col min="3589" max="3589" width="73.140625" style="2" customWidth="1"/>
    <col min="3590" max="3840" width="9.140625" style="2"/>
    <col min="3841" max="3841" width="11.7109375" style="2" customWidth="1"/>
    <col min="3842" max="3842" width="10.140625" style="2" customWidth="1"/>
    <col min="3843" max="3843" width="9.140625" style="2"/>
    <col min="3844" max="3844" width="14.5703125" style="2" customWidth="1"/>
    <col min="3845" max="3845" width="73.140625" style="2" customWidth="1"/>
    <col min="3846" max="4096" width="9.140625" style="2"/>
    <col min="4097" max="4097" width="11.7109375" style="2" customWidth="1"/>
    <col min="4098" max="4098" width="10.140625" style="2" customWidth="1"/>
    <col min="4099" max="4099" width="9.140625" style="2"/>
    <col min="4100" max="4100" width="14.5703125" style="2" customWidth="1"/>
    <col min="4101" max="4101" width="73.140625" style="2" customWidth="1"/>
    <col min="4102" max="4352" width="9.140625" style="2"/>
    <col min="4353" max="4353" width="11.7109375" style="2" customWidth="1"/>
    <col min="4354" max="4354" width="10.140625" style="2" customWidth="1"/>
    <col min="4355" max="4355" width="9.140625" style="2"/>
    <col min="4356" max="4356" width="14.5703125" style="2" customWidth="1"/>
    <col min="4357" max="4357" width="73.140625" style="2" customWidth="1"/>
    <col min="4358" max="4608" width="9.140625" style="2"/>
    <col min="4609" max="4609" width="11.7109375" style="2" customWidth="1"/>
    <col min="4610" max="4610" width="10.140625" style="2" customWidth="1"/>
    <col min="4611" max="4611" width="9.140625" style="2"/>
    <col min="4612" max="4612" width="14.5703125" style="2" customWidth="1"/>
    <col min="4613" max="4613" width="73.140625" style="2" customWidth="1"/>
    <col min="4614" max="4864" width="9.140625" style="2"/>
    <col min="4865" max="4865" width="11.7109375" style="2" customWidth="1"/>
    <col min="4866" max="4866" width="10.140625" style="2" customWidth="1"/>
    <col min="4867" max="4867" width="9.140625" style="2"/>
    <col min="4868" max="4868" width="14.5703125" style="2" customWidth="1"/>
    <col min="4869" max="4869" width="73.140625" style="2" customWidth="1"/>
    <col min="4870" max="5120" width="9.140625" style="2"/>
    <col min="5121" max="5121" width="11.7109375" style="2" customWidth="1"/>
    <col min="5122" max="5122" width="10.140625" style="2" customWidth="1"/>
    <col min="5123" max="5123" width="9.140625" style="2"/>
    <col min="5124" max="5124" width="14.5703125" style="2" customWidth="1"/>
    <col min="5125" max="5125" width="73.140625" style="2" customWidth="1"/>
    <col min="5126" max="5376" width="9.140625" style="2"/>
    <col min="5377" max="5377" width="11.7109375" style="2" customWidth="1"/>
    <col min="5378" max="5378" width="10.140625" style="2" customWidth="1"/>
    <col min="5379" max="5379" width="9.140625" style="2"/>
    <col min="5380" max="5380" width="14.5703125" style="2" customWidth="1"/>
    <col min="5381" max="5381" width="73.140625" style="2" customWidth="1"/>
    <col min="5382" max="5632" width="9.140625" style="2"/>
    <col min="5633" max="5633" width="11.7109375" style="2" customWidth="1"/>
    <col min="5634" max="5634" width="10.140625" style="2" customWidth="1"/>
    <col min="5635" max="5635" width="9.140625" style="2"/>
    <col min="5636" max="5636" width="14.5703125" style="2" customWidth="1"/>
    <col min="5637" max="5637" width="73.140625" style="2" customWidth="1"/>
    <col min="5638" max="5888" width="9.140625" style="2"/>
    <col min="5889" max="5889" width="11.7109375" style="2" customWidth="1"/>
    <col min="5890" max="5890" width="10.140625" style="2" customWidth="1"/>
    <col min="5891" max="5891" width="9.140625" style="2"/>
    <col min="5892" max="5892" width="14.5703125" style="2" customWidth="1"/>
    <col min="5893" max="5893" width="73.140625" style="2" customWidth="1"/>
    <col min="5894" max="6144" width="9.140625" style="2"/>
    <col min="6145" max="6145" width="11.7109375" style="2" customWidth="1"/>
    <col min="6146" max="6146" width="10.140625" style="2" customWidth="1"/>
    <col min="6147" max="6147" width="9.140625" style="2"/>
    <col min="6148" max="6148" width="14.5703125" style="2" customWidth="1"/>
    <col min="6149" max="6149" width="73.140625" style="2" customWidth="1"/>
    <col min="6150" max="6400" width="9.140625" style="2"/>
    <col min="6401" max="6401" width="11.7109375" style="2" customWidth="1"/>
    <col min="6402" max="6402" width="10.140625" style="2" customWidth="1"/>
    <col min="6403" max="6403" width="9.140625" style="2"/>
    <col min="6404" max="6404" width="14.5703125" style="2" customWidth="1"/>
    <col min="6405" max="6405" width="73.140625" style="2" customWidth="1"/>
    <col min="6406" max="6656" width="9.140625" style="2"/>
    <col min="6657" max="6657" width="11.7109375" style="2" customWidth="1"/>
    <col min="6658" max="6658" width="10.140625" style="2" customWidth="1"/>
    <col min="6659" max="6659" width="9.140625" style="2"/>
    <col min="6660" max="6660" width="14.5703125" style="2" customWidth="1"/>
    <col min="6661" max="6661" width="73.140625" style="2" customWidth="1"/>
    <col min="6662" max="6912" width="9.140625" style="2"/>
    <col min="6913" max="6913" width="11.7109375" style="2" customWidth="1"/>
    <col min="6914" max="6914" width="10.140625" style="2" customWidth="1"/>
    <col min="6915" max="6915" width="9.140625" style="2"/>
    <col min="6916" max="6916" width="14.5703125" style="2" customWidth="1"/>
    <col min="6917" max="6917" width="73.140625" style="2" customWidth="1"/>
    <col min="6918" max="7168" width="9.140625" style="2"/>
    <col min="7169" max="7169" width="11.7109375" style="2" customWidth="1"/>
    <col min="7170" max="7170" width="10.140625" style="2" customWidth="1"/>
    <col min="7171" max="7171" width="9.140625" style="2"/>
    <col min="7172" max="7172" width="14.5703125" style="2" customWidth="1"/>
    <col min="7173" max="7173" width="73.140625" style="2" customWidth="1"/>
    <col min="7174" max="7424" width="9.140625" style="2"/>
    <col min="7425" max="7425" width="11.7109375" style="2" customWidth="1"/>
    <col min="7426" max="7426" width="10.140625" style="2" customWidth="1"/>
    <col min="7427" max="7427" width="9.140625" style="2"/>
    <col min="7428" max="7428" width="14.5703125" style="2" customWidth="1"/>
    <col min="7429" max="7429" width="73.140625" style="2" customWidth="1"/>
    <col min="7430" max="7680" width="9.140625" style="2"/>
    <col min="7681" max="7681" width="11.7109375" style="2" customWidth="1"/>
    <col min="7682" max="7682" width="10.140625" style="2" customWidth="1"/>
    <col min="7683" max="7683" width="9.140625" style="2"/>
    <col min="7684" max="7684" width="14.5703125" style="2" customWidth="1"/>
    <col min="7685" max="7685" width="73.140625" style="2" customWidth="1"/>
    <col min="7686" max="7936" width="9.140625" style="2"/>
    <col min="7937" max="7937" width="11.7109375" style="2" customWidth="1"/>
    <col min="7938" max="7938" width="10.140625" style="2" customWidth="1"/>
    <col min="7939" max="7939" width="9.140625" style="2"/>
    <col min="7940" max="7940" width="14.5703125" style="2" customWidth="1"/>
    <col min="7941" max="7941" width="73.140625" style="2" customWidth="1"/>
    <col min="7942" max="8192" width="9.140625" style="2"/>
    <col min="8193" max="8193" width="11.7109375" style="2" customWidth="1"/>
    <col min="8194" max="8194" width="10.140625" style="2" customWidth="1"/>
    <col min="8195" max="8195" width="9.140625" style="2"/>
    <col min="8196" max="8196" width="14.5703125" style="2" customWidth="1"/>
    <col min="8197" max="8197" width="73.140625" style="2" customWidth="1"/>
    <col min="8198" max="8448" width="9.140625" style="2"/>
    <col min="8449" max="8449" width="11.7109375" style="2" customWidth="1"/>
    <col min="8450" max="8450" width="10.140625" style="2" customWidth="1"/>
    <col min="8451" max="8451" width="9.140625" style="2"/>
    <col min="8452" max="8452" width="14.5703125" style="2" customWidth="1"/>
    <col min="8453" max="8453" width="73.140625" style="2" customWidth="1"/>
    <col min="8454" max="8704" width="9.140625" style="2"/>
    <col min="8705" max="8705" width="11.7109375" style="2" customWidth="1"/>
    <col min="8706" max="8706" width="10.140625" style="2" customWidth="1"/>
    <col min="8707" max="8707" width="9.140625" style="2"/>
    <col min="8708" max="8708" width="14.5703125" style="2" customWidth="1"/>
    <col min="8709" max="8709" width="73.140625" style="2" customWidth="1"/>
    <col min="8710" max="8960" width="9.140625" style="2"/>
    <col min="8961" max="8961" width="11.7109375" style="2" customWidth="1"/>
    <col min="8962" max="8962" width="10.140625" style="2" customWidth="1"/>
    <col min="8963" max="8963" width="9.140625" style="2"/>
    <col min="8964" max="8964" width="14.5703125" style="2" customWidth="1"/>
    <col min="8965" max="8965" width="73.140625" style="2" customWidth="1"/>
    <col min="8966" max="9216" width="9.140625" style="2"/>
    <col min="9217" max="9217" width="11.7109375" style="2" customWidth="1"/>
    <col min="9218" max="9218" width="10.140625" style="2" customWidth="1"/>
    <col min="9219" max="9219" width="9.140625" style="2"/>
    <col min="9220" max="9220" width="14.5703125" style="2" customWidth="1"/>
    <col min="9221" max="9221" width="73.140625" style="2" customWidth="1"/>
    <col min="9222" max="9472" width="9.140625" style="2"/>
    <col min="9473" max="9473" width="11.7109375" style="2" customWidth="1"/>
    <col min="9474" max="9474" width="10.140625" style="2" customWidth="1"/>
    <col min="9475" max="9475" width="9.140625" style="2"/>
    <col min="9476" max="9476" width="14.5703125" style="2" customWidth="1"/>
    <col min="9477" max="9477" width="73.140625" style="2" customWidth="1"/>
    <col min="9478" max="9728" width="9.140625" style="2"/>
    <col min="9729" max="9729" width="11.7109375" style="2" customWidth="1"/>
    <col min="9730" max="9730" width="10.140625" style="2" customWidth="1"/>
    <col min="9731" max="9731" width="9.140625" style="2"/>
    <col min="9732" max="9732" width="14.5703125" style="2" customWidth="1"/>
    <col min="9733" max="9733" width="73.140625" style="2" customWidth="1"/>
    <col min="9734" max="9984" width="9.140625" style="2"/>
    <col min="9985" max="9985" width="11.7109375" style="2" customWidth="1"/>
    <col min="9986" max="9986" width="10.140625" style="2" customWidth="1"/>
    <col min="9987" max="9987" width="9.140625" style="2"/>
    <col min="9988" max="9988" width="14.5703125" style="2" customWidth="1"/>
    <col min="9989" max="9989" width="73.140625" style="2" customWidth="1"/>
    <col min="9990" max="10240" width="9.140625" style="2"/>
    <col min="10241" max="10241" width="11.7109375" style="2" customWidth="1"/>
    <col min="10242" max="10242" width="10.140625" style="2" customWidth="1"/>
    <col min="10243" max="10243" width="9.140625" style="2"/>
    <col min="10244" max="10244" width="14.5703125" style="2" customWidth="1"/>
    <col min="10245" max="10245" width="73.140625" style="2" customWidth="1"/>
    <col min="10246" max="10496" width="9.140625" style="2"/>
    <col min="10497" max="10497" width="11.7109375" style="2" customWidth="1"/>
    <col min="10498" max="10498" width="10.140625" style="2" customWidth="1"/>
    <col min="10499" max="10499" width="9.140625" style="2"/>
    <col min="10500" max="10500" width="14.5703125" style="2" customWidth="1"/>
    <col min="10501" max="10501" width="73.140625" style="2" customWidth="1"/>
    <col min="10502" max="10752" width="9.140625" style="2"/>
    <col min="10753" max="10753" width="11.7109375" style="2" customWidth="1"/>
    <col min="10754" max="10754" width="10.140625" style="2" customWidth="1"/>
    <col min="10755" max="10755" width="9.140625" style="2"/>
    <col min="10756" max="10756" width="14.5703125" style="2" customWidth="1"/>
    <col min="10757" max="10757" width="73.140625" style="2" customWidth="1"/>
    <col min="10758" max="11008" width="9.140625" style="2"/>
    <col min="11009" max="11009" width="11.7109375" style="2" customWidth="1"/>
    <col min="11010" max="11010" width="10.140625" style="2" customWidth="1"/>
    <col min="11011" max="11011" width="9.140625" style="2"/>
    <col min="11012" max="11012" width="14.5703125" style="2" customWidth="1"/>
    <col min="11013" max="11013" width="73.140625" style="2" customWidth="1"/>
    <col min="11014" max="11264" width="9.140625" style="2"/>
    <col min="11265" max="11265" width="11.7109375" style="2" customWidth="1"/>
    <col min="11266" max="11266" width="10.140625" style="2" customWidth="1"/>
    <col min="11267" max="11267" width="9.140625" style="2"/>
    <col min="11268" max="11268" width="14.5703125" style="2" customWidth="1"/>
    <col min="11269" max="11269" width="73.140625" style="2" customWidth="1"/>
    <col min="11270" max="11520" width="9.140625" style="2"/>
    <col min="11521" max="11521" width="11.7109375" style="2" customWidth="1"/>
    <col min="11522" max="11522" width="10.140625" style="2" customWidth="1"/>
    <col min="11523" max="11523" width="9.140625" style="2"/>
    <col min="11524" max="11524" width="14.5703125" style="2" customWidth="1"/>
    <col min="11525" max="11525" width="73.140625" style="2" customWidth="1"/>
    <col min="11526" max="11776" width="9.140625" style="2"/>
    <col min="11777" max="11777" width="11.7109375" style="2" customWidth="1"/>
    <col min="11778" max="11778" width="10.140625" style="2" customWidth="1"/>
    <col min="11779" max="11779" width="9.140625" style="2"/>
    <col min="11780" max="11780" width="14.5703125" style="2" customWidth="1"/>
    <col min="11781" max="11781" width="73.140625" style="2" customWidth="1"/>
    <col min="11782" max="12032" width="9.140625" style="2"/>
    <col min="12033" max="12033" width="11.7109375" style="2" customWidth="1"/>
    <col min="12034" max="12034" width="10.140625" style="2" customWidth="1"/>
    <col min="12035" max="12035" width="9.140625" style="2"/>
    <col min="12036" max="12036" width="14.5703125" style="2" customWidth="1"/>
    <col min="12037" max="12037" width="73.140625" style="2" customWidth="1"/>
    <col min="12038" max="12288" width="9.140625" style="2"/>
    <col min="12289" max="12289" width="11.7109375" style="2" customWidth="1"/>
    <col min="12290" max="12290" width="10.140625" style="2" customWidth="1"/>
    <col min="12291" max="12291" width="9.140625" style="2"/>
    <col min="12292" max="12292" width="14.5703125" style="2" customWidth="1"/>
    <col min="12293" max="12293" width="73.140625" style="2" customWidth="1"/>
    <col min="12294" max="12544" width="9.140625" style="2"/>
    <col min="12545" max="12545" width="11.7109375" style="2" customWidth="1"/>
    <col min="12546" max="12546" width="10.140625" style="2" customWidth="1"/>
    <col min="12547" max="12547" width="9.140625" style="2"/>
    <col min="12548" max="12548" width="14.5703125" style="2" customWidth="1"/>
    <col min="12549" max="12549" width="73.140625" style="2" customWidth="1"/>
    <col min="12550" max="12800" width="9.140625" style="2"/>
    <col min="12801" max="12801" width="11.7109375" style="2" customWidth="1"/>
    <col min="12802" max="12802" width="10.140625" style="2" customWidth="1"/>
    <col min="12803" max="12803" width="9.140625" style="2"/>
    <col min="12804" max="12804" width="14.5703125" style="2" customWidth="1"/>
    <col min="12805" max="12805" width="73.140625" style="2" customWidth="1"/>
    <col min="12806" max="13056" width="9.140625" style="2"/>
    <col min="13057" max="13057" width="11.7109375" style="2" customWidth="1"/>
    <col min="13058" max="13058" width="10.140625" style="2" customWidth="1"/>
    <col min="13059" max="13059" width="9.140625" style="2"/>
    <col min="13060" max="13060" width="14.5703125" style="2" customWidth="1"/>
    <col min="13061" max="13061" width="73.140625" style="2" customWidth="1"/>
    <col min="13062" max="13312" width="9.140625" style="2"/>
    <col min="13313" max="13313" width="11.7109375" style="2" customWidth="1"/>
    <col min="13314" max="13314" width="10.140625" style="2" customWidth="1"/>
    <col min="13315" max="13315" width="9.140625" style="2"/>
    <col min="13316" max="13316" width="14.5703125" style="2" customWidth="1"/>
    <col min="13317" max="13317" width="73.140625" style="2" customWidth="1"/>
    <col min="13318" max="13568" width="9.140625" style="2"/>
    <col min="13569" max="13569" width="11.7109375" style="2" customWidth="1"/>
    <col min="13570" max="13570" width="10.140625" style="2" customWidth="1"/>
    <col min="13571" max="13571" width="9.140625" style="2"/>
    <col min="13572" max="13572" width="14.5703125" style="2" customWidth="1"/>
    <col min="13573" max="13573" width="73.140625" style="2" customWidth="1"/>
    <col min="13574" max="13824" width="9.140625" style="2"/>
    <col min="13825" max="13825" width="11.7109375" style="2" customWidth="1"/>
    <col min="13826" max="13826" width="10.140625" style="2" customWidth="1"/>
    <col min="13827" max="13827" width="9.140625" style="2"/>
    <col min="13828" max="13828" width="14.5703125" style="2" customWidth="1"/>
    <col min="13829" max="13829" width="73.140625" style="2" customWidth="1"/>
    <col min="13830" max="14080" width="9.140625" style="2"/>
    <col min="14081" max="14081" width="11.7109375" style="2" customWidth="1"/>
    <col min="14082" max="14082" width="10.140625" style="2" customWidth="1"/>
    <col min="14083" max="14083" width="9.140625" style="2"/>
    <col min="14084" max="14084" width="14.5703125" style="2" customWidth="1"/>
    <col min="14085" max="14085" width="73.140625" style="2" customWidth="1"/>
    <col min="14086" max="14336" width="9.140625" style="2"/>
    <col min="14337" max="14337" width="11.7109375" style="2" customWidth="1"/>
    <col min="14338" max="14338" width="10.140625" style="2" customWidth="1"/>
    <col min="14339" max="14339" width="9.140625" style="2"/>
    <col min="14340" max="14340" width="14.5703125" style="2" customWidth="1"/>
    <col min="14341" max="14341" width="73.140625" style="2" customWidth="1"/>
    <col min="14342" max="14592" width="9.140625" style="2"/>
    <col min="14593" max="14593" width="11.7109375" style="2" customWidth="1"/>
    <col min="14594" max="14594" width="10.140625" style="2" customWidth="1"/>
    <col min="14595" max="14595" width="9.140625" style="2"/>
    <col min="14596" max="14596" width="14.5703125" style="2" customWidth="1"/>
    <col min="14597" max="14597" width="73.140625" style="2" customWidth="1"/>
    <col min="14598" max="14848" width="9.140625" style="2"/>
    <col min="14849" max="14849" width="11.7109375" style="2" customWidth="1"/>
    <col min="14850" max="14850" width="10.140625" style="2" customWidth="1"/>
    <col min="14851" max="14851" width="9.140625" style="2"/>
    <col min="14852" max="14852" width="14.5703125" style="2" customWidth="1"/>
    <col min="14853" max="14853" width="73.140625" style="2" customWidth="1"/>
    <col min="14854" max="15104" width="9.140625" style="2"/>
    <col min="15105" max="15105" width="11.7109375" style="2" customWidth="1"/>
    <col min="15106" max="15106" width="10.140625" style="2" customWidth="1"/>
    <col min="15107" max="15107" width="9.140625" style="2"/>
    <col min="15108" max="15108" width="14.5703125" style="2" customWidth="1"/>
    <col min="15109" max="15109" width="73.140625" style="2" customWidth="1"/>
    <col min="15110" max="15360" width="9.140625" style="2"/>
    <col min="15361" max="15361" width="11.7109375" style="2" customWidth="1"/>
    <col min="15362" max="15362" width="10.140625" style="2" customWidth="1"/>
    <col min="15363" max="15363" width="9.140625" style="2"/>
    <col min="15364" max="15364" width="14.5703125" style="2" customWidth="1"/>
    <col min="15365" max="15365" width="73.140625" style="2" customWidth="1"/>
    <col min="15366" max="15616" width="9.140625" style="2"/>
    <col min="15617" max="15617" width="11.7109375" style="2" customWidth="1"/>
    <col min="15618" max="15618" width="10.140625" style="2" customWidth="1"/>
    <col min="15619" max="15619" width="9.140625" style="2"/>
    <col min="15620" max="15620" width="14.5703125" style="2" customWidth="1"/>
    <col min="15621" max="15621" width="73.140625" style="2" customWidth="1"/>
    <col min="15622" max="15872" width="9.140625" style="2"/>
    <col min="15873" max="15873" width="11.7109375" style="2" customWidth="1"/>
    <col min="15874" max="15874" width="10.140625" style="2" customWidth="1"/>
    <col min="15875" max="15875" width="9.140625" style="2"/>
    <col min="15876" max="15876" width="14.5703125" style="2" customWidth="1"/>
    <col min="15877" max="15877" width="73.140625" style="2" customWidth="1"/>
    <col min="15878" max="16128" width="9.140625" style="2"/>
    <col min="16129" max="16129" width="11.7109375" style="2" customWidth="1"/>
    <col min="16130" max="16130" width="10.140625" style="2" customWidth="1"/>
    <col min="16131" max="16131" width="9.140625" style="2"/>
    <col min="16132" max="16132" width="14.5703125" style="2" customWidth="1"/>
    <col min="16133" max="16133" width="73.140625" style="2" customWidth="1"/>
    <col min="16134" max="16384" width="9.140625" style="2"/>
  </cols>
  <sheetData>
    <row r="1" spans="1:7">
      <c r="A1" s="5" t="s">
        <v>0</v>
      </c>
      <c r="B1" s="5"/>
      <c r="C1" s="5"/>
      <c r="D1" s="5"/>
      <c r="E1" s="13"/>
      <c r="F1" s="12"/>
      <c r="G1" s="13"/>
    </row>
    <row r="2" spans="1:7">
      <c r="A2" s="17"/>
      <c r="B2" s="17"/>
      <c r="C2" s="17"/>
      <c r="D2" s="17"/>
      <c r="E2" s="17"/>
      <c r="F2" s="17"/>
      <c r="G2" s="17"/>
    </row>
    <row r="3" spans="1:7">
      <c r="A3" s="17"/>
      <c r="B3" s="17"/>
      <c r="C3" s="17"/>
      <c r="D3" s="17"/>
      <c r="E3" s="17"/>
      <c r="F3" s="17"/>
      <c r="G3" s="17"/>
    </row>
    <row r="4" spans="1:7">
      <c r="A4" s="17"/>
      <c r="B4" s="17"/>
      <c r="C4" s="17"/>
      <c r="D4" s="17"/>
      <c r="E4" s="17"/>
      <c r="F4" s="17"/>
      <c r="G4" s="17"/>
    </row>
    <row r="5" spans="1:7">
      <c r="A5" s="1" t="s">
        <v>79</v>
      </c>
      <c r="B5" s="1"/>
      <c r="C5" s="1"/>
      <c r="D5" s="1"/>
      <c r="E5" s="1"/>
      <c r="F5" s="1"/>
      <c r="G5" s="1"/>
    </row>
    <row r="6" spans="1:7">
      <c r="A6" s="213" t="s">
        <v>1</v>
      </c>
      <c r="B6" s="213" t="s">
        <v>2</v>
      </c>
      <c r="C6" s="213" t="s">
        <v>3</v>
      </c>
      <c r="D6" s="214" t="s">
        <v>4</v>
      </c>
      <c r="E6" s="214"/>
      <c r="F6" s="215" t="s">
        <v>5</v>
      </c>
      <c r="G6" s="213" t="s">
        <v>6</v>
      </c>
    </row>
    <row r="7" spans="1:7">
      <c r="A7" s="213"/>
      <c r="B7" s="213"/>
      <c r="C7" s="213"/>
      <c r="D7" s="18" t="s">
        <v>7</v>
      </c>
      <c r="E7" s="18" t="s">
        <v>8</v>
      </c>
      <c r="F7" s="215"/>
      <c r="G7" s="213"/>
    </row>
    <row r="8" spans="1:7">
      <c r="A8" s="14">
        <f>1+A7</f>
        <v>1</v>
      </c>
      <c r="B8" s="14">
        <v>4020</v>
      </c>
      <c r="C8" s="15">
        <v>43074</v>
      </c>
      <c r="D8" s="14" t="s">
        <v>9</v>
      </c>
      <c r="E8" s="14" t="s">
        <v>10</v>
      </c>
      <c r="F8" s="23">
        <v>775238</v>
      </c>
      <c r="G8" s="10" t="s">
        <v>11</v>
      </c>
    </row>
    <row r="9" spans="1:7" ht="51" customHeight="1">
      <c r="A9" s="14">
        <v>1</v>
      </c>
      <c r="B9" s="14">
        <v>4019</v>
      </c>
      <c r="C9" s="15" t="s">
        <v>309</v>
      </c>
      <c r="D9" s="14" t="s">
        <v>12</v>
      </c>
      <c r="E9" s="14" t="s">
        <v>10</v>
      </c>
      <c r="F9" s="23">
        <v>71237832.560000002</v>
      </c>
      <c r="G9" s="10" t="s">
        <v>35</v>
      </c>
    </row>
    <row r="10" spans="1:7" ht="33">
      <c r="A10" s="14">
        <f>1+A9</f>
        <v>2</v>
      </c>
      <c r="B10" s="14">
        <v>4447</v>
      </c>
      <c r="C10" s="15">
        <v>43090</v>
      </c>
      <c r="D10" s="14" t="s">
        <v>12</v>
      </c>
      <c r="E10" s="14" t="s">
        <v>10</v>
      </c>
      <c r="F10" s="23">
        <v>279071.88</v>
      </c>
      <c r="G10" s="10" t="s">
        <v>312</v>
      </c>
    </row>
    <row r="11" spans="1:7" ht="66">
      <c r="A11" s="14"/>
      <c r="B11" s="14">
        <v>4330</v>
      </c>
      <c r="C11" s="15">
        <v>43084</v>
      </c>
      <c r="D11" s="14" t="s">
        <v>12</v>
      </c>
      <c r="E11" s="14" t="s">
        <v>10</v>
      </c>
      <c r="F11" s="23">
        <v>3655007.75</v>
      </c>
      <c r="G11" s="10" t="s">
        <v>310</v>
      </c>
    </row>
    <row r="12" spans="1:7" ht="79.5" customHeight="1">
      <c r="A12" s="14"/>
      <c r="B12" s="14">
        <v>4446</v>
      </c>
      <c r="C12" s="15">
        <v>43090</v>
      </c>
      <c r="D12" s="14" t="s">
        <v>12</v>
      </c>
      <c r="E12" s="14" t="s">
        <v>10</v>
      </c>
      <c r="F12" s="23">
        <v>11763534.85</v>
      </c>
      <c r="G12" s="10" t="s">
        <v>311</v>
      </c>
    </row>
    <row r="13" spans="1:7" ht="49.5">
      <c r="A13" s="14">
        <f>1+A11</f>
        <v>1</v>
      </c>
      <c r="B13" s="14">
        <v>4329</v>
      </c>
      <c r="C13" s="15">
        <v>43084</v>
      </c>
      <c r="D13" s="14" t="s">
        <v>12</v>
      </c>
      <c r="E13" s="14" t="s">
        <v>10</v>
      </c>
      <c r="F13" s="23">
        <v>16278850.970000001</v>
      </c>
      <c r="G13" s="10" t="s">
        <v>68</v>
      </c>
    </row>
    <row r="14" spans="1:7" ht="66">
      <c r="A14" s="14"/>
      <c r="B14" s="14">
        <v>4018</v>
      </c>
      <c r="C14" s="15">
        <v>43074</v>
      </c>
      <c r="D14" s="14" t="s">
        <v>80</v>
      </c>
      <c r="E14" s="14" t="s">
        <v>81</v>
      </c>
      <c r="F14" s="23">
        <v>62857.5</v>
      </c>
      <c r="G14" s="10" t="s">
        <v>82</v>
      </c>
    </row>
    <row r="15" spans="1:7" ht="49.5">
      <c r="A15" s="14"/>
      <c r="B15" s="14">
        <v>4332</v>
      </c>
      <c r="C15" s="15">
        <v>43081</v>
      </c>
      <c r="D15" s="14" t="s">
        <v>80</v>
      </c>
      <c r="E15" s="14" t="s">
        <v>83</v>
      </c>
      <c r="F15" s="23">
        <v>18445</v>
      </c>
      <c r="G15" s="10" t="s">
        <v>84</v>
      </c>
    </row>
    <row r="16" spans="1:7" ht="49.5">
      <c r="A16" s="14"/>
      <c r="B16" s="14">
        <v>4448</v>
      </c>
      <c r="C16" s="15">
        <v>43081</v>
      </c>
      <c r="D16" s="14" t="s">
        <v>80</v>
      </c>
      <c r="E16" s="14" t="s">
        <v>83</v>
      </c>
      <c r="F16" s="23">
        <v>22372</v>
      </c>
      <c r="G16" s="10" t="s">
        <v>84</v>
      </c>
    </row>
    <row r="17" spans="1:7" ht="66">
      <c r="A17" s="14">
        <f>1+A16</f>
        <v>1</v>
      </c>
      <c r="B17" s="14">
        <v>4109</v>
      </c>
      <c r="C17" s="15">
        <v>43075</v>
      </c>
      <c r="D17" s="14" t="s">
        <v>13</v>
      </c>
      <c r="E17" s="14" t="s">
        <v>10</v>
      </c>
      <c r="F17" s="23">
        <v>403670.96</v>
      </c>
      <c r="G17" s="56" t="s">
        <v>69</v>
      </c>
    </row>
    <row r="18" spans="1:7" ht="49.5">
      <c r="A18" s="14">
        <f>1+A13</f>
        <v>2</v>
      </c>
      <c r="B18" s="14">
        <v>4024</v>
      </c>
      <c r="C18" s="15">
        <v>43076</v>
      </c>
      <c r="D18" s="14" t="s">
        <v>13</v>
      </c>
      <c r="E18" s="14" t="s">
        <v>14</v>
      </c>
      <c r="F18" s="23">
        <v>2057</v>
      </c>
      <c r="G18" s="10" t="s">
        <v>34</v>
      </c>
    </row>
    <row r="19" spans="1:7" ht="49.5">
      <c r="A19" s="14">
        <f>1+A18</f>
        <v>3</v>
      </c>
      <c r="B19" s="14">
        <v>4023</v>
      </c>
      <c r="C19" s="15">
        <v>43076</v>
      </c>
      <c r="D19" s="14" t="s">
        <v>13</v>
      </c>
      <c r="E19" s="14" t="s">
        <v>14</v>
      </c>
      <c r="F19" s="23">
        <v>2543</v>
      </c>
      <c r="G19" s="10" t="s">
        <v>34</v>
      </c>
    </row>
    <row r="20" spans="1:7" ht="49.5">
      <c r="A20" s="14"/>
      <c r="B20" s="14">
        <v>4022</v>
      </c>
      <c r="C20" s="15">
        <v>43076</v>
      </c>
      <c r="D20" s="14" t="s">
        <v>13</v>
      </c>
      <c r="E20" s="14" t="s">
        <v>14</v>
      </c>
      <c r="F20" s="23">
        <v>864</v>
      </c>
      <c r="G20" s="10" t="s">
        <v>34</v>
      </c>
    </row>
    <row r="21" spans="1:7" ht="68.25" customHeight="1">
      <c r="A21" s="14">
        <f>1+A19</f>
        <v>4</v>
      </c>
      <c r="B21" s="14">
        <v>4026</v>
      </c>
      <c r="C21" s="15">
        <v>43076</v>
      </c>
      <c r="D21" s="14" t="s">
        <v>13</v>
      </c>
      <c r="E21" s="14" t="s">
        <v>33</v>
      </c>
      <c r="F21" s="23">
        <v>301</v>
      </c>
      <c r="G21" s="56" t="s">
        <v>70</v>
      </c>
    </row>
    <row r="22" spans="1:7" ht="53.25" customHeight="1">
      <c r="A22" s="14">
        <f>1+A21</f>
        <v>5</v>
      </c>
      <c r="B22" s="14">
        <v>4025</v>
      </c>
      <c r="C22" s="15">
        <v>43076</v>
      </c>
      <c r="D22" s="14" t="s">
        <v>13</v>
      </c>
      <c r="E22" s="14" t="s">
        <v>14</v>
      </c>
      <c r="F22" s="23">
        <v>650</v>
      </c>
      <c r="G22" s="10" t="s">
        <v>36</v>
      </c>
    </row>
    <row r="23" spans="1:7" ht="129" customHeight="1">
      <c r="A23" s="14" t="e">
        <f>1+#REF!</f>
        <v>#REF!</v>
      </c>
      <c r="B23" s="14">
        <v>4331</v>
      </c>
      <c r="C23" s="15">
        <v>43084</v>
      </c>
      <c r="D23" s="14" t="s">
        <v>15</v>
      </c>
      <c r="E23" s="14" t="s">
        <v>10</v>
      </c>
      <c r="F23" s="23">
        <v>46944.75</v>
      </c>
      <c r="G23" s="10" t="s">
        <v>85</v>
      </c>
    </row>
    <row r="24" spans="1:7">
      <c r="A24" s="14"/>
      <c r="B24" s="182"/>
      <c r="C24" s="183"/>
      <c r="D24" s="184"/>
      <c r="E24" s="185"/>
      <c r="F24" s="23"/>
      <c r="G24" s="10"/>
    </row>
    <row r="25" spans="1:7" s="3" customFormat="1">
      <c r="A25" s="14"/>
      <c r="B25" s="19"/>
      <c r="C25" s="20"/>
      <c r="D25" s="20" t="s">
        <v>32</v>
      </c>
      <c r="E25" s="21"/>
      <c r="F25" s="30">
        <f>SUM(F8:F24)</f>
        <v>104550241.21999998</v>
      </c>
      <c r="G25" s="16"/>
    </row>
    <row r="28" spans="1:7">
      <c r="E28" s="4"/>
      <c r="F28" s="4"/>
    </row>
    <row r="29" spans="1:7">
      <c r="E29" s="4"/>
    </row>
    <row r="30" spans="1:7">
      <c r="E30" s="4"/>
    </row>
    <row r="31" spans="1:7">
      <c r="E31" s="4"/>
      <c r="F31" s="4"/>
    </row>
    <row r="32" spans="1:7">
      <c r="E32" s="4"/>
    </row>
    <row r="40" spans="6:6">
      <c r="F40" s="4"/>
    </row>
  </sheetData>
  <sortState ref="A8:G23">
    <sortCondition ref="D8:D23"/>
  </sortState>
  <mergeCells count="6">
    <mergeCell ref="G6:G7"/>
    <mergeCell ref="A6:A7"/>
    <mergeCell ref="B6:B7"/>
    <mergeCell ref="C6:C7"/>
    <mergeCell ref="D6:E6"/>
    <mergeCell ref="F6:F7"/>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H26" sqref="H26"/>
    </sheetView>
  </sheetViews>
  <sheetFormatPr defaultRowHeight="15"/>
  <cols>
    <col min="3" max="3" width="13.42578125" bestFit="1" customWidth="1"/>
    <col min="4" max="4" width="11.5703125" customWidth="1"/>
    <col min="5" max="5" width="12.42578125" customWidth="1"/>
    <col min="6" max="6" width="33.7109375" customWidth="1"/>
    <col min="7" max="7" width="16.7109375" style="134" customWidth="1"/>
    <col min="8" max="8" width="53.28515625" customWidth="1"/>
  </cols>
  <sheetData>
    <row r="1" spans="1:8" ht="16.5">
      <c r="A1" s="216" t="s">
        <v>16</v>
      </c>
      <c r="B1" s="216"/>
      <c r="C1" s="216"/>
      <c r="D1" s="216"/>
      <c r="E1" s="95"/>
      <c r="F1" s="95"/>
      <c r="G1" s="165"/>
    </row>
    <row r="2" spans="1:8" ht="16.5">
      <c r="A2" s="96" t="s">
        <v>17</v>
      </c>
      <c r="B2" s="96"/>
      <c r="C2" s="96"/>
      <c r="D2" s="96"/>
      <c r="E2" s="95"/>
      <c r="F2" s="95"/>
      <c r="G2" s="165"/>
    </row>
    <row r="3" spans="1:8" ht="16.5">
      <c r="A3" s="96" t="s">
        <v>65</v>
      </c>
      <c r="B3" s="96"/>
      <c r="C3" s="96"/>
      <c r="D3" s="96"/>
      <c r="E3" s="95"/>
      <c r="F3" s="95"/>
      <c r="G3" s="165"/>
    </row>
    <row r="4" spans="1:8" ht="16.5">
      <c r="A4" s="2"/>
      <c r="B4" s="2"/>
      <c r="C4" s="2"/>
      <c r="D4" s="3" t="s">
        <v>294</v>
      </c>
      <c r="E4" s="3"/>
      <c r="F4" s="3"/>
      <c r="G4" s="166"/>
      <c r="H4" s="2"/>
    </row>
    <row r="5" spans="1:8" ht="16.5">
      <c r="A5" s="2"/>
      <c r="B5" s="2"/>
      <c r="C5" s="2"/>
      <c r="D5" s="3"/>
      <c r="E5" s="3"/>
      <c r="F5" s="3"/>
      <c r="G5" s="166"/>
      <c r="H5" s="2"/>
    </row>
    <row r="6" spans="1:8" ht="33">
      <c r="A6" s="70" t="s">
        <v>59</v>
      </c>
      <c r="B6" s="97" t="s">
        <v>60</v>
      </c>
      <c r="C6" s="70" t="s">
        <v>3</v>
      </c>
      <c r="D6" s="70" t="s">
        <v>7</v>
      </c>
      <c r="E6" s="70" t="s">
        <v>61</v>
      </c>
      <c r="F6" s="70" t="s">
        <v>66</v>
      </c>
      <c r="G6" s="167" t="s">
        <v>5</v>
      </c>
      <c r="H6" s="97" t="s">
        <v>62</v>
      </c>
    </row>
    <row r="7" spans="1:8" s="171" customFormat="1" ht="33">
      <c r="A7" s="118">
        <v>1</v>
      </c>
      <c r="B7" s="118">
        <v>4432</v>
      </c>
      <c r="C7" s="172">
        <v>43090</v>
      </c>
      <c r="D7" s="170" t="s">
        <v>63</v>
      </c>
      <c r="E7" s="170">
        <v>71</v>
      </c>
      <c r="F7" s="170" t="s">
        <v>67</v>
      </c>
      <c r="G7" s="173">
        <v>5414.5</v>
      </c>
      <c r="H7" s="118" t="s">
        <v>64</v>
      </c>
    </row>
    <row r="8" spans="1:8" s="171" customFormat="1" ht="33">
      <c r="A8" s="118">
        <f>1+A7</f>
        <v>2</v>
      </c>
      <c r="B8" s="118">
        <v>4672</v>
      </c>
      <c r="C8" s="172">
        <v>43096</v>
      </c>
      <c r="D8" s="170" t="s">
        <v>63</v>
      </c>
      <c r="E8" s="170">
        <v>71</v>
      </c>
      <c r="F8" s="170" t="s">
        <v>67</v>
      </c>
      <c r="G8" s="173">
        <v>15315.3</v>
      </c>
      <c r="H8" s="118" t="s">
        <v>64</v>
      </c>
    </row>
    <row r="9" spans="1:8" s="171" customFormat="1" ht="33">
      <c r="A9" s="118">
        <f t="shared" ref="A9:A11" si="0">1+A8</f>
        <v>3</v>
      </c>
      <c r="B9" s="118">
        <v>4718</v>
      </c>
      <c r="C9" s="172">
        <v>43096</v>
      </c>
      <c r="D9" s="170" t="s">
        <v>63</v>
      </c>
      <c r="E9" s="170">
        <v>71</v>
      </c>
      <c r="F9" s="118" t="s">
        <v>295</v>
      </c>
      <c r="G9" s="173">
        <v>111048.42</v>
      </c>
      <c r="H9" s="118" t="s">
        <v>296</v>
      </c>
    </row>
    <row r="10" spans="1:8" s="171" customFormat="1" ht="41.25" customHeight="1">
      <c r="A10" s="118">
        <f t="shared" si="0"/>
        <v>4</v>
      </c>
      <c r="B10" s="170">
        <v>4725</v>
      </c>
      <c r="C10" s="172">
        <v>43096</v>
      </c>
      <c r="D10" s="170" t="s">
        <v>63</v>
      </c>
      <c r="E10" s="170">
        <v>71</v>
      </c>
      <c r="F10" s="170" t="s">
        <v>295</v>
      </c>
      <c r="G10" s="176">
        <v>68397.63</v>
      </c>
      <c r="H10" s="177" t="s">
        <v>297</v>
      </c>
    </row>
    <row r="11" spans="1:8" s="181" customFormat="1" ht="41.25" customHeight="1">
      <c r="A11" s="118">
        <f t="shared" si="0"/>
        <v>5</v>
      </c>
      <c r="B11" s="178">
        <v>109798</v>
      </c>
      <c r="C11" s="179">
        <v>43097</v>
      </c>
      <c r="D11" s="170" t="s">
        <v>63</v>
      </c>
      <c r="E11" s="170">
        <v>71</v>
      </c>
      <c r="F11" s="180" t="s">
        <v>298</v>
      </c>
      <c r="G11" s="176">
        <v>2768</v>
      </c>
      <c r="H11" s="177" t="s">
        <v>299</v>
      </c>
    </row>
    <row r="12" spans="1:8" ht="16.5">
      <c r="A12" s="34"/>
      <c r="B12" s="217" t="s">
        <v>32</v>
      </c>
      <c r="C12" s="218"/>
      <c r="D12" s="218"/>
      <c r="E12" s="219"/>
      <c r="F12" s="99"/>
      <c r="G12" s="98">
        <f>SUM(G7:G11)</f>
        <v>202943.85</v>
      </c>
      <c r="H12" s="34"/>
    </row>
  </sheetData>
  <mergeCells count="2">
    <mergeCell ref="A1:D1"/>
    <mergeCell ref="B12:E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H24" sqref="H24"/>
    </sheetView>
  </sheetViews>
  <sheetFormatPr defaultRowHeight="15"/>
  <cols>
    <col min="3" max="3" width="13.42578125" bestFit="1" customWidth="1"/>
    <col min="4" max="4" width="11.5703125" customWidth="1"/>
    <col min="5" max="5" width="12.42578125" customWidth="1"/>
    <col min="6" max="6" width="33.7109375" customWidth="1"/>
    <col min="7" max="7" width="16.7109375" style="134" customWidth="1"/>
    <col min="8" max="8" width="74" customWidth="1"/>
  </cols>
  <sheetData>
    <row r="1" spans="1:8" ht="16.5">
      <c r="A1" s="216" t="s">
        <v>16</v>
      </c>
      <c r="B1" s="216"/>
      <c r="C1" s="216"/>
      <c r="D1" s="216"/>
      <c r="E1" s="95"/>
      <c r="F1" s="95"/>
      <c r="G1" s="165"/>
    </row>
    <row r="2" spans="1:8" ht="16.5">
      <c r="A2" s="96" t="s">
        <v>17</v>
      </c>
      <c r="B2" s="96"/>
      <c r="C2" s="96"/>
      <c r="D2" s="96"/>
      <c r="E2" s="95"/>
      <c r="F2" s="95"/>
      <c r="G2" s="165"/>
    </row>
    <row r="3" spans="1:8" ht="16.5">
      <c r="A3" s="96" t="s">
        <v>300</v>
      </c>
      <c r="B3" s="96"/>
      <c r="C3" s="96"/>
      <c r="D3" s="96"/>
      <c r="E3" s="95"/>
      <c r="F3" s="95"/>
      <c r="G3" s="165"/>
    </row>
    <row r="4" spans="1:8" ht="16.5">
      <c r="A4" s="2"/>
      <c r="B4" s="2"/>
      <c r="C4" s="2"/>
      <c r="D4" s="3" t="s">
        <v>294</v>
      </c>
      <c r="E4" s="3"/>
      <c r="F4" s="3"/>
      <c r="G4" s="166"/>
      <c r="H4" s="2"/>
    </row>
    <row r="5" spans="1:8" ht="16.5">
      <c r="A5" s="2"/>
      <c r="B5" s="2"/>
      <c r="C5" s="2"/>
      <c r="D5" s="3"/>
      <c r="E5" s="3"/>
      <c r="F5" s="3"/>
      <c r="G5" s="166"/>
      <c r="H5" s="2"/>
    </row>
    <row r="6" spans="1:8" ht="33">
      <c r="A6" s="70" t="s">
        <v>59</v>
      </c>
      <c r="B6" s="97" t="s">
        <v>60</v>
      </c>
      <c r="C6" s="70" t="s">
        <v>3</v>
      </c>
      <c r="D6" s="70" t="s">
        <v>7</v>
      </c>
      <c r="E6" s="70" t="s">
        <v>61</v>
      </c>
      <c r="F6" s="70" t="s">
        <v>66</v>
      </c>
      <c r="G6" s="167" t="s">
        <v>5</v>
      </c>
      <c r="H6" s="97" t="s">
        <v>62</v>
      </c>
    </row>
    <row r="7" spans="1:8" s="175" customFormat="1" ht="36.75" customHeight="1">
      <c r="A7" s="116">
        <v>1</v>
      </c>
      <c r="B7" s="116">
        <v>4557</v>
      </c>
      <c r="C7" s="164">
        <v>43091</v>
      </c>
      <c r="D7" s="174" t="s">
        <v>306</v>
      </c>
      <c r="E7" s="174">
        <v>71</v>
      </c>
      <c r="F7" s="174" t="s">
        <v>307</v>
      </c>
      <c r="G7" s="168">
        <v>18088</v>
      </c>
      <c r="H7" s="116" t="s">
        <v>308</v>
      </c>
    </row>
    <row r="8" spans="1:8" ht="16.5">
      <c r="A8" s="34"/>
      <c r="B8" s="217" t="s">
        <v>32</v>
      </c>
      <c r="C8" s="218"/>
      <c r="D8" s="218"/>
      <c r="E8" s="219"/>
      <c r="F8" s="135"/>
      <c r="G8" s="98">
        <f>SUM(G7:G7)</f>
        <v>18088</v>
      </c>
      <c r="H8" s="34"/>
    </row>
  </sheetData>
  <mergeCells count="2">
    <mergeCell ref="A1:D1"/>
    <mergeCell ref="B8:E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22" workbookViewId="0">
      <selection activeCell="J28" sqref="J28"/>
    </sheetView>
  </sheetViews>
  <sheetFormatPr defaultColWidth="9.140625" defaultRowHeight="16.5"/>
  <cols>
    <col min="1" max="1" width="10.85546875" style="73" customWidth="1"/>
    <col min="2" max="2" width="14.85546875" style="84" customWidth="1"/>
    <col min="3" max="3" width="64.28515625" style="73" customWidth="1"/>
    <col min="4" max="4" width="27.140625" style="186" customWidth="1"/>
    <col min="5" max="5" width="16.5703125" style="85" customWidth="1"/>
    <col min="6" max="16384" width="9.140625" style="73"/>
  </cols>
  <sheetData>
    <row r="1" spans="1:8">
      <c r="A1" s="83" t="s">
        <v>43</v>
      </c>
    </row>
    <row r="2" spans="1:8">
      <c r="A2" s="83" t="s">
        <v>19</v>
      </c>
    </row>
    <row r="3" spans="1:8">
      <c r="A3" s="83" t="s">
        <v>49</v>
      </c>
    </row>
    <row r="4" spans="1:8">
      <c r="A4" s="83"/>
    </row>
    <row r="5" spans="1:8">
      <c r="A5" s="83"/>
      <c r="C5" s="83" t="s">
        <v>329</v>
      </c>
    </row>
    <row r="6" spans="1:8">
      <c r="A6" s="8" t="s">
        <v>21</v>
      </c>
      <c r="B6" s="42" t="s">
        <v>20</v>
      </c>
      <c r="C6" s="22" t="s">
        <v>22</v>
      </c>
      <c r="D6" s="22" t="s">
        <v>23</v>
      </c>
      <c r="E6" s="100" t="s">
        <v>24</v>
      </c>
    </row>
    <row r="7" spans="1:8" s="11" customFormat="1" ht="87" customHeight="1">
      <c r="A7" s="34">
        <v>2016</v>
      </c>
      <c r="B7" s="43">
        <v>43074</v>
      </c>
      <c r="C7" s="94" t="s">
        <v>332</v>
      </c>
      <c r="D7" s="10" t="s">
        <v>314</v>
      </c>
      <c r="E7" s="55">
        <v>781.2</v>
      </c>
      <c r="F7" s="73"/>
      <c r="H7" s="91"/>
    </row>
    <row r="8" spans="1:8" s="11" customFormat="1" ht="81.75" customHeight="1">
      <c r="A8" s="34">
        <v>105336</v>
      </c>
      <c r="B8" s="43">
        <v>43077</v>
      </c>
      <c r="C8" s="94" t="s">
        <v>316</v>
      </c>
      <c r="D8" s="10" t="s">
        <v>78</v>
      </c>
      <c r="E8" s="55">
        <v>15.42</v>
      </c>
      <c r="F8" s="73"/>
      <c r="H8" s="91"/>
    </row>
    <row r="9" spans="1:8" s="11" customFormat="1" ht="111.75" customHeight="1">
      <c r="A9" s="34">
        <v>4255</v>
      </c>
      <c r="B9" s="43">
        <v>43082</v>
      </c>
      <c r="C9" s="94" t="s">
        <v>321</v>
      </c>
      <c r="D9" s="10" t="s">
        <v>78</v>
      </c>
      <c r="E9" s="55">
        <v>1926</v>
      </c>
      <c r="F9" s="73"/>
      <c r="H9" s="91"/>
    </row>
    <row r="10" spans="1:8" ht="66" customHeight="1">
      <c r="A10" s="34">
        <v>4253</v>
      </c>
      <c r="B10" s="43">
        <v>43082</v>
      </c>
      <c r="C10" s="94" t="s">
        <v>327</v>
      </c>
      <c r="D10" s="10" t="s">
        <v>326</v>
      </c>
      <c r="E10" s="55">
        <v>2000</v>
      </c>
    </row>
    <row r="11" spans="1:8" ht="52.5" customHeight="1">
      <c r="A11" s="34">
        <v>4254</v>
      </c>
      <c r="B11" s="43">
        <v>43082</v>
      </c>
      <c r="C11" s="94" t="s">
        <v>328</v>
      </c>
      <c r="D11" s="119" t="s">
        <v>326</v>
      </c>
      <c r="E11" s="55">
        <v>9000</v>
      </c>
    </row>
    <row r="12" spans="1:8" ht="43.5" customHeight="1">
      <c r="A12" s="34">
        <v>4366</v>
      </c>
      <c r="B12" s="43">
        <v>43089</v>
      </c>
      <c r="C12" s="94" t="s">
        <v>334</v>
      </c>
      <c r="D12" s="187" t="s">
        <v>315</v>
      </c>
      <c r="E12" s="55">
        <v>13.52</v>
      </c>
    </row>
    <row r="13" spans="1:8" ht="60.75" customHeight="1">
      <c r="A13" s="34">
        <v>4451</v>
      </c>
      <c r="B13" s="43">
        <v>43090</v>
      </c>
      <c r="C13" s="94" t="s">
        <v>313</v>
      </c>
      <c r="D13" s="10" t="s">
        <v>330</v>
      </c>
      <c r="E13" s="55">
        <v>1.5</v>
      </c>
    </row>
    <row r="14" spans="1:8" ht="84.75" customHeight="1">
      <c r="A14" s="34">
        <v>4453</v>
      </c>
      <c r="B14" s="43">
        <v>43090</v>
      </c>
      <c r="C14" s="94" t="s">
        <v>317</v>
      </c>
      <c r="D14" s="10" t="s">
        <v>78</v>
      </c>
      <c r="E14" s="55">
        <v>627</v>
      </c>
    </row>
    <row r="15" spans="1:8" ht="52.5" customHeight="1">
      <c r="A15" s="34">
        <v>4457</v>
      </c>
      <c r="B15" s="43">
        <v>43090</v>
      </c>
      <c r="C15" s="94" t="s">
        <v>318</v>
      </c>
      <c r="D15" s="10" t="s">
        <v>78</v>
      </c>
      <c r="E15" s="55">
        <v>807.46</v>
      </c>
    </row>
    <row r="16" spans="1:8" ht="61.5" customHeight="1">
      <c r="A16" s="34">
        <v>4458</v>
      </c>
      <c r="B16" s="43">
        <v>43090</v>
      </c>
      <c r="C16" s="94" t="s">
        <v>320</v>
      </c>
      <c r="D16" s="10" t="s">
        <v>314</v>
      </c>
      <c r="E16" s="55">
        <v>19669.07</v>
      </c>
    </row>
    <row r="17" spans="1:5" ht="65.25" customHeight="1">
      <c r="A17" s="34">
        <v>4464</v>
      </c>
      <c r="B17" s="43">
        <v>43090</v>
      </c>
      <c r="C17" s="94" t="s">
        <v>323</v>
      </c>
      <c r="D17" s="10" t="s">
        <v>322</v>
      </c>
      <c r="E17" s="55">
        <v>2246</v>
      </c>
    </row>
    <row r="18" spans="1:5" ht="105" customHeight="1">
      <c r="A18" s="34">
        <v>4464</v>
      </c>
      <c r="B18" s="43">
        <v>43090</v>
      </c>
      <c r="C18" s="94" t="s">
        <v>324</v>
      </c>
      <c r="D18" s="10" t="s">
        <v>322</v>
      </c>
      <c r="E18" s="55">
        <v>6175</v>
      </c>
    </row>
    <row r="19" spans="1:5" ht="97.5" customHeight="1">
      <c r="A19" s="34">
        <v>4463</v>
      </c>
      <c r="B19" s="43">
        <v>43090</v>
      </c>
      <c r="C19" s="94" t="s">
        <v>325</v>
      </c>
      <c r="D19" s="10" t="s">
        <v>322</v>
      </c>
      <c r="E19" s="55">
        <v>8168.41</v>
      </c>
    </row>
    <row r="20" spans="1:5" ht="108" customHeight="1">
      <c r="A20" s="34">
        <v>4464</v>
      </c>
      <c r="B20" s="43">
        <v>43090</v>
      </c>
      <c r="C20" s="94" t="s">
        <v>324</v>
      </c>
      <c r="D20" s="10" t="s">
        <v>322</v>
      </c>
      <c r="E20" s="55">
        <v>23549.14</v>
      </c>
    </row>
    <row r="21" spans="1:5" ht="122.25" customHeight="1">
      <c r="A21" s="34">
        <v>235</v>
      </c>
      <c r="B21" s="43">
        <v>43091</v>
      </c>
      <c r="C21" s="94" t="s">
        <v>452</v>
      </c>
      <c r="D21" s="10" t="s">
        <v>78</v>
      </c>
      <c r="E21" s="55">
        <v>9.14</v>
      </c>
    </row>
    <row r="22" spans="1:5" ht="42" customHeight="1">
      <c r="A22" s="34">
        <v>4733</v>
      </c>
      <c r="B22" s="43">
        <v>43097</v>
      </c>
      <c r="C22" s="94" t="s">
        <v>333</v>
      </c>
      <c r="D22" s="10" t="s">
        <v>314</v>
      </c>
      <c r="E22" s="55">
        <v>327.68</v>
      </c>
    </row>
    <row r="23" spans="1:5" ht="50.25" customHeight="1">
      <c r="A23" s="34">
        <v>4733</v>
      </c>
      <c r="B23" s="43">
        <v>43097</v>
      </c>
      <c r="C23" s="94" t="s">
        <v>333</v>
      </c>
      <c r="D23" s="10" t="s">
        <v>314</v>
      </c>
      <c r="E23" s="55">
        <v>2470.4</v>
      </c>
    </row>
    <row r="24" spans="1:5" ht="76.5" customHeight="1">
      <c r="A24" s="34">
        <v>243</v>
      </c>
      <c r="B24" s="43">
        <v>43097</v>
      </c>
      <c r="C24" s="94" t="s">
        <v>331</v>
      </c>
      <c r="D24" s="10" t="s">
        <v>314</v>
      </c>
      <c r="E24" s="55">
        <v>6580.86</v>
      </c>
    </row>
    <row r="25" spans="1:5" ht="108" customHeight="1">
      <c r="A25" s="34">
        <v>275</v>
      </c>
      <c r="B25" s="43">
        <v>43098</v>
      </c>
      <c r="C25" s="94" t="s">
        <v>332</v>
      </c>
      <c r="D25" s="10" t="s">
        <v>314</v>
      </c>
      <c r="E25" s="55">
        <v>278.56</v>
      </c>
    </row>
    <row r="26" spans="1:5" ht="99.75" customHeight="1">
      <c r="A26" s="34">
        <v>273</v>
      </c>
      <c r="B26" s="43">
        <v>43098</v>
      </c>
      <c r="C26" s="94" t="s">
        <v>319</v>
      </c>
      <c r="D26" s="10" t="s">
        <v>314</v>
      </c>
      <c r="E26" s="55">
        <v>5489.39</v>
      </c>
    </row>
    <row r="27" spans="1:5" s="83" customFormat="1">
      <c r="A27" s="131"/>
      <c r="B27" s="132"/>
      <c r="C27" s="131" t="s">
        <v>32</v>
      </c>
      <c r="D27" s="105"/>
      <c r="E27" s="41">
        <f>SUM(E7:E26)</f>
        <v>90135.749999999985</v>
      </c>
    </row>
  </sheetData>
  <autoFilter ref="A6:E27">
    <sortState ref="A7:E27">
      <sortCondition ref="B7:B27"/>
    </sortState>
  </autoFilter>
  <sortState ref="A7:E26">
    <sortCondition ref="B7:B26"/>
  </sortState>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3"/>
  <sheetViews>
    <sheetView topLeftCell="A193" workbookViewId="0">
      <selection activeCell="K243" sqref="K243"/>
    </sheetView>
  </sheetViews>
  <sheetFormatPr defaultColWidth="9.140625" defaultRowHeight="16.5"/>
  <cols>
    <col min="1" max="1" width="13.5703125" style="2" customWidth="1"/>
    <col min="2" max="2" width="11.85546875" style="72" customWidth="1"/>
    <col min="3" max="3" width="75.7109375" style="2" customWidth="1"/>
    <col min="4" max="4" width="52.42578125" style="2" customWidth="1"/>
    <col min="5" max="5" width="16.5703125" style="85" customWidth="1"/>
    <col min="6" max="16384" width="9.140625" style="2"/>
  </cols>
  <sheetData>
    <row r="1" spans="1:5" s="73" customFormat="1">
      <c r="A1" s="83" t="s">
        <v>43</v>
      </c>
      <c r="B1" s="84"/>
      <c r="E1" s="85"/>
    </row>
    <row r="2" spans="1:5" s="73" customFormat="1">
      <c r="A2" s="83" t="s">
        <v>50</v>
      </c>
      <c r="B2" s="84"/>
      <c r="E2" s="85"/>
    </row>
    <row r="3" spans="1:5" s="73" customFormat="1">
      <c r="A3" s="83" t="s">
        <v>49</v>
      </c>
      <c r="B3" s="84"/>
      <c r="E3" s="85"/>
    </row>
    <row r="4" spans="1:5" s="73" customFormat="1">
      <c r="A4" s="83"/>
      <c r="B4" s="84"/>
      <c r="E4" s="85"/>
    </row>
    <row r="5" spans="1:5" s="73" customFormat="1">
      <c r="A5" s="83"/>
      <c r="B5" s="84"/>
      <c r="C5" s="83" t="s">
        <v>329</v>
      </c>
      <c r="E5" s="85"/>
    </row>
    <row r="6" spans="1:5" s="86" customFormat="1">
      <c r="A6" s="8" t="s">
        <v>21</v>
      </c>
      <c r="B6" s="42" t="s">
        <v>20</v>
      </c>
      <c r="C6" s="8" t="s">
        <v>22</v>
      </c>
      <c r="D6" s="22" t="s">
        <v>23</v>
      </c>
      <c r="E6" s="130" t="s">
        <v>24</v>
      </c>
    </row>
    <row r="7" spans="1:5" ht="49.5">
      <c r="A7" s="34">
        <v>4149</v>
      </c>
      <c r="B7" s="43">
        <v>43076</v>
      </c>
      <c r="C7" s="10" t="s">
        <v>343</v>
      </c>
      <c r="D7" s="94" t="s">
        <v>433</v>
      </c>
      <c r="E7" s="55">
        <v>271.69</v>
      </c>
    </row>
    <row r="8" spans="1:5" ht="49.5">
      <c r="A8" s="34">
        <v>4151</v>
      </c>
      <c r="B8" s="43">
        <v>43076</v>
      </c>
      <c r="C8" s="10" t="s">
        <v>344</v>
      </c>
      <c r="D8" s="94" t="s">
        <v>433</v>
      </c>
      <c r="E8" s="55">
        <v>271.69</v>
      </c>
    </row>
    <row r="9" spans="1:5" ht="61.5" customHeight="1">
      <c r="A9" s="34">
        <v>4150</v>
      </c>
      <c r="B9" s="43">
        <v>43076</v>
      </c>
      <c r="C9" s="10" t="s">
        <v>345</v>
      </c>
      <c r="D9" s="94" t="s">
        <v>433</v>
      </c>
      <c r="E9" s="55">
        <v>279.92</v>
      </c>
    </row>
    <row r="10" spans="1:5" ht="49.5">
      <c r="A10" s="34">
        <v>4156</v>
      </c>
      <c r="B10" s="43">
        <v>43076</v>
      </c>
      <c r="C10" s="10" t="s">
        <v>347</v>
      </c>
      <c r="D10" s="94" t="s">
        <v>433</v>
      </c>
      <c r="E10" s="55">
        <v>615.79999999999995</v>
      </c>
    </row>
    <row r="11" spans="1:5" ht="54.75" customHeight="1">
      <c r="A11" s="34">
        <v>4152</v>
      </c>
      <c r="B11" s="43">
        <v>43076</v>
      </c>
      <c r="C11" s="10" t="s">
        <v>343</v>
      </c>
      <c r="D11" s="94" t="s">
        <v>433</v>
      </c>
      <c r="E11" s="55">
        <v>1539.57</v>
      </c>
    </row>
    <row r="12" spans="1:5" ht="53.25" customHeight="1">
      <c r="A12" s="34">
        <v>4154</v>
      </c>
      <c r="B12" s="43">
        <v>43076</v>
      </c>
      <c r="C12" s="10" t="s">
        <v>344</v>
      </c>
      <c r="D12" s="94" t="s">
        <v>433</v>
      </c>
      <c r="E12" s="55">
        <v>1539.58</v>
      </c>
    </row>
    <row r="13" spans="1:5" ht="49.5">
      <c r="A13" s="34">
        <v>4153</v>
      </c>
      <c r="B13" s="43">
        <v>43076</v>
      </c>
      <c r="C13" s="10" t="s">
        <v>442</v>
      </c>
      <c r="D13" s="94" t="s">
        <v>433</v>
      </c>
      <c r="E13" s="55">
        <v>1586.23</v>
      </c>
    </row>
    <row r="14" spans="1:5" ht="49.5">
      <c r="A14" s="34">
        <v>4155</v>
      </c>
      <c r="B14" s="43">
        <v>43076</v>
      </c>
      <c r="C14" s="10" t="s">
        <v>443</v>
      </c>
      <c r="D14" s="94" t="s">
        <v>433</v>
      </c>
      <c r="E14" s="55">
        <v>3489.52</v>
      </c>
    </row>
    <row r="15" spans="1:5" ht="49.5">
      <c r="A15" s="34">
        <v>4160</v>
      </c>
      <c r="B15" s="43">
        <v>43077</v>
      </c>
      <c r="C15" s="10" t="s">
        <v>348</v>
      </c>
      <c r="D15" s="94" t="s">
        <v>434</v>
      </c>
      <c r="E15" s="55">
        <v>779.67</v>
      </c>
    </row>
    <row r="16" spans="1:5" ht="49.5">
      <c r="A16" s="34">
        <v>4162</v>
      </c>
      <c r="B16" s="43">
        <v>43077</v>
      </c>
      <c r="C16" s="10" t="s">
        <v>349</v>
      </c>
      <c r="D16" s="94" t="s">
        <v>434</v>
      </c>
      <c r="E16" s="55">
        <v>779.67</v>
      </c>
    </row>
    <row r="17" spans="1:5" ht="49.5">
      <c r="A17" s="34">
        <v>4161</v>
      </c>
      <c r="B17" s="43">
        <v>43077</v>
      </c>
      <c r="C17" s="10" t="s">
        <v>350</v>
      </c>
      <c r="D17" s="94" t="s">
        <v>434</v>
      </c>
      <c r="E17" s="55">
        <v>803.29</v>
      </c>
    </row>
    <row r="18" spans="1:5" ht="66">
      <c r="A18" s="34">
        <v>4166</v>
      </c>
      <c r="B18" s="43">
        <v>43077</v>
      </c>
      <c r="C18" s="10" t="s">
        <v>351</v>
      </c>
      <c r="D18" s="94" t="s">
        <v>435</v>
      </c>
      <c r="E18" s="55">
        <v>1434</v>
      </c>
    </row>
    <row r="19" spans="1:5" ht="66">
      <c r="A19" s="34">
        <v>4168</v>
      </c>
      <c r="B19" s="43">
        <v>43077</v>
      </c>
      <c r="C19" s="10" t="s">
        <v>352</v>
      </c>
      <c r="D19" s="94" t="s">
        <v>435</v>
      </c>
      <c r="E19" s="55">
        <v>1434</v>
      </c>
    </row>
    <row r="20" spans="1:5" ht="66">
      <c r="A20" s="34">
        <v>4167</v>
      </c>
      <c r="B20" s="43">
        <v>43077</v>
      </c>
      <c r="C20" s="10" t="s">
        <v>353</v>
      </c>
      <c r="D20" s="94" t="s">
        <v>435</v>
      </c>
      <c r="E20" s="55">
        <v>1477.45</v>
      </c>
    </row>
    <row r="21" spans="1:5" ht="49.5">
      <c r="A21" s="34">
        <v>4163</v>
      </c>
      <c r="B21" s="43">
        <v>43077</v>
      </c>
      <c r="C21" s="10" t="s">
        <v>354</v>
      </c>
      <c r="D21" s="94" t="s">
        <v>434</v>
      </c>
      <c r="E21" s="55">
        <v>4418.1099999999997</v>
      </c>
    </row>
    <row r="22" spans="1:5" ht="49.5">
      <c r="A22" s="34">
        <v>4165</v>
      </c>
      <c r="B22" s="43">
        <v>43077</v>
      </c>
      <c r="C22" s="10" t="s">
        <v>355</v>
      </c>
      <c r="D22" s="94" t="s">
        <v>434</v>
      </c>
      <c r="E22" s="55">
        <v>4418.1099999999997</v>
      </c>
    </row>
    <row r="23" spans="1:5" ht="49.5">
      <c r="A23" s="34">
        <v>4164</v>
      </c>
      <c r="B23" s="43">
        <v>43077</v>
      </c>
      <c r="C23" s="10" t="s">
        <v>356</v>
      </c>
      <c r="D23" s="94" t="s">
        <v>434</v>
      </c>
      <c r="E23" s="55">
        <v>4551.99</v>
      </c>
    </row>
    <row r="24" spans="1:5" ht="66">
      <c r="A24" s="34">
        <v>4169</v>
      </c>
      <c r="B24" s="43">
        <v>43077</v>
      </c>
      <c r="C24" s="10" t="s">
        <v>351</v>
      </c>
      <c r="D24" s="94" t="s">
        <v>435</v>
      </c>
      <c r="E24" s="55">
        <v>8126</v>
      </c>
    </row>
    <row r="25" spans="1:5" ht="49.5">
      <c r="A25" s="34">
        <v>4171</v>
      </c>
      <c r="B25" s="43">
        <v>43077</v>
      </c>
      <c r="C25" s="10" t="s">
        <v>360</v>
      </c>
      <c r="D25" s="94" t="s">
        <v>435</v>
      </c>
      <c r="E25" s="55">
        <v>8126</v>
      </c>
    </row>
    <row r="26" spans="1:5" ht="66">
      <c r="A26" s="34">
        <v>4170</v>
      </c>
      <c r="B26" s="43">
        <v>43077</v>
      </c>
      <c r="C26" s="10" t="s">
        <v>361</v>
      </c>
      <c r="D26" s="94" t="s">
        <v>435</v>
      </c>
      <c r="E26" s="55">
        <v>8372.25</v>
      </c>
    </row>
    <row r="27" spans="1:5" ht="49.5">
      <c r="A27" s="34">
        <v>4179</v>
      </c>
      <c r="B27" s="43">
        <v>43077</v>
      </c>
      <c r="C27" s="10" t="s">
        <v>423</v>
      </c>
      <c r="D27" s="94" t="s">
        <v>43</v>
      </c>
      <c r="E27" s="55">
        <v>134.46</v>
      </c>
    </row>
    <row r="28" spans="1:5" ht="49.5">
      <c r="A28" s="34">
        <v>4180</v>
      </c>
      <c r="B28" s="43">
        <v>43077</v>
      </c>
      <c r="C28" s="10" t="s">
        <v>424</v>
      </c>
      <c r="D28" s="94" t="s">
        <v>43</v>
      </c>
      <c r="E28" s="55">
        <v>156.36000000000001</v>
      </c>
    </row>
    <row r="29" spans="1:5" ht="49.5">
      <c r="A29" s="34">
        <v>4181</v>
      </c>
      <c r="B29" s="43">
        <v>43077</v>
      </c>
      <c r="C29" s="10" t="s">
        <v>425</v>
      </c>
      <c r="D29" s="94" t="s">
        <v>43</v>
      </c>
      <c r="E29" s="55">
        <v>156.36000000000001</v>
      </c>
    </row>
    <row r="30" spans="1:5" ht="49.5">
      <c r="A30" s="34">
        <v>4182</v>
      </c>
      <c r="B30" s="43">
        <v>43077</v>
      </c>
      <c r="C30" s="10" t="s">
        <v>428</v>
      </c>
      <c r="D30" s="94" t="s">
        <v>43</v>
      </c>
      <c r="E30" s="55">
        <v>761.95</v>
      </c>
    </row>
    <row r="31" spans="1:5" ht="66">
      <c r="A31" s="34">
        <v>4183</v>
      </c>
      <c r="B31" s="43">
        <v>43077</v>
      </c>
      <c r="C31" s="10" t="s">
        <v>429</v>
      </c>
      <c r="D31" s="94" t="s">
        <v>43</v>
      </c>
      <c r="E31" s="55">
        <v>886.05</v>
      </c>
    </row>
    <row r="32" spans="1:5" ht="49.5">
      <c r="A32" s="34">
        <v>4184</v>
      </c>
      <c r="B32" s="43">
        <v>43077</v>
      </c>
      <c r="C32" s="10" t="s">
        <v>430</v>
      </c>
      <c r="D32" s="94" t="s">
        <v>43</v>
      </c>
      <c r="E32" s="55">
        <v>886.05</v>
      </c>
    </row>
    <row r="33" spans="1:5" ht="75.75">
      <c r="A33" s="34">
        <v>4185</v>
      </c>
      <c r="B33" s="43">
        <v>43077</v>
      </c>
      <c r="C33" s="189" t="s">
        <v>316</v>
      </c>
      <c r="D33" s="94" t="s">
        <v>78</v>
      </c>
      <c r="E33" s="55">
        <v>87.4</v>
      </c>
    </row>
    <row r="34" spans="1:5" ht="54" customHeight="1">
      <c r="A34" s="34">
        <v>4196</v>
      </c>
      <c r="B34" s="43">
        <v>43080</v>
      </c>
      <c r="C34" s="10" t="s">
        <v>339</v>
      </c>
      <c r="D34" s="94" t="s">
        <v>432</v>
      </c>
      <c r="E34" s="55">
        <v>12.95</v>
      </c>
    </row>
    <row r="35" spans="1:5" ht="66">
      <c r="A35" s="34">
        <v>4195</v>
      </c>
      <c r="B35" s="43">
        <v>43080</v>
      </c>
      <c r="C35" s="10" t="s">
        <v>340</v>
      </c>
      <c r="D35" s="94" t="s">
        <v>432</v>
      </c>
      <c r="E35" s="55">
        <v>25.9</v>
      </c>
    </row>
    <row r="36" spans="1:5" ht="55.5" customHeight="1">
      <c r="A36" s="34">
        <v>4194</v>
      </c>
      <c r="B36" s="43">
        <v>43080</v>
      </c>
      <c r="C36" s="10" t="s">
        <v>341</v>
      </c>
      <c r="D36" s="94" t="s">
        <v>432</v>
      </c>
      <c r="E36" s="55">
        <v>60.76</v>
      </c>
    </row>
    <row r="37" spans="1:5" ht="66">
      <c r="A37" s="34">
        <v>4199</v>
      </c>
      <c r="B37" s="43">
        <v>43080</v>
      </c>
      <c r="C37" s="10" t="s">
        <v>342</v>
      </c>
      <c r="D37" s="94" t="s">
        <v>432</v>
      </c>
      <c r="E37" s="55">
        <v>73.37</v>
      </c>
    </row>
    <row r="38" spans="1:5" ht="66">
      <c r="A38" s="34">
        <v>4198</v>
      </c>
      <c r="B38" s="43">
        <v>43080</v>
      </c>
      <c r="C38" s="10" t="s">
        <v>444</v>
      </c>
      <c r="D38" s="94" t="s">
        <v>432</v>
      </c>
      <c r="E38" s="55">
        <v>146.75</v>
      </c>
    </row>
    <row r="39" spans="1:5" ht="66">
      <c r="A39" s="34">
        <v>4197</v>
      </c>
      <c r="B39" s="43">
        <v>43080</v>
      </c>
      <c r="C39" s="10" t="s">
        <v>346</v>
      </c>
      <c r="D39" s="94" t="s">
        <v>432</v>
      </c>
      <c r="E39" s="55">
        <v>344.29</v>
      </c>
    </row>
    <row r="40" spans="1:5" ht="49.5">
      <c r="A40" s="34">
        <v>4117</v>
      </c>
      <c r="B40" s="43">
        <v>43080</v>
      </c>
      <c r="C40" s="10" t="s">
        <v>365</v>
      </c>
      <c r="D40" s="94" t="s">
        <v>438</v>
      </c>
      <c r="E40" s="55">
        <v>135</v>
      </c>
    </row>
    <row r="41" spans="1:5" ht="49.5">
      <c r="A41" s="34">
        <v>4130</v>
      </c>
      <c r="B41" s="43">
        <v>43080</v>
      </c>
      <c r="C41" s="10" t="s">
        <v>366</v>
      </c>
      <c r="D41" s="94" t="s">
        <v>438</v>
      </c>
      <c r="E41" s="55">
        <v>135</v>
      </c>
    </row>
    <row r="42" spans="1:5" ht="49.5">
      <c r="A42" s="34">
        <v>4142</v>
      </c>
      <c r="B42" s="43">
        <v>43080</v>
      </c>
      <c r="C42" s="10" t="s">
        <v>367</v>
      </c>
      <c r="D42" s="94" t="s">
        <v>438</v>
      </c>
      <c r="E42" s="55">
        <v>135</v>
      </c>
    </row>
    <row r="43" spans="1:5" ht="49.5">
      <c r="A43" s="34">
        <v>4115</v>
      </c>
      <c r="B43" s="43">
        <v>43080</v>
      </c>
      <c r="C43" s="10" t="s">
        <v>365</v>
      </c>
      <c r="D43" s="94" t="s">
        <v>438</v>
      </c>
      <c r="E43" s="55">
        <v>140</v>
      </c>
    </row>
    <row r="44" spans="1:5" ht="49.5">
      <c r="A44" s="34">
        <v>4129</v>
      </c>
      <c r="B44" s="43">
        <v>43080</v>
      </c>
      <c r="C44" s="10" t="s">
        <v>366</v>
      </c>
      <c r="D44" s="94" t="s">
        <v>438</v>
      </c>
      <c r="E44" s="55">
        <v>140</v>
      </c>
    </row>
    <row r="45" spans="1:5" ht="49.5">
      <c r="A45" s="34">
        <v>4141</v>
      </c>
      <c r="B45" s="43">
        <v>43080</v>
      </c>
      <c r="C45" s="10" t="s">
        <v>367</v>
      </c>
      <c r="D45" s="94" t="s">
        <v>438</v>
      </c>
      <c r="E45" s="55">
        <v>140</v>
      </c>
    </row>
    <row r="46" spans="1:5" ht="49.5">
      <c r="A46" s="34">
        <v>4116</v>
      </c>
      <c r="B46" s="43">
        <v>43080</v>
      </c>
      <c r="C46" s="10" t="s">
        <v>365</v>
      </c>
      <c r="D46" s="94" t="s">
        <v>438</v>
      </c>
      <c r="E46" s="55">
        <v>405</v>
      </c>
    </row>
    <row r="47" spans="1:5" ht="49.5">
      <c r="A47" s="34">
        <v>4124</v>
      </c>
      <c r="B47" s="43">
        <v>43080</v>
      </c>
      <c r="C47" s="10" t="s">
        <v>372</v>
      </c>
      <c r="D47" s="94" t="s">
        <v>438</v>
      </c>
      <c r="E47" s="55">
        <v>766</v>
      </c>
    </row>
    <row r="48" spans="1:5" ht="49.5">
      <c r="A48" s="34">
        <v>4136</v>
      </c>
      <c r="B48" s="43">
        <v>43080</v>
      </c>
      <c r="C48" s="10" t="s">
        <v>373</v>
      </c>
      <c r="D48" s="94" t="s">
        <v>438</v>
      </c>
      <c r="E48" s="55">
        <v>766</v>
      </c>
    </row>
    <row r="49" spans="1:5" ht="49.5">
      <c r="A49" s="34">
        <v>4148</v>
      </c>
      <c r="B49" s="43">
        <v>43080</v>
      </c>
      <c r="C49" s="10" t="s">
        <v>374</v>
      </c>
      <c r="D49" s="94" t="s">
        <v>438</v>
      </c>
      <c r="E49" s="55">
        <v>766</v>
      </c>
    </row>
    <row r="50" spans="1:5" ht="49.5">
      <c r="A50" s="34">
        <v>4122</v>
      </c>
      <c r="B50" s="43">
        <v>43080</v>
      </c>
      <c r="C50" s="10" t="s">
        <v>372</v>
      </c>
      <c r="D50" s="94" t="s">
        <v>438</v>
      </c>
      <c r="E50" s="55">
        <v>794</v>
      </c>
    </row>
    <row r="51" spans="1:5" ht="49.5">
      <c r="A51" s="34">
        <v>4135</v>
      </c>
      <c r="B51" s="43">
        <v>43080</v>
      </c>
      <c r="C51" s="10" t="s">
        <v>373</v>
      </c>
      <c r="D51" s="94" t="s">
        <v>438</v>
      </c>
      <c r="E51" s="55">
        <v>794</v>
      </c>
    </row>
    <row r="52" spans="1:5" ht="49.5">
      <c r="A52" s="34">
        <v>4147</v>
      </c>
      <c r="B52" s="43">
        <v>43080</v>
      </c>
      <c r="C52" s="10" t="s">
        <v>374</v>
      </c>
      <c r="D52" s="94" t="s">
        <v>438</v>
      </c>
      <c r="E52" s="55">
        <v>794</v>
      </c>
    </row>
    <row r="53" spans="1:5" ht="49.5">
      <c r="A53" s="34">
        <v>4128</v>
      </c>
      <c r="B53" s="43">
        <v>43080</v>
      </c>
      <c r="C53" s="10" t="s">
        <v>366</v>
      </c>
      <c r="D53" s="94" t="s">
        <v>438</v>
      </c>
      <c r="E53" s="55">
        <v>1355</v>
      </c>
    </row>
    <row r="54" spans="1:5" ht="49.5">
      <c r="A54" s="34">
        <v>4140</v>
      </c>
      <c r="B54" s="43">
        <v>43080</v>
      </c>
      <c r="C54" s="10" t="s">
        <v>367</v>
      </c>
      <c r="D54" s="94" t="s">
        <v>438</v>
      </c>
      <c r="E54" s="55">
        <v>1399</v>
      </c>
    </row>
    <row r="55" spans="1:5" ht="49.5">
      <c r="A55" s="34">
        <v>4123</v>
      </c>
      <c r="B55" s="43">
        <v>43080</v>
      </c>
      <c r="C55" s="10" t="s">
        <v>372</v>
      </c>
      <c r="D55" s="94" t="s">
        <v>438</v>
      </c>
      <c r="E55" s="55">
        <v>2297</v>
      </c>
    </row>
    <row r="56" spans="1:5" ht="49.5">
      <c r="A56" s="34">
        <v>4114</v>
      </c>
      <c r="B56" s="43">
        <v>43080</v>
      </c>
      <c r="C56" s="10" t="s">
        <v>365</v>
      </c>
      <c r="D56" s="94" t="s">
        <v>438</v>
      </c>
      <c r="E56" s="55">
        <v>2316</v>
      </c>
    </row>
    <row r="57" spans="1:5" ht="49.5">
      <c r="A57" s="34">
        <v>4134</v>
      </c>
      <c r="B57" s="43">
        <v>43080</v>
      </c>
      <c r="C57" s="10" t="s">
        <v>373</v>
      </c>
      <c r="D57" s="94" t="s">
        <v>438</v>
      </c>
      <c r="E57" s="55">
        <v>7696</v>
      </c>
    </row>
    <row r="58" spans="1:5" ht="49.5">
      <c r="A58" s="34">
        <v>4146</v>
      </c>
      <c r="B58" s="43">
        <v>43080</v>
      </c>
      <c r="C58" s="10" t="s">
        <v>378</v>
      </c>
      <c r="D58" s="94" t="s">
        <v>438</v>
      </c>
      <c r="E58" s="55">
        <v>7934</v>
      </c>
    </row>
    <row r="59" spans="1:5" ht="49.5">
      <c r="A59" s="34">
        <v>4121</v>
      </c>
      <c r="B59" s="43">
        <v>43080</v>
      </c>
      <c r="C59" s="10" t="s">
        <v>372</v>
      </c>
      <c r="D59" s="94" t="s">
        <v>438</v>
      </c>
      <c r="E59" s="55">
        <v>13131</v>
      </c>
    </row>
    <row r="60" spans="1:5" ht="49.5">
      <c r="A60" s="34">
        <v>4125</v>
      </c>
      <c r="B60" s="43">
        <v>43080</v>
      </c>
      <c r="C60" s="10" t="s">
        <v>380</v>
      </c>
      <c r="D60" s="10" t="s">
        <v>439</v>
      </c>
      <c r="E60" s="55">
        <v>273</v>
      </c>
    </row>
    <row r="61" spans="1:5" ht="49.5">
      <c r="A61" s="34">
        <v>4137</v>
      </c>
      <c r="B61" s="43">
        <v>43080</v>
      </c>
      <c r="C61" s="10" t="s">
        <v>382</v>
      </c>
      <c r="D61" s="10" t="s">
        <v>439</v>
      </c>
      <c r="E61" s="55">
        <v>283</v>
      </c>
    </row>
    <row r="62" spans="1:5" ht="66">
      <c r="A62" s="34">
        <v>4111</v>
      </c>
      <c r="B62" s="43">
        <v>43080</v>
      </c>
      <c r="C62" s="10" t="s">
        <v>384</v>
      </c>
      <c r="D62" s="10" t="s">
        <v>439</v>
      </c>
      <c r="E62" s="55">
        <v>581</v>
      </c>
    </row>
    <row r="63" spans="1:5" ht="66">
      <c r="A63" s="34">
        <v>4131</v>
      </c>
      <c r="B63" s="43">
        <v>43080</v>
      </c>
      <c r="C63" s="10" t="s">
        <v>386</v>
      </c>
      <c r="D63" s="10" t="s">
        <v>439</v>
      </c>
      <c r="E63" s="55">
        <v>1548</v>
      </c>
    </row>
    <row r="64" spans="1:5" ht="66">
      <c r="A64" s="34">
        <v>4143</v>
      </c>
      <c r="B64" s="43">
        <v>43080</v>
      </c>
      <c r="C64" s="10" t="s">
        <v>387</v>
      </c>
      <c r="D64" s="10" t="s">
        <v>439</v>
      </c>
      <c r="E64" s="55">
        <v>1601</v>
      </c>
    </row>
    <row r="65" spans="1:5" ht="66">
      <c r="A65" s="34">
        <v>4118</v>
      </c>
      <c r="B65" s="43">
        <v>43080</v>
      </c>
      <c r="C65" s="10" t="s">
        <v>384</v>
      </c>
      <c r="D65" s="10" t="s">
        <v>439</v>
      </c>
      <c r="E65" s="55">
        <v>3290</v>
      </c>
    </row>
    <row r="66" spans="1:5" ht="49.5">
      <c r="A66" s="34">
        <v>4113</v>
      </c>
      <c r="B66" s="43">
        <v>43080</v>
      </c>
      <c r="C66" s="10" t="s">
        <v>389</v>
      </c>
      <c r="D66" s="94" t="s">
        <v>440</v>
      </c>
      <c r="E66" s="55">
        <v>63</v>
      </c>
    </row>
    <row r="67" spans="1:5" ht="49.5">
      <c r="A67" s="34">
        <v>4127</v>
      </c>
      <c r="B67" s="43">
        <v>43080</v>
      </c>
      <c r="C67" s="10" t="s">
        <v>390</v>
      </c>
      <c r="D67" s="94" t="s">
        <v>440</v>
      </c>
      <c r="E67" s="55">
        <v>63</v>
      </c>
    </row>
    <row r="68" spans="1:5" ht="49.5">
      <c r="A68" s="34">
        <v>4139</v>
      </c>
      <c r="B68" s="43">
        <v>43080</v>
      </c>
      <c r="C68" s="10" t="s">
        <v>391</v>
      </c>
      <c r="D68" s="94" t="s">
        <v>440</v>
      </c>
      <c r="E68" s="55">
        <v>63</v>
      </c>
    </row>
    <row r="69" spans="1:5" ht="49.5">
      <c r="A69" s="34">
        <v>4125</v>
      </c>
      <c r="B69" s="43">
        <v>43080</v>
      </c>
      <c r="C69" s="10" t="s">
        <v>395</v>
      </c>
      <c r="D69" s="10" t="s">
        <v>439</v>
      </c>
      <c r="E69" s="55">
        <v>181</v>
      </c>
    </row>
    <row r="70" spans="1:5" ht="49.5">
      <c r="A70" s="34">
        <v>4137</v>
      </c>
      <c r="B70" s="43">
        <v>43080</v>
      </c>
      <c r="C70" s="10" t="s">
        <v>382</v>
      </c>
      <c r="D70" s="10" t="s">
        <v>439</v>
      </c>
      <c r="E70" s="55">
        <v>187</v>
      </c>
    </row>
    <row r="71" spans="1:5" ht="49.5">
      <c r="A71" s="34">
        <v>4120</v>
      </c>
      <c r="B71" s="43">
        <v>43080</v>
      </c>
      <c r="C71" s="10" t="s">
        <v>396</v>
      </c>
      <c r="D71" s="94" t="s">
        <v>440</v>
      </c>
      <c r="E71" s="55">
        <v>356</v>
      </c>
    </row>
    <row r="72" spans="1:5" ht="66">
      <c r="A72" s="34">
        <v>4133</v>
      </c>
      <c r="B72" s="43">
        <v>43080</v>
      </c>
      <c r="C72" s="10" t="s">
        <v>397</v>
      </c>
      <c r="D72" s="94" t="s">
        <v>440</v>
      </c>
      <c r="E72" s="55">
        <v>356</v>
      </c>
    </row>
    <row r="73" spans="1:5" ht="49.5">
      <c r="A73" s="34">
        <v>4145</v>
      </c>
      <c r="B73" s="43">
        <v>43080</v>
      </c>
      <c r="C73" s="10" t="s">
        <v>398</v>
      </c>
      <c r="D73" s="94" t="s">
        <v>440</v>
      </c>
      <c r="E73" s="55">
        <v>356</v>
      </c>
    </row>
    <row r="74" spans="1:5" ht="66">
      <c r="A74" s="34">
        <v>4111</v>
      </c>
      <c r="B74" s="43">
        <v>43080</v>
      </c>
      <c r="C74" s="10" t="s">
        <v>384</v>
      </c>
      <c r="D74" s="10" t="s">
        <v>439</v>
      </c>
      <c r="E74" s="55">
        <v>386</v>
      </c>
    </row>
    <row r="75" spans="1:5" ht="66">
      <c r="A75" s="34">
        <v>4131</v>
      </c>
      <c r="B75" s="43">
        <v>43080</v>
      </c>
      <c r="C75" s="10" t="s">
        <v>386</v>
      </c>
      <c r="D75" s="10" t="s">
        <v>439</v>
      </c>
      <c r="E75" s="55">
        <v>1029</v>
      </c>
    </row>
    <row r="76" spans="1:5" ht="49.5">
      <c r="A76" s="34">
        <v>4143</v>
      </c>
      <c r="B76" s="43">
        <v>43080</v>
      </c>
      <c r="C76" s="10" t="s">
        <v>402</v>
      </c>
      <c r="D76" s="10" t="s">
        <v>439</v>
      </c>
      <c r="E76" s="55">
        <v>1064</v>
      </c>
    </row>
    <row r="77" spans="1:5" ht="66">
      <c r="A77" s="34">
        <v>4118</v>
      </c>
      <c r="B77" s="43">
        <v>43080</v>
      </c>
      <c r="C77" s="10" t="s">
        <v>384</v>
      </c>
      <c r="D77" s="10" t="s">
        <v>439</v>
      </c>
      <c r="E77" s="55">
        <v>2188</v>
      </c>
    </row>
    <row r="78" spans="1:5" ht="49.5">
      <c r="A78" s="34">
        <v>4125</v>
      </c>
      <c r="B78" s="43">
        <v>43080</v>
      </c>
      <c r="C78" s="10" t="s">
        <v>395</v>
      </c>
      <c r="D78" s="10" t="s">
        <v>439</v>
      </c>
      <c r="E78" s="55">
        <v>121</v>
      </c>
    </row>
    <row r="79" spans="1:5" ht="49.5">
      <c r="A79" s="34">
        <v>4137</v>
      </c>
      <c r="B79" s="43">
        <v>43080</v>
      </c>
      <c r="C79" s="10" t="s">
        <v>382</v>
      </c>
      <c r="D79" s="10" t="s">
        <v>439</v>
      </c>
      <c r="E79" s="55">
        <v>124</v>
      </c>
    </row>
    <row r="80" spans="1:5" ht="66">
      <c r="A80" s="34">
        <v>4111</v>
      </c>
      <c r="B80" s="43">
        <v>43080</v>
      </c>
      <c r="C80" s="10" t="s">
        <v>384</v>
      </c>
      <c r="D80" s="10" t="s">
        <v>439</v>
      </c>
      <c r="E80" s="55">
        <v>222</v>
      </c>
    </row>
    <row r="81" spans="1:5" ht="66">
      <c r="A81" s="34">
        <v>4131</v>
      </c>
      <c r="B81" s="43">
        <v>43080</v>
      </c>
      <c r="C81" s="10" t="s">
        <v>386</v>
      </c>
      <c r="D81" s="10" t="s">
        <v>439</v>
      </c>
      <c r="E81" s="55">
        <v>685</v>
      </c>
    </row>
    <row r="82" spans="1:5" ht="66">
      <c r="A82" s="34">
        <v>4143</v>
      </c>
      <c r="B82" s="43">
        <v>43080</v>
      </c>
      <c r="C82" s="10" t="s">
        <v>387</v>
      </c>
      <c r="D82" s="10" t="s">
        <v>439</v>
      </c>
      <c r="E82" s="55">
        <v>703</v>
      </c>
    </row>
    <row r="83" spans="1:5" ht="66">
      <c r="A83" s="34">
        <v>4118</v>
      </c>
      <c r="B83" s="43">
        <v>43080</v>
      </c>
      <c r="C83" s="10" t="s">
        <v>384</v>
      </c>
      <c r="D83" s="10" t="s">
        <v>439</v>
      </c>
      <c r="E83" s="55">
        <v>1258</v>
      </c>
    </row>
    <row r="84" spans="1:5" ht="49.5">
      <c r="A84" s="34">
        <v>4125</v>
      </c>
      <c r="B84" s="43">
        <v>43080</v>
      </c>
      <c r="C84" s="10" t="s">
        <v>395</v>
      </c>
      <c r="D84" s="10" t="s">
        <v>439</v>
      </c>
      <c r="E84" s="55">
        <v>129</v>
      </c>
    </row>
    <row r="85" spans="1:5" ht="49.5">
      <c r="A85" s="34">
        <v>4137</v>
      </c>
      <c r="B85" s="43">
        <v>43080</v>
      </c>
      <c r="C85" s="10" t="s">
        <v>382</v>
      </c>
      <c r="D85" s="10" t="s">
        <v>439</v>
      </c>
      <c r="E85" s="55">
        <v>132</v>
      </c>
    </row>
    <row r="86" spans="1:5" ht="66">
      <c r="A86" s="34">
        <v>4111</v>
      </c>
      <c r="B86" s="43">
        <v>43080</v>
      </c>
      <c r="C86" s="10" t="s">
        <v>384</v>
      </c>
      <c r="D86" s="10" t="s">
        <v>439</v>
      </c>
      <c r="E86" s="55">
        <v>237</v>
      </c>
    </row>
    <row r="87" spans="1:5" ht="66">
      <c r="A87" s="34">
        <v>4131</v>
      </c>
      <c r="B87" s="43">
        <v>43080</v>
      </c>
      <c r="C87" s="10" t="s">
        <v>386</v>
      </c>
      <c r="D87" s="10" t="s">
        <v>439</v>
      </c>
      <c r="E87" s="55">
        <v>723</v>
      </c>
    </row>
    <row r="88" spans="1:5" ht="66">
      <c r="A88" s="34">
        <v>4143</v>
      </c>
      <c r="B88" s="43">
        <v>43080</v>
      </c>
      <c r="C88" s="10" t="s">
        <v>387</v>
      </c>
      <c r="D88" s="10" t="s">
        <v>439</v>
      </c>
      <c r="E88" s="55">
        <v>744</v>
      </c>
    </row>
    <row r="89" spans="1:5" ht="66">
      <c r="A89" s="34">
        <v>4118</v>
      </c>
      <c r="B89" s="43">
        <v>43080</v>
      </c>
      <c r="C89" s="10" t="s">
        <v>384</v>
      </c>
      <c r="D89" s="10" t="s">
        <v>439</v>
      </c>
      <c r="E89" s="55">
        <v>1329</v>
      </c>
    </row>
    <row r="90" spans="1:5" ht="49.5">
      <c r="A90" s="34">
        <v>4125</v>
      </c>
      <c r="B90" s="43">
        <v>43080</v>
      </c>
      <c r="C90" s="10" t="s">
        <v>395</v>
      </c>
      <c r="D90" s="10" t="s">
        <v>439</v>
      </c>
      <c r="E90" s="55">
        <v>3</v>
      </c>
    </row>
    <row r="91" spans="1:5" ht="49.5">
      <c r="A91" s="34">
        <v>4137</v>
      </c>
      <c r="B91" s="43">
        <v>43080</v>
      </c>
      <c r="C91" s="10" t="s">
        <v>382</v>
      </c>
      <c r="D91" s="10" t="s">
        <v>439</v>
      </c>
      <c r="E91" s="55">
        <v>3</v>
      </c>
    </row>
    <row r="92" spans="1:5" ht="66">
      <c r="A92" s="34">
        <v>4111</v>
      </c>
      <c r="B92" s="43">
        <v>43080</v>
      </c>
      <c r="C92" s="10" t="s">
        <v>384</v>
      </c>
      <c r="D92" s="10" t="s">
        <v>439</v>
      </c>
      <c r="E92" s="55">
        <v>6</v>
      </c>
    </row>
    <row r="93" spans="1:5" ht="66">
      <c r="A93" s="34">
        <v>4131</v>
      </c>
      <c r="B93" s="43">
        <v>43080</v>
      </c>
      <c r="C93" s="10" t="s">
        <v>386</v>
      </c>
      <c r="D93" s="10" t="s">
        <v>439</v>
      </c>
      <c r="E93" s="55">
        <v>16</v>
      </c>
    </row>
    <row r="94" spans="1:5" ht="66">
      <c r="A94" s="34">
        <v>4143</v>
      </c>
      <c r="B94" s="43">
        <v>43080</v>
      </c>
      <c r="C94" s="10" t="s">
        <v>387</v>
      </c>
      <c r="D94" s="10" t="s">
        <v>439</v>
      </c>
      <c r="E94" s="55">
        <v>16</v>
      </c>
    </row>
    <row r="95" spans="1:5" ht="66">
      <c r="A95" s="34">
        <v>4118</v>
      </c>
      <c r="B95" s="43">
        <v>43080</v>
      </c>
      <c r="C95" s="10" t="s">
        <v>384</v>
      </c>
      <c r="D95" s="10" t="s">
        <v>439</v>
      </c>
      <c r="E95" s="55">
        <v>33</v>
      </c>
    </row>
    <row r="96" spans="1:5" ht="49.5">
      <c r="A96" s="34">
        <v>4125</v>
      </c>
      <c r="B96" s="43">
        <v>43080</v>
      </c>
      <c r="C96" s="10" t="s">
        <v>395</v>
      </c>
      <c r="D96" s="10" t="s">
        <v>439</v>
      </c>
      <c r="E96" s="55">
        <v>15</v>
      </c>
    </row>
    <row r="97" spans="1:5" ht="49.5">
      <c r="A97" s="34">
        <v>4137</v>
      </c>
      <c r="B97" s="43">
        <v>43080</v>
      </c>
      <c r="C97" s="10" t="s">
        <v>382</v>
      </c>
      <c r="D97" s="10" t="s">
        <v>439</v>
      </c>
      <c r="E97" s="55">
        <v>15</v>
      </c>
    </row>
    <row r="98" spans="1:5" ht="66">
      <c r="A98" s="34">
        <v>4111</v>
      </c>
      <c r="B98" s="43">
        <v>43080</v>
      </c>
      <c r="C98" s="10" t="s">
        <v>384</v>
      </c>
      <c r="D98" s="10" t="s">
        <v>439</v>
      </c>
      <c r="E98" s="55">
        <v>31</v>
      </c>
    </row>
    <row r="99" spans="1:5" ht="66">
      <c r="A99" s="34">
        <v>4131</v>
      </c>
      <c r="B99" s="43">
        <v>43080</v>
      </c>
      <c r="C99" s="10" t="s">
        <v>386</v>
      </c>
      <c r="D99" s="10" t="s">
        <v>439</v>
      </c>
      <c r="E99" s="55">
        <v>83</v>
      </c>
    </row>
    <row r="100" spans="1:5" ht="66">
      <c r="A100" s="34">
        <v>4143</v>
      </c>
      <c r="B100" s="43">
        <v>43080</v>
      </c>
      <c r="C100" s="10" t="s">
        <v>387</v>
      </c>
      <c r="D100" s="10" t="s">
        <v>439</v>
      </c>
      <c r="E100" s="55">
        <v>86</v>
      </c>
    </row>
    <row r="101" spans="1:5" ht="66">
      <c r="A101" s="34">
        <v>4118</v>
      </c>
      <c r="B101" s="43">
        <v>43080</v>
      </c>
      <c r="C101" s="10" t="s">
        <v>384</v>
      </c>
      <c r="D101" s="10" t="s">
        <v>439</v>
      </c>
      <c r="E101" s="55">
        <v>177</v>
      </c>
    </row>
    <row r="102" spans="1:5" ht="49.5">
      <c r="A102" s="34">
        <v>4125</v>
      </c>
      <c r="B102" s="43">
        <v>43080</v>
      </c>
      <c r="C102" s="10" t="s">
        <v>395</v>
      </c>
      <c r="D102" s="10" t="s">
        <v>439</v>
      </c>
      <c r="E102" s="55">
        <v>9</v>
      </c>
    </row>
    <row r="103" spans="1:5" ht="49.5">
      <c r="A103" s="34">
        <v>4137</v>
      </c>
      <c r="B103" s="43">
        <v>43080</v>
      </c>
      <c r="C103" s="10" t="s">
        <v>382</v>
      </c>
      <c r="D103" s="10" t="s">
        <v>439</v>
      </c>
      <c r="E103" s="55">
        <v>9</v>
      </c>
    </row>
    <row r="104" spans="1:5" ht="66">
      <c r="A104" s="34">
        <v>4111</v>
      </c>
      <c r="B104" s="43">
        <v>43080</v>
      </c>
      <c r="C104" s="10" t="s">
        <v>384</v>
      </c>
      <c r="D104" s="10" t="s">
        <v>439</v>
      </c>
      <c r="E104" s="55">
        <v>18</v>
      </c>
    </row>
    <row r="105" spans="1:5" ht="66">
      <c r="A105" s="34">
        <v>4131</v>
      </c>
      <c r="B105" s="43">
        <v>43080</v>
      </c>
      <c r="C105" s="10" t="s">
        <v>386</v>
      </c>
      <c r="D105" s="10" t="s">
        <v>439</v>
      </c>
      <c r="E105" s="55">
        <v>49</v>
      </c>
    </row>
    <row r="106" spans="1:5" ht="66">
      <c r="A106" s="34">
        <v>4143</v>
      </c>
      <c r="B106" s="43">
        <v>43080</v>
      </c>
      <c r="C106" s="10" t="s">
        <v>387</v>
      </c>
      <c r="D106" s="10" t="s">
        <v>439</v>
      </c>
      <c r="E106" s="55">
        <v>51</v>
      </c>
    </row>
    <row r="107" spans="1:5" ht="66">
      <c r="A107" s="34">
        <v>4118</v>
      </c>
      <c r="B107" s="43">
        <v>43080</v>
      </c>
      <c r="C107" s="10" t="s">
        <v>384</v>
      </c>
      <c r="D107" s="10" t="s">
        <v>439</v>
      </c>
      <c r="E107" s="55">
        <v>104</v>
      </c>
    </row>
    <row r="108" spans="1:5" ht="49.5">
      <c r="A108" s="34">
        <v>4125</v>
      </c>
      <c r="B108" s="43">
        <v>43080</v>
      </c>
      <c r="C108" s="10" t="s">
        <v>395</v>
      </c>
      <c r="D108" s="10" t="s">
        <v>439</v>
      </c>
      <c r="E108" s="55">
        <v>9</v>
      </c>
    </row>
    <row r="109" spans="1:5" ht="49.5">
      <c r="A109" s="34">
        <v>4137</v>
      </c>
      <c r="B109" s="43">
        <v>43080</v>
      </c>
      <c r="C109" s="10" t="s">
        <v>382</v>
      </c>
      <c r="D109" s="10" t="s">
        <v>439</v>
      </c>
      <c r="E109" s="55">
        <v>9</v>
      </c>
    </row>
    <row r="110" spans="1:5" ht="66">
      <c r="A110" s="34">
        <v>4111</v>
      </c>
      <c r="B110" s="43">
        <v>43080</v>
      </c>
      <c r="C110" s="10" t="s">
        <v>384</v>
      </c>
      <c r="D110" s="10" t="s">
        <v>439</v>
      </c>
      <c r="E110" s="55">
        <v>18</v>
      </c>
    </row>
    <row r="111" spans="1:5" ht="66">
      <c r="A111" s="34">
        <v>4131</v>
      </c>
      <c r="B111" s="43">
        <v>43080</v>
      </c>
      <c r="C111" s="10" t="s">
        <v>386</v>
      </c>
      <c r="D111" s="10" t="s">
        <v>439</v>
      </c>
      <c r="E111" s="55">
        <v>49</v>
      </c>
    </row>
    <row r="112" spans="1:5" ht="66">
      <c r="A112" s="34">
        <v>4143</v>
      </c>
      <c r="B112" s="43">
        <v>43080</v>
      </c>
      <c r="C112" s="10" t="s">
        <v>387</v>
      </c>
      <c r="D112" s="10" t="s">
        <v>439</v>
      </c>
      <c r="E112" s="55">
        <v>50</v>
      </c>
    </row>
    <row r="113" spans="1:5" ht="66">
      <c r="A113" s="34">
        <v>4118</v>
      </c>
      <c r="B113" s="43">
        <v>43080</v>
      </c>
      <c r="C113" s="10" t="s">
        <v>384</v>
      </c>
      <c r="D113" s="10" t="s">
        <v>439</v>
      </c>
      <c r="E113" s="55">
        <v>103</v>
      </c>
    </row>
    <row r="114" spans="1:5" ht="49.5">
      <c r="A114" s="34">
        <v>4126</v>
      </c>
      <c r="B114" s="43">
        <v>43080</v>
      </c>
      <c r="C114" s="10" t="s">
        <v>404</v>
      </c>
      <c r="D114" s="94" t="s">
        <v>78</v>
      </c>
      <c r="E114" s="55">
        <v>312</v>
      </c>
    </row>
    <row r="115" spans="1:5" ht="49.5">
      <c r="A115" s="34">
        <v>4138</v>
      </c>
      <c r="B115" s="43">
        <v>43080</v>
      </c>
      <c r="C115" s="10" t="s">
        <v>406</v>
      </c>
      <c r="D115" s="94" t="s">
        <v>78</v>
      </c>
      <c r="E115" s="55">
        <v>320</v>
      </c>
    </row>
    <row r="116" spans="1:5" ht="49.5">
      <c r="A116" s="34">
        <v>4112</v>
      </c>
      <c r="B116" s="43">
        <v>43080</v>
      </c>
      <c r="C116" s="10" t="s">
        <v>408</v>
      </c>
      <c r="D116" s="94" t="s">
        <v>78</v>
      </c>
      <c r="E116" s="55">
        <v>571</v>
      </c>
    </row>
    <row r="117" spans="1:5" ht="49.5">
      <c r="A117" s="34">
        <v>4132</v>
      </c>
      <c r="B117" s="43">
        <v>43080</v>
      </c>
      <c r="C117" s="10" t="s">
        <v>410</v>
      </c>
      <c r="D117" s="94" t="s">
        <v>78</v>
      </c>
      <c r="E117" s="55">
        <v>1763</v>
      </c>
    </row>
    <row r="118" spans="1:5" ht="49.5">
      <c r="A118" s="34">
        <v>4144</v>
      </c>
      <c r="B118" s="43">
        <v>43080</v>
      </c>
      <c r="C118" s="10" t="s">
        <v>412</v>
      </c>
      <c r="D118" s="94" t="s">
        <v>78</v>
      </c>
      <c r="E118" s="55">
        <v>1807</v>
      </c>
    </row>
    <row r="119" spans="1:5" ht="49.5">
      <c r="A119" s="34">
        <v>4119</v>
      </c>
      <c r="B119" s="43">
        <v>43080</v>
      </c>
      <c r="C119" s="10" t="s">
        <v>414</v>
      </c>
      <c r="D119" s="94" t="s">
        <v>78</v>
      </c>
      <c r="E119" s="55">
        <v>3236</v>
      </c>
    </row>
    <row r="120" spans="1:5" ht="49.5">
      <c r="A120" s="34">
        <v>4273</v>
      </c>
      <c r="B120" s="43">
        <v>43083</v>
      </c>
      <c r="C120" s="10" t="s">
        <v>357</v>
      </c>
      <c r="D120" s="94" t="s">
        <v>436</v>
      </c>
      <c r="E120" s="55">
        <v>4771.3100000000004</v>
      </c>
    </row>
    <row r="121" spans="1:5" ht="33">
      <c r="A121" s="34">
        <v>4274</v>
      </c>
      <c r="B121" s="43">
        <v>43083</v>
      </c>
      <c r="C121" s="10" t="s">
        <v>358</v>
      </c>
      <c r="D121" s="94" t="s">
        <v>436</v>
      </c>
      <c r="E121" s="55">
        <v>4771.3100000000004</v>
      </c>
    </row>
    <row r="122" spans="1:5" ht="33">
      <c r="A122" s="34">
        <v>4272</v>
      </c>
      <c r="B122" s="43">
        <v>43083</v>
      </c>
      <c r="C122" s="10" t="s">
        <v>359</v>
      </c>
      <c r="D122" s="94" t="s">
        <v>436</v>
      </c>
      <c r="E122" s="55">
        <v>4915.8900000000003</v>
      </c>
    </row>
    <row r="123" spans="1:5" ht="49.5">
      <c r="A123" s="34">
        <v>4276</v>
      </c>
      <c r="B123" s="43">
        <v>43083</v>
      </c>
      <c r="C123" s="10" t="s">
        <v>362</v>
      </c>
      <c r="D123" s="94" t="s">
        <v>437</v>
      </c>
      <c r="E123" s="55">
        <v>27037.39</v>
      </c>
    </row>
    <row r="124" spans="1:5" ht="33">
      <c r="A124" s="34">
        <v>4277</v>
      </c>
      <c r="B124" s="43">
        <v>43083</v>
      </c>
      <c r="C124" s="10" t="s">
        <v>363</v>
      </c>
      <c r="D124" s="94" t="s">
        <v>437</v>
      </c>
      <c r="E124" s="55">
        <v>27037.39</v>
      </c>
    </row>
    <row r="125" spans="1:5" ht="42" customHeight="1">
      <c r="A125" s="34">
        <v>4275</v>
      </c>
      <c r="B125" s="43">
        <v>43083</v>
      </c>
      <c r="C125" s="10" t="s">
        <v>364</v>
      </c>
      <c r="D125" s="94" t="s">
        <v>437</v>
      </c>
      <c r="E125" s="55">
        <v>27856.71</v>
      </c>
    </row>
    <row r="126" spans="1:5" ht="56.25" customHeight="1">
      <c r="A126" s="14">
        <v>1812</v>
      </c>
      <c r="B126" s="15">
        <v>43087</v>
      </c>
      <c r="C126" s="10" t="s">
        <v>335</v>
      </c>
      <c r="D126" s="133" t="s">
        <v>336</v>
      </c>
      <c r="E126" s="23">
        <v>4.41</v>
      </c>
    </row>
    <row r="127" spans="1:5" ht="33">
      <c r="A127" s="34">
        <v>4353</v>
      </c>
      <c r="B127" s="43">
        <v>43087</v>
      </c>
      <c r="C127" s="10" t="s">
        <v>419</v>
      </c>
      <c r="D127" s="10" t="s">
        <v>336</v>
      </c>
      <c r="E127" s="55">
        <v>0.43</v>
      </c>
    </row>
    <row r="128" spans="1:5" s="3" customFormat="1" ht="49.5">
      <c r="A128" s="34">
        <v>4354</v>
      </c>
      <c r="B128" s="43">
        <v>43087</v>
      </c>
      <c r="C128" s="10" t="s">
        <v>431</v>
      </c>
      <c r="D128" s="10" t="s">
        <v>336</v>
      </c>
      <c r="E128" s="55">
        <v>3000</v>
      </c>
    </row>
    <row r="129" spans="1:5" ht="49.5">
      <c r="A129" s="34">
        <v>4355</v>
      </c>
      <c r="B129" s="43">
        <v>43087</v>
      </c>
      <c r="C129" s="10" t="s">
        <v>431</v>
      </c>
      <c r="D129" s="10" t="s">
        <v>336</v>
      </c>
      <c r="E129" s="55">
        <v>17000</v>
      </c>
    </row>
    <row r="130" spans="1:5" ht="49.5">
      <c r="A130" s="14">
        <v>1912</v>
      </c>
      <c r="B130" s="15">
        <v>43088</v>
      </c>
      <c r="C130" s="10" t="s">
        <v>445</v>
      </c>
      <c r="D130" s="133" t="s">
        <v>336</v>
      </c>
      <c r="E130" s="23">
        <v>4.41</v>
      </c>
    </row>
    <row r="131" spans="1:5" ht="49.5">
      <c r="A131" s="34">
        <v>4379</v>
      </c>
      <c r="B131" s="43">
        <v>43088</v>
      </c>
      <c r="C131" s="10" t="s">
        <v>415</v>
      </c>
      <c r="D131" s="10" t="s">
        <v>441</v>
      </c>
      <c r="E131" s="55">
        <v>21.63</v>
      </c>
    </row>
    <row r="132" spans="1:5" ht="49.5">
      <c r="A132" s="34">
        <v>4380</v>
      </c>
      <c r="B132" s="43">
        <v>43088</v>
      </c>
      <c r="C132" s="10" t="s">
        <v>415</v>
      </c>
      <c r="D132" s="10" t="s">
        <v>441</v>
      </c>
      <c r="E132" s="55">
        <v>22.19</v>
      </c>
    </row>
    <row r="133" spans="1:5" ht="49.5">
      <c r="A133" s="34">
        <v>4382</v>
      </c>
      <c r="B133" s="43">
        <v>43088</v>
      </c>
      <c r="C133" s="10" t="s">
        <v>415</v>
      </c>
      <c r="D133" s="10" t="s">
        <v>441</v>
      </c>
      <c r="E133" s="55">
        <v>27</v>
      </c>
    </row>
    <row r="134" spans="1:5" ht="49.5">
      <c r="A134" s="34">
        <v>4385</v>
      </c>
      <c r="B134" s="43">
        <v>43088</v>
      </c>
      <c r="C134" s="10" t="s">
        <v>415</v>
      </c>
      <c r="D134" s="10" t="s">
        <v>441</v>
      </c>
      <c r="E134" s="55">
        <v>29</v>
      </c>
    </row>
    <row r="135" spans="1:5" ht="49.5">
      <c r="A135" s="34">
        <v>4384</v>
      </c>
      <c r="B135" s="43">
        <v>43088</v>
      </c>
      <c r="C135" s="10" t="s">
        <v>415</v>
      </c>
      <c r="D135" s="10" t="s">
        <v>441</v>
      </c>
      <c r="E135" s="55">
        <v>31.52</v>
      </c>
    </row>
    <row r="136" spans="1:5" ht="49.5">
      <c r="A136" s="34">
        <v>4376</v>
      </c>
      <c r="B136" s="43">
        <v>43088</v>
      </c>
      <c r="C136" s="10" t="s">
        <v>417</v>
      </c>
      <c r="D136" s="10" t="s">
        <v>441</v>
      </c>
      <c r="E136" s="55">
        <v>37.81</v>
      </c>
    </row>
    <row r="137" spans="1:5" ht="49.5">
      <c r="A137" s="34">
        <v>4381</v>
      </c>
      <c r="B137" s="43">
        <v>43088</v>
      </c>
      <c r="C137" s="10" t="s">
        <v>416</v>
      </c>
      <c r="D137" s="10" t="s">
        <v>441</v>
      </c>
      <c r="E137" s="55">
        <v>39.090000000000003</v>
      </c>
    </row>
    <row r="138" spans="1:5" ht="49.5">
      <c r="A138" s="34">
        <v>4383</v>
      </c>
      <c r="B138" s="43">
        <v>43088</v>
      </c>
      <c r="C138" s="10" t="s">
        <v>416</v>
      </c>
      <c r="D138" s="10" t="s">
        <v>441</v>
      </c>
      <c r="E138" s="55">
        <v>48.09</v>
      </c>
    </row>
    <row r="139" spans="1:5" ht="49.5">
      <c r="A139" s="34">
        <v>4375</v>
      </c>
      <c r="B139" s="43">
        <v>43088</v>
      </c>
      <c r="C139" s="10" t="s">
        <v>417</v>
      </c>
      <c r="D139" s="10" t="s">
        <v>441</v>
      </c>
      <c r="E139" s="55">
        <v>60.35</v>
      </c>
    </row>
    <row r="140" spans="1:5" ht="49.5">
      <c r="A140" s="34">
        <v>4393</v>
      </c>
      <c r="B140" s="43">
        <v>43088</v>
      </c>
      <c r="C140" s="10" t="s">
        <v>417</v>
      </c>
      <c r="D140" s="10" t="s">
        <v>441</v>
      </c>
      <c r="E140" s="55">
        <v>111.76</v>
      </c>
    </row>
    <row r="141" spans="1:5" ht="49.5">
      <c r="A141" s="34">
        <v>4386</v>
      </c>
      <c r="B141" s="43">
        <v>43088</v>
      </c>
      <c r="C141" s="10" t="s">
        <v>416</v>
      </c>
      <c r="D141" s="10" t="s">
        <v>441</v>
      </c>
      <c r="E141" s="55">
        <v>122.55</v>
      </c>
    </row>
    <row r="142" spans="1:5" ht="49.5">
      <c r="A142" s="34">
        <v>4387</v>
      </c>
      <c r="B142" s="43">
        <v>43088</v>
      </c>
      <c r="C142" s="10" t="s">
        <v>416</v>
      </c>
      <c r="D142" s="10" t="s">
        <v>441</v>
      </c>
      <c r="E142" s="55">
        <v>125.75</v>
      </c>
    </row>
    <row r="143" spans="1:5" ht="49.5">
      <c r="A143" s="34">
        <v>4389</v>
      </c>
      <c r="B143" s="43">
        <v>43088</v>
      </c>
      <c r="C143" s="10" t="s">
        <v>416</v>
      </c>
      <c r="D143" s="10" t="s">
        <v>441</v>
      </c>
      <c r="E143" s="55">
        <v>153.02000000000001</v>
      </c>
    </row>
    <row r="144" spans="1:5" ht="49.5">
      <c r="A144" s="34">
        <v>4392</v>
      </c>
      <c r="B144" s="43">
        <v>43088</v>
      </c>
      <c r="C144" s="10" t="s">
        <v>416</v>
      </c>
      <c r="D144" s="10" t="s">
        <v>441</v>
      </c>
      <c r="E144" s="55">
        <v>164.32</v>
      </c>
    </row>
    <row r="145" spans="1:5" ht="49.5">
      <c r="A145" s="34">
        <v>4391</v>
      </c>
      <c r="B145" s="43">
        <v>43088</v>
      </c>
      <c r="C145" s="10" t="s">
        <v>416</v>
      </c>
      <c r="D145" s="10" t="s">
        <v>441</v>
      </c>
      <c r="E145" s="55">
        <v>178.62</v>
      </c>
    </row>
    <row r="146" spans="1:5" ht="49.5">
      <c r="A146" s="34">
        <v>4378</v>
      </c>
      <c r="B146" s="43">
        <v>43088</v>
      </c>
      <c r="C146" s="10" t="s">
        <v>417</v>
      </c>
      <c r="D146" s="10" t="s">
        <v>441</v>
      </c>
      <c r="E146" s="55">
        <v>214.25</v>
      </c>
    </row>
    <row r="147" spans="1:5" ht="49.5">
      <c r="A147" s="34">
        <v>4388</v>
      </c>
      <c r="B147" s="43">
        <v>43088</v>
      </c>
      <c r="C147" s="10" t="s">
        <v>416</v>
      </c>
      <c r="D147" s="10" t="s">
        <v>441</v>
      </c>
      <c r="E147" s="55">
        <v>221.51</v>
      </c>
    </row>
    <row r="148" spans="1:5" ht="49.5">
      <c r="A148" s="34">
        <v>4390</v>
      </c>
      <c r="B148" s="43">
        <v>43088</v>
      </c>
      <c r="C148" s="10" t="s">
        <v>416</v>
      </c>
      <c r="D148" s="10" t="s">
        <v>441</v>
      </c>
      <c r="E148" s="55">
        <v>272.48</v>
      </c>
    </row>
    <row r="149" spans="1:5" ht="49.5">
      <c r="A149" s="34">
        <v>4377</v>
      </c>
      <c r="B149" s="43">
        <v>43088</v>
      </c>
      <c r="C149" s="10" t="s">
        <v>417</v>
      </c>
      <c r="D149" s="10" t="s">
        <v>441</v>
      </c>
      <c r="E149" s="55">
        <v>341.96</v>
      </c>
    </row>
    <row r="150" spans="1:5" ht="49.5">
      <c r="A150" s="34">
        <v>4394</v>
      </c>
      <c r="B150" s="43">
        <v>43088</v>
      </c>
      <c r="C150" s="10" t="s">
        <v>417</v>
      </c>
      <c r="D150" s="10" t="s">
        <v>441</v>
      </c>
      <c r="E150" s="55">
        <v>633.29</v>
      </c>
    </row>
    <row r="151" spans="1:5" ht="33">
      <c r="A151" s="34">
        <v>4352</v>
      </c>
      <c r="B151" s="43">
        <v>43088</v>
      </c>
      <c r="C151" s="10" t="s">
        <v>418</v>
      </c>
      <c r="D151" s="10" t="s">
        <v>336</v>
      </c>
      <c r="E151" s="55">
        <v>0.08</v>
      </c>
    </row>
    <row r="152" spans="1:5" ht="99">
      <c r="A152" s="14">
        <v>4465</v>
      </c>
      <c r="B152" s="15">
        <v>43090</v>
      </c>
      <c r="C152" s="10" t="s">
        <v>337</v>
      </c>
      <c r="D152" s="133" t="s">
        <v>338</v>
      </c>
      <c r="E152" s="23">
        <v>703.49</v>
      </c>
    </row>
    <row r="153" spans="1:5" ht="89.25" customHeight="1">
      <c r="A153" s="14">
        <v>4449</v>
      </c>
      <c r="B153" s="15">
        <v>43090</v>
      </c>
      <c r="C153" s="10" t="s">
        <v>446</v>
      </c>
      <c r="D153" s="133" t="s">
        <v>447</v>
      </c>
      <c r="E153" s="23">
        <v>893.13</v>
      </c>
    </row>
    <row r="154" spans="1:5" ht="49.5">
      <c r="A154" s="34">
        <v>4499</v>
      </c>
      <c r="B154" s="43">
        <v>43091</v>
      </c>
      <c r="C154" s="10" t="s">
        <v>368</v>
      </c>
      <c r="D154" s="94" t="s">
        <v>438</v>
      </c>
      <c r="E154" s="55">
        <v>135</v>
      </c>
    </row>
    <row r="155" spans="1:5" ht="43.5" customHeight="1">
      <c r="A155" s="188">
        <v>4450</v>
      </c>
      <c r="B155" s="43">
        <v>43090</v>
      </c>
      <c r="C155" s="94" t="s">
        <v>313</v>
      </c>
      <c r="D155" s="10" t="s">
        <v>330</v>
      </c>
      <c r="E155" s="55">
        <v>124.35</v>
      </c>
    </row>
    <row r="156" spans="1:5" ht="56.25" customHeight="1">
      <c r="A156" s="188">
        <v>4452</v>
      </c>
      <c r="B156" s="43">
        <v>43090</v>
      </c>
      <c r="C156" s="94" t="s">
        <v>448</v>
      </c>
      <c r="D156" s="10" t="s">
        <v>449</v>
      </c>
      <c r="E156" s="55">
        <v>1944.1</v>
      </c>
    </row>
    <row r="157" spans="1:5" ht="70.5" customHeight="1">
      <c r="A157" s="188">
        <v>4454</v>
      </c>
      <c r="B157" s="43">
        <v>43090</v>
      </c>
      <c r="C157" s="94" t="s">
        <v>450</v>
      </c>
      <c r="D157" s="10" t="s">
        <v>451</v>
      </c>
      <c r="E157" s="55">
        <v>3553.03</v>
      </c>
    </row>
    <row r="158" spans="1:5" ht="49.5">
      <c r="A158" s="34">
        <v>4512</v>
      </c>
      <c r="B158" s="43">
        <v>43091</v>
      </c>
      <c r="C158" s="10" t="s">
        <v>369</v>
      </c>
      <c r="D158" s="94" t="s">
        <v>438</v>
      </c>
      <c r="E158" s="55">
        <v>135</v>
      </c>
    </row>
    <row r="159" spans="1:5" ht="49.5">
      <c r="A159" s="34">
        <v>4524</v>
      </c>
      <c r="B159" s="43">
        <v>43091</v>
      </c>
      <c r="C159" s="10" t="s">
        <v>370</v>
      </c>
      <c r="D159" s="94" t="s">
        <v>438</v>
      </c>
      <c r="E159" s="55">
        <v>135</v>
      </c>
    </row>
    <row r="160" spans="1:5" ht="49.5">
      <c r="A160" s="34">
        <v>4497</v>
      </c>
      <c r="B160" s="43">
        <v>43091</v>
      </c>
      <c r="C160" s="10" t="s">
        <v>371</v>
      </c>
      <c r="D160" s="94" t="s">
        <v>438</v>
      </c>
      <c r="E160" s="55">
        <v>140</v>
      </c>
    </row>
    <row r="161" spans="1:5" ht="49.5">
      <c r="A161" s="34">
        <v>4511</v>
      </c>
      <c r="B161" s="43">
        <v>43091</v>
      </c>
      <c r="C161" s="10" t="s">
        <v>369</v>
      </c>
      <c r="D161" s="94" t="s">
        <v>438</v>
      </c>
      <c r="E161" s="55">
        <v>140</v>
      </c>
    </row>
    <row r="162" spans="1:5" ht="49.5">
      <c r="A162" s="34">
        <v>4523</v>
      </c>
      <c r="B162" s="43">
        <v>43091</v>
      </c>
      <c r="C162" s="10" t="s">
        <v>370</v>
      </c>
      <c r="D162" s="94" t="s">
        <v>438</v>
      </c>
      <c r="E162" s="55">
        <v>140</v>
      </c>
    </row>
    <row r="163" spans="1:5" ht="49.5">
      <c r="A163" s="34">
        <v>4498</v>
      </c>
      <c r="B163" s="43">
        <v>43091</v>
      </c>
      <c r="C163" s="10" t="s">
        <v>368</v>
      </c>
      <c r="D163" s="94" t="s">
        <v>438</v>
      </c>
      <c r="E163" s="55">
        <v>405</v>
      </c>
    </row>
    <row r="164" spans="1:5" ht="49.5">
      <c r="A164" s="34">
        <v>4506</v>
      </c>
      <c r="B164" s="43">
        <v>43091</v>
      </c>
      <c r="C164" s="10" t="s">
        <v>377</v>
      </c>
      <c r="D164" s="94" t="s">
        <v>438</v>
      </c>
      <c r="E164" s="55">
        <v>766</v>
      </c>
    </row>
    <row r="165" spans="1:5" ht="49.5">
      <c r="A165" s="34">
        <v>4518</v>
      </c>
      <c r="B165" s="43">
        <v>43091</v>
      </c>
      <c r="C165" s="10" t="s">
        <v>375</v>
      </c>
      <c r="D165" s="94" t="s">
        <v>438</v>
      </c>
      <c r="E165" s="55">
        <v>766</v>
      </c>
    </row>
    <row r="166" spans="1:5" ht="49.5">
      <c r="A166" s="34">
        <v>4530</v>
      </c>
      <c r="B166" s="43">
        <v>43091</v>
      </c>
      <c r="C166" s="10" t="s">
        <v>376</v>
      </c>
      <c r="D166" s="94" t="s">
        <v>438</v>
      </c>
      <c r="E166" s="55">
        <v>766</v>
      </c>
    </row>
    <row r="167" spans="1:5" ht="49.5">
      <c r="A167" s="34">
        <v>4504</v>
      </c>
      <c r="B167" s="43">
        <v>43091</v>
      </c>
      <c r="C167" s="10" t="s">
        <v>377</v>
      </c>
      <c r="D167" s="94" t="s">
        <v>438</v>
      </c>
      <c r="E167" s="55">
        <v>794</v>
      </c>
    </row>
    <row r="168" spans="1:5" ht="49.5">
      <c r="A168" s="34">
        <v>4517</v>
      </c>
      <c r="B168" s="43">
        <v>43091</v>
      </c>
      <c r="C168" s="10" t="s">
        <v>375</v>
      </c>
      <c r="D168" s="94" t="s">
        <v>438</v>
      </c>
      <c r="E168" s="55">
        <v>794</v>
      </c>
    </row>
    <row r="169" spans="1:5" ht="49.5">
      <c r="A169" s="34">
        <v>4529</v>
      </c>
      <c r="B169" s="43">
        <v>43091</v>
      </c>
      <c r="C169" s="10" t="s">
        <v>376</v>
      </c>
      <c r="D169" s="94" t="s">
        <v>438</v>
      </c>
      <c r="E169" s="55">
        <v>794</v>
      </c>
    </row>
    <row r="170" spans="1:5" ht="49.5">
      <c r="A170" s="34">
        <v>4522</v>
      </c>
      <c r="B170" s="43">
        <v>43091</v>
      </c>
      <c r="C170" s="10" t="s">
        <v>370</v>
      </c>
      <c r="D170" s="94" t="s">
        <v>438</v>
      </c>
      <c r="E170" s="55">
        <v>1022</v>
      </c>
    </row>
    <row r="171" spans="1:5" ht="49.5">
      <c r="A171" s="34">
        <v>4510</v>
      </c>
      <c r="B171" s="43">
        <v>43091</v>
      </c>
      <c r="C171" s="10" t="s">
        <v>369</v>
      </c>
      <c r="D171" s="94" t="s">
        <v>438</v>
      </c>
      <c r="E171" s="55">
        <v>1356</v>
      </c>
    </row>
    <row r="172" spans="1:5" ht="49.5">
      <c r="A172" s="34">
        <v>4496</v>
      </c>
      <c r="B172" s="43">
        <v>43091</v>
      </c>
      <c r="C172" s="10" t="s">
        <v>368</v>
      </c>
      <c r="D172" s="94" t="s">
        <v>438</v>
      </c>
      <c r="E172" s="55">
        <v>1723</v>
      </c>
    </row>
    <row r="173" spans="1:5" ht="49.5">
      <c r="A173" s="34">
        <v>4505</v>
      </c>
      <c r="B173" s="43">
        <v>43091</v>
      </c>
      <c r="C173" s="10" t="s">
        <v>377</v>
      </c>
      <c r="D173" s="94" t="s">
        <v>438</v>
      </c>
      <c r="E173" s="55">
        <v>2297</v>
      </c>
    </row>
    <row r="174" spans="1:5" ht="49.5">
      <c r="A174" s="34">
        <v>4528</v>
      </c>
      <c r="B174" s="43">
        <v>43091</v>
      </c>
      <c r="C174" s="10" t="s">
        <v>376</v>
      </c>
      <c r="D174" s="94" t="s">
        <v>438</v>
      </c>
      <c r="E174" s="55">
        <v>5794</v>
      </c>
    </row>
    <row r="175" spans="1:5" ht="49.5">
      <c r="A175" s="34">
        <v>4516</v>
      </c>
      <c r="B175" s="43">
        <v>43091</v>
      </c>
      <c r="C175" s="10" t="s">
        <v>375</v>
      </c>
      <c r="D175" s="94" t="s">
        <v>438</v>
      </c>
      <c r="E175" s="55">
        <v>7700</v>
      </c>
    </row>
    <row r="176" spans="1:5" ht="49.5">
      <c r="A176" s="34">
        <v>4503</v>
      </c>
      <c r="B176" s="43">
        <v>43091</v>
      </c>
      <c r="C176" s="10" t="s">
        <v>377</v>
      </c>
      <c r="D176" s="94" t="s">
        <v>438</v>
      </c>
      <c r="E176" s="55">
        <v>9769</v>
      </c>
    </row>
    <row r="177" spans="1:5" ht="49.5">
      <c r="A177" s="34">
        <v>4519</v>
      </c>
      <c r="B177" s="43">
        <v>43091</v>
      </c>
      <c r="C177" s="10" t="s">
        <v>379</v>
      </c>
      <c r="D177" s="10" t="s">
        <v>439</v>
      </c>
      <c r="E177" s="55">
        <v>197</v>
      </c>
    </row>
    <row r="178" spans="1:5" ht="66">
      <c r="A178" s="34">
        <v>4507</v>
      </c>
      <c r="B178" s="43">
        <v>43091</v>
      </c>
      <c r="C178" s="10" t="s">
        <v>381</v>
      </c>
      <c r="D178" s="10" t="s">
        <v>439</v>
      </c>
      <c r="E178" s="55">
        <v>273</v>
      </c>
    </row>
    <row r="179" spans="1:5" ht="66">
      <c r="A179" s="34">
        <v>4493</v>
      </c>
      <c r="B179" s="43">
        <v>43091</v>
      </c>
      <c r="C179" s="10" t="s">
        <v>383</v>
      </c>
      <c r="D179" s="10" t="s">
        <v>439</v>
      </c>
      <c r="E179" s="55">
        <v>447</v>
      </c>
    </row>
    <row r="180" spans="1:5" ht="49.5">
      <c r="A180" s="34">
        <v>4525</v>
      </c>
      <c r="B180" s="43">
        <v>43091</v>
      </c>
      <c r="C180" s="10" t="s">
        <v>385</v>
      </c>
      <c r="D180" s="10" t="s">
        <v>439</v>
      </c>
      <c r="E180" s="55">
        <v>1118</v>
      </c>
    </row>
    <row r="181" spans="1:5" ht="66">
      <c r="A181" s="34">
        <v>4513</v>
      </c>
      <c r="B181" s="43">
        <v>43091</v>
      </c>
      <c r="C181" s="10" t="s">
        <v>381</v>
      </c>
      <c r="D181" s="10" t="s">
        <v>439</v>
      </c>
      <c r="E181" s="55">
        <v>1548</v>
      </c>
    </row>
    <row r="182" spans="1:5" ht="66">
      <c r="A182" s="34">
        <v>4500</v>
      </c>
      <c r="B182" s="43">
        <v>43091</v>
      </c>
      <c r="C182" s="10" t="s">
        <v>388</v>
      </c>
      <c r="D182" s="10" t="s">
        <v>439</v>
      </c>
      <c r="E182" s="55">
        <v>2532</v>
      </c>
    </row>
    <row r="183" spans="1:5" ht="49.5">
      <c r="A183" s="34">
        <v>4495</v>
      </c>
      <c r="B183" s="43">
        <v>43091</v>
      </c>
      <c r="C183" s="10" t="s">
        <v>392</v>
      </c>
      <c r="D183" s="94" t="s">
        <v>440</v>
      </c>
      <c r="E183" s="55">
        <v>63</v>
      </c>
    </row>
    <row r="184" spans="1:5" ht="66">
      <c r="A184" s="34">
        <v>4509</v>
      </c>
      <c r="B184" s="43">
        <v>43091</v>
      </c>
      <c r="C184" s="10" t="s">
        <v>393</v>
      </c>
      <c r="D184" s="94" t="s">
        <v>440</v>
      </c>
      <c r="E184" s="55">
        <v>63</v>
      </c>
    </row>
    <row r="185" spans="1:5" ht="49.5">
      <c r="A185" s="34">
        <v>4521</v>
      </c>
      <c r="B185" s="43">
        <v>43091</v>
      </c>
      <c r="C185" s="10" t="s">
        <v>394</v>
      </c>
      <c r="D185" s="94" t="s">
        <v>440</v>
      </c>
      <c r="E185" s="55">
        <v>63</v>
      </c>
    </row>
    <row r="186" spans="1:5" ht="49.5">
      <c r="A186" s="34">
        <v>4519</v>
      </c>
      <c r="B186" s="43">
        <v>43091</v>
      </c>
      <c r="C186" s="10" t="s">
        <v>379</v>
      </c>
      <c r="D186" s="10" t="s">
        <v>439</v>
      </c>
      <c r="E186" s="55">
        <v>131</v>
      </c>
    </row>
    <row r="187" spans="1:5" ht="66">
      <c r="A187" s="34">
        <v>4507</v>
      </c>
      <c r="B187" s="43">
        <v>43091</v>
      </c>
      <c r="C187" s="10" t="s">
        <v>381</v>
      </c>
      <c r="D187" s="10" t="s">
        <v>439</v>
      </c>
      <c r="E187" s="55">
        <v>181</v>
      </c>
    </row>
    <row r="188" spans="1:5" ht="66">
      <c r="A188" s="34">
        <v>4493</v>
      </c>
      <c r="B188" s="43">
        <v>43091</v>
      </c>
      <c r="C188" s="10" t="s">
        <v>383</v>
      </c>
      <c r="D188" s="10" t="s">
        <v>439</v>
      </c>
      <c r="E188" s="55">
        <v>297</v>
      </c>
    </row>
    <row r="189" spans="1:5" ht="49.5">
      <c r="A189" s="34">
        <v>4502</v>
      </c>
      <c r="B189" s="43">
        <v>43091</v>
      </c>
      <c r="C189" s="10" t="s">
        <v>399</v>
      </c>
      <c r="D189" s="94" t="s">
        <v>440</v>
      </c>
      <c r="E189" s="55">
        <v>356</v>
      </c>
    </row>
    <row r="190" spans="1:5" ht="66">
      <c r="A190" s="34">
        <v>4515</v>
      </c>
      <c r="B190" s="43">
        <v>43091</v>
      </c>
      <c r="C190" s="10" t="s">
        <v>400</v>
      </c>
      <c r="D190" s="94" t="s">
        <v>440</v>
      </c>
      <c r="E190" s="55">
        <v>356</v>
      </c>
    </row>
    <row r="191" spans="1:5" ht="49.5">
      <c r="A191" s="34">
        <v>4527</v>
      </c>
      <c r="B191" s="43">
        <v>43091</v>
      </c>
      <c r="C191" s="10" t="s">
        <v>401</v>
      </c>
      <c r="D191" s="94" t="s">
        <v>440</v>
      </c>
      <c r="E191" s="55">
        <v>356</v>
      </c>
    </row>
    <row r="192" spans="1:5" ht="49.5">
      <c r="A192" s="34">
        <v>4525</v>
      </c>
      <c r="B192" s="43">
        <v>43091</v>
      </c>
      <c r="C192" s="10" t="s">
        <v>385</v>
      </c>
      <c r="D192" s="10" t="s">
        <v>439</v>
      </c>
      <c r="E192" s="55">
        <v>743</v>
      </c>
    </row>
    <row r="193" spans="1:5" ht="66">
      <c r="A193" s="34">
        <v>4513</v>
      </c>
      <c r="B193" s="43">
        <v>43091</v>
      </c>
      <c r="C193" s="10" t="s">
        <v>381</v>
      </c>
      <c r="D193" s="10" t="s">
        <v>439</v>
      </c>
      <c r="E193" s="55">
        <v>1029</v>
      </c>
    </row>
    <row r="194" spans="1:5" ht="66">
      <c r="A194" s="34">
        <v>4500</v>
      </c>
      <c r="B194" s="43">
        <v>43091</v>
      </c>
      <c r="C194" s="10" t="s">
        <v>388</v>
      </c>
      <c r="D194" s="10" t="s">
        <v>439</v>
      </c>
      <c r="E194" s="55">
        <v>1684</v>
      </c>
    </row>
    <row r="195" spans="1:5" ht="49.5">
      <c r="A195" s="34">
        <v>4519</v>
      </c>
      <c r="B195" s="43">
        <v>43091</v>
      </c>
      <c r="C195" s="10" t="s">
        <v>379</v>
      </c>
      <c r="D195" s="10" t="s">
        <v>439</v>
      </c>
      <c r="E195" s="55">
        <v>96</v>
      </c>
    </row>
    <row r="196" spans="1:5" ht="66">
      <c r="A196" s="34">
        <v>4507</v>
      </c>
      <c r="B196" s="43">
        <v>43091</v>
      </c>
      <c r="C196" s="10" t="s">
        <v>381</v>
      </c>
      <c r="D196" s="10" t="s">
        <v>439</v>
      </c>
      <c r="E196" s="55">
        <v>121</v>
      </c>
    </row>
    <row r="197" spans="1:5" ht="66">
      <c r="A197" s="34">
        <v>4493</v>
      </c>
      <c r="B197" s="43">
        <v>43091</v>
      </c>
      <c r="C197" s="10" t="s">
        <v>383</v>
      </c>
      <c r="D197" s="10" t="s">
        <v>439</v>
      </c>
      <c r="E197" s="55">
        <v>178</v>
      </c>
    </row>
    <row r="198" spans="1:5" ht="49.5">
      <c r="A198" s="34">
        <v>4525</v>
      </c>
      <c r="B198" s="43">
        <v>43091</v>
      </c>
      <c r="C198" s="10" t="s">
        <v>385</v>
      </c>
      <c r="D198" s="10" t="s">
        <v>439</v>
      </c>
      <c r="E198" s="55">
        <v>544</v>
      </c>
    </row>
    <row r="199" spans="1:5" ht="66">
      <c r="A199" s="34">
        <v>4513</v>
      </c>
      <c r="B199" s="43">
        <v>43091</v>
      </c>
      <c r="C199" s="10" t="s">
        <v>381</v>
      </c>
      <c r="D199" s="10" t="s">
        <v>439</v>
      </c>
      <c r="E199" s="55">
        <v>685</v>
      </c>
    </row>
    <row r="200" spans="1:5" ht="66">
      <c r="A200" s="34">
        <v>4500</v>
      </c>
      <c r="B200" s="43">
        <v>43091</v>
      </c>
      <c r="C200" s="10" t="s">
        <v>388</v>
      </c>
      <c r="D200" s="10" t="s">
        <v>439</v>
      </c>
      <c r="E200" s="55">
        <v>1009</v>
      </c>
    </row>
    <row r="201" spans="1:5" ht="49.5">
      <c r="A201" s="34">
        <v>4519</v>
      </c>
      <c r="B201" s="43">
        <v>43091</v>
      </c>
      <c r="C201" s="10" t="s">
        <v>379</v>
      </c>
      <c r="D201" s="10" t="s">
        <v>439</v>
      </c>
      <c r="E201" s="55">
        <v>102</v>
      </c>
    </row>
    <row r="202" spans="1:5" ht="66">
      <c r="A202" s="34">
        <v>4507</v>
      </c>
      <c r="B202" s="43">
        <v>43091</v>
      </c>
      <c r="C202" s="10" t="s">
        <v>381</v>
      </c>
      <c r="D202" s="10" t="s">
        <v>439</v>
      </c>
      <c r="E202" s="55">
        <v>129</v>
      </c>
    </row>
    <row r="203" spans="1:5" ht="66">
      <c r="A203" s="34">
        <v>4493</v>
      </c>
      <c r="B203" s="43">
        <v>43091</v>
      </c>
      <c r="C203" s="10" t="s">
        <v>383</v>
      </c>
      <c r="D203" s="10" t="s">
        <v>439</v>
      </c>
      <c r="E203" s="55">
        <v>190</v>
      </c>
    </row>
    <row r="204" spans="1:5" ht="49.5">
      <c r="A204" s="34">
        <v>4525</v>
      </c>
      <c r="B204" s="43">
        <v>43091</v>
      </c>
      <c r="C204" s="10" t="s">
        <v>385</v>
      </c>
      <c r="D204" s="10" t="s">
        <v>439</v>
      </c>
      <c r="E204" s="55">
        <v>576</v>
      </c>
    </row>
    <row r="205" spans="1:5" ht="66">
      <c r="A205" s="34">
        <v>4513</v>
      </c>
      <c r="B205" s="43">
        <v>43091</v>
      </c>
      <c r="C205" s="10" t="s">
        <v>381</v>
      </c>
      <c r="D205" s="10" t="s">
        <v>439</v>
      </c>
      <c r="E205" s="55">
        <v>724</v>
      </c>
    </row>
    <row r="206" spans="1:5" ht="66">
      <c r="A206" s="34">
        <v>4500</v>
      </c>
      <c r="B206" s="43">
        <v>43091</v>
      </c>
      <c r="C206" s="10" t="s">
        <v>388</v>
      </c>
      <c r="D206" s="10" t="s">
        <v>439</v>
      </c>
      <c r="E206" s="55">
        <v>1066</v>
      </c>
    </row>
    <row r="207" spans="1:5" ht="49.5">
      <c r="A207" s="34">
        <v>4519</v>
      </c>
      <c r="B207" s="43">
        <v>43091</v>
      </c>
      <c r="C207" s="10" t="s">
        <v>379</v>
      </c>
      <c r="D207" s="10" t="s">
        <v>439</v>
      </c>
      <c r="E207" s="55">
        <v>2</v>
      </c>
    </row>
    <row r="208" spans="1:5" ht="66">
      <c r="A208" s="34">
        <v>4507</v>
      </c>
      <c r="B208" s="43">
        <v>43091</v>
      </c>
      <c r="C208" s="10" t="s">
        <v>381</v>
      </c>
      <c r="D208" s="10" t="s">
        <v>439</v>
      </c>
      <c r="E208" s="55">
        <v>3</v>
      </c>
    </row>
    <row r="209" spans="1:5" ht="66">
      <c r="A209" s="34">
        <v>4493</v>
      </c>
      <c r="B209" s="43">
        <v>43091</v>
      </c>
      <c r="C209" s="10" t="s">
        <v>383</v>
      </c>
      <c r="D209" s="10" t="s">
        <v>439</v>
      </c>
      <c r="E209" s="55">
        <v>4</v>
      </c>
    </row>
    <row r="210" spans="1:5" ht="49.5">
      <c r="A210" s="34">
        <v>4525</v>
      </c>
      <c r="B210" s="43">
        <v>43091</v>
      </c>
      <c r="C210" s="10" t="s">
        <v>385</v>
      </c>
      <c r="D210" s="10" t="s">
        <v>439</v>
      </c>
      <c r="E210" s="55">
        <v>11</v>
      </c>
    </row>
    <row r="211" spans="1:5" ht="66">
      <c r="A211" s="34">
        <v>4513</v>
      </c>
      <c r="B211" s="43">
        <v>43091</v>
      </c>
      <c r="C211" s="10" t="s">
        <v>381</v>
      </c>
      <c r="D211" s="10" t="s">
        <v>439</v>
      </c>
      <c r="E211" s="55">
        <v>16</v>
      </c>
    </row>
    <row r="212" spans="1:5" ht="66">
      <c r="A212" s="34">
        <v>4500</v>
      </c>
      <c r="B212" s="43">
        <v>43091</v>
      </c>
      <c r="C212" s="10" t="s">
        <v>388</v>
      </c>
      <c r="D212" s="10" t="s">
        <v>439</v>
      </c>
      <c r="E212" s="55">
        <v>25</v>
      </c>
    </row>
    <row r="213" spans="1:5" ht="49.5">
      <c r="A213" s="34">
        <v>4519</v>
      </c>
      <c r="B213" s="43">
        <v>43091</v>
      </c>
      <c r="C213" s="10" t="s">
        <v>379</v>
      </c>
      <c r="D213" s="10" t="s">
        <v>439</v>
      </c>
      <c r="E213" s="55">
        <v>11</v>
      </c>
    </row>
    <row r="214" spans="1:5" ht="66">
      <c r="A214" s="34">
        <v>4507</v>
      </c>
      <c r="B214" s="43">
        <v>43091</v>
      </c>
      <c r="C214" s="10" t="s">
        <v>381</v>
      </c>
      <c r="D214" s="10" t="s">
        <v>439</v>
      </c>
      <c r="E214" s="55">
        <v>15</v>
      </c>
    </row>
    <row r="215" spans="1:5" ht="66">
      <c r="A215" s="34">
        <v>4493</v>
      </c>
      <c r="B215" s="43">
        <v>43091</v>
      </c>
      <c r="C215" s="10" t="s">
        <v>383</v>
      </c>
      <c r="D215" s="10" t="s">
        <v>439</v>
      </c>
      <c r="E215" s="55">
        <v>24</v>
      </c>
    </row>
    <row r="216" spans="1:5" ht="49.5">
      <c r="A216" s="34">
        <v>4525</v>
      </c>
      <c r="B216" s="43">
        <v>43091</v>
      </c>
      <c r="C216" s="10" t="s">
        <v>385</v>
      </c>
      <c r="D216" s="10" t="s">
        <v>439</v>
      </c>
      <c r="E216" s="55">
        <v>60</v>
      </c>
    </row>
    <row r="217" spans="1:5" ht="66">
      <c r="A217" s="34">
        <v>4513</v>
      </c>
      <c r="B217" s="43">
        <v>43091</v>
      </c>
      <c r="C217" s="10" t="s">
        <v>381</v>
      </c>
      <c r="D217" s="10" t="s">
        <v>439</v>
      </c>
      <c r="E217" s="55">
        <v>83</v>
      </c>
    </row>
    <row r="218" spans="1:5" ht="66">
      <c r="A218" s="34">
        <v>4500</v>
      </c>
      <c r="B218" s="43">
        <v>43091</v>
      </c>
      <c r="C218" s="10" t="s">
        <v>388</v>
      </c>
      <c r="D218" s="10" t="s">
        <v>439</v>
      </c>
      <c r="E218" s="55">
        <v>136</v>
      </c>
    </row>
    <row r="219" spans="1:5" ht="49.5">
      <c r="A219" s="34">
        <v>4519</v>
      </c>
      <c r="B219" s="43">
        <v>43091</v>
      </c>
      <c r="C219" s="10" t="s">
        <v>379</v>
      </c>
      <c r="D219" s="10" t="s">
        <v>439</v>
      </c>
      <c r="E219" s="55">
        <v>6</v>
      </c>
    </row>
    <row r="220" spans="1:5" ht="66">
      <c r="A220" s="34">
        <v>4507</v>
      </c>
      <c r="B220" s="43">
        <v>43091</v>
      </c>
      <c r="C220" s="10" t="s">
        <v>381</v>
      </c>
      <c r="D220" s="10" t="s">
        <v>439</v>
      </c>
      <c r="E220" s="55">
        <v>9</v>
      </c>
    </row>
    <row r="221" spans="1:5" ht="66">
      <c r="A221" s="34">
        <v>4493</v>
      </c>
      <c r="B221" s="43">
        <v>43091</v>
      </c>
      <c r="C221" s="10" t="s">
        <v>383</v>
      </c>
      <c r="D221" s="10" t="s">
        <v>439</v>
      </c>
      <c r="E221" s="55">
        <v>14</v>
      </c>
    </row>
    <row r="222" spans="1:5" ht="49.5">
      <c r="A222" s="34">
        <v>4525</v>
      </c>
      <c r="B222" s="43">
        <v>43091</v>
      </c>
      <c r="C222" s="10" t="s">
        <v>385</v>
      </c>
      <c r="D222" s="10" t="s">
        <v>439</v>
      </c>
      <c r="E222" s="55">
        <v>35</v>
      </c>
    </row>
    <row r="223" spans="1:5" ht="66">
      <c r="A223" s="34">
        <v>4513</v>
      </c>
      <c r="B223" s="43">
        <v>43091</v>
      </c>
      <c r="C223" s="10" t="s">
        <v>381</v>
      </c>
      <c r="D223" s="10" t="s">
        <v>439</v>
      </c>
      <c r="E223" s="55">
        <v>49</v>
      </c>
    </row>
    <row r="224" spans="1:5" ht="66">
      <c r="A224" s="34">
        <v>4500</v>
      </c>
      <c r="B224" s="43">
        <v>43091</v>
      </c>
      <c r="C224" s="10" t="s">
        <v>388</v>
      </c>
      <c r="D224" s="10" t="s">
        <v>439</v>
      </c>
      <c r="E224" s="55">
        <v>80</v>
      </c>
    </row>
    <row r="225" spans="1:5" ht="49.5">
      <c r="A225" s="34">
        <v>4519</v>
      </c>
      <c r="B225" s="43">
        <v>43091</v>
      </c>
      <c r="C225" s="10" t="s">
        <v>379</v>
      </c>
      <c r="D225" s="10" t="s">
        <v>439</v>
      </c>
      <c r="E225" s="55">
        <v>6</v>
      </c>
    </row>
    <row r="226" spans="1:5" ht="66">
      <c r="A226" s="34">
        <v>4507</v>
      </c>
      <c r="B226" s="43">
        <v>43091</v>
      </c>
      <c r="C226" s="10" t="s">
        <v>381</v>
      </c>
      <c r="D226" s="10" t="s">
        <v>439</v>
      </c>
      <c r="E226" s="55">
        <v>9</v>
      </c>
    </row>
    <row r="227" spans="1:5" ht="66">
      <c r="A227" s="34">
        <v>4493</v>
      </c>
      <c r="B227" s="43">
        <v>43091</v>
      </c>
      <c r="C227" s="10" t="s">
        <v>383</v>
      </c>
      <c r="D227" s="10" t="s">
        <v>439</v>
      </c>
      <c r="E227" s="55">
        <v>14</v>
      </c>
    </row>
    <row r="228" spans="1:5" ht="49.5">
      <c r="A228" s="34">
        <v>4525</v>
      </c>
      <c r="B228" s="43">
        <v>43091</v>
      </c>
      <c r="C228" s="10" t="s">
        <v>385</v>
      </c>
      <c r="D228" s="10" t="s">
        <v>439</v>
      </c>
      <c r="E228" s="55">
        <v>35</v>
      </c>
    </row>
    <row r="229" spans="1:5" ht="66">
      <c r="A229" s="34">
        <v>4513</v>
      </c>
      <c r="B229" s="43">
        <v>43091</v>
      </c>
      <c r="C229" s="10" t="s">
        <v>381</v>
      </c>
      <c r="D229" s="10" t="s">
        <v>439</v>
      </c>
      <c r="E229" s="55">
        <v>49</v>
      </c>
    </row>
    <row r="230" spans="1:5" ht="66">
      <c r="A230" s="34">
        <v>4500</v>
      </c>
      <c r="B230" s="43">
        <v>43091</v>
      </c>
      <c r="C230" s="10" t="s">
        <v>388</v>
      </c>
      <c r="D230" s="10" t="s">
        <v>439</v>
      </c>
      <c r="E230" s="55">
        <v>79</v>
      </c>
    </row>
    <row r="231" spans="1:5" ht="49.5">
      <c r="A231" s="34">
        <v>4520</v>
      </c>
      <c r="B231" s="43">
        <v>43091</v>
      </c>
      <c r="C231" s="10" t="s">
        <v>403</v>
      </c>
      <c r="D231" s="94" t="s">
        <v>78</v>
      </c>
      <c r="E231" s="55">
        <v>248</v>
      </c>
    </row>
    <row r="232" spans="1:5" ht="49.5">
      <c r="A232" s="34">
        <v>4508</v>
      </c>
      <c r="B232" s="43">
        <v>43091</v>
      </c>
      <c r="C232" s="10" t="s">
        <v>405</v>
      </c>
      <c r="D232" s="94" t="s">
        <v>78</v>
      </c>
      <c r="E232" s="55">
        <v>312</v>
      </c>
    </row>
    <row r="233" spans="1:5" ht="49.5">
      <c r="A233" s="34">
        <v>4494</v>
      </c>
      <c r="B233" s="43">
        <v>43091</v>
      </c>
      <c r="C233" s="10" t="s">
        <v>407</v>
      </c>
      <c r="D233" s="94" t="s">
        <v>78</v>
      </c>
      <c r="E233" s="55">
        <v>458</v>
      </c>
    </row>
    <row r="234" spans="1:5" ht="49.5">
      <c r="A234" s="34">
        <v>4526</v>
      </c>
      <c r="B234" s="43">
        <v>43091</v>
      </c>
      <c r="C234" s="10" t="s">
        <v>409</v>
      </c>
      <c r="D234" s="94" t="s">
        <v>78</v>
      </c>
      <c r="E234" s="55">
        <v>1399</v>
      </c>
    </row>
    <row r="235" spans="1:5" ht="49.5">
      <c r="A235" s="34">
        <v>4514</v>
      </c>
      <c r="B235" s="43">
        <v>43091</v>
      </c>
      <c r="C235" s="10" t="s">
        <v>411</v>
      </c>
      <c r="D235" s="94" t="s">
        <v>78</v>
      </c>
      <c r="E235" s="55">
        <v>1764</v>
      </c>
    </row>
    <row r="236" spans="1:5" ht="49.5">
      <c r="A236" s="34">
        <v>4501</v>
      </c>
      <c r="B236" s="43">
        <v>43091</v>
      </c>
      <c r="C236" s="10" t="s">
        <v>413</v>
      </c>
      <c r="D236" s="94" t="s">
        <v>78</v>
      </c>
      <c r="E236" s="55">
        <v>2596</v>
      </c>
    </row>
    <row r="237" spans="1:5" ht="49.5">
      <c r="A237" s="34">
        <v>4560</v>
      </c>
      <c r="B237" s="43">
        <v>43091</v>
      </c>
      <c r="C237" s="10" t="s">
        <v>420</v>
      </c>
      <c r="D237" s="94" t="s">
        <v>43</v>
      </c>
      <c r="E237" s="55">
        <v>32.85</v>
      </c>
    </row>
    <row r="238" spans="1:5" ht="49.5">
      <c r="A238" s="34">
        <v>4562</v>
      </c>
      <c r="B238" s="43">
        <v>43091</v>
      </c>
      <c r="C238" s="10" t="s">
        <v>421</v>
      </c>
      <c r="D238" s="94" t="s">
        <v>43</v>
      </c>
      <c r="E238" s="55">
        <v>54.75</v>
      </c>
    </row>
    <row r="239" spans="1:5" ht="49.5">
      <c r="A239" s="34">
        <v>4564</v>
      </c>
      <c r="B239" s="43">
        <v>43091</v>
      </c>
      <c r="C239" s="10" t="s">
        <v>422</v>
      </c>
      <c r="D239" s="94" t="s">
        <v>43</v>
      </c>
      <c r="E239" s="55">
        <v>54.75</v>
      </c>
    </row>
    <row r="240" spans="1:5" ht="49.5">
      <c r="A240" s="34">
        <v>4561</v>
      </c>
      <c r="B240" s="43">
        <v>43091</v>
      </c>
      <c r="C240" s="10" t="s">
        <v>420</v>
      </c>
      <c r="D240" s="94" t="s">
        <v>43</v>
      </c>
      <c r="E240" s="55">
        <v>186.15</v>
      </c>
    </row>
    <row r="241" spans="1:5" ht="66">
      <c r="A241" s="34">
        <v>4563</v>
      </c>
      <c r="B241" s="43">
        <v>43091</v>
      </c>
      <c r="C241" s="10" t="s">
        <v>426</v>
      </c>
      <c r="D241" s="94" t="s">
        <v>43</v>
      </c>
      <c r="E241" s="55">
        <v>310.25</v>
      </c>
    </row>
    <row r="242" spans="1:5" ht="49.5">
      <c r="A242" s="34">
        <v>4565</v>
      </c>
      <c r="B242" s="43">
        <v>43091</v>
      </c>
      <c r="C242" s="10" t="s">
        <v>427</v>
      </c>
      <c r="D242" s="94" t="s">
        <v>43</v>
      </c>
      <c r="E242" s="55">
        <v>310.25</v>
      </c>
    </row>
    <row r="243" spans="1:5">
      <c r="A243" s="14"/>
      <c r="B243" s="15"/>
      <c r="C243" s="16" t="s">
        <v>32</v>
      </c>
      <c r="D243" s="14"/>
      <c r="E243" s="41">
        <f>SUM(E7:E242)</f>
        <v>316733.81000000006</v>
      </c>
    </row>
  </sheetData>
  <sortState ref="A7:E237">
    <sortCondition ref="B7:B237"/>
  </sortState>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personal</vt:lpstr>
      <vt:lpstr>materiale cap 61.01</vt:lpstr>
      <vt:lpstr>materiale cap 54.01</vt:lpstr>
      <vt:lpstr>venituri proprii</vt:lpstr>
      <vt:lpstr>transferuri </vt:lpstr>
      <vt:lpstr>active nefinanciare- BS</vt:lpstr>
      <vt:lpstr>active nefinanciare- VP</vt:lpstr>
      <vt:lpstr>proiecte cap. 61.01</vt:lpstr>
      <vt:lpstr>proiecte cap. 61.08</vt:lpstr>
      <vt:lpstr>dipfie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2018-01-15T07:51:30Z</dcterms:modified>
</cp:coreProperties>
</file>