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5\08_August_2025\29.08.2025\"/>
    </mc:Choice>
  </mc:AlternateContent>
  <xr:revisionPtr revIDLastSave="0" documentId="13_ncr:1_{A834495B-4426-4ED8-A39B-21E33D54DF00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29.08.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39" i="1" l="1"/>
  <c r="B37" i="1"/>
  <c r="B32" i="1"/>
  <c r="B31" i="1"/>
  <c r="B30" i="1"/>
  <c r="B29" i="1"/>
  <c r="B67" i="1" l="1"/>
  <c r="B68" i="1"/>
  <c r="B66" i="1"/>
  <c r="B87" i="1"/>
  <c r="B65" i="1"/>
  <c r="B64" i="1"/>
  <c r="B45" i="1"/>
  <c r="B62" i="1"/>
  <c r="B61" i="1" l="1"/>
  <c r="B60" i="1"/>
  <c r="B15" i="1"/>
  <c r="B56" i="1"/>
  <c r="B58" i="1"/>
  <c r="B57" i="1"/>
  <c r="B54" i="1" l="1"/>
  <c r="B53" i="1" l="1"/>
  <c r="B51" i="1"/>
  <c r="B50" i="1"/>
</calcChain>
</file>

<file path=xl/sharedStrings.xml><?xml version="1.0" encoding="utf-8"?>
<sst xmlns="http://schemas.openxmlformats.org/spreadsheetml/2006/main" count="161" uniqueCount="100">
  <si>
    <t>SITUAȚIA</t>
  </si>
  <si>
    <t>SUMA PLĂTITĂ</t>
  </si>
  <si>
    <t>BENEFICIAR</t>
  </si>
  <si>
    <t>OBIECTIV</t>
  </si>
  <si>
    <t>DATA PLATII</t>
  </si>
  <si>
    <t xml:space="preserve">MINISTERUL DEZVOLTARII, LUCRARILOR PUBLICE SI ADMINISTRATIEI </t>
  </si>
  <si>
    <t>Nr. Crt.</t>
  </si>
  <si>
    <t>VENITURI  PROPRII</t>
  </si>
  <si>
    <t>MONITORUL OFICIAL</t>
  </si>
  <si>
    <t>Servicii publicare ordin</t>
  </si>
  <si>
    <t>PROIECTE CU FINANTARE DIN FONDURI EXTERNE NERAMBURSABILE</t>
  </si>
  <si>
    <t>SERVICIUL DE TELECOMUNICATII SPECIALE</t>
  </si>
  <si>
    <t>Cota parte utilitati</t>
  </si>
  <si>
    <t>WECO TMC</t>
  </si>
  <si>
    <t>AS COMPUTER</t>
  </si>
  <si>
    <t>Cheltuieli transport</t>
  </si>
  <si>
    <t>Servicii mentenanta</t>
  </si>
  <si>
    <t>VODAFONE ROMANIA</t>
  </si>
  <si>
    <t>Servicii telefonie</t>
  </si>
  <si>
    <t>CHELTUIELI PERSONAL</t>
  </si>
  <si>
    <t>Nr. crt.</t>
  </si>
  <si>
    <t>Personal MDRAP</t>
  </si>
  <si>
    <t>Buget de stat</t>
  </si>
  <si>
    <t>Impozit salarii, contributii etc.</t>
  </si>
  <si>
    <t>BUNURI SI SERVICII</t>
  </si>
  <si>
    <t>PERSONAL MDLPA</t>
  </si>
  <si>
    <t>Deplasari interne</t>
  </si>
  <si>
    <t>Drepturi salariale iulie 2025</t>
  </si>
  <si>
    <t>DIGITAL ARCHIVING</t>
  </si>
  <si>
    <t>Servicii arhivare</t>
  </si>
  <si>
    <t>TRANSFERURI</t>
  </si>
  <si>
    <t>I.N.A.</t>
  </si>
  <si>
    <t>Transfer subventie I.N.A.</t>
  </si>
  <si>
    <t>TRAVEL TIME</t>
  </si>
  <si>
    <t>C.N. IMPRIMERIA NATIONALA</t>
  </si>
  <si>
    <t>Certificate atestare</t>
  </si>
  <si>
    <t>U.T.C. BUCURESTI</t>
  </si>
  <si>
    <t>Servicii revizuire reglemantari</t>
  </si>
  <si>
    <t>MINISTERUL MEDIULUI</t>
  </si>
  <si>
    <t>OMV PETROL</t>
  </si>
  <si>
    <t>Achizitie carburant</t>
  </si>
  <si>
    <t>ORANGE ROMANIA</t>
  </si>
  <si>
    <t>SDA SERVICII DEPOZITARE</t>
  </si>
  <si>
    <t>PARLAMENTUL ROMANIEI</t>
  </si>
  <si>
    <t>APA NOVA</t>
  </si>
  <si>
    <t>Consum apa rece</t>
  </si>
  <si>
    <t>Servicii depozitare</t>
  </si>
  <si>
    <t>STREAM NETWORKS</t>
  </si>
  <si>
    <t>Achizitie mijloace fixe</t>
  </si>
  <si>
    <t>RAPID PARCEL DELIVERY</t>
  </si>
  <si>
    <t>BUGETUL DE STAT</t>
  </si>
  <si>
    <t>Cota handicap iulie 2025</t>
  </si>
  <si>
    <t>C.N.I.</t>
  </si>
  <si>
    <t>Transfer subventie C.N.I.</t>
  </si>
  <si>
    <t>KONSCHAFT</t>
  </si>
  <si>
    <t>Servicii furnizare platforma</t>
  </si>
  <si>
    <t>LINEUP WAVE</t>
  </si>
  <si>
    <t>Servicii organizare</t>
  </si>
  <si>
    <t>ADVANCED TECHNOLOGY</t>
  </si>
  <si>
    <t>UNICERT</t>
  </si>
  <si>
    <t>Servicii audit</t>
  </si>
  <si>
    <t>FABI TOTAL</t>
  </si>
  <si>
    <t>Servicii intretinere</t>
  </si>
  <si>
    <t>OMV PETROM</t>
  </si>
  <si>
    <t>A.N.L.</t>
  </si>
  <si>
    <t>Transfer subventie A.N.L.</t>
  </si>
  <si>
    <t>CN POSTA ROMANA</t>
  </si>
  <si>
    <t>Servicii postale</t>
  </si>
  <si>
    <t>DIGI ROMANIA</t>
  </si>
  <si>
    <t>Servicii furnizare cablu</t>
  </si>
  <si>
    <t>MSG FACTORY</t>
  </si>
  <si>
    <t>Servicii monitorizare</t>
  </si>
  <si>
    <t>CERTSIGN</t>
  </si>
  <si>
    <t>PROSOFT</t>
  </si>
  <si>
    <t>Servicii asistenta</t>
  </si>
  <si>
    <t>HOLISUN</t>
  </si>
  <si>
    <t>MINISTERUL AFACERILOR INTERNE</t>
  </si>
  <si>
    <t>SALUBRIZARE SECTOR 5</t>
  </si>
  <si>
    <t>EXPERT COPY SERVICE</t>
  </si>
  <si>
    <t>Servicii colectare deseuri</t>
  </si>
  <si>
    <t>CAMPION BROKER</t>
  </si>
  <si>
    <t>Achizitie asigurare</t>
  </si>
  <si>
    <t>MIF DEVELOPMENT</t>
  </si>
  <si>
    <t>ANAHITA CAR</t>
  </si>
  <si>
    <t>Servicii intretinere autoturisme</t>
  </si>
  <si>
    <t>CENTRUL TERITORIAL DE CALCUL</t>
  </si>
  <si>
    <t>Servicii furnizare date</t>
  </si>
  <si>
    <t>ASSENSORUL</t>
  </si>
  <si>
    <t>Achizitie rovinieta</t>
  </si>
  <si>
    <t>MINISTERUL FINANTELOR</t>
  </si>
  <si>
    <t>ALL CONSULTING</t>
  </si>
  <si>
    <t>Servicii publicare ordine</t>
  </si>
  <si>
    <t>DITLS 5</t>
  </si>
  <si>
    <t>Taxa timbru</t>
  </si>
  <si>
    <t>Servicii securitatea muncii</t>
  </si>
  <si>
    <t>plăților efectuate in perioada 01-29.08.2025</t>
  </si>
  <si>
    <t>FIBROPT</t>
  </si>
  <si>
    <t>OLYMEL</t>
  </si>
  <si>
    <t>Servicii protocol</t>
  </si>
  <si>
    <t>CHROME COMPUTERS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</si>
</sst>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/>
    <xf numFmtId="4" fontId="11" fillId="0" borderId="1" xfId="0" applyNumberFormat="1" applyFont="1" applyBorder="1"/>
    <xf numFmtId="4" fontId="0" fillId="0" borderId="1" xfId="0" applyNumberFormat="1" applyFont="1" applyBorder="1"/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0" fillId="0" borderId="1" xfId="0" applyFont="1" applyBorder="1"/>
    <xf numFmtId="1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4" fontId="10" fillId="2" borderId="0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6" fillId="2" borderId="0" xfId="0" applyFont="1" applyFill="1" applyBorder="1" applyAlignment="1">
      <alignment horizontal="right" vertical="center" wrapText="1"/>
    </xf>
    <xf numFmtId="4" fontId="0" fillId="2" borderId="0" xfId="0" applyNumberFormat="1" applyFont="1" applyFill="1" applyBorder="1"/>
    <xf numFmtId="4" fontId="4" fillId="0" borderId="0" xfId="0" applyNumberFormat="1" applyFont="1" applyBorder="1"/>
    <xf numFmtId="0" fontId="4" fillId="2" borderId="0" xfId="0" applyFont="1" applyFill="1" applyBorder="1"/>
    <xf numFmtId="14" fontId="0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Normal="100" workbookViewId="0">
      <selection activeCell="A4" sqref="A4:D4"/>
    </sheetView>
  </sheetViews>
  <sheetFormatPr defaultRowHeight="12.75" x14ac:dyDescent="0.25"/>
  <cols>
    <col min="1" max="1" width="5" style="2" customWidth="1"/>
    <col min="2" max="2" width="15.42578125" style="4" customWidth="1"/>
    <col min="3" max="3" width="37.5703125" style="4" customWidth="1"/>
    <col min="4" max="4" width="36.7109375" style="4" customWidth="1"/>
    <col min="5" max="5" width="11.5703125" style="4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5" x14ac:dyDescent="0.25">
      <c r="A1" s="54" t="s">
        <v>5</v>
      </c>
      <c r="B1" s="54"/>
      <c r="C1" s="54"/>
      <c r="D1" s="54"/>
      <c r="E1" s="3"/>
    </row>
    <row r="2" spans="1:5" x14ac:dyDescent="0.25">
      <c r="A2" s="5"/>
      <c r="B2" s="6"/>
      <c r="E2" s="3"/>
    </row>
    <row r="3" spans="1:5" ht="15" x14ac:dyDescent="0.25">
      <c r="A3" s="55" t="s">
        <v>0</v>
      </c>
      <c r="B3" s="55"/>
      <c r="C3" s="55"/>
      <c r="D3" s="55"/>
      <c r="E3" s="3"/>
    </row>
    <row r="4" spans="1:5" ht="12" customHeight="1" x14ac:dyDescent="0.25">
      <c r="A4" s="55" t="s">
        <v>95</v>
      </c>
      <c r="B4" s="55"/>
      <c r="C4" s="55"/>
      <c r="D4" s="55"/>
      <c r="E4" s="3"/>
    </row>
    <row r="5" spans="1:5" ht="15" x14ac:dyDescent="0.25">
      <c r="A5" s="30"/>
      <c r="B5" s="30"/>
      <c r="C5" s="30"/>
      <c r="D5" s="30"/>
      <c r="E5" s="3"/>
    </row>
    <row r="6" spans="1:5" ht="15" x14ac:dyDescent="0.25">
      <c r="A6" s="56" t="s">
        <v>19</v>
      </c>
      <c r="B6" s="56"/>
      <c r="C6" s="32"/>
      <c r="D6" s="32"/>
      <c r="E6" s="3"/>
    </row>
    <row r="7" spans="1:5" ht="15" x14ac:dyDescent="0.25">
      <c r="A7" s="36"/>
      <c r="B7" s="36"/>
      <c r="C7" s="32"/>
      <c r="D7" s="32"/>
      <c r="E7" s="3"/>
    </row>
    <row r="8" spans="1:5" ht="30" x14ac:dyDescent="0.25">
      <c r="A8" s="33" t="s">
        <v>20</v>
      </c>
      <c r="B8" s="7" t="s">
        <v>1</v>
      </c>
      <c r="C8" s="8" t="s">
        <v>2</v>
      </c>
      <c r="D8" s="8" t="s">
        <v>3</v>
      </c>
      <c r="E8" s="8" t="s">
        <v>4</v>
      </c>
    </row>
    <row r="9" spans="1:5" ht="15" x14ac:dyDescent="0.25">
      <c r="A9" s="18">
        <v>1</v>
      </c>
      <c r="B9" s="12">
        <v>4847853</v>
      </c>
      <c r="C9" s="19" t="s">
        <v>21</v>
      </c>
      <c r="D9" s="10" t="s">
        <v>27</v>
      </c>
      <c r="E9" s="20">
        <v>45881</v>
      </c>
    </row>
    <row r="10" spans="1:5" ht="15" x14ac:dyDescent="0.25">
      <c r="A10" s="18">
        <v>2</v>
      </c>
      <c r="B10" s="12">
        <v>3730924</v>
      </c>
      <c r="C10" s="19" t="s">
        <v>22</v>
      </c>
      <c r="D10" s="10" t="s">
        <v>23</v>
      </c>
      <c r="E10" s="20">
        <v>45881</v>
      </c>
    </row>
    <row r="11" spans="1:5" ht="15" x14ac:dyDescent="0.25">
      <c r="A11" s="30"/>
      <c r="B11" s="30"/>
      <c r="C11" s="30"/>
      <c r="D11" s="30"/>
      <c r="E11" s="3"/>
    </row>
    <row r="12" spans="1:5" ht="12" customHeight="1" x14ac:dyDescent="0.25">
      <c r="A12" s="56" t="s">
        <v>24</v>
      </c>
      <c r="B12" s="56"/>
      <c r="C12" s="56"/>
      <c r="D12" s="56"/>
      <c r="E12" s="34"/>
    </row>
    <row r="13" spans="1:5" ht="33.75" customHeight="1" x14ac:dyDescent="0.25">
      <c r="A13" s="33" t="s">
        <v>6</v>
      </c>
      <c r="B13" s="7" t="s">
        <v>1</v>
      </c>
      <c r="C13" s="8" t="s">
        <v>2</v>
      </c>
      <c r="D13" s="9" t="s">
        <v>3</v>
      </c>
      <c r="E13" s="8" t="s">
        <v>4</v>
      </c>
    </row>
    <row r="14" spans="1:5" ht="15.75" customHeight="1" x14ac:dyDescent="0.25">
      <c r="A14" s="35">
        <v>1</v>
      </c>
      <c r="B14" s="11">
        <v>1810.78</v>
      </c>
      <c r="C14" s="19" t="s">
        <v>38</v>
      </c>
      <c r="D14" s="10" t="s">
        <v>12</v>
      </c>
      <c r="E14" s="20">
        <v>45881</v>
      </c>
    </row>
    <row r="15" spans="1:5" ht="15.75" customHeight="1" x14ac:dyDescent="0.25">
      <c r="A15" s="35">
        <v>2</v>
      </c>
      <c r="B15" s="11">
        <f>2731.44+10.41</f>
        <v>2741.85</v>
      </c>
      <c r="C15" s="19" t="s">
        <v>43</v>
      </c>
      <c r="D15" s="10" t="s">
        <v>12</v>
      </c>
      <c r="E15" s="20">
        <v>45882</v>
      </c>
    </row>
    <row r="16" spans="1:5" ht="15.75" customHeight="1" x14ac:dyDescent="0.25">
      <c r="A16" s="35">
        <v>3</v>
      </c>
      <c r="B16" s="11">
        <v>1013.63</v>
      </c>
      <c r="C16" s="19" t="s">
        <v>44</v>
      </c>
      <c r="D16" s="10" t="s">
        <v>45</v>
      </c>
      <c r="E16" s="20">
        <v>45889</v>
      </c>
    </row>
    <row r="17" spans="1:5" ht="15.75" customHeight="1" x14ac:dyDescent="0.25">
      <c r="A17" s="35">
        <v>4</v>
      </c>
      <c r="B17" s="11">
        <v>954</v>
      </c>
      <c r="C17" s="19" t="s">
        <v>17</v>
      </c>
      <c r="D17" s="10" t="s">
        <v>18</v>
      </c>
      <c r="E17" s="20">
        <v>45889</v>
      </c>
    </row>
    <row r="18" spans="1:5" ht="15.75" customHeight="1" x14ac:dyDescent="0.25">
      <c r="A18" s="35">
        <v>5</v>
      </c>
      <c r="B18" s="11">
        <v>82620</v>
      </c>
      <c r="C18" s="19" t="s">
        <v>50</v>
      </c>
      <c r="D18" s="10" t="s">
        <v>51</v>
      </c>
      <c r="E18" s="20">
        <v>45890</v>
      </c>
    </row>
    <row r="19" spans="1:5" ht="15.75" customHeight="1" x14ac:dyDescent="0.25">
      <c r="A19" s="35">
        <v>6</v>
      </c>
      <c r="B19" s="11">
        <v>324.27</v>
      </c>
      <c r="C19" s="19" t="s">
        <v>17</v>
      </c>
      <c r="D19" s="10" t="s">
        <v>18</v>
      </c>
      <c r="E19" s="20">
        <v>45891</v>
      </c>
    </row>
    <row r="20" spans="1:5" ht="15.75" customHeight="1" x14ac:dyDescent="0.25">
      <c r="A20" s="35">
        <v>7</v>
      </c>
      <c r="B20" s="11">
        <v>603.54</v>
      </c>
      <c r="C20" s="19" t="s">
        <v>41</v>
      </c>
      <c r="D20" s="10" t="s">
        <v>18</v>
      </c>
      <c r="E20" s="20">
        <v>45891</v>
      </c>
    </row>
    <row r="21" spans="1:5" ht="15.75" customHeight="1" x14ac:dyDescent="0.25">
      <c r="A21" s="35">
        <v>8</v>
      </c>
      <c r="B21" s="11">
        <v>59500</v>
      </c>
      <c r="C21" s="19" t="s">
        <v>58</v>
      </c>
      <c r="D21" s="10" t="s">
        <v>16</v>
      </c>
      <c r="E21" s="20">
        <v>45894</v>
      </c>
    </row>
    <row r="22" spans="1:5" ht="15.75" customHeight="1" x14ac:dyDescent="0.25">
      <c r="A22" s="35">
        <v>9</v>
      </c>
      <c r="B22" s="11">
        <v>8211</v>
      </c>
      <c r="C22" s="19" t="s">
        <v>59</v>
      </c>
      <c r="D22" s="10" t="s">
        <v>60</v>
      </c>
      <c r="E22" s="20">
        <v>45894</v>
      </c>
    </row>
    <row r="23" spans="1:5" ht="15.75" customHeight="1" x14ac:dyDescent="0.25">
      <c r="A23" s="35">
        <v>10</v>
      </c>
      <c r="B23" s="11">
        <v>26416.34</v>
      </c>
      <c r="C23" s="19" t="s">
        <v>63</v>
      </c>
      <c r="D23" s="10" t="s">
        <v>40</v>
      </c>
      <c r="E23" s="20">
        <v>45895</v>
      </c>
    </row>
    <row r="24" spans="1:5" ht="15.75" customHeight="1" x14ac:dyDescent="0.25">
      <c r="A24" s="35">
        <v>11</v>
      </c>
      <c r="B24" s="11">
        <v>1583.5</v>
      </c>
      <c r="C24" s="19" t="s">
        <v>66</v>
      </c>
      <c r="D24" s="10" t="s">
        <v>67</v>
      </c>
      <c r="E24" s="20">
        <v>45896</v>
      </c>
    </row>
    <row r="25" spans="1:5" ht="15.75" customHeight="1" x14ac:dyDescent="0.25">
      <c r="A25" s="35">
        <v>12</v>
      </c>
      <c r="B25" s="11">
        <v>598</v>
      </c>
      <c r="C25" s="19" t="s">
        <v>68</v>
      </c>
      <c r="D25" s="10" t="s">
        <v>69</v>
      </c>
      <c r="E25" s="20">
        <v>45896</v>
      </c>
    </row>
    <row r="26" spans="1:5" ht="15.75" customHeight="1" x14ac:dyDescent="0.25">
      <c r="A26" s="35">
        <v>13</v>
      </c>
      <c r="B26" s="11">
        <v>55715.48</v>
      </c>
      <c r="C26" s="19" t="s">
        <v>61</v>
      </c>
      <c r="D26" s="10" t="s">
        <v>62</v>
      </c>
      <c r="E26" s="20">
        <v>45896</v>
      </c>
    </row>
    <row r="27" spans="1:5" ht="15.75" customHeight="1" x14ac:dyDescent="0.25">
      <c r="A27" s="35">
        <v>14</v>
      </c>
      <c r="B27" s="11">
        <v>2937.5</v>
      </c>
      <c r="C27" s="19" t="s">
        <v>70</v>
      </c>
      <c r="D27" s="10" t="s">
        <v>71</v>
      </c>
      <c r="E27" s="20">
        <v>45896</v>
      </c>
    </row>
    <row r="28" spans="1:5" ht="15.75" customHeight="1" x14ac:dyDescent="0.25">
      <c r="A28" s="35">
        <v>15</v>
      </c>
      <c r="B28" s="11">
        <v>23601.56</v>
      </c>
      <c r="C28" s="19" t="s">
        <v>72</v>
      </c>
      <c r="D28" s="10" t="s">
        <v>46</v>
      </c>
      <c r="E28" s="20">
        <v>45896</v>
      </c>
    </row>
    <row r="29" spans="1:5" ht="15.75" customHeight="1" x14ac:dyDescent="0.25">
      <c r="A29" s="35">
        <v>16</v>
      </c>
      <c r="B29" s="11">
        <f>25.65+5669.69+50.47</f>
        <v>5745.8099999999995</v>
      </c>
      <c r="C29" s="19" t="s">
        <v>38</v>
      </c>
      <c r="D29" s="10" t="s">
        <v>12</v>
      </c>
      <c r="E29" s="20">
        <v>45897</v>
      </c>
    </row>
    <row r="30" spans="1:5" ht="15.75" customHeight="1" x14ac:dyDescent="0.25">
      <c r="A30" s="35">
        <v>17</v>
      </c>
      <c r="B30" s="11">
        <f>11448.45+8372.15+1135.08+1218.53+1260.4</f>
        <v>23434.61</v>
      </c>
      <c r="C30" s="19" t="s">
        <v>76</v>
      </c>
      <c r="D30" s="10" t="s">
        <v>12</v>
      </c>
      <c r="E30" s="20">
        <v>45897</v>
      </c>
    </row>
    <row r="31" spans="1:5" ht="15.75" customHeight="1" x14ac:dyDescent="0.25">
      <c r="A31" s="35">
        <v>18</v>
      </c>
      <c r="B31" s="11">
        <f>342.14+7288.19</f>
        <v>7630.33</v>
      </c>
      <c r="C31" s="19" t="s">
        <v>77</v>
      </c>
      <c r="D31" s="10" t="s">
        <v>79</v>
      </c>
      <c r="E31" s="20">
        <v>45897</v>
      </c>
    </row>
    <row r="32" spans="1:5" ht="15.75" customHeight="1" x14ac:dyDescent="0.25">
      <c r="A32" s="35">
        <v>19</v>
      </c>
      <c r="B32" s="11">
        <f>1307.67+34.51+34.51+34.51</f>
        <v>1411.2</v>
      </c>
      <c r="C32" s="19" t="s">
        <v>78</v>
      </c>
      <c r="D32" s="10" t="s">
        <v>16</v>
      </c>
      <c r="E32" s="20">
        <v>45897</v>
      </c>
    </row>
    <row r="33" spans="1:6" ht="15.75" customHeight="1" x14ac:dyDescent="0.25">
      <c r="A33" s="35">
        <v>20</v>
      </c>
      <c r="B33" s="11">
        <v>759.65</v>
      </c>
      <c r="C33" s="19" t="s">
        <v>80</v>
      </c>
      <c r="D33" s="10" t="s">
        <v>81</v>
      </c>
      <c r="E33" s="20">
        <v>45897</v>
      </c>
    </row>
    <row r="34" spans="1:6" ht="15.75" customHeight="1" x14ac:dyDescent="0.25">
      <c r="A34" s="35">
        <v>21</v>
      </c>
      <c r="B34" s="11">
        <v>33586.559999999998</v>
      </c>
      <c r="C34" s="19" t="s">
        <v>82</v>
      </c>
      <c r="D34" s="10" t="s">
        <v>16</v>
      </c>
      <c r="E34" s="20">
        <v>45897</v>
      </c>
    </row>
    <row r="35" spans="1:6" ht="15.75" customHeight="1" x14ac:dyDescent="0.25">
      <c r="A35" s="35">
        <v>22</v>
      </c>
      <c r="B35" s="11">
        <v>2832.2</v>
      </c>
      <c r="C35" s="19" t="s">
        <v>83</v>
      </c>
      <c r="D35" s="10" t="s">
        <v>84</v>
      </c>
      <c r="E35" s="20">
        <v>45897</v>
      </c>
    </row>
    <row r="36" spans="1:6" ht="15.75" customHeight="1" x14ac:dyDescent="0.25">
      <c r="A36" s="35">
        <v>23</v>
      </c>
      <c r="B36" s="11">
        <v>1071</v>
      </c>
      <c r="C36" s="19" t="s">
        <v>85</v>
      </c>
      <c r="D36" s="10" t="s">
        <v>86</v>
      </c>
      <c r="E36" s="20">
        <v>45897</v>
      </c>
    </row>
    <row r="37" spans="1:6" ht="15.75" customHeight="1" x14ac:dyDescent="0.25">
      <c r="A37" s="35">
        <v>24</v>
      </c>
      <c r="B37" s="11">
        <f>261.8+261.8+899.64+899.64+622.47</f>
        <v>2945.3500000000004</v>
      </c>
      <c r="C37" s="19" t="s">
        <v>87</v>
      </c>
      <c r="D37" s="10" t="s">
        <v>16</v>
      </c>
      <c r="E37" s="20">
        <v>45897</v>
      </c>
    </row>
    <row r="38" spans="1:6" ht="15.75" customHeight="1" x14ac:dyDescent="0.25">
      <c r="A38" s="35">
        <v>25</v>
      </c>
      <c r="B38" s="11">
        <v>141.87</v>
      </c>
      <c r="C38" s="19" t="s">
        <v>63</v>
      </c>
      <c r="D38" s="10" t="s">
        <v>88</v>
      </c>
      <c r="E38" s="20">
        <v>45897</v>
      </c>
    </row>
    <row r="39" spans="1:6" ht="15.75" customHeight="1" x14ac:dyDescent="0.25">
      <c r="A39" s="35">
        <v>26</v>
      </c>
      <c r="B39" s="11">
        <f>6751.76+6772.92</f>
        <v>13524.68</v>
      </c>
      <c r="C39" s="19" t="s">
        <v>89</v>
      </c>
      <c r="D39" s="10" t="s">
        <v>12</v>
      </c>
      <c r="E39" s="20">
        <v>45897</v>
      </c>
    </row>
    <row r="40" spans="1:6" ht="15.75" customHeight="1" x14ac:dyDescent="0.25">
      <c r="A40" s="35">
        <v>27</v>
      </c>
      <c r="B40" s="11">
        <v>892.5</v>
      </c>
      <c r="C40" s="19" t="s">
        <v>90</v>
      </c>
      <c r="D40" s="10" t="s">
        <v>94</v>
      </c>
      <c r="E40" s="20">
        <v>45897</v>
      </c>
    </row>
    <row r="41" spans="1:6" ht="15.75" customHeight="1" x14ac:dyDescent="0.25">
      <c r="A41" s="35">
        <v>28</v>
      </c>
      <c r="B41" s="11">
        <v>3352</v>
      </c>
      <c r="C41" s="19" t="s">
        <v>92</v>
      </c>
      <c r="D41" s="10" t="s">
        <v>93</v>
      </c>
      <c r="E41" s="20">
        <v>45897</v>
      </c>
    </row>
    <row r="42" spans="1:6" ht="15.75" customHeight="1" x14ac:dyDescent="0.25">
      <c r="A42" s="35">
        <v>29</v>
      </c>
      <c r="B42" s="11">
        <v>5751</v>
      </c>
      <c r="C42" s="19" t="s">
        <v>8</v>
      </c>
      <c r="D42" s="10" t="s">
        <v>91</v>
      </c>
      <c r="E42" s="20">
        <v>45897</v>
      </c>
    </row>
    <row r="43" spans="1:6" ht="15.75" customHeight="1" x14ac:dyDescent="0.25">
      <c r="A43" s="35">
        <v>30</v>
      </c>
      <c r="B43" s="11">
        <v>13908.72</v>
      </c>
      <c r="C43" s="19" t="s">
        <v>96</v>
      </c>
      <c r="D43" s="10" t="s">
        <v>16</v>
      </c>
      <c r="E43" s="20">
        <v>45898</v>
      </c>
    </row>
    <row r="44" spans="1:6" ht="15.75" customHeight="1" x14ac:dyDescent="0.25">
      <c r="A44" s="35">
        <v>31</v>
      </c>
      <c r="B44" s="11">
        <v>2217.8200000000002</v>
      </c>
      <c r="C44" s="19" t="s">
        <v>97</v>
      </c>
      <c r="D44" s="10" t="s">
        <v>98</v>
      </c>
      <c r="E44" s="20">
        <v>45898</v>
      </c>
    </row>
    <row r="45" spans="1:6" ht="16.5" customHeight="1" x14ac:dyDescent="0.25">
      <c r="A45" s="35">
        <v>32</v>
      </c>
      <c r="B45" s="11">
        <f>599.81+10573.18+6335.76</f>
        <v>17508.75</v>
      </c>
      <c r="C45" s="19" t="s">
        <v>25</v>
      </c>
      <c r="D45" s="10" t="s">
        <v>26</v>
      </c>
      <c r="E45" s="20"/>
    </row>
    <row r="46" spans="1:6" ht="12" customHeight="1" x14ac:dyDescent="0.25">
      <c r="A46" s="47"/>
      <c r="B46" s="48"/>
      <c r="C46" s="49"/>
      <c r="D46" s="50"/>
      <c r="E46" s="51"/>
    </row>
    <row r="47" spans="1:6" ht="17.25" customHeight="1" x14ac:dyDescent="0.25">
      <c r="A47" s="24" t="s">
        <v>10</v>
      </c>
      <c r="B47" s="21"/>
      <c r="C47" s="21"/>
      <c r="D47" s="21"/>
      <c r="E47" s="13"/>
      <c r="F47" s="22"/>
    </row>
    <row r="48" spans="1:6" s="23" customFormat="1" ht="15" x14ac:dyDescent="0.25">
      <c r="A48" s="21"/>
      <c r="B48" s="21"/>
      <c r="C48" s="21"/>
      <c r="D48" s="21"/>
      <c r="E48" s="13"/>
      <c r="F48" s="22"/>
    </row>
    <row r="49" spans="1:5" ht="30" x14ac:dyDescent="0.25">
      <c r="A49" s="25" t="s">
        <v>6</v>
      </c>
      <c r="B49" s="26" t="s">
        <v>1</v>
      </c>
      <c r="C49" s="27" t="s">
        <v>2</v>
      </c>
      <c r="D49" s="28" t="s">
        <v>3</v>
      </c>
      <c r="E49" s="29" t="s">
        <v>4</v>
      </c>
    </row>
    <row r="50" spans="1:5" ht="15" x14ac:dyDescent="0.25">
      <c r="A50" s="18">
        <v>1</v>
      </c>
      <c r="B50" s="11">
        <f>202.18+424.67+558.23+540.64+878.3+887.78</f>
        <v>3491.7999999999993</v>
      </c>
      <c r="C50" s="19" t="s">
        <v>11</v>
      </c>
      <c r="D50" s="10" t="s">
        <v>12</v>
      </c>
      <c r="E50" s="20">
        <v>45874</v>
      </c>
    </row>
    <row r="51" spans="1:5" ht="15" x14ac:dyDescent="0.25">
      <c r="A51" s="18">
        <v>2</v>
      </c>
      <c r="B51" s="12">
        <f>892.49+892.49</f>
        <v>1784.98</v>
      </c>
      <c r="C51" s="19" t="s">
        <v>13</v>
      </c>
      <c r="D51" s="10" t="s">
        <v>15</v>
      </c>
      <c r="E51" s="20">
        <v>45874</v>
      </c>
    </row>
    <row r="52" spans="1:5" ht="15" x14ac:dyDescent="0.25">
      <c r="A52" s="18">
        <v>3</v>
      </c>
      <c r="B52" s="11">
        <v>3278.45</v>
      </c>
      <c r="C52" s="19" t="s">
        <v>14</v>
      </c>
      <c r="D52" s="10" t="s">
        <v>16</v>
      </c>
      <c r="E52" s="20">
        <v>45874</v>
      </c>
    </row>
    <row r="53" spans="1:5" ht="15" x14ac:dyDescent="0.25">
      <c r="A53" s="18">
        <v>4</v>
      </c>
      <c r="B53" s="11">
        <f>8.42+25.27</f>
        <v>33.69</v>
      </c>
      <c r="C53" s="19" t="s">
        <v>17</v>
      </c>
      <c r="D53" s="10" t="s">
        <v>18</v>
      </c>
      <c r="E53" s="20">
        <v>45875</v>
      </c>
    </row>
    <row r="54" spans="1:5" ht="15" x14ac:dyDescent="0.25">
      <c r="A54" s="18">
        <v>5</v>
      </c>
      <c r="B54" s="11">
        <f>69.07+124.09+191.33+87.59</f>
        <v>472.08000000000004</v>
      </c>
      <c r="C54" s="19" t="s">
        <v>17</v>
      </c>
      <c r="D54" s="10" t="s">
        <v>18</v>
      </c>
      <c r="E54" s="20">
        <v>45876</v>
      </c>
    </row>
    <row r="55" spans="1:5" ht="15" x14ac:dyDescent="0.25">
      <c r="A55" s="18">
        <v>6</v>
      </c>
      <c r="B55" s="11">
        <v>403.08</v>
      </c>
      <c r="C55" s="19" t="s">
        <v>28</v>
      </c>
      <c r="D55" s="10" t="s">
        <v>29</v>
      </c>
      <c r="E55" s="20">
        <v>45876</v>
      </c>
    </row>
    <row r="56" spans="1:5" ht="15" x14ac:dyDescent="0.25">
      <c r="A56" s="18">
        <v>7</v>
      </c>
      <c r="B56" s="12">
        <f>975.08+1462.61+3412.76+6337.97+8775.65+8288.12+9750.73+9750.73+9750.73</f>
        <v>58504.37999999999</v>
      </c>
      <c r="C56" s="19" t="s">
        <v>38</v>
      </c>
      <c r="D56" s="10" t="s">
        <v>12</v>
      </c>
      <c r="E56" s="20">
        <v>45881</v>
      </c>
    </row>
    <row r="57" spans="1:5" ht="15" x14ac:dyDescent="0.25">
      <c r="A57" s="18">
        <v>8</v>
      </c>
      <c r="B57" s="12">
        <f>100.69+291.83+906.22+1588.58+313.15+446.24+541.98</f>
        <v>4188.6900000000005</v>
      </c>
      <c r="C57" s="19" t="s">
        <v>39</v>
      </c>
      <c r="D57" s="52" t="s">
        <v>40</v>
      </c>
      <c r="E57" s="20">
        <v>45881</v>
      </c>
    </row>
    <row r="58" spans="1:5" ht="15" x14ac:dyDescent="0.25">
      <c r="A58" s="18">
        <v>9</v>
      </c>
      <c r="B58" s="12">
        <f>238+264.24</f>
        <v>502.24</v>
      </c>
      <c r="C58" s="19" t="s">
        <v>41</v>
      </c>
      <c r="D58" s="52" t="s">
        <v>18</v>
      </c>
      <c r="E58" s="20">
        <v>45881</v>
      </c>
    </row>
    <row r="59" spans="1:5" ht="15" x14ac:dyDescent="0.25">
      <c r="A59" s="18">
        <v>10</v>
      </c>
      <c r="B59" s="12">
        <v>252.33</v>
      </c>
      <c r="C59" s="19" t="s">
        <v>42</v>
      </c>
      <c r="D59" s="52" t="s">
        <v>46</v>
      </c>
      <c r="E59" s="20">
        <v>45881</v>
      </c>
    </row>
    <row r="60" spans="1:5" ht="15" x14ac:dyDescent="0.25">
      <c r="A60" s="18">
        <v>11</v>
      </c>
      <c r="B60" s="12">
        <f>5989.5+33940.5</f>
        <v>39930</v>
      </c>
      <c r="C60" s="19" t="s">
        <v>47</v>
      </c>
      <c r="D60" s="52" t="s">
        <v>48</v>
      </c>
      <c r="E60" s="20">
        <v>45889</v>
      </c>
    </row>
    <row r="61" spans="1:5" ht="15" x14ac:dyDescent="0.25">
      <c r="A61" s="18">
        <v>12</v>
      </c>
      <c r="B61" s="12">
        <f>1813.19+10274.71</f>
        <v>12087.9</v>
      </c>
      <c r="C61" s="19" t="s">
        <v>49</v>
      </c>
      <c r="D61" s="52" t="s">
        <v>48</v>
      </c>
      <c r="E61" s="20">
        <v>45889</v>
      </c>
    </row>
    <row r="62" spans="1:5" ht="15" x14ac:dyDescent="0.25">
      <c r="A62" s="18">
        <v>13</v>
      </c>
      <c r="B62" s="11">
        <f>173.06+692.24</f>
        <v>865.3</v>
      </c>
      <c r="C62" s="12" t="s">
        <v>54</v>
      </c>
      <c r="D62" s="10" t="s">
        <v>55</v>
      </c>
      <c r="E62" s="17">
        <v>45891</v>
      </c>
    </row>
    <row r="63" spans="1:5" ht="15" x14ac:dyDescent="0.25">
      <c r="A63" s="18">
        <v>14</v>
      </c>
      <c r="B63" s="11">
        <v>27250</v>
      </c>
      <c r="C63" s="12" t="s">
        <v>56</v>
      </c>
      <c r="D63" s="10" t="s">
        <v>57</v>
      </c>
      <c r="E63" s="17">
        <v>45891</v>
      </c>
    </row>
    <row r="64" spans="1:5" ht="15" x14ac:dyDescent="0.25">
      <c r="A64" s="18">
        <v>15</v>
      </c>
      <c r="B64" s="11">
        <f>154.94+1394.46</f>
        <v>1549.4</v>
      </c>
      <c r="C64" s="12" t="s">
        <v>33</v>
      </c>
      <c r="D64" s="10" t="s">
        <v>15</v>
      </c>
      <c r="E64" s="20">
        <v>45894</v>
      </c>
    </row>
    <row r="65" spans="1:5" ht="15" x14ac:dyDescent="0.25">
      <c r="A65" s="18">
        <v>16</v>
      </c>
      <c r="B65" s="12">
        <f>169.52+1525.64</f>
        <v>1695.16</v>
      </c>
      <c r="C65" s="19" t="s">
        <v>61</v>
      </c>
      <c r="D65" s="10" t="s">
        <v>62</v>
      </c>
      <c r="E65" s="20">
        <v>45894</v>
      </c>
    </row>
    <row r="66" spans="1:5" ht="15" x14ac:dyDescent="0.25">
      <c r="A66" s="18">
        <v>17</v>
      </c>
      <c r="B66" s="12">
        <f>339.03+1356.13+593.31+254.27+7628.22</f>
        <v>10170.960000000001</v>
      </c>
      <c r="C66" s="19" t="s">
        <v>61</v>
      </c>
      <c r="D66" s="10" t="s">
        <v>62</v>
      </c>
      <c r="E66" s="20">
        <v>45895</v>
      </c>
    </row>
    <row r="67" spans="1:5" ht="15" x14ac:dyDescent="0.25">
      <c r="A67" s="18">
        <v>18</v>
      </c>
      <c r="B67" s="12">
        <f>121+282.33+80.67+4356</f>
        <v>4840</v>
      </c>
      <c r="C67" s="19" t="s">
        <v>73</v>
      </c>
      <c r="D67" s="10" t="s">
        <v>74</v>
      </c>
      <c r="E67" s="20">
        <v>45896</v>
      </c>
    </row>
    <row r="68" spans="1:5" ht="15" x14ac:dyDescent="0.25">
      <c r="A68" s="18">
        <v>19</v>
      </c>
      <c r="B68" s="44">
        <f>804.65+1494.35</f>
        <v>2299</v>
      </c>
      <c r="C68" s="19" t="s">
        <v>75</v>
      </c>
      <c r="D68" s="10" t="s">
        <v>16</v>
      </c>
      <c r="E68" s="20">
        <v>45896</v>
      </c>
    </row>
    <row r="69" spans="1:5" ht="15" x14ac:dyDescent="0.25">
      <c r="A69" s="18">
        <v>20</v>
      </c>
      <c r="B69" s="44">
        <f>4893.24+27728.36</f>
        <v>32621.599999999999</v>
      </c>
      <c r="C69" s="19" t="s">
        <v>99</v>
      </c>
      <c r="D69" s="52" t="s">
        <v>48</v>
      </c>
      <c r="E69" s="20">
        <v>45898</v>
      </c>
    </row>
    <row r="70" spans="1:5" x14ac:dyDescent="0.25">
      <c r="A70" s="1"/>
      <c r="B70" s="1"/>
      <c r="C70" s="1"/>
      <c r="D70" s="1"/>
      <c r="E70" s="13"/>
    </row>
    <row r="71" spans="1:5" ht="15" x14ac:dyDescent="0.25">
      <c r="A71" s="53" t="s">
        <v>7</v>
      </c>
      <c r="B71" s="53"/>
      <c r="C71" s="53"/>
      <c r="D71" s="53"/>
      <c r="E71" s="13"/>
    </row>
    <row r="72" spans="1:5" x14ac:dyDescent="0.25">
      <c r="A72" s="14"/>
      <c r="B72" s="14"/>
      <c r="C72" s="14"/>
      <c r="D72" s="14"/>
      <c r="E72" s="13"/>
    </row>
    <row r="73" spans="1:5" ht="30" x14ac:dyDescent="0.25">
      <c r="A73" s="15" t="s">
        <v>6</v>
      </c>
      <c r="B73" s="7" t="s">
        <v>1</v>
      </c>
      <c r="C73" s="8" t="s">
        <v>2</v>
      </c>
      <c r="D73" s="9" t="s">
        <v>3</v>
      </c>
      <c r="E73" s="8" t="s">
        <v>4</v>
      </c>
    </row>
    <row r="74" spans="1:5" ht="15" x14ac:dyDescent="0.25">
      <c r="A74" s="16">
        <v>1</v>
      </c>
      <c r="B74" s="11">
        <v>3645</v>
      </c>
      <c r="C74" s="12" t="s">
        <v>8</v>
      </c>
      <c r="D74" s="10" t="s">
        <v>9</v>
      </c>
      <c r="E74" s="17">
        <v>45873</v>
      </c>
    </row>
    <row r="75" spans="1:5" ht="15" x14ac:dyDescent="0.25">
      <c r="A75" s="16">
        <v>2</v>
      </c>
      <c r="B75" s="11">
        <v>1782</v>
      </c>
      <c r="C75" s="12" t="s">
        <v>8</v>
      </c>
      <c r="D75" s="10" t="s">
        <v>9</v>
      </c>
      <c r="E75" s="17">
        <v>45875</v>
      </c>
    </row>
    <row r="76" spans="1:5" ht="15" x14ac:dyDescent="0.25">
      <c r="A76" s="16">
        <v>3</v>
      </c>
      <c r="B76" s="11">
        <v>3240</v>
      </c>
      <c r="C76" s="12" t="s">
        <v>8</v>
      </c>
      <c r="D76" s="10" t="s">
        <v>9</v>
      </c>
      <c r="E76" s="17">
        <v>45880</v>
      </c>
    </row>
    <row r="77" spans="1:5" ht="15" x14ac:dyDescent="0.25">
      <c r="A77" s="16">
        <v>4</v>
      </c>
      <c r="B77" s="11">
        <v>1679.52</v>
      </c>
      <c r="C77" s="12" t="s">
        <v>33</v>
      </c>
      <c r="D77" s="10" t="s">
        <v>15</v>
      </c>
      <c r="E77" s="17">
        <v>45880</v>
      </c>
    </row>
    <row r="78" spans="1:5" ht="15" x14ac:dyDescent="0.25">
      <c r="A78" s="16">
        <v>5</v>
      </c>
      <c r="B78" s="11">
        <v>10000.040000000001</v>
      </c>
      <c r="C78" s="12" t="s">
        <v>34</v>
      </c>
      <c r="D78" s="10" t="s">
        <v>35</v>
      </c>
      <c r="E78" s="17">
        <v>45880</v>
      </c>
    </row>
    <row r="79" spans="1:5" ht="15" x14ac:dyDescent="0.25">
      <c r="A79" s="16">
        <v>6</v>
      </c>
      <c r="B79" s="11">
        <v>1194165</v>
      </c>
      <c r="C79" s="12" t="s">
        <v>36</v>
      </c>
      <c r="D79" s="10" t="s">
        <v>37</v>
      </c>
      <c r="E79" s="17">
        <v>45880</v>
      </c>
    </row>
    <row r="82" spans="1:5" ht="15" x14ac:dyDescent="0.25">
      <c r="A82" s="31" t="s">
        <v>30</v>
      </c>
      <c r="B82" s="37"/>
      <c r="C82" s="38"/>
      <c r="D82" s="39"/>
      <c r="E82" s="40"/>
    </row>
    <row r="83" spans="1:5" ht="30" x14ac:dyDescent="0.25">
      <c r="A83" s="33" t="s">
        <v>20</v>
      </c>
      <c r="B83" s="41" t="s">
        <v>1</v>
      </c>
      <c r="C83" s="42" t="s">
        <v>2</v>
      </c>
      <c r="D83" s="42" t="s">
        <v>3</v>
      </c>
      <c r="E83" s="8" t="s">
        <v>4</v>
      </c>
    </row>
    <row r="84" spans="1:5" ht="15" x14ac:dyDescent="0.25">
      <c r="A84" s="43">
        <v>1</v>
      </c>
      <c r="B84" s="44">
        <v>720400</v>
      </c>
      <c r="C84" s="45" t="s">
        <v>31</v>
      </c>
      <c r="D84" s="46" t="s">
        <v>32</v>
      </c>
      <c r="E84" s="20">
        <v>45880</v>
      </c>
    </row>
    <row r="85" spans="1:5" ht="15" x14ac:dyDescent="0.25">
      <c r="A85" s="43">
        <v>2</v>
      </c>
      <c r="B85" s="44">
        <v>199950000</v>
      </c>
      <c r="C85" s="45" t="s">
        <v>52</v>
      </c>
      <c r="D85" s="46" t="s">
        <v>53</v>
      </c>
      <c r="E85" s="20">
        <v>45880</v>
      </c>
    </row>
    <row r="86" spans="1:5" ht="15" x14ac:dyDescent="0.25">
      <c r="A86" s="43">
        <v>3</v>
      </c>
      <c r="B86" s="44">
        <v>98230</v>
      </c>
      <c r="C86" s="45" t="s">
        <v>31</v>
      </c>
      <c r="D86" s="46" t="s">
        <v>32</v>
      </c>
      <c r="E86" s="20">
        <v>45880</v>
      </c>
    </row>
    <row r="87" spans="1:5" ht="15" x14ac:dyDescent="0.25">
      <c r="A87" s="43">
        <v>4</v>
      </c>
      <c r="B87" s="44">
        <f>2320747+15000000</f>
        <v>17320747</v>
      </c>
      <c r="C87" s="45" t="s">
        <v>64</v>
      </c>
      <c r="D87" s="46" t="s">
        <v>65</v>
      </c>
      <c r="E87" s="20">
        <v>45895</v>
      </c>
    </row>
  </sheetData>
  <mergeCells count="6">
    <mergeCell ref="A71:D71"/>
    <mergeCell ref="A1:D1"/>
    <mergeCell ref="A3:D3"/>
    <mergeCell ref="A4:D4"/>
    <mergeCell ref="A6:B6"/>
    <mergeCell ref="A12:D12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2025-09-01T07:22:56Z</dcterms:modified>
</cp:coreProperties>
</file>