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65" windowWidth="14805" windowHeight="795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<sst xmlns="http://schemas.openxmlformats.org/spreadsheetml/2006/main" count="360" uniqueCount="159">
  <si>
    <t>A. EXECUŢIE LUCRĂRI DE INTERVENŢIE</t>
  </si>
  <si>
    <t>Calea Victoriei nr. 101, corp A+B</t>
  </si>
  <si>
    <t>sector 1</t>
  </si>
  <si>
    <t>S+P+10E</t>
  </si>
  <si>
    <t>Adresă imobil</t>
  </si>
  <si>
    <t>Anul construirii</t>
  </si>
  <si>
    <t>Regim înălţime</t>
  </si>
  <si>
    <t>Bd. N. Bălcescu nr. 32-34</t>
  </si>
  <si>
    <t>S+P+9E</t>
  </si>
  <si>
    <t xml:space="preserve">Str. Boteanu nr. 3A-3B </t>
  </si>
  <si>
    <t>Str. Ştirbei Vodă nr. 20</t>
  </si>
  <si>
    <t>S+P+6E+Ms</t>
  </si>
  <si>
    <t>Str. Ion Câmpineanu nr. 9</t>
  </si>
  <si>
    <t xml:space="preserve">Bd. Schitu Măgureanu nr. 19 </t>
  </si>
  <si>
    <t>S+P+6E</t>
  </si>
  <si>
    <t xml:space="preserve">Str. Biserica Enei nr. 14 </t>
  </si>
  <si>
    <t>S+P+5E</t>
  </si>
  <si>
    <t>Str. Ion Brezoianu nr. 38</t>
  </si>
  <si>
    <t xml:space="preserve">Str. Batişte nr. 5 </t>
  </si>
  <si>
    <t>sector 2</t>
  </si>
  <si>
    <t>2S+P+10E</t>
  </si>
  <si>
    <t>Str. Speranţei nr. 24</t>
  </si>
  <si>
    <t xml:space="preserve">Calea Moşilor nr. 96 </t>
  </si>
  <si>
    <t>S+P+5E+Ms</t>
  </si>
  <si>
    <t>S+P+4E+Ms</t>
  </si>
  <si>
    <t>S+P+3E+Ms</t>
  </si>
  <si>
    <t>sector 3</t>
  </si>
  <si>
    <t>S+P+8E</t>
  </si>
  <si>
    <t xml:space="preserve">Str. Sfânta Vineri nr. 5 </t>
  </si>
  <si>
    <t xml:space="preserve">Str. Eforiei nr. 8 </t>
  </si>
  <si>
    <t>sector 5</t>
  </si>
  <si>
    <t>S+P+8E+Ms</t>
  </si>
  <si>
    <t xml:space="preserve">Calea Plevnei nr. 1 </t>
  </si>
  <si>
    <t xml:space="preserve">Bd. M. Kogălniceanu nr. 30, corp A+B </t>
  </si>
  <si>
    <t>Intr. Victor Eftimiu nr. 9</t>
  </si>
  <si>
    <t>B-dul  Carol I nr. 63</t>
  </si>
  <si>
    <t>Str. Dionisie Lupu nr. 55</t>
  </si>
  <si>
    <t>Str. Franceză nr. 9</t>
  </si>
  <si>
    <t>Str. George Enescu nr. 21</t>
  </si>
  <si>
    <t>Str. Mihai Vodă nr. 15</t>
  </si>
  <si>
    <t>Bd. M. Kogălniceanu nr. 51</t>
  </si>
  <si>
    <t xml:space="preserve">Piaţa Pache Protopopescu nr. 11 </t>
  </si>
  <si>
    <t>Arie desf.
(mp)</t>
  </si>
  <si>
    <t>Nr.
apart.</t>
  </si>
  <si>
    <t>Bd. Schitu Măgureanu nr. 3</t>
  </si>
  <si>
    <t>Nr.
crt.</t>
  </si>
  <si>
    <t>P+10E</t>
  </si>
  <si>
    <t>P+4E</t>
  </si>
  <si>
    <t>Str.Dealului nr. 11, bloc 25</t>
  </si>
  <si>
    <t>Calea Victoriei nr. 95</t>
  </si>
  <si>
    <t>S+P+11E</t>
  </si>
  <si>
    <t>Calea Victoriei nr. 112</t>
  </si>
  <si>
    <t>S+P+Mz+8E</t>
  </si>
  <si>
    <t>S+P+7E</t>
  </si>
  <si>
    <t>Str. Ion Câmpineanu nr. 22</t>
  </si>
  <si>
    <t>Str. Alexandru Xenopol nr. 3</t>
  </si>
  <si>
    <t>Str. Şipotul Fântânilor nr. 5</t>
  </si>
  <si>
    <t>Str. Nicolae Iorga nr. 22</t>
  </si>
  <si>
    <t>Str. Ion Brezoianu nr. 38 A</t>
  </si>
  <si>
    <t>Bd. Dacia nr. 43</t>
  </si>
  <si>
    <t>Str. Poiana Narciselor nr. 7</t>
  </si>
  <si>
    <t>S+P+4E</t>
  </si>
  <si>
    <t>Str. Academiei nr. 15</t>
  </si>
  <si>
    <t>S+P+3E</t>
  </si>
  <si>
    <t>Str Tudor Arghezi nr. 54</t>
  </si>
  <si>
    <t>Calea Moşilor nr. 131</t>
  </si>
  <si>
    <t>Calea Moşilor nr. 149</t>
  </si>
  <si>
    <t>S+Ds+P+4E</t>
  </si>
  <si>
    <t>Str. Spătarului nr. 36</t>
  </si>
  <si>
    <t>Str. Armenească nr. 17A</t>
  </si>
  <si>
    <t>Str. Franceză nr. 52</t>
  </si>
  <si>
    <t>Str. Doamnei nr. 3</t>
  </si>
  <si>
    <t>Str. Şelari nr. 22</t>
  </si>
  <si>
    <t>Str. Alexandru Beldiman nr. 1</t>
  </si>
  <si>
    <t>Str. Ion Brezoianu nr. 6</t>
  </si>
  <si>
    <t>Str. Sapienţei nr. 1</t>
  </si>
  <si>
    <t>Str. Mihai Vodă nr. 13</t>
  </si>
  <si>
    <t>Str. Mărăşeşti nr. 4</t>
  </si>
  <si>
    <t>Str. Mărăşeşti nr. 7</t>
  </si>
  <si>
    <t>Str. Mărăşeşti nr. 9</t>
  </si>
  <si>
    <t>Str. Mărăşeşti nr. 10</t>
  </si>
  <si>
    <t>Str. Mărăşeşti nr. 12</t>
  </si>
  <si>
    <t>Str. Doamnei nr. 5</t>
  </si>
  <si>
    <t>P+10E+MS</t>
  </si>
  <si>
    <t>S+P+Mz+5E</t>
  </si>
  <si>
    <t>Str. Jean Louis Calderon nr. 2</t>
  </si>
  <si>
    <t>Calea Moşilor nr. 133</t>
  </si>
  <si>
    <t>Şos. Panduri nr. 36</t>
  </si>
  <si>
    <t>S+P+5E+MS</t>
  </si>
  <si>
    <t>Ds+P+5E</t>
  </si>
  <si>
    <t>S+P+8E+Ms/7E</t>
  </si>
  <si>
    <t>1935/1936</t>
  </si>
  <si>
    <t>1929/1931</t>
  </si>
  <si>
    <t>S+P+7E/9E</t>
  </si>
  <si>
    <t>P+4E/3E+Ms</t>
  </si>
  <si>
    <t xml:space="preserve">Str. Pictor Ştefan Luchian nr. 12C </t>
  </si>
  <si>
    <t>Str. Pictor Ştefan Luchian nr. 3</t>
  </si>
  <si>
    <t>B. PROIECTARE LUCRĂRI DE INTERVENŢIE</t>
  </si>
  <si>
    <t>Str. DI Mendeleev nr. 17/P-ţa Amzei nr. 15</t>
  </si>
  <si>
    <t>Bd. Gheorghe Magheru nr. 12-14</t>
  </si>
  <si>
    <t>Bd. Gheorghe Magheru nr. 27</t>
  </si>
  <si>
    <t>Str Tudor Arghezi nr. 26/ Str. Batişte nr. 17</t>
  </si>
  <si>
    <t>S+P+5E+Ms/5E/5E</t>
  </si>
  <si>
    <t>Str. Gării de Nord nr. 6-8, bloc A, corp principal</t>
  </si>
  <si>
    <t>Str.Schelelor nr. 3, bloc A6</t>
  </si>
  <si>
    <t>Aleea Brebenei nr. 1, bloc 2</t>
  </si>
  <si>
    <t>Şos. Nordului nr. 3, bloc  4</t>
  </si>
  <si>
    <t>Şos. Nordului nr. 5, bloc 11</t>
  </si>
  <si>
    <t>Str.Târnava nr. 4, bloc A4</t>
  </si>
  <si>
    <t>Str.Târnava nr. 4, bloc A5</t>
  </si>
  <si>
    <t>Str.Târnava bloc A2</t>
  </si>
  <si>
    <t>Str. Armenească nr. 28- 28A/ Str. Semilunei nr. 8</t>
  </si>
  <si>
    <t>Şos. Nordului nr. 7, bloc 12</t>
  </si>
  <si>
    <t>Str. Mărăşeşti bloc nr. 48 A, tronson 2</t>
  </si>
  <si>
    <r>
      <t xml:space="preserve"> A.1  MUNICIPIUL BUCUREŞTI
         Caracteristici macroseismice ale amplasamentului - a</t>
    </r>
    <r>
      <rPr>
        <b/>
        <vertAlign val="subscript"/>
        <sz val="12"/>
        <color indexed="8"/>
        <rFont val="Times New Roman"/>
        <family val="1"/>
      </rPr>
      <t>g</t>
    </r>
    <r>
      <rPr>
        <b/>
        <sz val="12"/>
        <color indexed="8"/>
        <rFont val="Times New Roman"/>
        <family val="1"/>
      </rPr>
      <t xml:space="preserve"> = 0,30g</t>
    </r>
    <r>
      <rPr>
        <b/>
        <vertAlign val="superscript"/>
        <sz val="12"/>
        <color indexed="8"/>
        <rFont val="Times New Roman"/>
        <family val="1"/>
      </rPr>
      <t>2)</t>
    </r>
  </si>
  <si>
    <r>
      <t xml:space="preserve">  A.2  MUNICIPIUL  CÂMPINA, judeţul Prahova
          Caracteristici macroseismice ale amplasamentului -  a</t>
    </r>
    <r>
      <rPr>
        <b/>
        <vertAlign val="subscript"/>
        <sz val="12"/>
        <color indexed="8"/>
        <rFont val="Times New Roman"/>
        <family val="1"/>
      </rPr>
      <t>g</t>
    </r>
    <r>
      <rPr>
        <b/>
        <sz val="12"/>
        <color indexed="8"/>
        <rFont val="Times New Roman"/>
        <family val="1"/>
      </rPr>
      <t xml:space="preserve"> = 0,35 g</t>
    </r>
    <r>
      <rPr>
        <b/>
        <vertAlign val="superscript"/>
        <sz val="12"/>
        <color indexed="8"/>
        <rFont val="Times New Roman"/>
        <family val="1"/>
      </rPr>
      <t>2)</t>
    </r>
  </si>
  <si>
    <r>
      <t>A.3  MUNICIPIUL TULCEA, judeţul Tulcea
        Caracteristici macroseismice ale amplasamentului -  a</t>
    </r>
    <r>
      <rPr>
        <b/>
        <vertAlign val="subscript"/>
        <sz val="12"/>
        <color indexed="8"/>
        <rFont val="Times New Roman"/>
        <family val="1"/>
      </rPr>
      <t>g</t>
    </r>
    <r>
      <rPr>
        <b/>
        <sz val="12"/>
        <color indexed="8"/>
        <rFont val="Times New Roman"/>
        <family val="1"/>
      </rPr>
      <t xml:space="preserve"> = 0,25 g</t>
    </r>
    <r>
      <rPr>
        <b/>
        <vertAlign val="superscript"/>
        <sz val="12"/>
        <color indexed="8"/>
        <rFont val="Times New Roman"/>
        <family val="1"/>
      </rPr>
      <t>2)</t>
    </r>
  </si>
  <si>
    <r>
      <t xml:space="preserve"> A.4  MUNICIPIUL  SFÂNTU GHEORGHE, judeţul Covasna
         Caracteristici macroseismice ale amplasamentului -  a</t>
    </r>
    <r>
      <rPr>
        <b/>
        <vertAlign val="subscript"/>
        <sz val="12"/>
        <color indexed="8"/>
        <rFont val="Times New Roman"/>
        <family val="1"/>
      </rPr>
      <t>g</t>
    </r>
    <r>
      <rPr>
        <b/>
        <sz val="12"/>
        <color indexed="8"/>
        <rFont val="Times New Roman"/>
        <family val="1"/>
      </rPr>
      <t xml:space="preserve"> = 0,20 g</t>
    </r>
    <r>
      <rPr>
        <b/>
        <vertAlign val="superscript"/>
        <sz val="12"/>
        <color indexed="8"/>
        <rFont val="Times New Roman"/>
        <family val="1"/>
      </rPr>
      <t>2)</t>
    </r>
  </si>
  <si>
    <r>
      <t xml:space="preserve"> B.1   MUNICIPIUL BACĂU, judeţul Bacău
          Caracteristici macroseismice ale amplasamentului -  a</t>
    </r>
    <r>
      <rPr>
        <b/>
        <vertAlign val="subscript"/>
        <sz val="12"/>
        <color indexed="8"/>
        <rFont val="Times New Roman"/>
        <family val="1"/>
      </rPr>
      <t>g</t>
    </r>
    <r>
      <rPr>
        <b/>
        <sz val="12"/>
        <color indexed="8"/>
        <rFont val="Times New Roman"/>
        <family val="1"/>
      </rPr>
      <t xml:space="preserve"> = 0, 35g</t>
    </r>
    <r>
      <rPr>
        <b/>
        <vertAlign val="superscript"/>
        <sz val="12"/>
        <color indexed="8"/>
        <rFont val="Times New Roman"/>
        <family val="1"/>
      </rPr>
      <t>2)</t>
    </r>
  </si>
  <si>
    <t>Str. Mihai Eminescu nr. 6</t>
  </si>
  <si>
    <t>P+3E</t>
  </si>
  <si>
    <t>Str. Mihai Eminescu nr. 8</t>
  </si>
  <si>
    <t>Str. Mihai Eminescu nr. 10</t>
  </si>
  <si>
    <t>Şos. Naţională nr. 184, bloc A1</t>
  </si>
  <si>
    <t>Şos. Naţională nr. 182, bloc A2</t>
  </si>
  <si>
    <t>Şos. Naţională nr. 186, bloc C1</t>
  </si>
  <si>
    <t>Şos. Naţională nr. 188, bloc C2</t>
  </si>
  <si>
    <t>Şos. Naţională nr. 190, bloc C3</t>
  </si>
  <si>
    <r>
      <t>B.2  MUNICIPIUL BUCUREŞTI
        Caracteristici macroseismice ale amplasamentului - a</t>
    </r>
    <r>
      <rPr>
        <b/>
        <vertAlign val="subscript"/>
        <sz val="12"/>
        <color indexed="8"/>
        <rFont val="Times New Roman"/>
        <family val="1"/>
      </rPr>
      <t>g</t>
    </r>
    <r>
      <rPr>
        <b/>
        <sz val="12"/>
        <color indexed="8"/>
        <rFont val="Times New Roman"/>
        <family val="1"/>
      </rPr>
      <t xml:space="preserve"> = 0,30g</t>
    </r>
    <r>
      <rPr>
        <b/>
        <vertAlign val="superscript"/>
        <sz val="12"/>
        <color indexed="8"/>
        <rFont val="Times New Roman"/>
        <family val="1"/>
      </rPr>
      <t>2)</t>
    </r>
  </si>
  <si>
    <r>
      <t>B.3  MUNICIPIUL CÂMPINA, judeţul Prahova
        Caracteristici macroseismice ale amplasamentului -  a</t>
    </r>
    <r>
      <rPr>
        <b/>
        <vertAlign val="subscript"/>
        <sz val="12"/>
        <color indexed="8"/>
        <rFont val="Times New Roman"/>
        <family val="1"/>
      </rPr>
      <t>g</t>
    </r>
    <r>
      <rPr>
        <b/>
        <sz val="12"/>
        <color indexed="8"/>
        <rFont val="Times New Roman"/>
        <family val="1"/>
      </rPr>
      <t xml:space="preserve"> = 0, 35g</t>
    </r>
    <r>
      <rPr>
        <b/>
        <vertAlign val="superscript"/>
        <sz val="12"/>
        <color indexed="8"/>
        <rFont val="Times New Roman"/>
        <family val="1"/>
      </rPr>
      <t>2)</t>
    </r>
  </si>
  <si>
    <r>
      <t>B.5  MUNICIPIUL PLOIEŞTI, judeţul Prahova
        Caracteristici macroseismice ale amplasamentului -  a</t>
    </r>
    <r>
      <rPr>
        <b/>
        <vertAlign val="subscript"/>
        <sz val="12"/>
        <color indexed="8"/>
        <rFont val="Times New Roman"/>
        <family val="1"/>
      </rPr>
      <t>g</t>
    </r>
    <r>
      <rPr>
        <b/>
        <sz val="12"/>
        <color indexed="8"/>
        <rFont val="Times New Roman"/>
        <family val="1"/>
      </rPr>
      <t xml:space="preserve"> = 0, 35g</t>
    </r>
    <r>
      <rPr>
        <b/>
        <vertAlign val="superscript"/>
        <sz val="12"/>
        <color indexed="8"/>
        <rFont val="Times New Roman"/>
        <family val="1"/>
      </rPr>
      <t>2)</t>
    </r>
  </si>
  <si>
    <t>Şos. Naţională nr. 192, bloc C4</t>
  </si>
  <si>
    <r>
      <t>B.4  MUNICIPIUL IAŞI, judeţul Iaşi
        Caracteristici macroseismice ale amplasamentului -  a</t>
    </r>
    <r>
      <rPr>
        <b/>
        <vertAlign val="subscript"/>
        <sz val="12"/>
        <color indexed="8"/>
        <rFont val="Times New Roman"/>
        <family val="1"/>
      </rPr>
      <t>g</t>
    </r>
    <r>
      <rPr>
        <b/>
        <sz val="12"/>
        <color indexed="8"/>
        <rFont val="Times New Roman"/>
        <family val="1"/>
      </rPr>
      <t xml:space="preserve"> = 0,</t>
    </r>
    <r>
      <rPr>
        <b/>
        <sz val="12"/>
        <color indexed="10"/>
        <rFont val="Times New Roman"/>
        <family val="1"/>
      </rPr>
      <t xml:space="preserve"> </t>
    </r>
    <r>
      <rPr>
        <b/>
        <sz val="12"/>
        <rFont val="Times New Roman"/>
        <family val="1"/>
      </rPr>
      <t>25</t>
    </r>
    <r>
      <rPr>
        <b/>
        <sz val="12"/>
        <color indexed="8"/>
        <rFont val="Times New Roman"/>
        <family val="1"/>
      </rPr>
      <t>g</t>
    </r>
    <r>
      <rPr>
        <b/>
        <vertAlign val="superscript"/>
        <sz val="12"/>
        <color indexed="8"/>
        <rFont val="Times New Roman"/>
        <family val="1"/>
      </rPr>
      <t>2)</t>
    </r>
  </si>
  <si>
    <r>
      <t>PROGRAMUL DE ACŢIUNI PE ANUL 2018</t>
    </r>
    <r>
      <rPr>
        <b/>
        <vertAlign val="superscript"/>
        <sz val="12"/>
        <color indexed="8"/>
        <rFont val="Times New Roman"/>
        <family val="1"/>
      </rPr>
      <t>1)</t>
    </r>
    <r>
      <rPr>
        <b/>
        <sz val="12"/>
        <color indexed="8"/>
        <rFont val="Times New Roman"/>
        <family val="1"/>
      </rPr>
      <t xml:space="preserve">
privind proiectarea şi execuţia lucrărilor de intervenţie pentru reducerea riscului seismic la construcţiile cu destinaţia de locuinţă multietajate, încadrate prin raport de expertiză tehnică în clasa I de risc seismic şi care prezintă pericol public</t>
    </r>
  </si>
  <si>
    <r>
      <t>A.5   MUNICIPIUL  SUCEAVA, judeţul Suceava
         Caracteristici macroseismice ale amplasamentului -  a</t>
    </r>
    <r>
      <rPr>
        <b/>
        <vertAlign val="subscript"/>
        <sz val="12"/>
        <color indexed="8"/>
        <rFont val="Times New Roman"/>
        <family val="1"/>
      </rPr>
      <t>g</t>
    </r>
    <r>
      <rPr>
        <b/>
        <sz val="12"/>
        <color indexed="8"/>
        <rFont val="Times New Roman"/>
        <family val="1"/>
      </rPr>
      <t xml:space="preserve"> = 0,20g</t>
    </r>
    <r>
      <rPr>
        <b/>
        <vertAlign val="superscript"/>
        <sz val="12"/>
        <color indexed="8"/>
        <rFont val="Times New Roman"/>
        <family val="1"/>
      </rPr>
      <t>2)</t>
    </r>
  </si>
  <si>
    <t>Str. Isaccei, nr. 11-13, bloc I 3</t>
  </si>
  <si>
    <t>Str. Isaccei, nr. 11-13, bloc I 4</t>
  </si>
  <si>
    <t>1960-1963</t>
  </si>
  <si>
    <r>
      <t>B.6   MUNICIPIUL  SUCEAVA, judeţul Suceava
         Caracteristici macroseismice ale amplasamentului -  a</t>
    </r>
    <r>
      <rPr>
        <b/>
        <vertAlign val="subscript"/>
        <sz val="12"/>
        <color indexed="8"/>
        <rFont val="Times New Roman"/>
        <family val="1"/>
      </rPr>
      <t>g</t>
    </r>
    <r>
      <rPr>
        <b/>
        <sz val="12"/>
        <color indexed="8"/>
        <rFont val="Times New Roman"/>
        <family val="1"/>
      </rPr>
      <t xml:space="preserve"> = 0,20g</t>
    </r>
    <r>
      <rPr>
        <b/>
        <vertAlign val="superscript"/>
        <sz val="12"/>
        <color indexed="8"/>
        <rFont val="Times New Roman"/>
        <family val="1"/>
      </rPr>
      <t>2)</t>
    </r>
  </si>
  <si>
    <t>Str. Vânători nr. 17</t>
  </si>
  <si>
    <t>Str. Bibescu Vodă nr. 24, corp A</t>
  </si>
  <si>
    <t>sector 4</t>
  </si>
  <si>
    <t>S+P+2E+Ms</t>
  </si>
  <si>
    <t>Str. Colței nr. 14</t>
  </si>
  <si>
    <r>
      <t xml:space="preserve"> A.6   MUNICIPIUL BACĂU, judeţul Bacău
          Caracteristici macroseismice ale amplasamentului -  a</t>
    </r>
    <r>
      <rPr>
        <b/>
        <vertAlign val="subscript"/>
        <sz val="12"/>
        <color indexed="8"/>
        <rFont val="Times New Roman"/>
        <family val="1"/>
      </rPr>
      <t>g</t>
    </r>
    <r>
      <rPr>
        <b/>
        <sz val="12"/>
        <color indexed="8"/>
        <rFont val="Times New Roman"/>
        <family val="1"/>
      </rPr>
      <t xml:space="preserve"> = 0, 35g</t>
    </r>
    <r>
      <rPr>
        <b/>
        <vertAlign val="superscript"/>
        <sz val="12"/>
        <color indexed="8"/>
        <rFont val="Times New Roman"/>
        <family val="1"/>
      </rPr>
      <t>2)</t>
    </r>
  </si>
  <si>
    <t>Bucureşti</t>
  </si>
  <si>
    <t xml:space="preserve">P </t>
  </si>
  <si>
    <t>Ex</t>
  </si>
  <si>
    <t>Bacău</t>
  </si>
  <si>
    <t>P</t>
  </si>
  <si>
    <t>Covasna</t>
  </si>
  <si>
    <t>Iaşi</t>
  </si>
  <si>
    <t>Prahova</t>
  </si>
  <si>
    <t>Suceava</t>
  </si>
  <si>
    <t>Tulcea</t>
  </si>
  <si>
    <t>„</t>
  </si>
  <si>
    <t>Total</t>
  </si>
  <si>
    <r>
      <rPr>
        <u val="single"/>
        <sz val="12"/>
        <color indexed="8"/>
        <rFont val="Times New Roman"/>
        <family val="1"/>
      </rPr>
      <t>NOTĂ</t>
    </r>
    <r>
      <rPr>
        <sz val="12"/>
        <color indexed="8"/>
        <rFont val="Times New Roman"/>
        <family val="1"/>
      </rPr>
      <t xml:space="preserve">
1) Program elaborat în baza propunerilor Primăriei Municipiului Bucureşti şi consiliilor judeţene cu avizul prefectului municipiului Bucureşti şi prefecţilor judeţelor, în calitatea acestora de preşedinţi ai comitetele pentru situaţii de urgenţă, şi avizat de Comisia Naţională de Inginerie Seismică organizată pe lângă Ministerul Dezvoltării Regionale și Administraţiei Publice, 
2) valori de calcul pentru acceleraţia  "a</t>
    </r>
    <r>
      <rPr>
        <vertAlign val="subscript"/>
        <sz val="12"/>
        <color indexed="8"/>
        <rFont val="Times New Roman"/>
        <family val="1"/>
      </rPr>
      <t>g</t>
    </r>
    <r>
      <rPr>
        <sz val="12"/>
        <color indexed="8"/>
        <rFont val="Times New Roman"/>
        <family val="1"/>
      </rPr>
      <t>" cuprinse în Harta de zonare a acceleraţiei terenului pentru proiectare din Codul de proiectare seismică  P100-1/2013</t>
    </r>
  </si>
  <si>
    <t>ANEXA</t>
  </si>
</sst>
</file>

<file path=xl/styles.xml><?xml version="1.0" encoding="utf-8"?>
<styleSheet xmlns="http://schemas.openxmlformats.org/spreadsheetml/2006/main">
  <numFmts count="9">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0.0000"/>
  </numFmts>
  <fonts count="52">
    <font>
      <sz val="11"/>
      <color theme="1"/>
      <name val="Calibri"/>
      <family val="2"/>
    </font>
    <font>
      <sz val="11"/>
      <color indexed="8"/>
      <name val="Calibri"/>
      <family val="2"/>
    </font>
    <font>
      <sz val="11"/>
      <color indexed="8"/>
      <name val="Times New Roman"/>
      <family val="1"/>
    </font>
    <font>
      <sz val="11"/>
      <name val="Times New Roman"/>
      <family val="1"/>
    </font>
    <font>
      <b/>
      <sz val="11"/>
      <color indexed="8"/>
      <name val="Times New Roman"/>
      <family val="1"/>
    </font>
    <font>
      <b/>
      <sz val="12"/>
      <color indexed="8"/>
      <name val="Times New Roman"/>
      <family val="1"/>
    </font>
    <font>
      <sz val="12"/>
      <color indexed="8"/>
      <name val="Times New Roman"/>
      <family val="1"/>
    </font>
    <font>
      <b/>
      <vertAlign val="superscript"/>
      <sz val="12"/>
      <color indexed="8"/>
      <name val="Times New Roman"/>
      <family val="1"/>
    </font>
    <font>
      <b/>
      <vertAlign val="subscript"/>
      <sz val="12"/>
      <color indexed="8"/>
      <name val="Times New Roman"/>
      <family val="1"/>
    </font>
    <font>
      <u val="single"/>
      <sz val="12"/>
      <color indexed="8"/>
      <name val="Times New Roman"/>
      <family val="1"/>
    </font>
    <font>
      <vertAlign val="subscript"/>
      <sz val="12"/>
      <color indexed="8"/>
      <name val="Times New Roman"/>
      <family val="1"/>
    </font>
    <font>
      <b/>
      <sz val="12"/>
      <color indexed="10"/>
      <name val="Times New Roman"/>
      <family val="1"/>
    </font>
    <font>
      <b/>
      <sz val="12"/>
      <name val="Times New Roman"/>
      <family val="1"/>
    </font>
    <font>
      <b/>
      <sz val="11"/>
      <color indexed="8"/>
      <name val="Calibri"/>
      <family val="2"/>
    </font>
    <font>
      <sz val="11"/>
      <color indexed="8"/>
      <name val="Trebuchet MS"/>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b/>
      <sz val="11"/>
      <color theme="1"/>
      <name val="Times New Roman"/>
      <family val="1"/>
    </font>
    <font>
      <b/>
      <sz val="12"/>
      <color theme="1"/>
      <name val="Times New Roman"/>
      <family val="1"/>
    </font>
    <font>
      <sz val="12"/>
      <color theme="1"/>
      <name val="Times New Roman"/>
      <family val="1"/>
    </font>
    <font>
      <sz val="11"/>
      <color rgb="FF000000"/>
      <name val="Times New Roman"/>
      <family val="1"/>
    </font>
    <font>
      <sz val="11"/>
      <color theme="1"/>
      <name val="Trebuchet MS"/>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00B0F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thin"/>
      <top/>
      <bottom style="thin"/>
    </border>
    <border>
      <left style="thin"/>
      <right style="medium"/>
      <top/>
      <bottom style="thin"/>
    </border>
    <border>
      <left/>
      <right style="medium"/>
      <top style="medium"/>
      <bottom style="medium"/>
    </border>
    <border>
      <left/>
      <right style="medium"/>
      <top/>
      <bottom style="medium"/>
    </border>
    <border>
      <left style="medium"/>
      <right style="medium"/>
      <top/>
      <bottom style="medium"/>
    </border>
    <border>
      <left/>
      <right/>
      <top style="thin"/>
      <bottom/>
    </border>
    <border>
      <left/>
      <right/>
      <top/>
      <bottom style="thin"/>
    </border>
    <border>
      <left style="thin"/>
      <right/>
      <top style="thin"/>
      <bottom style="thin"/>
    </border>
    <border>
      <left/>
      <right style="thin"/>
      <top style="thin"/>
      <bottom style="thin"/>
    </border>
    <border>
      <left style="medium"/>
      <right style="medium"/>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86">
    <xf numFmtId="0" fontId="0" fillId="0" borderId="0" xfId="0" applyFont="1" applyAlignment="1">
      <alignment/>
    </xf>
    <xf numFmtId="0" fontId="46" fillId="0" borderId="0" xfId="0" applyFont="1" applyFill="1" applyBorder="1" applyAlignment="1">
      <alignment horizontal="center" vertical="center"/>
    </xf>
    <xf numFmtId="0" fontId="46" fillId="0" borderId="10" xfId="0" applyFont="1" applyFill="1" applyBorder="1" applyAlignment="1">
      <alignment horizontal="center" vertical="center" wrapText="1"/>
    </xf>
    <xf numFmtId="3" fontId="46" fillId="0" borderId="11" xfId="0" applyNumberFormat="1" applyFont="1" applyFill="1" applyBorder="1" applyAlignment="1">
      <alignment horizontal="right" vertical="center" wrapText="1"/>
    </xf>
    <xf numFmtId="0" fontId="46" fillId="0" borderId="0" xfId="0" applyFont="1" applyFill="1" applyBorder="1" applyAlignment="1">
      <alignment vertical="center" wrapText="1"/>
    </xf>
    <xf numFmtId="0" fontId="46" fillId="0" borderId="0" xfId="0" applyFont="1" applyFill="1" applyBorder="1" applyAlignment="1">
      <alignment horizontal="center" vertical="center" wrapText="1"/>
    </xf>
    <xf numFmtId="0" fontId="46" fillId="0" borderId="0" xfId="0" applyFont="1" applyFill="1" applyBorder="1" applyAlignment="1">
      <alignment horizontal="left" vertical="center" wrapText="1"/>
    </xf>
    <xf numFmtId="3" fontId="46" fillId="0" borderId="0" xfId="0" applyNumberFormat="1" applyFont="1" applyFill="1" applyBorder="1" applyAlignment="1">
      <alignment horizontal="right" vertical="center" wrapText="1"/>
    </xf>
    <xf numFmtId="0" fontId="0" fillId="0" borderId="0" xfId="0" applyFill="1" applyAlignment="1">
      <alignment/>
    </xf>
    <xf numFmtId="0" fontId="47" fillId="0" borderId="0" xfId="0" applyFont="1" applyFill="1" applyBorder="1" applyAlignment="1">
      <alignment horizontal="center" vertical="center" wrapText="1"/>
    </xf>
    <xf numFmtId="0" fontId="48" fillId="0" borderId="0" xfId="0" applyFont="1" applyFill="1" applyAlignment="1">
      <alignment horizontal="left" vertical="center" wrapText="1"/>
    </xf>
    <xf numFmtId="0" fontId="49" fillId="0" borderId="0" xfId="0" applyFont="1" applyFill="1" applyAlignment="1">
      <alignment/>
    </xf>
    <xf numFmtId="0" fontId="48" fillId="0" borderId="0" xfId="0" applyFont="1" applyFill="1" applyAlignment="1">
      <alignment wrapText="1"/>
    </xf>
    <xf numFmtId="0" fontId="48" fillId="0" borderId="0" xfId="0" applyFont="1" applyFill="1" applyAlignment="1">
      <alignment vertical="center" wrapText="1"/>
    </xf>
    <xf numFmtId="0" fontId="49" fillId="0" borderId="0" xfId="0" applyFont="1" applyFill="1" applyAlignment="1">
      <alignment horizontal="left" vertical="center" wrapText="1"/>
    </xf>
    <xf numFmtId="0" fontId="46" fillId="0" borderId="10" xfId="0" applyFont="1" applyFill="1" applyBorder="1" applyAlignment="1">
      <alignment vertical="center" wrapText="1"/>
    </xf>
    <xf numFmtId="0" fontId="46" fillId="0" borderId="10" xfId="0" applyFont="1" applyFill="1" applyBorder="1" applyAlignment="1">
      <alignment horizontal="left" vertical="center"/>
    </xf>
    <xf numFmtId="0" fontId="46" fillId="0" borderId="10" xfId="0" applyFont="1" applyFill="1" applyBorder="1" applyAlignment="1">
      <alignment horizontal="center" vertical="center"/>
    </xf>
    <xf numFmtId="0" fontId="0" fillId="0" borderId="0" xfId="0" applyFill="1" applyAlignment="1">
      <alignment/>
    </xf>
    <xf numFmtId="0" fontId="50" fillId="0" borderId="10" xfId="0" applyFont="1" applyFill="1" applyBorder="1" applyAlignment="1">
      <alignment horizontal="center" vertical="center" wrapText="1"/>
    </xf>
    <xf numFmtId="0" fontId="46" fillId="0" borderId="12" xfId="0" applyFont="1" applyFill="1" applyBorder="1" applyAlignment="1">
      <alignment horizontal="center" vertical="center" wrapText="1"/>
    </xf>
    <xf numFmtId="3" fontId="46" fillId="0" borderId="13" xfId="0" applyNumberFormat="1" applyFont="1" applyFill="1" applyBorder="1" applyAlignment="1">
      <alignment horizontal="right" vertical="center" wrapText="1"/>
    </xf>
    <xf numFmtId="0" fontId="3" fillId="0" borderId="10" xfId="0" applyFont="1" applyFill="1" applyBorder="1" applyAlignment="1">
      <alignment vertical="center" wrapText="1"/>
    </xf>
    <xf numFmtId="0" fontId="3" fillId="0" borderId="10" xfId="0" applyFont="1" applyFill="1" applyBorder="1" applyAlignment="1">
      <alignment horizontal="center" vertical="center" wrapText="1"/>
    </xf>
    <xf numFmtId="0" fontId="46" fillId="0" borderId="10" xfId="0" applyFont="1" applyFill="1" applyBorder="1" applyAlignment="1">
      <alignment wrapText="1"/>
    </xf>
    <xf numFmtId="0" fontId="0" fillId="0" borderId="0" xfId="0" applyFill="1" applyAlignment="1">
      <alignment wrapText="1"/>
    </xf>
    <xf numFmtId="0" fontId="49" fillId="0" borderId="0" xfId="0" applyFont="1" applyFill="1" applyBorder="1" applyAlignment="1">
      <alignment horizontal="center" vertical="center"/>
    </xf>
    <xf numFmtId="3" fontId="46" fillId="0" borderId="0" xfId="0" applyNumberFormat="1" applyFont="1" applyFill="1" applyBorder="1" applyAlignment="1">
      <alignment horizontal="center" vertical="center" wrapText="1"/>
    </xf>
    <xf numFmtId="0" fontId="51" fillId="0" borderId="14" xfId="0" applyFont="1" applyBorder="1" applyAlignment="1">
      <alignment horizontal="center" vertical="center" wrapText="1"/>
    </xf>
    <xf numFmtId="0" fontId="51" fillId="0" borderId="15" xfId="0" applyFont="1" applyBorder="1" applyAlignment="1">
      <alignment horizontal="center" vertical="center" wrapText="1"/>
    </xf>
    <xf numFmtId="0" fontId="51" fillId="0" borderId="16" xfId="0" applyFont="1" applyBorder="1" applyAlignment="1">
      <alignment horizontal="center" vertical="center" wrapText="1"/>
    </xf>
    <xf numFmtId="0" fontId="51" fillId="0" borderId="15" xfId="0" applyFont="1" applyBorder="1" applyAlignment="1">
      <alignment vertical="center" wrapText="1"/>
    </xf>
    <xf numFmtId="3" fontId="51" fillId="0" borderId="14" xfId="0" applyNumberFormat="1" applyFont="1" applyBorder="1" applyAlignment="1">
      <alignment horizontal="right" vertical="center" wrapText="1"/>
    </xf>
    <xf numFmtId="3" fontId="51" fillId="0" borderId="15" xfId="0" applyNumberFormat="1" applyFont="1" applyBorder="1" applyAlignment="1">
      <alignment horizontal="right" vertical="center" wrapText="1"/>
    </xf>
    <xf numFmtId="3" fontId="51" fillId="0" borderId="10" xfId="0" applyNumberFormat="1" applyFont="1" applyBorder="1" applyAlignment="1">
      <alignment horizontal="right" vertical="center" wrapText="1"/>
    </xf>
    <xf numFmtId="0" fontId="0" fillId="0" borderId="10" xfId="0" applyBorder="1" applyAlignment="1">
      <alignment/>
    </xf>
    <xf numFmtId="3" fontId="0" fillId="0" borderId="10" xfId="0" applyNumberFormat="1" applyBorder="1" applyAlignment="1">
      <alignment/>
    </xf>
    <xf numFmtId="3" fontId="44" fillId="0" borderId="0" xfId="0" applyNumberFormat="1" applyFont="1" applyAlignment="1">
      <alignment/>
    </xf>
    <xf numFmtId="0" fontId="46" fillId="0" borderId="10" xfId="0" applyFont="1" applyFill="1" applyBorder="1" applyAlignment="1">
      <alignment horizontal="left" vertical="center" wrapText="1"/>
    </xf>
    <xf numFmtId="3" fontId="0" fillId="0" borderId="0" xfId="0" applyNumberFormat="1" applyAlignment="1">
      <alignment/>
    </xf>
    <xf numFmtId="9" fontId="0" fillId="0" borderId="0" xfId="0" applyNumberFormat="1" applyAlignment="1">
      <alignment/>
    </xf>
    <xf numFmtId="164" fontId="0" fillId="0" borderId="0" xfId="0" applyNumberFormat="1" applyAlignment="1">
      <alignment/>
    </xf>
    <xf numFmtId="164" fontId="0" fillId="0" borderId="10" xfId="0" applyNumberFormat="1" applyBorder="1" applyAlignment="1">
      <alignment/>
    </xf>
    <xf numFmtId="164" fontId="44" fillId="0" borderId="0" xfId="0" applyNumberFormat="1" applyFont="1" applyAlignment="1">
      <alignment/>
    </xf>
    <xf numFmtId="3" fontId="51" fillId="33" borderId="10" xfId="0" applyNumberFormat="1" applyFont="1" applyFill="1" applyBorder="1" applyAlignment="1">
      <alignment horizontal="right" vertical="center" wrapText="1"/>
    </xf>
    <xf numFmtId="0" fontId="0" fillId="33" borderId="10" xfId="0" applyFill="1" applyBorder="1" applyAlignment="1">
      <alignment/>
    </xf>
    <xf numFmtId="164" fontId="0" fillId="33" borderId="10" xfId="0" applyNumberFormat="1" applyFill="1" applyBorder="1" applyAlignment="1">
      <alignment/>
    </xf>
    <xf numFmtId="0" fontId="0" fillId="33" borderId="0" xfId="0" applyFill="1" applyAlignment="1">
      <alignment/>
    </xf>
    <xf numFmtId="9" fontId="0" fillId="33" borderId="0" xfId="0" applyNumberFormat="1" applyFill="1" applyAlignment="1">
      <alignment/>
    </xf>
    <xf numFmtId="0" fontId="0" fillId="0" borderId="0" xfId="0" applyFill="1" applyBorder="1" applyAlignment="1">
      <alignment/>
    </xf>
    <xf numFmtId="0" fontId="49" fillId="0" borderId="10" xfId="0" applyFont="1" applyFill="1" applyBorder="1" applyAlignment="1">
      <alignment horizontal="center" vertical="center"/>
    </xf>
    <xf numFmtId="0" fontId="49" fillId="0" borderId="12" xfId="0" applyFont="1" applyFill="1" applyBorder="1" applyAlignment="1">
      <alignment horizontal="center" vertical="center"/>
    </xf>
    <xf numFmtId="0" fontId="47" fillId="0" borderId="10" xfId="0" applyFont="1" applyFill="1" applyBorder="1" applyAlignment="1">
      <alignment horizontal="center" vertical="center" wrapText="1"/>
    </xf>
    <xf numFmtId="3" fontId="46" fillId="0" borderId="10" xfId="0" applyNumberFormat="1" applyFont="1" applyFill="1" applyBorder="1" applyAlignment="1">
      <alignment horizontal="right" vertical="center" wrapText="1"/>
    </xf>
    <xf numFmtId="3" fontId="46" fillId="0" borderId="10" xfId="0" applyNumberFormat="1" applyFont="1" applyFill="1" applyBorder="1" applyAlignment="1">
      <alignment horizontal="right" vertical="center"/>
    </xf>
    <xf numFmtId="3" fontId="50" fillId="0" borderId="10" xfId="0" applyNumberFormat="1" applyFont="1" applyFill="1" applyBorder="1" applyAlignment="1">
      <alignment horizontal="right" vertical="center" wrapText="1"/>
    </xf>
    <xf numFmtId="3" fontId="3" fillId="0" borderId="10" xfId="0" applyNumberFormat="1" applyFont="1" applyFill="1" applyBorder="1" applyAlignment="1">
      <alignment horizontal="right" vertical="center" wrapText="1"/>
    </xf>
    <xf numFmtId="0" fontId="46" fillId="0" borderId="10" xfId="0" applyFont="1" applyFill="1" applyBorder="1" applyAlignment="1">
      <alignment horizontal="right" vertical="center" wrapText="1"/>
    </xf>
    <xf numFmtId="0" fontId="46" fillId="0" borderId="17" xfId="0" applyFont="1" applyFill="1" applyBorder="1" applyAlignment="1">
      <alignment horizontal="center" vertical="center"/>
    </xf>
    <xf numFmtId="0" fontId="46" fillId="0" borderId="17" xfId="0" applyFont="1" applyFill="1" applyBorder="1" applyAlignment="1">
      <alignment vertical="center" wrapText="1"/>
    </xf>
    <xf numFmtId="0" fontId="46" fillId="0" borderId="17" xfId="0" applyFont="1" applyFill="1" applyBorder="1" applyAlignment="1">
      <alignment horizontal="center" vertical="center" wrapText="1"/>
    </xf>
    <xf numFmtId="0" fontId="46" fillId="0" borderId="17" xfId="0" applyFont="1" applyFill="1" applyBorder="1" applyAlignment="1">
      <alignment horizontal="left" vertical="center" wrapText="1"/>
    </xf>
    <xf numFmtId="3" fontId="46" fillId="0" borderId="17" xfId="0" applyNumberFormat="1" applyFont="1" applyFill="1" applyBorder="1" applyAlignment="1">
      <alignment horizontal="right" vertical="center" wrapText="1"/>
    </xf>
    <xf numFmtId="164" fontId="0" fillId="34" borderId="10" xfId="0" applyNumberFormat="1" applyFill="1" applyBorder="1" applyAlignment="1">
      <alignment/>
    </xf>
    <xf numFmtId="0" fontId="48" fillId="0" borderId="18" xfId="0" applyFont="1" applyFill="1" applyBorder="1" applyAlignment="1">
      <alignment horizontal="left" vertical="center" wrapText="1"/>
    </xf>
    <xf numFmtId="0" fontId="47" fillId="0" borderId="19" xfId="0" applyFont="1" applyFill="1" applyBorder="1" applyAlignment="1">
      <alignment horizontal="center" vertical="center" wrapText="1"/>
    </xf>
    <xf numFmtId="0" fontId="47" fillId="0" borderId="20" xfId="0" applyFont="1" applyFill="1" applyBorder="1" applyAlignment="1">
      <alignment horizontal="center" vertical="center" wrapText="1"/>
    </xf>
    <xf numFmtId="0" fontId="46" fillId="0" borderId="19" xfId="0" applyFont="1" applyFill="1" applyBorder="1" applyAlignment="1">
      <alignment horizontal="left" vertical="center" wrapText="1"/>
    </xf>
    <xf numFmtId="0" fontId="46" fillId="0" borderId="20" xfId="0" applyFont="1" applyFill="1" applyBorder="1" applyAlignment="1">
      <alignment horizontal="left" vertical="center" wrapText="1"/>
    </xf>
    <xf numFmtId="0" fontId="47" fillId="0" borderId="10" xfId="0" applyFont="1" applyFill="1" applyBorder="1" applyAlignment="1">
      <alignment horizontal="center" vertical="center" wrapText="1"/>
    </xf>
    <xf numFmtId="0" fontId="46" fillId="0" borderId="10" xfId="0" applyFont="1" applyFill="1" applyBorder="1" applyAlignment="1">
      <alignment horizontal="left" vertical="center" wrapText="1"/>
    </xf>
    <xf numFmtId="0" fontId="0" fillId="0" borderId="10" xfId="0" applyFill="1" applyBorder="1" applyAlignment="1">
      <alignment horizontal="left" vertical="center" wrapText="1"/>
    </xf>
    <xf numFmtId="0" fontId="48" fillId="0" borderId="0" xfId="0" applyFont="1" applyFill="1" applyBorder="1" applyAlignment="1">
      <alignment horizontal="left" vertical="center" wrapText="1"/>
    </xf>
    <xf numFmtId="0" fontId="0" fillId="0" borderId="20" xfId="0" applyBorder="1" applyAlignment="1">
      <alignment horizontal="left" vertical="center" wrapText="1"/>
    </xf>
    <xf numFmtId="0" fontId="46" fillId="0" borderId="12" xfId="0" applyFont="1" applyFill="1" applyBorder="1" applyAlignment="1">
      <alignment horizontal="left" vertical="center" wrapText="1"/>
    </xf>
    <xf numFmtId="0" fontId="48" fillId="0" borderId="0" xfId="0" applyFont="1" applyFill="1" applyAlignment="1">
      <alignment horizontal="left" vertical="center" wrapText="1"/>
    </xf>
    <xf numFmtId="0" fontId="49" fillId="0" borderId="0" xfId="0" applyFont="1" applyFill="1" applyAlignment="1">
      <alignment horizontal="left" vertical="center" wrapText="1"/>
    </xf>
    <xf numFmtId="0" fontId="48" fillId="0" borderId="0" xfId="0" applyFont="1" applyFill="1" applyAlignment="1">
      <alignment horizontal="center" vertical="center" wrapText="1"/>
    </xf>
    <xf numFmtId="0" fontId="0" fillId="0" borderId="0" xfId="0" applyFill="1" applyAlignment="1">
      <alignment horizontal="center" vertical="center" wrapText="1"/>
    </xf>
    <xf numFmtId="0" fontId="49" fillId="0" borderId="0" xfId="0" applyFont="1" applyFill="1" applyBorder="1" applyAlignment="1">
      <alignment horizontal="left" vertical="center" wrapText="1"/>
    </xf>
    <xf numFmtId="0" fontId="0" fillId="0" borderId="0" xfId="0" applyFill="1" applyBorder="1" applyAlignment="1">
      <alignment wrapText="1"/>
    </xf>
    <xf numFmtId="0" fontId="0" fillId="0" borderId="0" xfId="0" applyFill="1" applyAlignment="1">
      <alignment wrapText="1"/>
    </xf>
    <xf numFmtId="0" fontId="51" fillId="0" borderId="21" xfId="0" applyFont="1" applyBorder="1" applyAlignment="1">
      <alignment horizontal="center" vertical="center" wrapText="1"/>
    </xf>
    <xf numFmtId="0" fontId="51" fillId="0" borderId="16" xfId="0" applyFont="1" applyBorder="1" applyAlignment="1">
      <alignment horizontal="center" vertical="center" wrapText="1"/>
    </xf>
    <xf numFmtId="0" fontId="51" fillId="0" borderId="21" xfId="0" applyFont="1" applyBorder="1" applyAlignment="1">
      <alignment vertical="center" wrapText="1"/>
    </xf>
    <xf numFmtId="0" fontId="51" fillId="0" borderId="16" xfId="0" applyFont="1" applyBorder="1"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I141"/>
  <sheetViews>
    <sheetView tabSelected="1" zoomScale="130" zoomScaleNormal="130" zoomScalePageLayoutView="0" workbookViewId="0" topLeftCell="A1">
      <selection activeCell="I9" sqref="I9"/>
    </sheetView>
  </sheetViews>
  <sheetFormatPr defaultColWidth="9.140625" defaultRowHeight="15"/>
  <cols>
    <col min="1" max="1" width="4.28125" style="8" customWidth="1"/>
    <col min="2" max="2" width="43.28125" style="8" customWidth="1"/>
    <col min="3" max="3" width="8.140625" style="8" customWidth="1"/>
    <col min="4" max="4" width="10.421875" style="8" customWidth="1"/>
    <col min="5" max="5" width="19.140625" style="8" customWidth="1"/>
    <col min="6" max="6" width="6.7109375" style="8" customWidth="1"/>
    <col min="7" max="7" width="7.00390625" style="8" customWidth="1"/>
    <col min="8" max="8" width="9.140625" style="8" customWidth="1"/>
    <col min="9" max="9" width="34.00390625" style="8" customWidth="1"/>
    <col min="10" max="16384" width="9.140625" style="8" customWidth="1"/>
  </cols>
  <sheetData>
    <row r="2" spans="1:9" ht="15.75">
      <c r="A2" s="11"/>
      <c r="B2" s="11"/>
      <c r="C2" s="11"/>
      <c r="D2" s="11"/>
      <c r="E2" s="77" t="s">
        <v>158</v>
      </c>
      <c r="F2" s="77"/>
      <c r="G2" s="11"/>
      <c r="H2" s="12"/>
      <c r="I2" s="11"/>
    </row>
    <row r="3" spans="1:9" ht="6.75" customHeight="1">
      <c r="A3" s="11"/>
      <c r="B3" s="11"/>
      <c r="C3" s="11"/>
      <c r="D3" s="11"/>
      <c r="E3" s="11"/>
      <c r="F3" s="11"/>
      <c r="G3" s="11"/>
      <c r="H3" s="11"/>
      <c r="I3" s="11"/>
    </row>
    <row r="4" spans="1:9" ht="66" customHeight="1">
      <c r="A4" s="77" t="s">
        <v>133</v>
      </c>
      <c r="B4" s="77"/>
      <c r="C4" s="77"/>
      <c r="D4" s="77"/>
      <c r="E4" s="77"/>
      <c r="F4" s="77"/>
      <c r="G4" s="77"/>
      <c r="H4" s="13"/>
      <c r="I4" s="13"/>
    </row>
    <row r="5" spans="1:9" ht="15.75" customHeight="1">
      <c r="A5" s="11"/>
      <c r="B5" s="11"/>
      <c r="C5" s="11"/>
      <c r="D5" s="11"/>
      <c r="E5" s="11"/>
      <c r="F5" s="11"/>
      <c r="G5" s="11"/>
      <c r="H5" s="11"/>
      <c r="I5" s="11"/>
    </row>
    <row r="6" spans="1:9" ht="15.75">
      <c r="A6" s="77" t="s">
        <v>0</v>
      </c>
      <c r="B6" s="78"/>
      <c r="C6" s="78"/>
      <c r="D6" s="78"/>
      <c r="E6" s="78"/>
      <c r="F6" s="78"/>
      <c r="G6" s="78"/>
      <c r="H6" s="14"/>
      <c r="I6" s="14"/>
    </row>
    <row r="7" spans="1:9" ht="15.75">
      <c r="A7" s="11"/>
      <c r="B7" s="11"/>
      <c r="C7" s="11"/>
      <c r="D7" s="11"/>
      <c r="E7" s="11"/>
      <c r="F7" s="11"/>
      <c r="G7" s="11"/>
      <c r="H7" s="11"/>
      <c r="I7" s="11"/>
    </row>
    <row r="8" spans="1:9" ht="42" customHeight="1">
      <c r="A8" s="75" t="s">
        <v>114</v>
      </c>
      <c r="B8" s="75"/>
      <c r="C8" s="75"/>
      <c r="D8" s="75"/>
      <c r="E8" s="75"/>
      <c r="F8" s="75"/>
      <c r="G8" s="75"/>
      <c r="H8" s="75"/>
      <c r="I8" s="75"/>
    </row>
    <row r="9" spans="1:7" ht="45" customHeight="1">
      <c r="A9" s="52" t="s">
        <v>45</v>
      </c>
      <c r="B9" s="69" t="s">
        <v>4</v>
      </c>
      <c r="C9" s="69"/>
      <c r="D9" s="52" t="s">
        <v>5</v>
      </c>
      <c r="E9" s="52" t="s">
        <v>6</v>
      </c>
      <c r="F9" s="52" t="s">
        <v>43</v>
      </c>
      <c r="G9" s="52" t="s">
        <v>42</v>
      </c>
    </row>
    <row r="10" spans="1:7" ht="15" customHeight="1">
      <c r="A10" s="17">
        <v>1</v>
      </c>
      <c r="B10" s="15" t="s">
        <v>1</v>
      </c>
      <c r="C10" s="2" t="s">
        <v>2</v>
      </c>
      <c r="D10" s="2">
        <v>1938</v>
      </c>
      <c r="E10" s="2" t="s">
        <v>3</v>
      </c>
      <c r="F10" s="2">
        <v>95</v>
      </c>
      <c r="G10" s="53">
        <v>7572</v>
      </c>
    </row>
    <row r="11" spans="1:7" ht="15" customHeight="1">
      <c r="A11" s="17">
        <v>2</v>
      </c>
      <c r="B11" s="15" t="s">
        <v>7</v>
      </c>
      <c r="C11" s="2" t="s">
        <v>2</v>
      </c>
      <c r="D11" s="2">
        <v>1935</v>
      </c>
      <c r="E11" s="2" t="s">
        <v>8</v>
      </c>
      <c r="F11" s="2">
        <v>45</v>
      </c>
      <c r="G11" s="53">
        <v>6996</v>
      </c>
    </row>
    <row r="12" spans="1:7" ht="15" customHeight="1">
      <c r="A12" s="17">
        <v>3</v>
      </c>
      <c r="B12" s="16" t="s">
        <v>9</v>
      </c>
      <c r="C12" s="17" t="s">
        <v>2</v>
      </c>
      <c r="D12" s="2" t="s">
        <v>91</v>
      </c>
      <c r="E12" s="2" t="s">
        <v>90</v>
      </c>
      <c r="F12" s="17">
        <v>90</v>
      </c>
      <c r="G12" s="54">
        <v>10593</v>
      </c>
    </row>
    <row r="13" spans="1:7" ht="15" customHeight="1">
      <c r="A13" s="17">
        <v>4</v>
      </c>
      <c r="B13" s="15" t="s">
        <v>34</v>
      </c>
      <c r="C13" s="2" t="s">
        <v>2</v>
      </c>
      <c r="D13" s="2">
        <v>1935</v>
      </c>
      <c r="E13" s="2" t="s">
        <v>27</v>
      </c>
      <c r="F13" s="2">
        <v>88</v>
      </c>
      <c r="G13" s="53">
        <v>7905</v>
      </c>
    </row>
    <row r="14" spans="1:7" ht="15" customHeight="1">
      <c r="A14" s="17">
        <v>5</v>
      </c>
      <c r="B14" s="15" t="s">
        <v>10</v>
      </c>
      <c r="C14" s="2" t="s">
        <v>2</v>
      </c>
      <c r="D14" s="2">
        <v>1935</v>
      </c>
      <c r="E14" s="2" t="s">
        <v>11</v>
      </c>
      <c r="F14" s="2">
        <v>33</v>
      </c>
      <c r="G14" s="53">
        <v>4250</v>
      </c>
    </row>
    <row r="15" spans="1:7" ht="15" customHeight="1">
      <c r="A15" s="17">
        <v>6</v>
      </c>
      <c r="B15" s="15" t="s">
        <v>12</v>
      </c>
      <c r="C15" s="2" t="s">
        <v>2</v>
      </c>
      <c r="D15" s="2">
        <v>1937</v>
      </c>
      <c r="E15" s="2" t="s">
        <v>11</v>
      </c>
      <c r="F15" s="2">
        <v>17</v>
      </c>
      <c r="G15" s="53">
        <v>1870</v>
      </c>
    </row>
    <row r="16" spans="1:7" ht="15" customHeight="1">
      <c r="A16" s="17">
        <v>7</v>
      </c>
      <c r="B16" s="15" t="s">
        <v>13</v>
      </c>
      <c r="C16" s="2" t="s">
        <v>2</v>
      </c>
      <c r="D16" s="2">
        <v>1930</v>
      </c>
      <c r="E16" s="2" t="s">
        <v>11</v>
      </c>
      <c r="F16" s="2">
        <v>14</v>
      </c>
      <c r="G16" s="53">
        <v>2970</v>
      </c>
    </row>
    <row r="17" spans="1:7" s="18" customFormat="1" ht="15" customHeight="1">
      <c r="A17" s="17">
        <v>8</v>
      </c>
      <c r="B17" s="38" t="s">
        <v>98</v>
      </c>
      <c r="C17" s="2" t="s">
        <v>2</v>
      </c>
      <c r="D17" s="2">
        <v>1935</v>
      </c>
      <c r="E17" s="2" t="s">
        <v>14</v>
      </c>
      <c r="F17" s="2">
        <v>44</v>
      </c>
      <c r="G17" s="53">
        <v>4579</v>
      </c>
    </row>
    <row r="18" spans="1:7" ht="15" customHeight="1">
      <c r="A18" s="17">
        <v>9</v>
      </c>
      <c r="B18" s="15" t="s">
        <v>36</v>
      </c>
      <c r="C18" s="2" t="s">
        <v>2</v>
      </c>
      <c r="D18" s="2">
        <v>1936</v>
      </c>
      <c r="E18" s="2" t="s">
        <v>16</v>
      </c>
      <c r="F18" s="2">
        <v>13</v>
      </c>
      <c r="G18" s="53">
        <v>1222</v>
      </c>
    </row>
    <row r="19" spans="1:7" ht="15" customHeight="1">
      <c r="A19" s="17">
        <v>10</v>
      </c>
      <c r="B19" s="15" t="s">
        <v>38</v>
      </c>
      <c r="C19" s="2" t="s">
        <v>2</v>
      </c>
      <c r="D19" s="2">
        <v>1932</v>
      </c>
      <c r="E19" s="2" t="s">
        <v>88</v>
      </c>
      <c r="F19" s="2">
        <v>12</v>
      </c>
      <c r="G19" s="53">
        <v>1331</v>
      </c>
    </row>
    <row r="20" spans="1:7" ht="15" customHeight="1">
      <c r="A20" s="17">
        <v>11</v>
      </c>
      <c r="B20" s="15" t="s">
        <v>15</v>
      </c>
      <c r="C20" s="2" t="s">
        <v>2</v>
      </c>
      <c r="D20" s="2">
        <v>1936</v>
      </c>
      <c r="E20" s="2" t="s">
        <v>16</v>
      </c>
      <c r="F20" s="2">
        <v>26</v>
      </c>
      <c r="G20" s="53">
        <v>2849</v>
      </c>
    </row>
    <row r="21" spans="1:7" ht="15" customHeight="1">
      <c r="A21" s="17">
        <v>12</v>
      </c>
      <c r="B21" s="15" t="s">
        <v>17</v>
      </c>
      <c r="C21" s="2" t="s">
        <v>2</v>
      </c>
      <c r="D21" s="2">
        <v>1935</v>
      </c>
      <c r="E21" s="2" t="s">
        <v>16</v>
      </c>
      <c r="F21" s="2">
        <v>9</v>
      </c>
      <c r="G21" s="53">
        <v>1542</v>
      </c>
    </row>
    <row r="22" spans="1:7" ht="15" customHeight="1">
      <c r="A22" s="17">
        <v>13</v>
      </c>
      <c r="B22" s="15" t="s">
        <v>18</v>
      </c>
      <c r="C22" s="2" t="s">
        <v>19</v>
      </c>
      <c r="D22" s="2">
        <v>1933</v>
      </c>
      <c r="E22" s="2" t="s">
        <v>20</v>
      </c>
      <c r="F22" s="2">
        <v>26</v>
      </c>
      <c r="G22" s="53">
        <v>3065</v>
      </c>
    </row>
    <row r="23" spans="1:7" ht="15" customHeight="1">
      <c r="A23" s="17">
        <v>14</v>
      </c>
      <c r="B23" s="15" t="s">
        <v>21</v>
      </c>
      <c r="C23" s="2" t="s">
        <v>19</v>
      </c>
      <c r="D23" s="2">
        <v>1940</v>
      </c>
      <c r="E23" s="2" t="s">
        <v>14</v>
      </c>
      <c r="F23" s="2">
        <v>11</v>
      </c>
      <c r="G23" s="53">
        <v>1600</v>
      </c>
    </row>
    <row r="24" spans="1:7" ht="15" customHeight="1">
      <c r="A24" s="17">
        <v>15</v>
      </c>
      <c r="B24" s="15" t="s">
        <v>111</v>
      </c>
      <c r="C24" s="19" t="s">
        <v>19</v>
      </c>
      <c r="D24" s="19">
        <v>1935</v>
      </c>
      <c r="E24" s="2" t="s">
        <v>102</v>
      </c>
      <c r="F24" s="19">
        <v>20</v>
      </c>
      <c r="G24" s="55">
        <v>3945</v>
      </c>
    </row>
    <row r="25" spans="1:7" ht="15" customHeight="1">
      <c r="A25" s="17">
        <v>16</v>
      </c>
      <c r="B25" s="15" t="s">
        <v>22</v>
      </c>
      <c r="C25" s="2" t="s">
        <v>19</v>
      </c>
      <c r="D25" s="2">
        <v>1900</v>
      </c>
      <c r="E25" s="2" t="s">
        <v>23</v>
      </c>
      <c r="F25" s="2">
        <v>11</v>
      </c>
      <c r="G25" s="53">
        <v>1803</v>
      </c>
    </row>
    <row r="26" spans="1:7" ht="15" customHeight="1">
      <c r="A26" s="17">
        <v>17</v>
      </c>
      <c r="B26" s="15" t="s">
        <v>96</v>
      </c>
      <c r="C26" s="2" t="s">
        <v>19</v>
      </c>
      <c r="D26" s="2">
        <v>1935</v>
      </c>
      <c r="E26" s="2" t="s">
        <v>89</v>
      </c>
      <c r="F26" s="2">
        <v>19</v>
      </c>
      <c r="G26" s="53">
        <v>2120</v>
      </c>
    </row>
    <row r="27" spans="1:7" ht="15" customHeight="1">
      <c r="A27" s="17">
        <v>18</v>
      </c>
      <c r="B27" s="22" t="s">
        <v>35</v>
      </c>
      <c r="C27" s="23" t="s">
        <v>19</v>
      </c>
      <c r="D27" s="23">
        <v>1937</v>
      </c>
      <c r="E27" s="23" t="s">
        <v>23</v>
      </c>
      <c r="F27" s="23">
        <v>18</v>
      </c>
      <c r="G27" s="56">
        <v>1769</v>
      </c>
    </row>
    <row r="28" spans="1:7" ht="15" customHeight="1">
      <c r="A28" s="17">
        <v>19</v>
      </c>
      <c r="B28" s="15" t="s">
        <v>95</v>
      </c>
      <c r="C28" s="2" t="s">
        <v>19</v>
      </c>
      <c r="D28" s="2">
        <v>1933</v>
      </c>
      <c r="E28" s="2" t="s">
        <v>24</v>
      </c>
      <c r="F28" s="2">
        <v>11</v>
      </c>
      <c r="G28" s="57">
        <v>864</v>
      </c>
    </row>
    <row r="29" spans="1:7" ht="15" customHeight="1">
      <c r="A29" s="17">
        <v>20</v>
      </c>
      <c r="B29" s="15" t="s">
        <v>68</v>
      </c>
      <c r="C29" s="2" t="s">
        <v>19</v>
      </c>
      <c r="D29" s="2">
        <v>1934</v>
      </c>
      <c r="E29" s="2" t="s">
        <v>61</v>
      </c>
      <c r="F29" s="2">
        <v>19</v>
      </c>
      <c r="G29" s="57">
        <v>2131</v>
      </c>
    </row>
    <row r="30" spans="1:7" ht="15" customHeight="1">
      <c r="A30" s="17">
        <v>21</v>
      </c>
      <c r="B30" s="15" t="s">
        <v>41</v>
      </c>
      <c r="C30" s="2" t="s">
        <v>19</v>
      </c>
      <c r="D30" s="2">
        <v>1935</v>
      </c>
      <c r="E30" s="2" t="s">
        <v>25</v>
      </c>
      <c r="F30" s="2">
        <v>10</v>
      </c>
      <c r="G30" s="53">
        <v>1410</v>
      </c>
    </row>
    <row r="31" spans="1:7" ht="15" customHeight="1">
      <c r="A31" s="17">
        <v>22</v>
      </c>
      <c r="B31" s="24" t="s">
        <v>37</v>
      </c>
      <c r="C31" s="2" t="s">
        <v>26</v>
      </c>
      <c r="D31" s="2">
        <v>1910</v>
      </c>
      <c r="E31" s="2" t="s">
        <v>14</v>
      </c>
      <c r="F31" s="2">
        <v>45</v>
      </c>
      <c r="G31" s="53">
        <v>4356</v>
      </c>
    </row>
    <row r="32" spans="1:7" ht="15" customHeight="1">
      <c r="A32" s="17">
        <v>23</v>
      </c>
      <c r="B32" s="15" t="s">
        <v>28</v>
      </c>
      <c r="C32" s="2" t="s">
        <v>26</v>
      </c>
      <c r="D32" s="2">
        <v>1933</v>
      </c>
      <c r="E32" s="2" t="s">
        <v>24</v>
      </c>
      <c r="F32" s="2">
        <v>12</v>
      </c>
      <c r="G32" s="53">
        <v>1762</v>
      </c>
    </row>
    <row r="33" spans="1:7" ht="15" customHeight="1">
      <c r="A33" s="17">
        <v>24</v>
      </c>
      <c r="B33" s="15" t="s">
        <v>29</v>
      </c>
      <c r="C33" s="2" t="s">
        <v>30</v>
      </c>
      <c r="D33" s="2">
        <v>1940</v>
      </c>
      <c r="E33" s="2" t="s">
        <v>31</v>
      </c>
      <c r="F33" s="2">
        <v>58</v>
      </c>
      <c r="G33" s="53">
        <v>5917</v>
      </c>
    </row>
    <row r="34" spans="1:7" ht="15" customHeight="1">
      <c r="A34" s="17">
        <v>25</v>
      </c>
      <c r="B34" s="15" t="s">
        <v>32</v>
      </c>
      <c r="C34" s="2" t="s">
        <v>30</v>
      </c>
      <c r="D34" s="2">
        <v>1930</v>
      </c>
      <c r="E34" s="2" t="s">
        <v>27</v>
      </c>
      <c r="F34" s="2">
        <v>52</v>
      </c>
      <c r="G34" s="53">
        <v>6022</v>
      </c>
    </row>
    <row r="35" spans="1:7" ht="15" customHeight="1">
      <c r="A35" s="17">
        <v>26</v>
      </c>
      <c r="B35" s="15" t="s">
        <v>40</v>
      </c>
      <c r="C35" s="2" t="s">
        <v>30</v>
      </c>
      <c r="D35" s="2">
        <v>1929</v>
      </c>
      <c r="E35" s="2" t="s">
        <v>53</v>
      </c>
      <c r="F35" s="2">
        <v>43</v>
      </c>
      <c r="G35" s="53">
        <v>7353</v>
      </c>
    </row>
    <row r="36" spans="1:7" ht="15" customHeight="1">
      <c r="A36" s="17">
        <v>27</v>
      </c>
      <c r="B36" s="15" t="s">
        <v>39</v>
      </c>
      <c r="C36" s="2" t="s">
        <v>30</v>
      </c>
      <c r="D36" s="2">
        <v>1914</v>
      </c>
      <c r="E36" s="2" t="s">
        <v>14</v>
      </c>
      <c r="F36" s="2">
        <v>15</v>
      </c>
      <c r="G36" s="53">
        <v>1878</v>
      </c>
    </row>
    <row r="37" spans="1:7" ht="15" customHeight="1">
      <c r="A37" s="17">
        <v>28</v>
      </c>
      <c r="B37" s="38" t="s">
        <v>33</v>
      </c>
      <c r="C37" s="2" t="s">
        <v>30</v>
      </c>
      <c r="D37" s="2">
        <v>1922</v>
      </c>
      <c r="E37" s="2" t="s">
        <v>24</v>
      </c>
      <c r="F37" s="2">
        <v>37</v>
      </c>
      <c r="G37" s="53">
        <v>4501</v>
      </c>
    </row>
    <row r="38" spans="1:7" ht="15" customHeight="1">
      <c r="A38" s="17">
        <v>29</v>
      </c>
      <c r="B38" s="38" t="s">
        <v>44</v>
      </c>
      <c r="C38" s="2" t="s">
        <v>30</v>
      </c>
      <c r="D38" s="2">
        <v>1891</v>
      </c>
      <c r="E38" s="2" t="s">
        <v>24</v>
      </c>
      <c r="F38" s="2">
        <v>31</v>
      </c>
      <c r="G38" s="53">
        <v>4076</v>
      </c>
    </row>
    <row r="39" spans="1:7" s="49" customFormat="1" ht="15" customHeight="1">
      <c r="A39" s="17">
        <v>30</v>
      </c>
      <c r="B39" s="38" t="s">
        <v>139</v>
      </c>
      <c r="C39" s="2" t="s">
        <v>30</v>
      </c>
      <c r="D39" s="2">
        <v>1938</v>
      </c>
      <c r="E39" s="2" t="s">
        <v>16</v>
      </c>
      <c r="F39" s="2">
        <v>9</v>
      </c>
      <c r="G39" s="53">
        <v>918</v>
      </c>
    </row>
    <row r="40" spans="1:7" ht="107.25" customHeight="1">
      <c r="A40" s="79" t="s">
        <v>157</v>
      </c>
      <c r="B40" s="80"/>
      <c r="C40" s="80"/>
      <c r="D40" s="80"/>
      <c r="E40" s="80"/>
      <c r="F40" s="80"/>
      <c r="G40" s="80"/>
    </row>
    <row r="41" spans="1:7" ht="15" customHeight="1">
      <c r="A41" s="81"/>
      <c r="B41" s="81"/>
      <c r="C41" s="81"/>
      <c r="D41" s="81"/>
      <c r="E41" s="81"/>
      <c r="F41" s="81"/>
      <c r="G41" s="81"/>
    </row>
    <row r="42" spans="1:7" ht="15" customHeight="1">
      <c r="A42" s="25"/>
      <c r="B42" s="25"/>
      <c r="C42" s="25"/>
      <c r="D42" s="25"/>
      <c r="E42" s="25"/>
      <c r="F42" s="25"/>
      <c r="G42" s="25"/>
    </row>
    <row r="43" spans="1:7" ht="42" customHeight="1">
      <c r="A43" s="64" t="s">
        <v>115</v>
      </c>
      <c r="B43" s="64"/>
      <c r="C43" s="64"/>
      <c r="D43" s="64"/>
      <c r="E43" s="64"/>
      <c r="F43" s="64"/>
      <c r="G43" s="64"/>
    </row>
    <row r="44" spans="1:7" ht="45" customHeight="1">
      <c r="A44" s="52" t="s">
        <v>45</v>
      </c>
      <c r="B44" s="69" t="s">
        <v>4</v>
      </c>
      <c r="C44" s="69"/>
      <c r="D44" s="52" t="s">
        <v>5</v>
      </c>
      <c r="E44" s="52" t="s">
        <v>6</v>
      </c>
      <c r="F44" s="52" t="s">
        <v>43</v>
      </c>
      <c r="G44" s="52" t="s">
        <v>42</v>
      </c>
    </row>
    <row r="45" spans="1:7" ht="15" customHeight="1">
      <c r="A45" s="2">
        <v>1</v>
      </c>
      <c r="B45" s="70" t="s">
        <v>104</v>
      </c>
      <c r="C45" s="70"/>
      <c r="D45" s="2">
        <v>1965</v>
      </c>
      <c r="E45" s="2" t="s">
        <v>46</v>
      </c>
      <c r="F45" s="2">
        <v>176</v>
      </c>
      <c r="G45" s="53">
        <v>15040</v>
      </c>
    </row>
    <row r="46" spans="1:7" ht="25.5" customHeight="1">
      <c r="A46" s="11"/>
      <c r="B46" s="11"/>
      <c r="C46" s="11"/>
      <c r="D46" s="11"/>
      <c r="E46" s="11"/>
      <c r="F46" s="11"/>
      <c r="G46" s="11"/>
    </row>
    <row r="47" spans="1:7" ht="42" customHeight="1">
      <c r="A47" s="75" t="s">
        <v>116</v>
      </c>
      <c r="B47" s="75"/>
      <c r="C47" s="75"/>
      <c r="D47" s="75"/>
      <c r="E47" s="75"/>
      <c r="F47" s="75"/>
      <c r="G47" s="75"/>
    </row>
    <row r="48" spans="1:9" ht="45" customHeight="1">
      <c r="A48" s="52" t="s">
        <v>45</v>
      </c>
      <c r="B48" s="69" t="s">
        <v>4</v>
      </c>
      <c r="C48" s="69"/>
      <c r="D48" s="52" t="s">
        <v>5</v>
      </c>
      <c r="E48" s="52" t="s">
        <v>6</v>
      </c>
      <c r="F48" s="52" t="s">
        <v>43</v>
      </c>
      <c r="G48" s="52" t="s">
        <v>42</v>
      </c>
      <c r="I48" s="9"/>
    </row>
    <row r="49" spans="1:7" ht="15" customHeight="1">
      <c r="A49" s="51">
        <v>1</v>
      </c>
      <c r="B49" s="74" t="s">
        <v>135</v>
      </c>
      <c r="C49" s="74"/>
      <c r="D49" s="20" t="s">
        <v>137</v>
      </c>
      <c r="E49" s="20" t="s">
        <v>47</v>
      </c>
      <c r="F49" s="20">
        <v>30</v>
      </c>
      <c r="G49" s="21">
        <v>2810</v>
      </c>
    </row>
    <row r="50" spans="1:7" ht="15" customHeight="1">
      <c r="A50" s="50">
        <v>2</v>
      </c>
      <c r="B50" s="70" t="s">
        <v>136</v>
      </c>
      <c r="C50" s="70"/>
      <c r="D50" s="2" t="s">
        <v>137</v>
      </c>
      <c r="E50" s="2" t="s">
        <v>47</v>
      </c>
      <c r="F50" s="2">
        <v>30</v>
      </c>
      <c r="G50" s="3">
        <v>2810</v>
      </c>
    </row>
    <row r="51" spans="1:9" ht="24.75" customHeight="1">
      <c r="A51" s="11"/>
      <c r="B51" s="11"/>
      <c r="C51" s="11"/>
      <c r="D51" s="11"/>
      <c r="E51" s="11"/>
      <c r="F51" s="11"/>
      <c r="G51" s="11"/>
      <c r="H51" s="10"/>
      <c r="I51" s="10"/>
    </row>
    <row r="52" spans="1:7" ht="42" customHeight="1">
      <c r="A52" s="75" t="s">
        <v>117</v>
      </c>
      <c r="B52" s="76"/>
      <c r="C52" s="76"/>
      <c r="D52" s="76"/>
      <c r="E52" s="76"/>
      <c r="F52" s="76"/>
      <c r="G52" s="76"/>
    </row>
    <row r="53" spans="1:7" ht="45" customHeight="1">
      <c r="A53" s="52" t="s">
        <v>45</v>
      </c>
      <c r="B53" s="69" t="s">
        <v>4</v>
      </c>
      <c r="C53" s="69"/>
      <c r="D53" s="52" t="s">
        <v>5</v>
      </c>
      <c r="E53" s="52" t="s">
        <v>6</v>
      </c>
      <c r="F53" s="52" t="s">
        <v>43</v>
      </c>
      <c r="G53" s="52" t="s">
        <v>42</v>
      </c>
    </row>
    <row r="54" spans="1:7" ht="15" customHeight="1">
      <c r="A54" s="2">
        <v>1</v>
      </c>
      <c r="B54" s="70" t="s">
        <v>48</v>
      </c>
      <c r="C54" s="70"/>
      <c r="D54" s="2">
        <v>1976</v>
      </c>
      <c r="E54" s="2" t="s">
        <v>46</v>
      </c>
      <c r="F54" s="2">
        <v>69</v>
      </c>
      <c r="G54" s="53">
        <v>5952</v>
      </c>
    </row>
    <row r="55" spans="1:7" ht="15">
      <c r="A55" s="5"/>
      <c r="B55" s="6"/>
      <c r="C55" s="6"/>
      <c r="D55" s="5"/>
      <c r="E55" s="5"/>
      <c r="F55" s="5"/>
      <c r="G55" s="7"/>
    </row>
    <row r="56" spans="1:7" ht="42" customHeight="1">
      <c r="A56" s="75" t="s">
        <v>134</v>
      </c>
      <c r="B56" s="75"/>
      <c r="C56" s="75"/>
      <c r="D56" s="75"/>
      <c r="E56" s="75"/>
      <c r="F56" s="75"/>
      <c r="G56" s="75"/>
    </row>
    <row r="57" spans="1:7" ht="45" customHeight="1">
      <c r="A57" s="52" t="s">
        <v>45</v>
      </c>
      <c r="B57" s="69" t="s">
        <v>4</v>
      </c>
      <c r="C57" s="69"/>
      <c r="D57" s="52" t="s">
        <v>5</v>
      </c>
      <c r="E57" s="52" t="s">
        <v>6</v>
      </c>
      <c r="F57" s="52" t="s">
        <v>43</v>
      </c>
      <c r="G57" s="52" t="s">
        <v>42</v>
      </c>
    </row>
    <row r="58" spans="1:7" ht="23.25" customHeight="1">
      <c r="A58" s="2">
        <v>1</v>
      </c>
      <c r="B58" s="70" t="s">
        <v>113</v>
      </c>
      <c r="C58" s="71"/>
      <c r="D58" s="2">
        <v>1970</v>
      </c>
      <c r="E58" s="2" t="s">
        <v>47</v>
      </c>
      <c r="F58" s="2">
        <v>60</v>
      </c>
      <c r="G58" s="53">
        <v>856.2</v>
      </c>
    </row>
    <row r="59" spans="1:7" ht="15">
      <c r="A59" s="5"/>
      <c r="B59" s="6"/>
      <c r="C59" s="6"/>
      <c r="D59" s="5"/>
      <c r="E59" s="5"/>
      <c r="F59" s="5"/>
      <c r="G59" s="7"/>
    </row>
    <row r="60" spans="1:7" ht="42" customHeight="1">
      <c r="A60" s="75" t="s">
        <v>144</v>
      </c>
      <c r="B60" s="75"/>
      <c r="C60" s="75"/>
      <c r="D60" s="75"/>
      <c r="E60" s="75"/>
      <c r="F60" s="75"/>
      <c r="G60" s="75"/>
    </row>
    <row r="61" spans="1:7" ht="45" customHeight="1">
      <c r="A61" s="52" t="s">
        <v>45</v>
      </c>
      <c r="B61" s="69" t="s">
        <v>4</v>
      </c>
      <c r="C61" s="69"/>
      <c r="D61" s="52" t="s">
        <v>5</v>
      </c>
      <c r="E61" s="52" t="s">
        <v>6</v>
      </c>
      <c r="F61" s="52" t="s">
        <v>43</v>
      </c>
      <c r="G61" s="52" t="s">
        <v>42</v>
      </c>
    </row>
    <row r="62" spans="1:7" ht="15.75" customHeight="1">
      <c r="A62" s="50">
        <v>1</v>
      </c>
      <c r="B62" s="70" t="s">
        <v>77</v>
      </c>
      <c r="C62" s="70"/>
      <c r="D62" s="2">
        <v>1961</v>
      </c>
      <c r="E62" s="2" t="s">
        <v>47</v>
      </c>
      <c r="F62" s="2">
        <v>102</v>
      </c>
      <c r="G62" s="53">
        <v>13125</v>
      </c>
    </row>
    <row r="63" spans="1:7" ht="15.75" customHeight="1">
      <c r="A63" s="50">
        <v>2</v>
      </c>
      <c r="B63" s="70" t="s">
        <v>78</v>
      </c>
      <c r="C63" s="70"/>
      <c r="D63" s="2">
        <v>1961</v>
      </c>
      <c r="E63" s="2" t="s">
        <v>47</v>
      </c>
      <c r="F63" s="2">
        <v>61</v>
      </c>
      <c r="G63" s="53">
        <v>7500</v>
      </c>
    </row>
    <row r="64" spans="1:7" ht="15.75" customHeight="1">
      <c r="A64" s="50">
        <v>3</v>
      </c>
      <c r="B64" s="70" t="s">
        <v>79</v>
      </c>
      <c r="C64" s="70"/>
      <c r="D64" s="2">
        <v>1961</v>
      </c>
      <c r="E64" s="2" t="s">
        <v>47</v>
      </c>
      <c r="F64" s="2">
        <v>48</v>
      </c>
      <c r="G64" s="53">
        <v>5625</v>
      </c>
    </row>
    <row r="65" spans="1:7" ht="15.75">
      <c r="A65" s="50">
        <v>4</v>
      </c>
      <c r="B65" s="70" t="s">
        <v>80</v>
      </c>
      <c r="C65" s="70"/>
      <c r="D65" s="2">
        <v>1961</v>
      </c>
      <c r="E65" s="2" t="s">
        <v>47</v>
      </c>
      <c r="F65" s="2">
        <v>63</v>
      </c>
      <c r="G65" s="53">
        <v>9375</v>
      </c>
    </row>
    <row r="66" spans="1:7" ht="15.75">
      <c r="A66" s="50">
        <v>5</v>
      </c>
      <c r="B66" s="70" t="s">
        <v>81</v>
      </c>
      <c r="C66" s="70"/>
      <c r="D66" s="2">
        <v>1961</v>
      </c>
      <c r="E66" s="2" t="s">
        <v>47</v>
      </c>
      <c r="F66" s="2">
        <v>76</v>
      </c>
      <c r="G66" s="53">
        <v>11250</v>
      </c>
    </row>
    <row r="67" spans="1:7" ht="15.75">
      <c r="A67" s="26"/>
      <c r="B67" s="6"/>
      <c r="C67" s="6"/>
      <c r="D67" s="5"/>
      <c r="E67" s="6"/>
      <c r="F67" s="5"/>
      <c r="G67" s="27"/>
    </row>
    <row r="68" spans="1:7" ht="15">
      <c r="A68" s="5"/>
      <c r="B68" s="6"/>
      <c r="C68" s="6"/>
      <c r="D68" s="5"/>
      <c r="E68" s="5"/>
      <c r="F68" s="5"/>
      <c r="G68" s="7"/>
    </row>
    <row r="69" spans="1:7" ht="49.5" customHeight="1">
      <c r="A69" s="5"/>
      <c r="B69" s="6"/>
      <c r="C69" s="6"/>
      <c r="D69" s="5"/>
      <c r="E69" s="5"/>
      <c r="F69" s="5"/>
      <c r="G69" s="7"/>
    </row>
    <row r="70" spans="1:7" ht="43.5" customHeight="1">
      <c r="A70" s="77" t="s">
        <v>97</v>
      </c>
      <c r="B70" s="77"/>
      <c r="C70" s="77"/>
      <c r="D70" s="77"/>
      <c r="E70" s="77"/>
      <c r="F70" s="77"/>
      <c r="G70" s="77"/>
    </row>
    <row r="71" spans="1:7" ht="15.75" customHeight="1">
      <c r="A71" s="10"/>
      <c r="B71" s="14"/>
      <c r="C71" s="14"/>
      <c r="D71" s="14"/>
      <c r="E71" s="14"/>
      <c r="F71" s="14"/>
      <c r="G71" s="14"/>
    </row>
    <row r="72" spans="1:7" ht="42" customHeight="1">
      <c r="A72" s="75" t="s">
        <v>118</v>
      </c>
      <c r="B72" s="75"/>
      <c r="C72" s="75"/>
      <c r="D72" s="75"/>
      <c r="E72" s="75"/>
      <c r="F72" s="75"/>
      <c r="G72" s="75"/>
    </row>
    <row r="73" spans="1:7" ht="45" customHeight="1">
      <c r="A73" s="52" t="s">
        <v>45</v>
      </c>
      <c r="B73" s="69" t="s">
        <v>4</v>
      </c>
      <c r="C73" s="69"/>
      <c r="D73" s="52" t="s">
        <v>5</v>
      </c>
      <c r="E73" s="52" t="s">
        <v>6</v>
      </c>
      <c r="F73" s="52" t="s">
        <v>43</v>
      </c>
      <c r="G73" s="52" t="s">
        <v>42</v>
      </c>
    </row>
    <row r="74" spans="1:7" ht="15" customHeight="1">
      <c r="A74" s="50">
        <v>1</v>
      </c>
      <c r="B74" s="70" t="s">
        <v>77</v>
      </c>
      <c r="C74" s="70"/>
      <c r="D74" s="2">
        <v>1961</v>
      </c>
      <c r="E74" s="2" t="s">
        <v>47</v>
      </c>
      <c r="F74" s="2">
        <v>102</v>
      </c>
      <c r="G74" s="53">
        <v>13125</v>
      </c>
    </row>
    <row r="75" spans="1:7" ht="15" customHeight="1">
      <c r="A75" s="50">
        <v>2</v>
      </c>
      <c r="B75" s="70" t="s">
        <v>78</v>
      </c>
      <c r="C75" s="70"/>
      <c r="D75" s="2">
        <v>1961</v>
      </c>
      <c r="E75" s="2" t="s">
        <v>47</v>
      </c>
      <c r="F75" s="2">
        <v>61</v>
      </c>
      <c r="G75" s="53">
        <v>7500</v>
      </c>
    </row>
    <row r="76" spans="1:7" ht="15" customHeight="1">
      <c r="A76" s="50">
        <v>3</v>
      </c>
      <c r="B76" s="70" t="s">
        <v>79</v>
      </c>
      <c r="C76" s="70"/>
      <c r="D76" s="2">
        <v>1961</v>
      </c>
      <c r="E76" s="2" t="s">
        <v>47</v>
      </c>
      <c r="F76" s="2">
        <v>48</v>
      </c>
      <c r="G76" s="53">
        <v>5625</v>
      </c>
    </row>
    <row r="77" spans="1:7" ht="15" customHeight="1">
      <c r="A77" s="50">
        <v>4</v>
      </c>
      <c r="B77" s="70" t="s">
        <v>80</v>
      </c>
      <c r="C77" s="70"/>
      <c r="D77" s="2">
        <v>1961</v>
      </c>
      <c r="E77" s="2" t="s">
        <v>47</v>
      </c>
      <c r="F77" s="2">
        <v>63</v>
      </c>
      <c r="G77" s="53">
        <v>9375</v>
      </c>
    </row>
    <row r="78" spans="1:7" ht="15" customHeight="1">
      <c r="A78" s="50">
        <v>5</v>
      </c>
      <c r="B78" s="70" t="s">
        <v>81</v>
      </c>
      <c r="C78" s="70"/>
      <c r="D78" s="2">
        <v>1961</v>
      </c>
      <c r="E78" s="2" t="s">
        <v>47</v>
      </c>
      <c r="F78" s="2">
        <v>76</v>
      </c>
      <c r="G78" s="53">
        <v>11250</v>
      </c>
    </row>
    <row r="79" spans="1:7" ht="15.75">
      <c r="A79" s="26"/>
      <c r="B79" s="6"/>
      <c r="C79" s="6"/>
      <c r="D79" s="5"/>
      <c r="E79" s="6"/>
      <c r="F79" s="5"/>
      <c r="G79" s="27"/>
    </row>
    <row r="80" spans="1:7" ht="42" customHeight="1">
      <c r="A80" s="72" t="s">
        <v>128</v>
      </c>
      <c r="B80" s="72"/>
      <c r="C80" s="72"/>
      <c r="D80" s="72"/>
      <c r="E80" s="72"/>
      <c r="F80" s="72"/>
      <c r="G80" s="72"/>
    </row>
    <row r="81" spans="1:7" ht="45" customHeight="1">
      <c r="A81" s="52" t="s">
        <v>45</v>
      </c>
      <c r="B81" s="69" t="s">
        <v>4</v>
      </c>
      <c r="C81" s="69"/>
      <c r="D81" s="52" t="s">
        <v>5</v>
      </c>
      <c r="E81" s="52" t="s">
        <v>6</v>
      </c>
      <c r="F81" s="52" t="s">
        <v>43</v>
      </c>
      <c r="G81" s="52" t="s">
        <v>42</v>
      </c>
    </row>
    <row r="82" spans="1:7" ht="15" customHeight="1">
      <c r="A82" s="2">
        <v>1</v>
      </c>
      <c r="B82" s="15" t="s">
        <v>49</v>
      </c>
      <c r="C82" s="2" t="s">
        <v>2</v>
      </c>
      <c r="D82" s="2">
        <v>1938</v>
      </c>
      <c r="E82" s="2" t="s">
        <v>50</v>
      </c>
      <c r="F82" s="2">
        <v>37</v>
      </c>
      <c r="G82" s="53">
        <v>4167</v>
      </c>
    </row>
    <row r="83" spans="1:7" ht="15" customHeight="1">
      <c r="A83" s="2">
        <v>2</v>
      </c>
      <c r="B83" s="15" t="s">
        <v>57</v>
      </c>
      <c r="C83" s="2" t="s">
        <v>2</v>
      </c>
      <c r="D83" s="2">
        <v>1939</v>
      </c>
      <c r="E83" s="2" t="s">
        <v>11</v>
      </c>
      <c r="F83" s="2">
        <v>31</v>
      </c>
      <c r="G83" s="53">
        <v>3140</v>
      </c>
    </row>
    <row r="84" spans="1:7" ht="15" customHeight="1">
      <c r="A84" s="2">
        <v>3</v>
      </c>
      <c r="B84" s="15" t="s">
        <v>55</v>
      </c>
      <c r="C84" s="2" t="s">
        <v>2</v>
      </c>
      <c r="D84" s="2">
        <v>1940</v>
      </c>
      <c r="E84" s="2" t="s">
        <v>27</v>
      </c>
      <c r="F84" s="2">
        <v>37</v>
      </c>
      <c r="G84" s="53">
        <v>4250</v>
      </c>
    </row>
    <row r="85" spans="1:7" ht="15" customHeight="1">
      <c r="A85" s="2">
        <v>4</v>
      </c>
      <c r="B85" s="15" t="s">
        <v>51</v>
      </c>
      <c r="C85" s="2" t="s">
        <v>2</v>
      </c>
      <c r="D85" s="2">
        <v>1939</v>
      </c>
      <c r="E85" s="2" t="s">
        <v>52</v>
      </c>
      <c r="F85" s="2">
        <v>27</v>
      </c>
      <c r="G85" s="53">
        <v>5212</v>
      </c>
    </row>
    <row r="86" spans="1:7" ht="15" customHeight="1">
      <c r="A86" s="2">
        <v>5</v>
      </c>
      <c r="B86" s="15" t="s">
        <v>103</v>
      </c>
      <c r="C86" s="2" t="s">
        <v>2</v>
      </c>
      <c r="D86" s="2">
        <v>1959</v>
      </c>
      <c r="E86" s="2" t="s">
        <v>8</v>
      </c>
      <c r="F86" s="2">
        <v>414</v>
      </c>
      <c r="G86" s="53">
        <v>12900</v>
      </c>
    </row>
    <row r="87" spans="1:7" ht="15" customHeight="1">
      <c r="A87" s="2">
        <v>6</v>
      </c>
      <c r="B87" s="15" t="s">
        <v>99</v>
      </c>
      <c r="C87" s="2" t="s">
        <v>2</v>
      </c>
      <c r="D87" s="2" t="s">
        <v>92</v>
      </c>
      <c r="E87" s="2" t="s">
        <v>93</v>
      </c>
      <c r="F87" s="2">
        <v>54</v>
      </c>
      <c r="G87" s="53">
        <v>7600</v>
      </c>
    </row>
    <row r="88" spans="1:7" ht="15" customHeight="1">
      <c r="A88" s="2">
        <v>7</v>
      </c>
      <c r="B88" s="15" t="s">
        <v>100</v>
      </c>
      <c r="C88" s="2" t="s">
        <v>2</v>
      </c>
      <c r="D88" s="2">
        <v>1935</v>
      </c>
      <c r="E88" s="2" t="s">
        <v>31</v>
      </c>
      <c r="F88" s="2">
        <v>49</v>
      </c>
      <c r="G88" s="53">
        <v>4302</v>
      </c>
    </row>
    <row r="89" spans="1:7" ht="15" customHeight="1">
      <c r="A89" s="2">
        <v>8</v>
      </c>
      <c r="B89" s="15" t="s">
        <v>54</v>
      </c>
      <c r="C89" s="2" t="s">
        <v>2</v>
      </c>
      <c r="D89" s="2">
        <v>1938</v>
      </c>
      <c r="E89" s="2" t="s">
        <v>27</v>
      </c>
      <c r="F89" s="2">
        <v>59</v>
      </c>
      <c r="G89" s="53">
        <v>1583</v>
      </c>
    </row>
    <row r="90" spans="1:7" ht="15" customHeight="1">
      <c r="A90" s="2">
        <v>9</v>
      </c>
      <c r="B90" s="15" t="s">
        <v>56</v>
      </c>
      <c r="C90" s="2" t="s">
        <v>2</v>
      </c>
      <c r="D90" s="2">
        <v>1948</v>
      </c>
      <c r="E90" s="2" t="s">
        <v>53</v>
      </c>
      <c r="F90" s="2">
        <v>21</v>
      </c>
      <c r="G90" s="53">
        <v>1697</v>
      </c>
    </row>
    <row r="91" spans="1:7" ht="15" customHeight="1">
      <c r="A91" s="2">
        <v>10</v>
      </c>
      <c r="B91" s="15" t="s">
        <v>58</v>
      </c>
      <c r="C91" s="2" t="s">
        <v>2</v>
      </c>
      <c r="D91" s="2">
        <v>1936</v>
      </c>
      <c r="E91" s="2" t="s">
        <v>14</v>
      </c>
      <c r="F91" s="2">
        <v>12</v>
      </c>
      <c r="G91" s="53">
        <v>2599</v>
      </c>
    </row>
    <row r="92" spans="1:7" ht="15" customHeight="1">
      <c r="A92" s="2">
        <v>11</v>
      </c>
      <c r="B92" s="15" t="s">
        <v>59</v>
      </c>
      <c r="C92" s="2" t="s">
        <v>2</v>
      </c>
      <c r="D92" s="2">
        <v>1930</v>
      </c>
      <c r="E92" s="2" t="s">
        <v>23</v>
      </c>
      <c r="F92" s="2">
        <v>6</v>
      </c>
      <c r="G92" s="53">
        <v>1344</v>
      </c>
    </row>
    <row r="93" spans="1:7" ht="15" customHeight="1">
      <c r="A93" s="2">
        <v>12</v>
      </c>
      <c r="B93" s="15" t="s">
        <v>60</v>
      </c>
      <c r="C93" s="2" t="s">
        <v>2</v>
      </c>
      <c r="D93" s="2">
        <v>1902</v>
      </c>
      <c r="E93" s="2" t="s">
        <v>61</v>
      </c>
      <c r="F93" s="2">
        <v>17</v>
      </c>
      <c r="G93" s="53">
        <v>2120</v>
      </c>
    </row>
    <row r="94" spans="1:7" ht="15" customHeight="1">
      <c r="A94" s="2">
        <v>13</v>
      </c>
      <c r="B94" s="15" t="s">
        <v>62</v>
      </c>
      <c r="C94" s="2" t="s">
        <v>2</v>
      </c>
      <c r="D94" s="2">
        <v>1890</v>
      </c>
      <c r="E94" s="2" t="s">
        <v>63</v>
      </c>
      <c r="F94" s="2">
        <v>10</v>
      </c>
      <c r="G94" s="53">
        <v>675</v>
      </c>
    </row>
    <row r="95" spans="1:7" ht="15" customHeight="1">
      <c r="A95" s="2">
        <v>14</v>
      </c>
      <c r="B95" s="15" t="s">
        <v>101</v>
      </c>
      <c r="C95" s="2" t="s">
        <v>19</v>
      </c>
      <c r="D95" s="2">
        <v>1939</v>
      </c>
      <c r="E95" s="2" t="s">
        <v>27</v>
      </c>
      <c r="F95" s="2">
        <v>76</v>
      </c>
      <c r="G95" s="53">
        <v>7970</v>
      </c>
    </row>
    <row r="96" spans="1:7" ht="15" customHeight="1">
      <c r="A96" s="2">
        <v>15</v>
      </c>
      <c r="B96" s="15" t="s">
        <v>64</v>
      </c>
      <c r="C96" s="2" t="s">
        <v>19</v>
      </c>
      <c r="D96" s="2">
        <v>1924</v>
      </c>
      <c r="E96" s="2" t="s">
        <v>53</v>
      </c>
      <c r="F96" s="2">
        <v>19</v>
      </c>
      <c r="G96" s="53">
        <v>2612</v>
      </c>
    </row>
    <row r="97" spans="1:7" ht="15" customHeight="1">
      <c r="A97" s="2">
        <v>16</v>
      </c>
      <c r="B97" s="15" t="s">
        <v>86</v>
      </c>
      <c r="C97" s="2" t="s">
        <v>19</v>
      </c>
      <c r="D97" s="2">
        <v>1938</v>
      </c>
      <c r="E97" s="2" t="s">
        <v>53</v>
      </c>
      <c r="F97" s="2">
        <v>22</v>
      </c>
      <c r="G97" s="53">
        <v>1979</v>
      </c>
    </row>
    <row r="98" spans="1:7" ht="15" customHeight="1">
      <c r="A98" s="2">
        <v>17</v>
      </c>
      <c r="B98" s="15" t="s">
        <v>65</v>
      </c>
      <c r="C98" s="2" t="s">
        <v>19</v>
      </c>
      <c r="D98" s="2">
        <v>1938</v>
      </c>
      <c r="E98" s="2" t="s">
        <v>23</v>
      </c>
      <c r="F98" s="2">
        <v>29</v>
      </c>
      <c r="G98" s="53">
        <v>2028</v>
      </c>
    </row>
    <row r="99" spans="1:7" ht="15" customHeight="1">
      <c r="A99" s="2">
        <v>18</v>
      </c>
      <c r="B99" s="15" t="s">
        <v>85</v>
      </c>
      <c r="C99" s="2" t="s">
        <v>19</v>
      </c>
      <c r="D99" s="2">
        <v>1910</v>
      </c>
      <c r="E99" s="2" t="s">
        <v>84</v>
      </c>
      <c r="F99" s="2">
        <v>22</v>
      </c>
      <c r="G99" s="53">
        <v>3745</v>
      </c>
    </row>
    <row r="100" spans="1:7" ht="15" customHeight="1">
      <c r="A100" s="2">
        <v>19</v>
      </c>
      <c r="B100" s="15" t="s">
        <v>66</v>
      </c>
      <c r="C100" s="2" t="s">
        <v>19</v>
      </c>
      <c r="D100" s="2">
        <v>1934</v>
      </c>
      <c r="E100" s="2" t="s">
        <v>67</v>
      </c>
      <c r="F100" s="2">
        <v>12</v>
      </c>
      <c r="G100" s="53">
        <v>1084</v>
      </c>
    </row>
    <row r="101" spans="1:7" ht="15" customHeight="1">
      <c r="A101" s="2">
        <v>20</v>
      </c>
      <c r="B101" s="15" t="s">
        <v>69</v>
      </c>
      <c r="C101" s="2" t="s">
        <v>19</v>
      </c>
      <c r="D101" s="2">
        <v>1932</v>
      </c>
      <c r="E101" s="2" t="s">
        <v>25</v>
      </c>
      <c r="F101" s="2">
        <v>11</v>
      </c>
      <c r="G101" s="53">
        <v>1438</v>
      </c>
    </row>
    <row r="102" spans="1:7" ht="15" customHeight="1">
      <c r="A102" s="2">
        <v>21</v>
      </c>
      <c r="B102" s="15" t="s">
        <v>82</v>
      </c>
      <c r="C102" s="2" t="s">
        <v>26</v>
      </c>
      <c r="D102" s="2">
        <v>1934</v>
      </c>
      <c r="E102" s="2" t="s">
        <v>83</v>
      </c>
      <c r="F102" s="2">
        <v>25</v>
      </c>
      <c r="G102" s="53">
        <v>3930</v>
      </c>
    </row>
    <row r="103" spans="1:7" ht="15" customHeight="1">
      <c r="A103" s="2">
        <v>22</v>
      </c>
      <c r="B103" s="15" t="s">
        <v>70</v>
      </c>
      <c r="C103" s="2" t="s">
        <v>26</v>
      </c>
      <c r="D103" s="2">
        <v>1934</v>
      </c>
      <c r="E103" s="2" t="s">
        <v>23</v>
      </c>
      <c r="F103" s="2">
        <v>25</v>
      </c>
      <c r="G103" s="53">
        <v>4140</v>
      </c>
    </row>
    <row r="104" spans="1:7" ht="15" customHeight="1">
      <c r="A104" s="2">
        <v>23</v>
      </c>
      <c r="B104" s="15" t="s">
        <v>71</v>
      </c>
      <c r="C104" s="2" t="s">
        <v>26</v>
      </c>
      <c r="D104" s="2">
        <v>1890</v>
      </c>
      <c r="E104" s="2" t="s">
        <v>94</v>
      </c>
      <c r="F104" s="2">
        <v>26</v>
      </c>
      <c r="G104" s="53">
        <v>4040</v>
      </c>
    </row>
    <row r="105" spans="1:7" ht="15" customHeight="1">
      <c r="A105" s="2">
        <v>24</v>
      </c>
      <c r="B105" s="15" t="s">
        <v>72</v>
      </c>
      <c r="C105" s="2" t="s">
        <v>26</v>
      </c>
      <c r="D105" s="2">
        <v>1900</v>
      </c>
      <c r="E105" s="2" t="s">
        <v>25</v>
      </c>
      <c r="F105" s="2">
        <v>16</v>
      </c>
      <c r="G105" s="53">
        <v>570</v>
      </c>
    </row>
    <row r="106" spans="1:7" ht="15" customHeight="1">
      <c r="A106" s="2">
        <v>25</v>
      </c>
      <c r="B106" s="15" t="s">
        <v>143</v>
      </c>
      <c r="C106" s="2" t="s">
        <v>26</v>
      </c>
      <c r="D106" s="2">
        <v>1900</v>
      </c>
      <c r="E106" s="2" t="s">
        <v>63</v>
      </c>
      <c r="F106" s="2">
        <v>5</v>
      </c>
      <c r="G106" s="53">
        <v>908</v>
      </c>
    </row>
    <row r="107" spans="1:7" ht="15" customHeight="1">
      <c r="A107" s="2">
        <v>26</v>
      </c>
      <c r="B107" s="15" t="s">
        <v>140</v>
      </c>
      <c r="C107" s="2" t="s">
        <v>141</v>
      </c>
      <c r="D107" s="2">
        <v>1929</v>
      </c>
      <c r="E107" s="2" t="s">
        <v>142</v>
      </c>
      <c r="F107" s="2">
        <v>4</v>
      </c>
      <c r="G107" s="53">
        <v>1470</v>
      </c>
    </row>
    <row r="108" spans="1:7" ht="15" customHeight="1">
      <c r="A108" s="2">
        <v>27</v>
      </c>
      <c r="B108" s="15" t="s">
        <v>73</v>
      </c>
      <c r="C108" s="2" t="s">
        <v>30</v>
      </c>
      <c r="D108" s="2">
        <v>1940</v>
      </c>
      <c r="E108" s="2" t="s">
        <v>8</v>
      </c>
      <c r="F108" s="2">
        <v>82</v>
      </c>
      <c r="G108" s="53">
        <v>9062</v>
      </c>
    </row>
    <row r="109" spans="1:7" ht="15" customHeight="1">
      <c r="A109" s="2">
        <v>28</v>
      </c>
      <c r="B109" s="15" t="s">
        <v>74</v>
      </c>
      <c r="C109" s="2" t="s">
        <v>30</v>
      </c>
      <c r="D109" s="2">
        <v>1936</v>
      </c>
      <c r="E109" s="2" t="s">
        <v>27</v>
      </c>
      <c r="F109" s="2">
        <v>29</v>
      </c>
      <c r="G109" s="53">
        <v>1465</v>
      </c>
    </row>
    <row r="110" spans="1:7" ht="15" customHeight="1">
      <c r="A110" s="2">
        <v>29</v>
      </c>
      <c r="B110" s="15" t="s">
        <v>75</v>
      </c>
      <c r="C110" s="2" t="s">
        <v>30</v>
      </c>
      <c r="D110" s="2">
        <v>1930</v>
      </c>
      <c r="E110" s="2" t="s">
        <v>16</v>
      </c>
      <c r="F110" s="2">
        <v>15</v>
      </c>
      <c r="G110" s="53">
        <v>2189</v>
      </c>
    </row>
    <row r="111" spans="1:7" ht="15" customHeight="1">
      <c r="A111" s="2">
        <v>30</v>
      </c>
      <c r="B111" s="15" t="s">
        <v>76</v>
      </c>
      <c r="C111" s="2" t="s">
        <v>30</v>
      </c>
      <c r="D111" s="2">
        <v>1935</v>
      </c>
      <c r="E111" s="2" t="s">
        <v>47</v>
      </c>
      <c r="F111" s="2">
        <v>14</v>
      </c>
      <c r="G111" s="53">
        <v>1624</v>
      </c>
    </row>
    <row r="112" spans="1:7" ht="15" customHeight="1">
      <c r="A112" s="17">
        <v>31</v>
      </c>
      <c r="B112" s="15" t="s">
        <v>87</v>
      </c>
      <c r="C112" s="2" t="s">
        <v>30</v>
      </c>
      <c r="D112" s="2">
        <v>1938</v>
      </c>
      <c r="E112" s="2" t="s">
        <v>61</v>
      </c>
      <c r="F112" s="2">
        <v>11</v>
      </c>
      <c r="G112" s="53">
        <v>602</v>
      </c>
    </row>
    <row r="113" spans="1:7" ht="15.75" customHeight="1">
      <c r="A113" s="58"/>
      <c r="B113" s="59"/>
      <c r="C113" s="60"/>
      <c r="D113" s="60"/>
      <c r="E113" s="61"/>
      <c r="F113" s="60"/>
      <c r="G113" s="62"/>
    </row>
    <row r="114" spans="1:7" ht="42" customHeight="1">
      <c r="A114" s="72" t="s">
        <v>129</v>
      </c>
      <c r="B114" s="72"/>
      <c r="C114" s="72"/>
      <c r="D114" s="72"/>
      <c r="E114" s="72"/>
      <c r="F114" s="72"/>
      <c r="G114" s="72"/>
    </row>
    <row r="115" spans="1:7" ht="45" customHeight="1">
      <c r="A115" s="52" t="s">
        <v>45</v>
      </c>
      <c r="B115" s="69" t="s">
        <v>4</v>
      </c>
      <c r="C115" s="69"/>
      <c r="D115" s="52" t="s">
        <v>5</v>
      </c>
      <c r="E115" s="52" t="s">
        <v>6</v>
      </c>
      <c r="F115" s="52" t="s">
        <v>43</v>
      </c>
      <c r="G115" s="52" t="s">
        <v>42</v>
      </c>
    </row>
    <row r="116" spans="1:7" ht="15" customHeight="1">
      <c r="A116" s="50">
        <v>1</v>
      </c>
      <c r="B116" s="70" t="s">
        <v>119</v>
      </c>
      <c r="C116" s="70"/>
      <c r="D116" s="2">
        <v>1960</v>
      </c>
      <c r="E116" s="2" t="s">
        <v>120</v>
      </c>
      <c r="F116" s="2">
        <v>32</v>
      </c>
      <c r="G116" s="53">
        <v>1054</v>
      </c>
    </row>
    <row r="117" spans="1:7" ht="15" customHeight="1">
      <c r="A117" s="50">
        <v>2</v>
      </c>
      <c r="B117" s="70" t="s">
        <v>121</v>
      </c>
      <c r="C117" s="70"/>
      <c r="D117" s="2">
        <v>1960</v>
      </c>
      <c r="E117" s="2" t="s">
        <v>120</v>
      </c>
      <c r="F117" s="2">
        <v>16</v>
      </c>
      <c r="G117" s="53">
        <v>471</v>
      </c>
    </row>
    <row r="118" spans="1:7" ht="15" customHeight="1">
      <c r="A118" s="50">
        <v>3</v>
      </c>
      <c r="B118" s="70" t="s">
        <v>122</v>
      </c>
      <c r="C118" s="70"/>
      <c r="D118" s="2">
        <v>1960</v>
      </c>
      <c r="E118" s="2" t="s">
        <v>120</v>
      </c>
      <c r="F118" s="2">
        <v>32</v>
      </c>
      <c r="G118" s="53">
        <v>2125</v>
      </c>
    </row>
    <row r="119" spans="1:7" ht="15.75" customHeight="1">
      <c r="A119" s="26"/>
      <c r="B119" s="6"/>
      <c r="C119" s="6"/>
      <c r="D119" s="5"/>
      <c r="E119" s="6"/>
      <c r="F119" s="5"/>
      <c r="G119" s="7"/>
    </row>
    <row r="120" spans="1:7" ht="42" customHeight="1">
      <c r="A120" s="72" t="s">
        <v>132</v>
      </c>
      <c r="B120" s="72"/>
      <c r="C120" s="72"/>
      <c r="D120" s="72"/>
      <c r="E120" s="72"/>
      <c r="F120" s="72"/>
      <c r="G120" s="72"/>
    </row>
    <row r="121" spans="1:7" ht="45" customHeight="1">
      <c r="A121" s="52" t="s">
        <v>45</v>
      </c>
      <c r="B121" s="69" t="s">
        <v>4</v>
      </c>
      <c r="C121" s="69"/>
      <c r="D121" s="52" t="s">
        <v>5</v>
      </c>
      <c r="E121" s="52" t="s">
        <v>6</v>
      </c>
      <c r="F121" s="52" t="s">
        <v>43</v>
      </c>
      <c r="G121" s="52" t="s">
        <v>42</v>
      </c>
    </row>
    <row r="122" spans="1:7" ht="15" customHeight="1">
      <c r="A122" s="50">
        <v>1</v>
      </c>
      <c r="B122" s="70" t="s">
        <v>123</v>
      </c>
      <c r="C122" s="70"/>
      <c r="D122" s="2">
        <v>1965</v>
      </c>
      <c r="E122" s="2" t="s">
        <v>47</v>
      </c>
      <c r="F122" s="2">
        <v>90</v>
      </c>
      <c r="G122" s="53">
        <v>6672</v>
      </c>
    </row>
    <row r="123" spans="1:7" ht="15" customHeight="1">
      <c r="A123" s="50">
        <v>2</v>
      </c>
      <c r="B123" s="70" t="s">
        <v>124</v>
      </c>
      <c r="C123" s="70"/>
      <c r="D123" s="2">
        <v>1965</v>
      </c>
      <c r="E123" s="2" t="s">
        <v>47</v>
      </c>
      <c r="F123" s="2">
        <v>90</v>
      </c>
      <c r="G123" s="53">
        <v>6672</v>
      </c>
    </row>
    <row r="124" spans="1:7" ht="15" customHeight="1">
      <c r="A124" s="50">
        <v>3</v>
      </c>
      <c r="B124" s="70" t="s">
        <v>125</v>
      </c>
      <c r="C124" s="70"/>
      <c r="D124" s="2">
        <v>1963</v>
      </c>
      <c r="E124" s="2" t="s">
        <v>47</v>
      </c>
      <c r="F124" s="2">
        <v>40</v>
      </c>
      <c r="G124" s="53">
        <v>2590</v>
      </c>
    </row>
    <row r="125" spans="1:7" ht="15" customHeight="1">
      <c r="A125" s="50">
        <v>4</v>
      </c>
      <c r="B125" s="70" t="s">
        <v>126</v>
      </c>
      <c r="C125" s="70"/>
      <c r="D125" s="2">
        <v>1963</v>
      </c>
      <c r="E125" s="2" t="s">
        <v>47</v>
      </c>
      <c r="F125" s="2">
        <v>40</v>
      </c>
      <c r="G125" s="53">
        <v>2590</v>
      </c>
    </row>
    <row r="126" spans="1:7" ht="15" customHeight="1">
      <c r="A126" s="50">
        <v>5</v>
      </c>
      <c r="B126" s="67" t="s">
        <v>127</v>
      </c>
      <c r="C126" s="73"/>
      <c r="D126" s="2">
        <v>1965</v>
      </c>
      <c r="E126" s="2" t="s">
        <v>47</v>
      </c>
      <c r="F126" s="2">
        <v>40</v>
      </c>
      <c r="G126" s="53">
        <v>2590</v>
      </c>
    </row>
    <row r="127" spans="1:7" ht="15" customHeight="1">
      <c r="A127" s="50">
        <v>6</v>
      </c>
      <c r="B127" s="70" t="s">
        <v>131</v>
      </c>
      <c r="C127" s="70"/>
      <c r="D127" s="2">
        <v>1965</v>
      </c>
      <c r="E127" s="2" t="s">
        <v>47</v>
      </c>
      <c r="F127" s="2">
        <v>40</v>
      </c>
      <c r="G127" s="53">
        <v>2590</v>
      </c>
    </row>
    <row r="128" spans="1:7" ht="15.75" customHeight="1">
      <c r="A128" s="1"/>
      <c r="B128" s="4"/>
      <c r="C128" s="5"/>
      <c r="D128" s="5"/>
      <c r="E128" s="6"/>
      <c r="F128" s="5"/>
      <c r="G128" s="7"/>
    </row>
    <row r="129" spans="1:7" ht="42" customHeight="1">
      <c r="A129" s="72" t="s">
        <v>130</v>
      </c>
      <c r="B129" s="72"/>
      <c r="C129" s="72"/>
      <c r="D129" s="72"/>
      <c r="E129" s="72"/>
      <c r="F129" s="72"/>
      <c r="G129" s="72"/>
    </row>
    <row r="130" spans="1:7" ht="45" customHeight="1">
      <c r="A130" s="52" t="s">
        <v>45</v>
      </c>
      <c r="B130" s="69" t="s">
        <v>4</v>
      </c>
      <c r="C130" s="69"/>
      <c r="D130" s="52" t="s">
        <v>5</v>
      </c>
      <c r="E130" s="52" t="s">
        <v>6</v>
      </c>
      <c r="F130" s="52" t="s">
        <v>43</v>
      </c>
      <c r="G130" s="52" t="s">
        <v>42</v>
      </c>
    </row>
    <row r="131" spans="1:7" ht="15" customHeight="1">
      <c r="A131" s="2">
        <v>1</v>
      </c>
      <c r="B131" s="70" t="s">
        <v>105</v>
      </c>
      <c r="C131" s="70"/>
      <c r="D131" s="2">
        <v>1962</v>
      </c>
      <c r="E131" s="2" t="s">
        <v>47</v>
      </c>
      <c r="F131" s="2">
        <v>30</v>
      </c>
      <c r="G131" s="53">
        <v>2285</v>
      </c>
    </row>
    <row r="132" spans="1:7" ht="15" customHeight="1">
      <c r="A132" s="2">
        <v>2</v>
      </c>
      <c r="B132" s="70" t="s">
        <v>106</v>
      </c>
      <c r="C132" s="70"/>
      <c r="D132" s="2">
        <v>1962</v>
      </c>
      <c r="E132" s="2" t="s">
        <v>47</v>
      </c>
      <c r="F132" s="2">
        <v>60</v>
      </c>
      <c r="G132" s="53">
        <v>4100.3</v>
      </c>
    </row>
    <row r="133" spans="1:7" ht="15" customHeight="1">
      <c r="A133" s="2">
        <v>3</v>
      </c>
      <c r="B133" s="70" t="s">
        <v>107</v>
      </c>
      <c r="C133" s="70"/>
      <c r="D133" s="2">
        <v>1962</v>
      </c>
      <c r="E133" s="2" t="s">
        <v>47</v>
      </c>
      <c r="F133" s="2">
        <v>60</v>
      </c>
      <c r="G133" s="53">
        <v>4100.3</v>
      </c>
    </row>
    <row r="134" spans="1:7" ht="15" customHeight="1">
      <c r="A134" s="2">
        <v>4</v>
      </c>
      <c r="B134" s="70" t="s">
        <v>112</v>
      </c>
      <c r="C134" s="70"/>
      <c r="D134" s="2">
        <v>1962</v>
      </c>
      <c r="E134" s="2" t="s">
        <v>47</v>
      </c>
      <c r="F134" s="2">
        <v>60</v>
      </c>
      <c r="G134" s="53">
        <v>4100.3</v>
      </c>
    </row>
    <row r="135" spans="1:7" ht="15" customHeight="1">
      <c r="A135" s="2">
        <v>5</v>
      </c>
      <c r="B135" s="70" t="s">
        <v>108</v>
      </c>
      <c r="C135" s="70"/>
      <c r="D135" s="2">
        <v>1962</v>
      </c>
      <c r="E135" s="2" t="s">
        <v>47</v>
      </c>
      <c r="F135" s="2">
        <v>60</v>
      </c>
      <c r="G135" s="53">
        <v>4286.62</v>
      </c>
    </row>
    <row r="136" spans="1:7" ht="15" customHeight="1">
      <c r="A136" s="2">
        <v>6</v>
      </c>
      <c r="B136" s="70" t="s">
        <v>109</v>
      </c>
      <c r="C136" s="70"/>
      <c r="D136" s="2">
        <v>1962</v>
      </c>
      <c r="E136" s="2" t="s">
        <v>47</v>
      </c>
      <c r="F136" s="2">
        <v>60</v>
      </c>
      <c r="G136" s="53">
        <v>4286.62</v>
      </c>
    </row>
    <row r="137" spans="1:7" ht="15" customHeight="1">
      <c r="A137" s="2">
        <v>7</v>
      </c>
      <c r="B137" s="70" t="s">
        <v>110</v>
      </c>
      <c r="C137" s="70"/>
      <c r="D137" s="2">
        <v>1962</v>
      </c>
      <c r="E137" s="2" t="s">
        <v>47</v>
      </c>
      <c r="F137" s="2">
        <v>60</v>
      </c>
      <c r="G137" s="53">
        <v>4286.62</v>
      </c>
    </row>
    <row r="138" spans="1:7" ht="15.75" customHeight="1">
      <c r="A138" s="1"/>
      <c r="B138" s="4"/>
      <c r="C138" s="5"/>
      <c r="D138" s="5"/>
      <c r="E138" s="6"/>
      <c r="F138" s="5"/>
      <c r="G138" s="7"/>
    </row>
    <row r="139" spans="1:7" ht="42" customHeight="1">
      <c r="A139" s="64" t="s">
        <v>138</v>
      </c>
      <c r="B139" s="64"/>
      <c r="C139" s="64"/>
      <c r="D139" s="64"/>
      <c r="E139" s="64"/>
      <c r="F139" s="64"/>
      <c r="G139" s="64"/>
    </row>
    <row r="140" spans="1:7" ht="45" customHeight="1">
      <c r="A140" s="52" t="s">
        <v>45</v>
      </c>
      <c r="B140" s="65" t="s">
        <v>4</v>
      </c>
      <c r="C140" s="66"/>
      <c r="D140" s="52" t="s">
        <v>5</v>
      </c>
      <c r="E140" s="52" t="s">
        <v>6</v>
      </c>
      <c r="F140" s="52" t="s">
        <v>43</v>
      </c>
      <c r="G140" s="52" t="s">
        <v>42</v>
      </c>
    </row>
    <row r="141" spans="1:7" ht="15">
      <c r="A141" s="2">
        <v>1</v>
      </c>
      <c r="B141" s="67" t="s">
        <v>113</v>
      </c>
      <c r="C141" s="68"/>
      <c r="D141" s="2">
        <v>1970</v>
      </c>
      <c r="E141" s="2" t="s">
        <v>47</v>
      </c>
      <c r="F141" s="2">
        <v>60</v>
      </c>
      <c r="G141" s="53">
        <v>856.2</v>
      </c>
    </row>
    <row r="142" ht="45.75" customHeight="1"/>
    <row r="144" ht="15" customHeight="1"/>
    <row r="145" ht="15" customHeight="1"/>
    <row r="146" ht="15" customHeight="1"/>
    <row r="147" ht="15" customHeight="1"/>
    <row r="150" ht="48.75" customHeight="1"/>
    <row r="152" ht="15" customHeight="1"/>
    <row r="155" ht="41.25" customHeight="1"/>
    <row r="157" ht="15" customHeight="1"/>
    <row r="160" ht="39.75" customHeight="1"/>
    <row r="162" ht="15" customHeight="1"/>
    <row r="163" ht="15" customHeight="1"/>
    <row r="164" ht="15" customHeight="1"/>
    <row r="167" ht="48.75" customHeight="1"/>
  </sheetData>
  <sheetProtection/>
  <mergeCells count="61">
    <mergeCell ref="B121:C121"/>
    <mergeCell ref="A80:G80"/>
    <mergeCell ref="B81:C81"/>
    <mergeCell ref="B116:C116"/>
    <mergeCell ref="B117:C117"/>
    <mergeCell ref="B118:C118"/>
    <mergeCell ref="A120:G120"/>
    <mergeCell ref="B65:C65"/>
    <mergeCell ref="B66:C66"/>
    <mergeCell ref="A60:G60"/>
    <mergeCell ref="B61:C61"/>
    <mergeCell ref="B62:C62"/>
    <mergeCell ref="B63:C63"/>
    <mergeCell ref="B64:C64"/>
    <mergeCell ref="B48:C48"/>
    <mergeCell ref="B137:C137"/>
    <mergeCell ref="A56:G56"/>
    <mergeCell ref="B136:C136"/>
    <mergeCell ref="B122:C122"/>
    <mergeCell ref="A72:G72"/>
    <mergeCell ref="B73:C73"/>
    <mergeCell ref="B74:C74"/>
    <mergeCell ref="B75:C75"/>
    <mergeCell ref="A70:G70"/>
    <mergeCell ref="B131:C131"/>
    <mergeCell ref="B132:C132"/>
    <mergeCell ref="B123:C123"/>
    <mergeCell ref="B124:C124"/>
    <mergeCell ref="B133:C133"/>
    <mergeCell ref="B134:C134"/>
    <mergeCell ref="A47:G47"/>
    <mergeCell ref="E2:F2"/>
    <mergeCell ref="B9:C9"/>
    <mergeCell ref="A8:I8"/>
    <mergeCell ref="A6:G6"/>
    <mergeCell ref="A40:G41"/>
    <mergeCell ref="A4:G4"/>
    <mergeCell ref="A43:G43"/>
    <mergeCell ref="B44:C44"/>
    <mergeCell ref="B45:C45"/>
    <mergeCell ref="B49:C49"/>
    <mergeCell ref="B50:C50"/>
    <mergeCell ref="A52:G52"/>
    <mergeCell ref="B53:C53"/>
    <mergeCell ref="B54:C54"/>
    <mergeCell ref="A139:G139"/>
    <mergeCell ref="B140:C140"/>
    <mergeCell ref="B141:C141"/>
    <mergeCell ref="B57:C57"/>
    <mergeCell ref="B58:C58"/>
    <mergeCell ref="B135:C135"/>
    <mergeCell ref="B76:C76"/>
    <mergeCell ref="B77:C77"/>
    <mergeCell ref="B78:C78"/>
    <mergeCell ref="A129:G129"/>
    <mergeCell ref="B130:C130"/>
    <mergeCell ref="A114:G114"/>
    <mergeCell ref="B115:C115"/>
    <mergeCell ref="B127:C127"/>
    <mergeCell ref="B125:C125"/>
    <mergeCell ref="B126:C126"/>
  </mergeCells>
  <printOptions/>
  <pageMargins left="0.2362204724409449" right="0.2362204724409449" top="0.35433070866141736" bottom="0.35433070866141736"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6:P31"/>
  <sheetViews>
    <sheetView zoomScalePageLayoutView="0" workbookViewId="0" topLeftCell="A1">
      <selection activeCell="N5" sqref="N5:T24"/>
    </sheetView>
  </sheetViews>
  <sheetFormatPr defaultColWidth="9.140625" defaultRowHeight="15"/>
  <cols>
    <col min="3" max="3" width="18.28125" style="0" customWidth="1"/>
    <col min="5" max="5" width="28.8515625" style="0" customWidth="1"/>
    <col min="14" max="14" width="28.00390625" style="0" customWidth="1"/>
    <col min="16" max="16" width="10.140625" style="0" bestFit="1" customWidth="1"/>
  </cols>
  <sheetData>
    <row r="5" ht="15.75" thickBot="1"/>
    <row r="6" spans="2:16" ht="17.25" thickBot="1">
      <c r="B6" s="82">
        <v>1</v>
      </c>
      <c r="C6" s="84" t="s">
        <v>145</v>
      </c>
      <c r="D6" s="28" t="s">
        <v>146</v>
      </c>
      <c r="E6" s="32">
        <v>1805000</v>
      </c>
      <c r="N6" s="34">
        <v>1805000</v>
      </c>
      <c r="O6" s="35">
        <f>N6*55/100</f>
        <v>992750</v>
      </c>
      <c r="P6" s="36">
        <f>N6-O6</f>
        <v>812250</v>
      </c>
    </row>
    <row r="7" spans="2:16" ht="17.25" thickBot="1">
      <c r="B7" s="83"/>
      <c r="C7" s="85"/>
      <c r="D7" s="29" t="s">
        <v>147</v>
      </c>
      <c r="E7" s="33">
        <v>23110000</v>
      </c>
      <c r="N7" s="34">
        <v>23110000</v>
      </c>
      <c r="O7" s="35">
        <f>N7*55/100</f>
        <v>12710500</v>
      </c>
      <c r="P7" s="36">
        <f>N7-O7</f>
        <v>10399500</v>
      </c>
    </row>
    <row r="8" spans="2:16" ht="17.25" thickBot="1">
      <c r="B8" s="82">
        <v>2</v>
      </c>
      <c r="C8" s="84" t="s">
        <v>148</v>
      </c>
      <c r="D8" s="29" t="s">
        <v>149</v>
      </c>
      <c r="E8" s="33">
        <v>323056</v>
      </c>
      <c r="N8" s="34">
        <v>323056</v>
      </c>
      <c r="O8" s="35">
        <f>N8*10/100</f>
        <v>32305.6</v>
      </c>
      <c r="P8" s="36">
        <f aca="true" t="shared" si="0" ref="P8:P16">N8-O8</f>
        <v>290750.4</v>
      </c>
    </row>
    <row r="9" spans="2:16" ht="17.25" thickBot="1">
      <c r="B9" s="83"/>
      <c r="C9" s="85"/>
      <c r="D9" s="29" t="s">
        <v>147</v>
      </c>
      <c r="E9" s="33">
        <v>8807743</v>
      </c>
      <c r="N9" s="34">
        <v>8807743</v>
      </c>
      <c r="O9" s="35">
        <f>N9*70/100</f>
        <v>6165420.1</v>
      </c>
      <c r="P9" s="36">
        <f t="shared" si="0"/>
        <v>2642322.9000000004</v>
      </c>
    </row>
    <row r="10" spans="2:16" ht="17.25" thickBot="1">
      <c r="B10" s="30">
        <v>3</v>
      </c>
      <c r="C10" s="31" t="s">
        <v>150</v>
      </c>
      <c r="D10" s="29" t="s">
        <v>147</v>
      </c>
      <c r="E10" s="33">
        <v>2637090</v>
      </c>
      <c r="N10" s="34">
        <v>2637090</v>
      </c>
      <c r="O10" s="35">
        <f>N10*65/100</f>
        <v>1714108.5</v>
      </c>
      <c r="P10" s="36">
        <f t="shared" si="0"/>
        <v>922981.5</v>
      </c>
    </row>
    <row r="11" spans="2:16" ht="17.25" thickBot="1">
      <c r="B11" s="30">
        <v>4</v>
      </c>
      <c r="C11" s="31" t="s">
        <v>151</v>
      </c>
      <c r="D11" s="29" t="s">
        <v>149</v>
      </c>
      <c r="E11" s="33">
        <v>1346380</v>
      </c>
      <c r="N11" s="34">
        <v>1346380</v>
      </c>
      <c r="O11" s="35">
        <f>N11*60/100</f>
        <v>807828</v>
      </c>
      <c r="P11" s="36">
        <f t="shared" si="0"/>
        <v>538552</v>
      </c>
    </row>
    <row r="12" spans="2:16" ht="17.25" thickBot="1">
      <c r="B12" s="82">
        <v>5</v>
      </c>
      <c r="C12" s="84" t="s">
        <v>152</v>
      </c>
      <c r="D12" s="29" t="s">
        <v>146</v>
      </c>
      <c r="E12" s="33">
        <v>584986</v>
      </c>
      <c r="N12" s="34">
        <v>584986</v>
      </c>
      <c r="O12" s="35">
        <f>N12*50/100</f>
        <v>292493</v>
      </c>
      <c r="P12" s="36">
        <f t="shared" si="0"/>
        <v>292493</v>
      </c>
    </row>
    <row r="13" spans="2:16" ht="17.25" thickBot="1">
      <c r="B13" s="83"/>
      <c r="C13" s="85"/>
      <c r="D13" s="29" t="s">
        <v>147</v>
      </c>
      <c r="E13" s="33">
        <v>13400000</v>
      </c>
      <c r="N13" s="34">
        <v>13400000</v>
      </c>
      <c r="O13" s="35">
        <f>N13*75/100</f>
        <v>10050000</v>
      </c>
      <c r="P13" s="36">
        <f t="shared" si="0"/>
        <v>3350000</v>
      </c>
    </row>
    <row r="14" spans="2:16" ht="17.25" thickBot="1">
      <c r="B14" s="82">
        <v>6</v>
      </c>
      <c r="C14" s="84" t="s">
        <v>153</v>
      </c>
      <c r="D14" s="29" t="s">
        <v>149</v>
      </c>
      <c r="E14" s="33">
        <v>34000</v>
      </c>
      <c r="N14" s="34">
        <v>34000</v>
      </c>
      <c r="O14" s="36"/>
      <c r="P14" s="36">
        <f t="shared" si="0"/>
        <v>34000</v>
      </c>
    </row>
    <row r="15" spans="2:16" ht="17.25" thickBot="1">
      <c r="B15" s="83"/>
      <c r="C15" s="85"/>
      <c r="D15" s="29" t="s">
        <v>147</v>
      </c>
      <c r="E15" s="33">
        <v>700000</v>
      </c>
      <c r="N15" s="34">
        <v>700000</v>
      </c>
      <c r="O15" s="35">
        <f>N15*40/100</f>
        <v>280000</v>
      </c>
      <c r="P15" s="36">
        <f t="shared" si="0"/>
        <v>420000</v>
      </c>
    </row>
    <row r="16" spans="2:16" ht="17.25" thickBot="1">
      <c r="B16" s="30">
        <v>7</v>
      </c>
      <c r="C16" s="31" t="s">
        <v>154</v>
      </c>
      <c r="D16" s="29" t="s">
        <v>147</v>
      </c>
      <c r="E16" s="33">
        <v>500000</v>
      </c>
      <c r="N16" s="34">
        <v>500000</v>
      </c>
      <c r="O16" s="35">
        <f>N16*40/100</f>
        <v>200000</v>
      </c>
      <c r="P16" s="36">
        <f t="shared" si="0"/>
        <v>300000</v>
      </c>
    </row>
    <row r="17" spans="13:16" ht="15">
      <c r="M17" t="s">
        <v>156</v>
      </c>
      <c r="N17" s="37">
        <f>SUM(N6:N16)</f>
        <v>53248255</v>
      </c>
      <c r="P17" s="37">
        <f>SUM(P6:P16)</f>
        <v>20002849.8</v>
      </c>
    </row>
    <row r="31" ht="15">
      <c r="N31" t="s">
        <v>155</v>
      </c>
    </row>
  </sheetData>
  <sheetProtection/>
  <mergeCells count="8">
    <mergeCell ref="B14:B15"/>
    <mergeCell ref="C14:C15"/>
    <mergeCell ref="B6:B7"/>
    <mergeCell ref="C6:C7"/>
    <mergeCell ref="B8:B9"/>
    <mergeCell ref="C8:C9"/>
    <mergeCell ref="B12:B13"/>
    <mergeCell ref="C12:C1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4:I21"/>
  <sheetViews>
    <sheetView zoomScalePageLayoutView="0" workbookViewId="0" topLeftCell="A1">
      <selection activeCell="I6" sqref="I6"/>
    </sheetView>
  </sheetViews>
  <sheetFormatPr defaultColWidth="9.140625" defaultRowHeight="15"/>
  <cols>
    <col min="2" max="2" width="11.8515625" style="0" bestFit="1" customWidth="1"/>
    <col min="4" max="4" width="14.8515625" style="41" bestFit="1" customWidth="1"/>
    <col min="7" max="7" width="17.421875" style="0" customWidth="1"/>
    <col min="9" max="9" width="30.57421875" style="0" customWidth="1"/>
  </cols>
  <sheetData>
    <row r="4" spans="2:9" ht="16.5">
      <c r="B4" s="34">
        <v>1805000</v>
      </c>
      <c r="C4" s="35">
        <f>B4*55/100</f>
        <v>992750</v>
      </c>
      <c r="D4" s="42">
        <f>B4</f>
        <v>1805000</v>
      </c>
      <c r="G4" s="63">
        <v>1805000</v>
      </c>
      <c r="I4" s="42">
        <f>G4*10/100</f>
        <v>180500</v>
      </c>
    </row>
    <row r="5" spans="2:9" ht="16.5">
      <c r="B5" s="34">
        <v>23110000</v>
      </c>
      <c r="C5" s="35"/>
      <c r="D5" s="42">
        <f>10222094.7+938000+801138.31+679000</f>
        <v>12640233.01</v>
      </c>
      <c r="G5" s="42">
        <f>D5*1.11111111111111+595529.6556</f>
        <v>14640233.000044432</v>
      </c>
      <c r="I5" s="42">
        <f aca="true" t="shared" si="0" ref="I5:I14">G5*10/100</f>
        <v>1464023.3000044432</v>
      </c>
    </row>
    <row r="6" spans="2:9" ht="16.5">
      <c r="B6" s="34">
        <v>323056</v>
      </c>
      <c r="C6" s="35">
        <f>B6*10/100</f>
        <v>32305.6</v>
      </c>
      <c r="D6" s="42">
        <f>B6</f>
        <v>323056</v>
      </c>
      <c r="G6" s="63">
        <v>323056</v>
      </c>
      <c r="I6" s="42">
        <f t="shared" si="0"/>
        <v>32305.6</v>
      </c>
    </row>
    <row r="7" spans="2:9" ht="16.5">
      <c r="B7" s="34">
        <v>8807743</v>
      </c>
      <c r="C7" s="35"/>
      <c r="D7" s="42">
        <f>B7*3%</f>
        <v>264232.29</v>
      </c>
      <c r="E7" s="40">
        <v>0.03</v>
      </c>
      <c r="G7" s="42">
        <v>264232</v>
      </c>
      <c r="I7" s="42">
        <f t="shared" si="0"/>
        <v>26423.2</v>
      </c>
    </row>
    <row r="8" spans="2:9" s="47" customFormat="1" ht="16.5">
      <c r="B8" s="44">
        <v>2637090</v>
      </c>
      <c r="C8" s="45"/>
      <c r="D8" s="46">
        <f>B8*3%</f>
        <v>79112.7</v>
      </c>
      <c r="E8" s="48">
        <v>0.03</v>
      </c>
      <c r="G8" s="42">
        <v>79113</v>
      </c>
      <c r="I8" s="42">
        <f t="shared" si="0"/>
        <v>7911.3</v>
      </c>
    </row>
    <row r="9" spans="2:9" ht="16.5">
      <c r="B9" s="34">
        <v>1346380</v>
      </c>
      <c r="C9" s="35">
        <f>B9*60/100</f>
        <v>807828</v>
      </c>
      <c r="D9" s="42">
        <f>B9</f>
        <v>1346380</v>
      </c>
      <c r="G9" s="63">
        <v>1346380</v>
      </c>
      <c r="I9" s="42">
        <f t="shared" si="0"/>
        <v>134638</v>
      </c>
    </row>
    <row r="10" spans="2:9" ht="16.5">
      <c r="B10" s="34">
        <v>584986</v>
      </c>
      <c r="C10" s="35">
        <f>B10*50/100</f>
        <v>292493</v>
      </c>
      <c r="D10" s="42">
        <f>B10</f>
        <v>584986</v>
      </c>
      <c r="G10" s="63">
        <v>584986</v>
      </c>
      <c r="I10" s="42">
        <f t="shared" si="0"/>
        <v>58498.6</v>
      </c>
    </row>
    <row r="11" spans="2:9" ht="16.5">
      <c r="B11" s="34">
        <v>13400000</v>
      </c>
      <c r="C11" s="35"/>
      <c r="D11" s="42">
        <f>B11*3%</f>
        <v>402000</v>
      </c>
      <c r="E11" s="40">
        <v>0.03</v>
      </c>
      <c r="G11" s="42">
        <v>402000</v>
      </c>
      <c r="I11" s="42">
        <f t="shared" si="0"/>
        <v>40200</v>
      </c>
    </row>
    <row r="12" spans="2:9" ht="16.5">
      <c r="B12" s="34">
        <v>34000</v>
      </c>
      <c r="C12" s="36"/>
      <c r="D12" s="42">
        <f>B12-C12</f>
        <v>34000</v>
      </c>
      <c r="G12" s="63">
        <v>34000</v>
      </c>
      <c r="I12" s="42">
        <f t="shared" si="0"/>
        <v>3400</v>
      </c>
    </row>
    <row r="13" spans="2:9" ht="16.5">
      <c r="B13" s="34">
        <v>700000</v>
      </c>
      <c r="C13" s="35"/>
      <c r="D13" s="42">
        <f>700000*3%</f>
        <v>21000</v>
      </c>
      <c r="E13" s="40">
        <v>0.03</v>
      </c>
      <c r="G13" s="42">
        <v>21000</v>
      </c>
      <c r="I13" s="42">
        <f t="shared" si="0"/>
        <v>2100</v>
      </c>
    </row>
    <row r="14" spans="2:9" ht="16.5">
      <c r="B14" s="34">
        <v>500000</v>
      </c>
      <c r="C14" s="35"/>
      <c r="D14" s="42">
        <v>500000</v>
      </c>
      <c r="G14" s="63">
        <v>500000</v>
      </c>
      <c r="I14" s="42">
        <f t="shared" si="0"/>
        <v>50000</v>
      </c>
    </row>
    <row r="15" spans="2:9" ht="15">
      <c r="B15" s="37">
        <f>SUM(B4:B14)</f>
        <v>53248255</v>
      </c>
      <c r="D15" s="43">
        <f>SUM(D4:D14)</f>
        <v>18000000</v>
      </c>
      <c r="G15" s="41">
        <f>SUM(G4:G14)</f>
        <v>20000000.00004443</v>
      </c>
      <c r="I15" s="42">
        <f>SUM(I4:I14)</f>
        <v>2000000.0000044433</v>
      </c>
    </row>
    <row r="18" ht="15">
      <c r="B18" s="39">
        <f>B15-D15</f>
        <v>35248255</v>
      </c>
    </row>
    <row r="21" spans="2:7" ht="15">
      <c r="B21">
        <f>20000000*0.9-D15</f>
        <v>0</v>
      </c>
      <c r="D21" s="41">
        <f>B21/B18</f>
        <v>0</v>
      </c>
      <c r="G21" s="41">
        <f>20000000-G15</f>
        <v>-4.443153738975525E-05</v>
      </c>
    </row>
  </sheetData>
  <sheetProtection/>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2018-10-11T07:37:43Z</dcterms:modified>
  <cp:category/>
  <cp:version/>
  <cp:contentType/>
  <cp:contentStatus/>
</cp:coreProperties>
</file>