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1290" windowWidth="15480" windowHeight="8955" activeTab="0"/>
  </bookViews>
  <sheets>
    <sheet name="RO-UKR-MD2" sheetId="1" r:id="rId1"/>
  </sheets>
  <definedNames>
    <definedName name="_xlnm._FilterDatabase" localSheetId="0" hidden="1">'RO-UKR-MD2'!$A$19:$U$98</definedName>
    <definedName name="_xlnm.Print_Area" localSheetId="0">'RO-UKR-MD2'!$A$1:$P$119</definedName>
    <definedName name="_xlnm.Print_Titles" localSheetId="0">'RO-UKR-MD2'!$19:$19</definedName>
  </definedNames>
  <calcPr fullCalcOnLoad="1"/>
</workbook>
</file>

<file path=xl/sharedStrings.xml><?xml version="1.0" encoding="utf-8"?>
<sst xmlns="http://schemas.openxmlformats.org/spreadsheetml/2006/main" count="299" uniqueCount="182">
  <si>
    <t>Nr. Crt.</t>
  </si>
  <si>
    <t>Denumire</t>
  </si>
  <si>
    <t>Cod CPV</t>
  </si>
  <si>
    <t>Data estimată pt. începerea procedurii</t>
  </si>
  <si>
    <t>Data estimată 
pt.finalizarea
procedurii</t>
  </si>
  <si>
    <t>Persoana</t>
  </si>
  <si>
    <t>80.01.</t>
  </si>
  <si>
    <t xml:space="preserve">79951000-5; Servicii de organizare seminarii 
</t>
  </si>
  <si>
    <t>30123000-7; Maşini de birou</t>
  </si>
  <si>
    <t>Perforator metalic profesional</t>
  </si>
  <si>
    <t>30192000-1;Accesorii de birou</t>
  </si>
  <si>
    <t>Capsator de birou</t>
  </si>
  <si>
    <t>Capse 23/10</t>
  </si>
  <si>
    <t>Capse 24/6</t>
  </si>
  <si>
    <t>Mine de creion mecanic 0,7 mm</t>
  </si>
  <si>
    <t>30234200-0 discuri optice</t>
  </si>
  <si>
    <t>64120000-3; Servicii de curierat</t>
  </si>
  <si>
    <t>34980000-0; Bilete de transport</t>
  </si>
  <si>
    <t xml:space="preserve">                               PROGRAMUL ANUAL AL ACHIZIŢIILOR PUBLICE</t>
  </si>
  <si>
    <t>Val.estimată fără TVA Euro; ENPI= 100%</t>
  </si>
  <si>
    <t>Val.estimată fără TVA -Lei; ENPI =100%</t>
  </si>
  <si>
    <t xml:space="preserve">Val.totală a  TVA ului;-Lei </t>
  </si>
  <si>
    <t>Procedura de atribuire a contract.</t>
  </si>
  <si>
    <t xml:space="preserve">                   56.20. BUNURI ŞI SERVICII</t>
  </si>
  <si>
    <t xml:space="preserve">                        56.20.    ASISTENTA TEHNICA PROGRAME COOPERARE TERITORIALA EUROPEANA</t>
  </si>
  <si>
    <t xml:space="preserve">                          56.20……... Programul de cooperare transfrontalieră (ENPI)  Romania - Ucraina - Republica Moldova</t>
  </si>
  <si>
    <t>79941000-2 Servicii de taxare</t>
  </si>
  <si>
    <t>TOTAL art 56.20…………
PCT   ROMANIA - UCRAINA - R. MOLDOVA</t>
  </si>
  <si>
    <t>30197110-0 Capse</t>
  </si>
  <si>
    <t>30192126-0 Creioane mecanice</t>
  </si>
  <si>
    <t>30197330-8 Perforatoare</t>
  </si>
  <si>
    <t>30199230-1 Plicuri</t>
  </si>
  <si>
    <t>22816300-6 Post-it</t>
  </si>
  <si>
    <t>30197320-5 Capsatoare</t>
  </si>
  <si>
    <t>30192125-3 Carioca permanente</t>
  </si>
  <si>
    <t>30192100-2 Radiere</t>
  </si>
  <si>
    <t>39292500-0 Rigle</t>
  </si>
  <si>
    <t>24911200-5 Adezivi</t>
  </si>
  <si>
    <t>Nr. crt.</t>
  </si>
  <si>
    <t>Denumire serviciu prestat</t>
  </si>
  <si>
    <t xml:space="preserve">Cod CPV </t>
  </si>
  <si>
    <t>TOTAL</t>
  </si>
  <si>
    <t>30121200-5 Echipament de fotocopiere</t>
  </si>
  <si>
    <t xml:space="preserve">0232110-8; Imprimante laser </t>
  </si>
  <si>
    <t>Hârtie A3</t>
  </si>
  <si>
    <t>Marker pentru tabla</t>
  </si>
  <si>
    <t>Marker CD -Writer</t>
  </si>
  <si>
    <t xml:space="preserve">Separatoare </t>
  </si>
  <si>
    <t>Lipici</t>
  </si>
  <si>
    <t xml:space="preserve">File protectie documente </t>
  </si>
  <si>
    <t>Servicii postale si de curierat</t>
  </si>
  <si>
    <t>Coperti transparente A4</t>
  </si>
  <si>
    <t>Coperti carton A4</t>
  </si>
  <si>
    <t>Mape carton plastifiat cu elastic</t>
  </si>
  <si>
    <t>Clame metalice pentru hartie</t>
  </si>
  <si>
    <t>Banda corectoare</t>
  </si>
  <si>
    <t>Cutii pentru arhivare</t>
  </si>
  <si>
    <t xml:space="preserve">Reportofon </t>
  </si>
  <si>
    <t>Fax</t>
  </si>
  <si>
    <t xml:space="preserve">Imprimanta </t>
  </si>
  <si>
    <t xml:space="preserve">Xerox multifunctional </t>
  </si>
  <si>
    <t>Hard disk back-up date 2 TB 1 buc</t>
  </si>
  <si>
    <t xml:space="preserve">Mobilier </t>
  </si>
  <si>
    <t>Servicii mentenanta website</t>
  </si>
  <si>
    <t>Organizare CCM, CEV, Grupuri de lucru, intalniri tehnice,etc</t>
  </si>
  <si>
    <t xml:space="preserve">Servicii de audit </t>
  </si>
  <si>
    <t>Închiriere vehicule</t>
  </si>
  <si>
    <t>Servicii de traducere şi interpretariat</t>
  </si>
  <si>
    <t>Servicii consultanta pentru perioada de programare 2014-2010</t>
  </si>
  <si>
    <t xml:space="preserve"> Catering</t>
  </si>
  <si>
    <t>Servicii de comunicatii (telefonie)</t>
  </si>
  <si>
    <t>39263000-3 Articole de birou</t>
  </si>
  <si>
    <t>38651600-9; Camere digitale</t>
  </si>
  <si>
    <t>15860000-4 Cafea, ceai şi produse conexe</t>
  </si>
  <si>
    <t>64212000-5 Servicii de telefonie mobila</t>
  </si>
  <si>
    <t>55520000-1 Servicii de catering</t>
  </si>
  <si>
    <t>30199500-5; Bibliorafturi, mape de corespondenta si articole similare</t>
  </si>
  <si>
    <t>30197643-5; Hartie fotocopiatoare</t>
  </si>
  <si>
    <t>22852000-7;Dosare</t>
  </si>
  <si>
    <t>30192132-5 Mine de rezerva pentru creioane</t>
  </si>
  <si>
    <t>30192920-6 Lichid corector</t>
  </si>
  <si>
    <t>30193700-5; Cutii de depozitare a dosarelor</t>
  </si>
  <si>
    <t>30199600-5; Separatoare pentru papetarie</t>
  </si>
  <si>
    <t>32332300-2; Aparate de înregistrare a sunetelor</t>
  </si>
  <si>
    <t>32581200-1;  Aparate fax</t>
  </si>
  <si>
    <t>30213300-8 Computer de birou</t>
  </si>
  <si>
    <t>30213100-6 Computer portabil</t>
  </si>
  <si>
    <t>30233100-2 Unitati de memorie</t>
  </si>
  <si>
    <t>Camere foto</t>
  </si>
  <si>
    <t>39130000-2 Mobilier de birou</t>
  </si>
  <si>
    <t>72267000-4 Servicii de întretinere si reparatii de software</t>
  </si>
  <si>
    <t>79212000-3  Servicii de auditare</t>
  </si>
  <si>
    <t>60170000-0 Închiriere de vehicule de transport de persoane cu sofer</t>
  </si>
  <si>
    <t>79530000-8 ; Servicii de traducere</t>
  </si>
  <si>
    <t>Taxe Instruiri pentru ACM</t>
  </si>
  <si>
    <t>Taxe bancare</t>
  </si>
  <si>
    <t>Bilete de transport intern şi extern pentru Autoritatea Comună de Management (DCTI, DGAPP, Direcţia Audit Intern);</t>
  </si>
  <si>
    <t>Cheltuieli de protocol - cafea</t>
  </si>
  <si>
    <t>Cheltuieli de protocol apa minerala</t>
  </si>
  <si>
    <t>15981000-8 Apă minerală</t>
  </si>
  <si>
    <t>Alte cheltuieli</t>
  </si>
  <si>
    <t>79900000-3 Diverse servicii comerciale şi servicii conexe</t>
  </si>
  <si>
    <t>DIURNA  56.20</t>
  </si>
  <si>
    <t>CAZARE 56.20</t>
  </si>
  <si>
    <t xml:space="preserve">Scotch </t>
  </si>
  <si>
    <t>30197220-4 Agrafe de birou</t>
  </si>
  <si>
    <t>30192121-5 Pixuri</t>
  </si>
  <si>
    <t>30125000-1 Piese si accesorii pentru fotocopiatoare</t>
  </si>
  <si>
    <t>31154000-0 Surse de alimentare electrica continua</t>
  </si>
  <si>
    <t>Cumpărare directă</t>
  </si>
  <si>
    <t>Acord cadru-contract subsecvent</t>
  </si>
  <si>
    <t>Hartie filipchart 100x65 cm, 50 coli/bloc</t>
  </si>
  <si>
    <t>Tavite suport documente suprapozabile</t>
  </si>
  <si>
    <t>Agrafe birou</t>
  </si>
  <si>
    <t>Pix albastru cu gel</t>
  </si>
  <si>
    <t>Radiera</t>
  </si>
  <si>
    <t>Rigla plastic</t>
  </si>
  <si>
    <t>Calculatoare desktop</t>
  </si>
  <si>
    <t>Aparat pt. tocat hartie</t>
  </si>
  <si>
    <t>Computer (server)</t>
  </si>
  <si>
    <t>UPS</t>
  </si>
  <si>
    <t xml:space="preserve">DVD -ReWritable, 4.7gb cu carcasa slim </t>
  </si>
  <si>
    <t>DVD+R , box 50 buc</t>
  </si>
  <si>
    <t>Aparat aer conditionat</t>
  </si>
  <si>
    <t>Servicii si mentenanta pt. echipamentele achizitionate</t>
  </si>
  <si>
    <t>Servicii de arhivare</t>
  </si>
  <si>
    <t>Norme interne</t>
  </si>
  <si>
    <t>39717200-3 Aparate de aer conditionat</t>
  </si>
  <si>
    <t>79995100-6 Servicii de arhivare</t>
  </si>
  <si>
    <t>cerere de ofertă</t>
  </si>
  <si>
    <t>48820000-2 Servere</t>
  </si>
  <si>
    <t>55300000-3.1 Diurna</t>
  </si>
  <si>
    <t>55110000-4 Servicii de cazare la hotel</t>
  </si>
  <si>
    <r>
      <t xml:space="preserve">Biblioraft mare </t>
    </r>
    <r>
      <rPr>
        <sz val="9"/>
        <color indexed="8"/>
        <rFont val="Arial"/>
        <family val="2"/>
      </rPr>
      <t>grosime 75-80mm</t>
    </r>
  </si>
  <si>
    <r>
      <t xml:space="preserve">Notes autoadeziv </t>
    </r>
    <r>
      <rPr>
        <sz val="9"/>
        <color indexed="8"/>
        <rFont val="Arial"/>
        <family val="2"/>
      </rPr>
      <t>Post-it 100x75mm</t>
    </r>
  </si>
  <si>
    <t>Text marker- culori fluorescente, set 4 culori</t>
  </si>
  <si>
    <r>
      <t xml:space="preserve">Biblioraft mic </t>
    </r>
    <r>
      <rPr>
        <sz val="9"/>
        <color indexed="8"/>
        <rFont val="Arial"/>
        <family val="2"/>
      </rPr>
      <t>grosime 50-55 mm,</t>
    </r>
    <r>
      <rPr>
        <sz val="9"/>
        <rFont val="Arial"/>
        <family val="2"/>
      </rPr>
      <t xml:space="preserve"> </t>
    </r>
  </si>
  <si>
    <t xml:space="preserve">Hartie A4 pentru copiator si imprimanta </t>
  </si>
  <si>
    <r>
      <t xml:space="preserve">Dosare plastic </t>
    </r>
    <r>
      <rPr>
        <sz val="9"/>
        <color indexed="8"/>
        <rFont val="Arial"/>
        <family val="2"/>
      </rPr>
      <t>cu sina si perforatii</t>
    </r>
  </si>
  <si>
    <r>
      <t xml:space="preserve">Notes autoadeziv </t>
    </r>
    <r>
      <rPr>
        <sz val="9"/>
        <color indexed="8"/>
        <rFont val="Arial"/>
        <family val="2"/>
      </rPr>
      <t>Post-it 38X51 mm</t>
    </r>
  </si>
  <si>
    <r>
      <t xml:space="preserve">Notes autoadeziv </t>
    </r>
    <r>
      <rPr>
        <sz val="9"/>
        <color indexed="8"/>
        <rFont val="Arial"/>
        <family val="2"/>
      </rPr>
      <t>Post-it 75X75 mm</t>
    </r>
  </si>
  <si>
    <t>Creion mecanic , 0.7 mm negru</t>
  </si>
  <si>
    <r>
      <t xml:space="preserve">Maker universal </t>
    </r>
    <r>
      <rPr>
        <sz val="9"/>
        <color indexed="8"/>
        <rFont val="Arial"/>
        <family val="2"/>
      </rPr>
      <t>negru permanent</t>
    </r>
  </si>
  <si>
    <t>71621000-7 Servicii de analiza sau consultanta tehnica</t>
  </si>
  <si>
    <t>50321000-1 Servicii de reparare a computerelor personale</t>
  </si>
  <si>
    <t>Instruiri pentru JMA, JTS, Antene</t>
  </si>
  <si>
    <t>Tiparituri</t>
  </si>
  <si>
    <t>22100000-1 Carti, brosuri si pliante tiparite</t>
  </si>
  <si>
    <t>Exceptate de la OUG 34/2006</t>
  </si>
  <si>
    <t>50313100-3 Servicii de reparare a fotocopiatoarelor</t>
  </si>
  <si>
    <t>Alina Ioana Dinca
Director General</t>
  </si>
  <si>
    <t xml:space="preserve">
Directia generala Economica</t>
  </si>
  <si>
    <t>Doina Surcel
Director General</t>
  </si>
  <si>
    <t>Directia Generala Autorizare si Plati Programe</t>
  </si>
  <si>
    <t>Iuliu Bara
Director General</t>
  </si>
  <si>
    <t xml:space="preserve">
Directia Generala Cooperare Teritoriala Europeana</t>
  </si>
  <si>
    <t xml:space="preserve">
Directia Generala Achizitii Publice si Administrativ</t>
  </si>
  <si>
    <t>Servicii de consultanta pt. LSP</t>
  </si>
  <si>
    <t>Servicii transport</t>
  </si>
  <si>
    <t>Valoarea aferenta contractului  din 2012 care se plateste in anul 2013(lei cu tva)</t>
  </si>
  <si>
    <t>Plicuri tip DL, C5</t>
  </si>
  <si>
    <t xml:space="preserve">Laptop+software </t>
  </si>
  <si>
    <t>Personal DGAPA</t>
  </si>
  <si>
    <t>Val.totala (care se contracteaza in 2013)
estimata cu TVA - Lei
Din care:</t>
  </si>
  <si>
    <t>Valoarea care se plateste in anul 2013(lei cu tva)</t>
  </si>
  <si>
    <t>60100000-9 Servicii de transport rutier</t>
  </si>
  <si>
    <t>Aprob</t>
  </si>
  <si>
    <t>Ministrul Dezvoltarii Regionale si Administratiei Publice</t>
  </si>
  <si>
    <t>Liviu Nicolae DRAGNEA</t>
  </si>
  <si>
    <t>Viceprim-Ministru</t>
  </si>
  <si>
    <t>pentru anul bugetar 2013</t>
  </si>
  <si>
    <t>pentru programele finanţate din fonduri Europene - Asistenţă tehnocă Programul de cooperare transfrontalieră (ENPI)  Romania - Ucraina - Republica Moldova - Secţiunea VI</t>
  </si>
  <si>
    <t>Ministerul Dezvoltării Regionale şi Administratiei Publice</t>
  </si>
  <si>
    <t>50313200-4 Servicii de întretinere a fotocopiatoarelor</t>
  </si>
  <si>
    <t>Piese si accesorii pentru echipamente</t>
  </si>
  <si>
    <t>Alexandru Chirca, sef serviciu</t>
  </si>
  <si>
    <t>Andreea Grigore, Sef Serviciu</t>
  </si>
  <si>
    <t>Mihai Calota, Director general</t>
  </si>
  <si>
    <t>Directia Generala Juridica</t>
  </si>
  <si>
    <t>Propun spre aprobare,</t>
  </si>
  <si>
    <t>Secretar General</t>
  </si>
  <si>
    <t>MARIAN NICULESCU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</si>
</sst>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0.00_ ;\-0.00\ "/>
    <numFmt numFmtId="174" formatCode="#,##0.00;[Red]#,##0.00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/yyyy"/>
    <numFmt numFmtId="180" formatCode="[$€-2]\ #,##0.00_);[Red]\([$€-2]\ #,##0.00\)"/>
    <numFmt numFmtId="181" formatCode="0.00;[Red]0.00"/>
    <numFmt numFmtId="182" formatCode="#,##0.0"/>
    <numFmt numFmtId="183" formatCode="_-* #,##0.00\ _F_B_-;\-* #,##0.00\ _F_B_-;_-* &quot;-&quot;??\ _F_B_-;_-@_-"/>
  </numFmts>
  <fonts count="3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9"/>
      <color indexed="18"/>
      <name val="Arial"/>
      <family val="2"/>
    </font>
    <font>
      <b/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4"/>
      <name val="Arial"/>
      <family val="2"/>
    </font>
    <font>
      <sz val="9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59" applyFont="1" applyBorder="1" applyAlignment="1">
      <alignment vertical="center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59" applyFont="1" applyFill="1" applyBorder="1" applyAlignment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 vertical="center"/>
      <protection/>
    </xf>
    <xf numFmtId="0" fontId="1" fillId="0" borderId="12" xfId="59" applyFont="1" applyFill="1" applyBorder="1" applyAlignment="1">
      <alignment horizontal="left" vertical="center" wrapText="1"/>
      <protection/>
    </xf>
    <xf numFmtId="4" fontId="5" fillId="0" borderId="0" xfId="59" applyNumberFormat="1" applyFont="1" applyBorder="1" applyAlignment="1">
      <alignment vertical="center"/>
      <protection/>
    </xf>
    <xf numFmtId="0" fontId="1" fillId="0" borderId="0" xfId="59" applyFont="1" applyFill="1" applyBorder="1" applyAlignment="1">
      <alignment vertical="center"/>
      <protection/>
    </xf>
    <xf numFmtId="0" fontId="1" fillId="0" borderId="0" xfId="59" applyFont="1" applyBorder="1" applyAlignment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 vertical="center" wrapText="1"/>
      <protection/>
    </xf>
    <xf numFmtId="4" fontId="5" fillId="0" borderId="0" xfId="59" applyNumberFormat="1" applyFont="1" applyFill="1" applyBorder="1" applyAlignment="1" applyProtection="1">
      <alignment horizontal="right" vertical="center"/>
      <protection/>
    </xf>
    <xf numFmtId="4" fontId="1" fillId="0" borderId="0" xfId="59" applyNumberFormat="1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1" fillId="0" borderId="0" xfId="59" applyFont="1" applyBorder="1" applyAlignment="1">
      <alignment horizontal="left" vertical="center"/>
      <protection/>
    </xf>
    <xf numFmtId="4" fontId="1" fillId="0" borderId="0" xfId="59" applyNumberFormat="1" applyFont="1" applyFill="1" applyBorder="1" applyAlignment="1" applyProtection="1">
      <alignment horizontal="right" vertical="center" wrapText="1"/>
      <protection/>
    </xf>
    <xf numFmtId="4" fontId="1" fillId="0" borderId="0" xfId="59" applyNumberFormat="1" applyFont="1" applyFill="1" applyBorder="1" applyAlignment="1" applyProtection="1">
      <alignment horizontal="right" vertical="center"/>
      <protection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59" applyFont="1" applyAlignment="1">
      <alignment vertical="center"/>
      <protection/>
    </xf>
    <xf numFmtId="49" fontId="4" fillId="0" borderId="0" xfId="59" applyNumberFormat="1" applyFont="1" applyFill="1" applyBorder="1" applyAlignment="1" applyProtection="1">
      <alignment vertical="top"/>
      <protection/>
    </xf>
    <xf numFmtId="0" fontId="1" fillId="0" borderId="0" xfId="59" applyFont="1" applyAlignment="1">
      <alignment horizontal="left" vertical="center"/>
      <protection/>
    </xf>
    <xf numFmtId="0" fontId="4" fillId="0" borderId="0" xfId="59" applyNumberFormat="1" applyFont="1" applyFill="1" applyBorder="1" applyAlignment="1" applyProtection="1">
      <alignment horizontal="left" vertical="center"/>
      <protection/>
    </xf>
    <xf numFmtId="0" fontId="4" fillId="0" borderId="0" xfId="59" applyFont="1" applyBorder="1" applyAlignment="1">
      <alignment horizontal="center" vertical="top" wrapText="1"/>
      <protection/>
    </xf>
    <xf numFmtId="0" fontId="4" fillId="0" borderId="0" xfId="59" applyFont="1" applyAlignment="1">
      <alignment vertical="center" wrapText="1"/>
      <protection/>
    </xf>
    <xf numFmtId="49" fontId="1" fillId="0" borderId="0" xfId="59" applyNumberFormat="1" applyFont="1" applyFill="1" applyBorder="1" applyAlignment="1" applyProtection="1">
      <alignment vertical="center"/>
      <protection/>
    </xf>
    <xf numFmtId="0" fontId="1" fillId="0" borderId="0" xfId="59" applyNumberFormat="1" applyFont="1" applyFill="1" applyBorder="1" applyAlignment="1" applyProtection="1">
      <alignment vertical="center"/>
      <protection/>
    </xf>
    <xf numFmtId="4" fontId="8" fillId="0" borderId="0" xfId="59" applyNumberFormat="1" applyFont="1" applyFill="1" applyBorder="1" applyAlignment="1" applyProtection="1">
      <alignment horizontal="right" vertical="center"/>
      <protection/>
    </xf>
    <xf numFmtId="49" fontId="4" fillId="0" borderId="0" xfId="59" applyNumberFormat="1" applyFont="1" applyFill="1" applyBorder="1" applyAlignment="1" applyProtection="1">
      <alignment vertical="center"/>
      <protection/>
    </xf>
    <xf numFmtId="0" fontId="13" fillId="0" borderId="0" xfId="59" applyNumberFormat="1" applyFont="1" applyFill="1" applyBorder="1" applyAlignment="1" applyProtection="1">
      <alignment horizontal="left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left"/>
      <protection/>
    </xf>
    <xf numFmtId="0" fontId="1" fillId="0" borderId="0" xfId="59" applyFont="1" applyFill="1" applyAlignment="1">
      <alignment vertical="center"/>
      <protection/>
    </xf>
    <xf numFmtId="0" fontId="1" fillId="8" borderId="0" xfId="59" applyFont="1" applyFill="1" applyAlignment="1">
      <alignment vertical="center"/>
      <protection/>
    </xf>
    <xf numFmtId="0" fontId="1" fillId="7" borderId="0" xfId="59" applyFont="1" applyFill="1" applyAlignment="1">
      <alignment vertical="center"/>
      <protection/>
    </xf>
    <xf numFmtId="0" fontId="4" fillId="0" borderId="0" xfId="59" applyFont="1" applyFill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right" vertical="center" wrapText="1"/>
      <protection/>
    </xf>
    <xf numFmtId="4" fontId="1" fillId="0" borderId="0" xfId="59" applyNumberFormat="1" applyFont="1" applyAlignment="1">
      <alignment vertical="center"/>
      <protection/>
    </xf>
    <xf numFmtId="0" fontId="4" fillId="0" borderId="0" xfId="59" applyFont="1" applyAlignment="1">
      <alignment vertical="center"/>
      <protection/>
    </xf>
    <xf numFmtId="0" fontId="1" fillId="0" borderId="0" xfId="59" applyFont="1" applyAlignment="1">
      <alignment horizontal="center" vertical="center"/>
      <protection/>
    </xf>
    <xf numFmtId="4" fontId="1" fillId="0" borderId="10" xfId="0" applyNumberFormat="1" applyFont="1" applyFill="1" applyBorder="1" applyAlignment="1" quotePrefix="1">
      <alignment horizontal="center" vertical="center" wrapText="1"/>
    </xf>
    <xf numFmtId="0" fontId="1" fillId="22" borderId="10" xfId="59" applyFont="1" applyFill="1" applyBorder="1" applyAlignment="1">
      <alignment vertical="center"/>
      <protection/>
    </xf>
    <xf numFmtId="0" fontId="1" fillId="8" borderId="13" xfId="59" applyNumberFormat="1" applyFont="1" applyFill="1" applyBorder="1" applyAlignment="1" applyProtection="1">
      <alignment horizontal="left" vertical="center" wrapText="1"/>
      <protection/>
    </xf>
    <xf numFmtId="0" fontId="1" fillId="0" borderId="14" xfId="59" applyNumberFormat="1" applyFont="1" applyFill="1" applyBorder="1" applyAlignment="1" applyProtection="1">
      <alignment horizontal="left" vertical="center" wrapText="1"/>
      <protection/>
    </xf>
    <xf numFmtId="0" fontId="1" fillId="0" borderId="14" xfId="59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left" vertical="center" wrapText="1"/>
      <protection/>
    </xf>
    <xf numFmtId="4" fontId="11" fillId="24" borderId="10" xfId="59" applyNumberFormat="1" applyFont="1" applyFill="1" applyBorder="1" applyAlignment="1">
      <alignment horizontal="right" vertical="center" wrapText="1"/>
      <protection/>
    </xf>
    <xf numFmtId="4" fontId="12" fillId="0" borderId="10" xfId="59" applyNumberFormat="1" applyFont="1" applyFill="1" applyBorder="1" applyAlignment="1">
      <alignment horizontal="right" vertical="center" wrapText="1"/>
      <protection/>
    </xf>
    <xf numFmtId="4" fontId="6" fillId="0" borderId="10" xfId="59" applyNumberFormat="1" applyFont="1" applyFill="1" applyBorder="1" applyAlignment="1">
      <alignment horizontal="right" vertical="center" wrapText="1"/>
      <protection/>
    </xf>
    <xf numFmtId="4" fontId="7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15" fontId="1" fillId="0" borderId="10" xfId="59" applyNumberFormat="1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172" fontId="1" fillId="22" borderId="15" xfId="59" applyNumberFormat="1" applyFont="1" applyFill="1" applyBorder="1" applyAlignment="1">
      <alignment vertical="center"/>
      <protection/>
    </xf>
    <xf numFmtId="174" fontId="4" fillId="22" borderId="16" xfId="59" applyNumberFormat="1" applyFont="1" applyFill="1" applyBorder="1" applyAlignment="1">
      <alignment vertical="center"/>
      <protection/>
    </xf>
    <xf numFmtId="3" fontId="1" fillId="22" borderId="16" xfId="59" applyNumberFormat="1" applyFont="1" applyFill="1" applyBorder="1" applyAlignment="1">
      <alignment vertical="center"/>
      <protection/>
    </xf>
    <xf numFmtId="0" fontId="1" fillId="22" borderId="16" xfId="59" applyFont="1" applyFill="1" applyBorder="1" applyAlignment="1">
      <alignment vertical="center"/>
      <protection/>
    </xf>
    <xf numFmtId="0" fontId="1" fillId="22" borderId="17" xfId="59" applyFont="1" applyFill="1" applyBorder="1" applyAlignment="1">
      <alignment horizontal="left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left" vertical="center"/>
      <protection/>
    </xf>
    <xf numFmtId="0" fontId="4" fillId="4" borderId="18" xfId="59" applyNumberFormat="1" applyFont="1" applyFill="1" applyBorder="1" applyAlignment="1" applyProtection="1">
      <alignment horizontal="center" vertical="center" wrapText="1"/>
      <protection/>
    </xf>
    <xf numFmtId="49" fontId="4" fillId="4" borderId="18" xfId="59" applyNumberFormat="1" applyFont="1" applyFill="1" applyBorder="1" applyAlignment="1" applyProtection="1">
      <alignment horizontal="center" vertical="center"/>
      <protection/>
    </xf>
    <xf numFmtId="0" fontId="4" fillId="4" borderId="19" xfId="59" applyNumberFormat="1" applyFont="1" applyFill="1" applyBorder="1" applyAlignment="1" applyProtection="1">
      <alignment horizontal="center" vertical="center"/>
      <protection/>
    </xf>
    <xf numFmtId="4" fontId="14" fillId="4" borderId="18" xfId="59" applyNumberFormat="1" applyFont="1" applyFill="1" applyBorder="1" applyAlignment="1" applyProtection="1">
      <alignment horizontal="center" vertical="center" wrapText="1"/>
      <protection/>
    </xf>
    <xf numFmtId="4" fontId="4" fillId="4" borderId="18" xfId="59" applyNumberFormat="1" applyFont="1" applyFill="1" applyBorder="1" applyAlignment="1" applyProtection="1">
      <alignment horizontal="center" vertical="center" wrapText="1"/>
      <protection/>
    </xf>
    <xf numFmtId="4" fontId="15" fillId="4" borderId="18" xfId="59" applyNumberFormat="1" applyFont="1" applyFill="1" applyBorder="1" applyAlignment="1" applyProtection="1">
      <alignment horizontal="center" vertical="center" wrapText="1"/>
      <protection/>
    </xf>
    <xf numFmtId="4" fontId="4" fillId="4" borderId="20" xfId="59" applyNumberFormat="1" applyFont="1" applyFill="1" applyBorder="1" applyAlignment="1" applyProtection="1">
      <alignment horizontal="center" vertical="center" wrapText="1"/>
      <protection/>
    </xf>
    <xf numFmtId="4" fontId="9" fillId="4" borderId="20" xfId="59" applyNumberFormat="1" applyFont="1" applyFill="1" applyBorder="1" applyAlignment="1" applyProtection="1">
      <alignment horizontal="center" vertical="center" wrapText="1"/>
      <protection/>
    </xf>
    <xf numFmtId="0" fontId="4" fillId="4" borderId="18" xfId="59" applyFont="1" applyFill="1" applyBorder="1" applyAlignment="1">
      <alignment horizontal="center" vertical="center" wrapText="1"/>
      <protection/>
    </xf>
    <xf numFmtId="0" fontId="4" fillId="4" borderId="19" xfId="59" applyFont="1" applyFill="1" applyBorder="1" applyAlignment="1">
      <alignment horizontal="center" vertical="center" wrapText="1"/>
      <protection/>
    </xf>
    <xf numFmtId="172" fontId="4" fillId="4" borderId="19" xfId="59" applyNumberFormat="1" applyFont="1" applyFill="1" applyBorder="1" applyAlignment="1" applyProtection="1">
      <alignment horizontal="center" vertical="center" wrapText="1"/>
      <protection/>
    </xf>
    <xf numFmtId="0" fontId="4" fillId="4" borderId="18" xfId="59" applyNumberFormat="1" applyFont="1" applyFill="1" applyBorder="1" applyAlignment="1" applyProtection="1">
      <alignment horizontal="center" vertical="center"/>
      <protection/>
    </xf>
    <xf numFmtId="0" fontId="4" fillId="8" borderId="21" xfId="59" applyNumberFormat="1" applyFont="1" applyFill="1" applyBorder="1" applyAlignment="1" applyProtection="1">
      <alignment horizontal="left" vertical="center"/>
      <protection/>
    </xf>
    <xf numFmtId="0" fontId="1" fillId="7" borderId="14" xfId="59" applyFont="1" applyFill="1" applyBorder="1" applyAlignment="1">
      <alignment vertical="center"/>
      <protection/>
    </xf>
    <xf numFmtId="0" fontId="4" fillId="7" borderId="10" xfId="59" applyFont="1" applyFill="1" applyBorder="1" applyAlignment="1">
      <alignment vertical="center"/>
      <protection/>
    </xf>
    <xf numFmtId="0" fontId="1" fillId="7" borderId="10" xfId="59" applyFont="1" applyFill="1" applyBorder="1" applyAlignment="1">
      <alignment vertical="center"/>
      <protection/>
    </xf>
    <xf numFmtId="0" fontId="16" fillId="7" borderId="10" xfId="59" applyFont="1" applyFill="1" applyBorder="1" applyAlignment="1">
      <alignment vertical="center"/>
      <protection/>
    </xf>
    <xf numFmtId="15" fontId="1" fillId="7" borderId="10" xfId="59" applyNumberFormat="1" applyFont="1" applyFill="1" applyBorder="1" applyAlignment="1">
      <alignment vertical="center"/>
      <protection/>
    </xf>
    <xf numFmtId="0" fontId="1" fillId="7" borderId="12" xfId="59" applyFont="1" applyFill="1" applyBorder="1" applyAlignment="1">
      <alignment horizontal="left" vertical="center"/>
      <protection/>
    </xf>
    <xf numFmtId="0" fontId="1" fillId="22" borderId="14" xfId="59" applyFont="1" applyFill="1" applyBorder="1" applyAlignment="1">
      <alignment vertical="center"/>
      <protection/>
    </xf>
    <xf numFmtId="0" fontId="4" fillId="22" borderId="10" xfId="59" applyFont="1" applyFill="1" applyBorder="1" applyAlignment="1">
      <alignment vertical="center"/>
      <protection/>
    </xf>
    <xf numFmtId="15" fontId="1" fillId="22" borderId="10" xfId="59" applyNumberFormat="1" applyFont="1" applyFill="1" applyBorder="1" applyAlignment="1">
      <alignment vertical="center"/>
      <protection/>
    </xf>
    <xf numFmtId="0" fontId="1" fillId="22" borderId="12" xfId="59" applyFont="1" applyFill="1" applyBorder="1" applyAlignment="1">
      <alignment horizontal="left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vertical="center"/>
      <protection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vertical="center" wrapText="1"/>
      <protection/>
    </xf>
    <xf numFmtId="4" fontId="1" fillId="0" borderId="0" xfId="59" applyNumberFormat="1" applyFont="1" applyFill="1" applyBorder="1" applyAlignment="1" applyProtection="1">
      <alignment horizontal="center" vertical="center" wrapText="1"/>
      <protection/>
    </xf>
    <xf numFmtId="0" fontId="1" fillId="0" borderId="0" xfId="59" applyFont="1" applyBorder="1" applyAlignment="1">
      <alignment horizontal="center" vertical="center" wrapText="1"/>
      <protection/>
    </xf>
    <xf numFmtId="4" fontId="4" fillId="0" borderId="0" xfId="59" applyNumberFormat="1" applyFont="1" applyBorder="1" applyAlignment="1">
      <alignment horizontal="center" vertical="top" wrapText="1"/>
      <protection/>
    </xf>
    <xf numFmtId="0" fontId="1" fillId="24" borderId="10" xfId="59" applyFont="1" applyFill="1" applyBorder="1" applyAlignment="1">
      <alignment horizontal="left" vertical="center" wrapText="1"/>
      <protection/>
    </xf>
    <xf numFmtId="4" fontId="1" fillId="24" borderId="10" xfId="59" applyNumberFormat="1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top" wrapText="1"/>
    </xf>
    <xf numFmtId="174" fontId="4" fillId="0" borderId="0" xfId="59" applyNumberFormat="1" applyFont="1" applyBorder="1" applyAlignment="1">
      <alignment horizontal="center" vertical="top" wrapText="1"/>
      <protection/>
    </xf>
    <xf numFmtId="15" fontId="1" fillId="0" borderId="22" xfId="0" applyNumberFormat="1" applyFont="1" applyFill="1" applyBorder="1" applyAlignment="1">
      <alignment horizontal="center" vertical="center"/>
    </xf>
    <xf numFmtId="4" fontId="1" fillId="0" borderId="22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0" fontId="1" fillId="0" borderId="10" xfId="59" applyFont="1" applyFill="1" applyBorder="1" applyAlignment="1">
      <alignment horizontal="left" vertical="center" wrapText="1"/>
      <protection/>
    </xf>
    <xf numFmtId="0" fontId="0" fillId="0" borderId="0" xfId="59" applyFont="1" applyAlignment="1">
      <alignment vertical="center"/>
      <protection/>
    </xf>
    <xf numFmtId="4" fontId="1" fillId="22" borderId="10" xfId="59" applyNumberFormat="1" applyFont="1" applyFill="1" applyBorder="1" applyAlignment="1">
      <alignment horizontal="right" vertical="center" wrapText="1"/>
      <protection/>
    </xf>
    <xf numFmtId="0" fontId="4" fillId="0" borderId="0" xfId="59" applyFont="1" applyBorder="1" applyAlignment="1">
      <alignment horizontal="right" vertical="center" wrapText="1"/>
      <protection/>
    </xf>
    <xf numFmtId="0" fontId="4" fillId="0" borderId="0" xfId="59" applyFont="1" applyBorder="1" applyAlignment="1">
      <alignment horizontal="center" vertical="top"/>
      <protection/>
    </xf>
    <xf numFmtId="49" fontId="1" fillId="0" borderId="0" xfId="59" applyNumberFormat="1" applyFont="1" applyFill="1" applyBorder="1" applyAlignment="1" applyProtection="1">
      <alignment horizontal="left" vertical="center" wrapText="1"/>
      <protection/>
    </xf>
    <xf numFmtId="0" fontId="4" fillId="0" borderId="0" xfId="59" applyFont="1" applyBorder="1" applyAlignment="1">
      <alignment horizontal="left" vertical="top" wrapText="1"/>
      <protection/>
    </xf>
    <xf numFmtId="0" fontId="4" fillId="0" borderId="0" xfId="59" applyFont="1" applyBorder="1" applyAlignment="1">
      <alignment vertical="center" wrapText="1"/>
      <protection/>
    </xf>
    <xf numFmtId="49" fontId="4" fillId="0" borderId="23" xfId="59" applyNumberFormat="1" applyFont="1" applyFill="1" applyBorder="1" applyAlignment="1" applyProtection="1">
      <alignment horizontal="center" vertical="center"/>
      <protection/>
    </xf>
    <xf numFmtId="49" fontId="1" fillId="0" borderId="23" xfId="59" applyNumberFormat="1" applyFont="1" applyFill="1" applyBorder="1" applyAlignment="1" applyProtection="1">
      <alignment horizontal="center" vertical="center"/>
      <protection/>
    </xf>
    <xf numFmtId="49" fontId="1" fillId="0" borderId="0" xfId="59" applyNumberFormat="1" applyFont="1" applyFill="1" applyBorder="1" applyAlignment="1" applyProtection="1">
      <alignment horizontal="center" vertical="center"/>
      <protection/>
    </xf>
    <xf numFmtId="49" fontId="4" fillId="8" borderId="24" xfId="59" applyNumberFormat="1" applyFont="1" applyFill="1" applyBorder="1" applyAlignment="1" applyProtection="1">
      <alignment horizontal="left" vertical="center" indent="6"/>
      <protection/>
    </xf>
    <xf numFmtId="4" fontId="1" fillId="0" borderId="22" xfId="59" applyNumberFormat="1" applyFont="1" applyFill="1" applyBorder="1" applyAlignment="1">
      <alignment horizontal="right" vertical="center" wrapText="1"/>
      <protection/>
    </xf>
    <xf numFmtId="4" fontId="1" fillId="0" borderId="25" xfId="59" applyNumberFormat="1" applyFont="1" applyFill="1" applyBorder="1" applyAlignment="1">
      <alignment horizontal="right" vertical="center" wrapText="1"/>
      <protection/>
    </xf>
    <xf numFmtId="4" fontId="1" fillId="0" borderId="26" xfId="59" applyNumberFormat="1" applyFont="1" applyFill="1" applyBorder="1" applyAlignment="1">
      <alignment horizontal="right" vertical="center" wrapText="1"/>
      <protection/>
    </xf>
    <xf numFmtId="0" fontId="1" fillId="0" borderId="27" xfId="59" applyFont="1" applyFill="1" applyBorder="1" applyAlignment="1">
      <alignment horizontal="center" vertical="center" wrapText="1"/>
      <protection/>
    </xf>
    <xf numFmtId="0" fontId="1" fillId="0" borderId="28" xfId="59" applyFont="1" applyFill="1" applyBorder="1" applyAlignment="1">
      <alignment horizontal="center" vertical="center" wrapText="1"/>
      <protection/>
    </xf>
    <xf numFmtId="0" fontId="1" fillId="0" borderId="29" xfId="59" applyFont="1" applyFill="1" applyBorder="1" applyAlignment="1">
      <alignment horizontal="center" vertical="center" wrapText="1"/>
      <protection/>
    </xf>
    <xf numFmtId="0" fontId="1" fillId="0" borderId="22" xfId="59" applyFont="1" applyFill="1" applyBorder="1" applyAlignment="1">
      <alignment horizontal="left" vertical="center" wrapText="1"/>
      <protection/>
    </xf>
    <xf numFmtId="0" fontId="1" fillId="0" borderId="25" xfId="59" applyFont="1" applyFill="1" applyBorder="1" applyAlignment="1">
      <alignment horizontal="left" vertical="center" wrapText="1"/>
      <protection/>
    </xf>
    <xf numFmtId="0" fontId="1" fillId="0" borderId="26" xfId="59" applyFont="1" applyFill="1" applyBorder="1" applyAlignment="1">
      <alignment horizontal="left" vertical="center" wrapText="1"/>
      <protection/>
    </xf>
    <xf numFmtId="4" fontId="1" fillId="0" borderId="22" xfId="59" applyNumberFormat="1" applyFont="1" applyFill="1" applyBorder="1" applyAlignment="1">
      <alignment horizontal="center" vertical="center" wrapText="1"/>
      <protection/>
    </xf>
    <xf numFmtId="4" fontId="1" fillId="0" borderId="25" xfId="59" applyNumberFormat="1" applyFont="1" applyFill="1" applyBorder="1" applyAlignment="1">
      <alignment horizontal="center" vertical="center" wrapText="1"/>
      <protection/>
    </xf>
    <xf numFmtId="4" fontId="1" fillId="0" borderId="26" xfId="59" applyNumberFormat="1" applyFont="1" applyFill="1" applyBorder="1" applyAlignment="1">
      <alignment horizontal="center" vertical="center" wrapText="1"/>
      <protection/>
    </xf>
    <xf numFmtId="0" fontId="4" fillId="0" borderId="0" xfId="59" applyNumberFormat="1" applyFont="1" applyFill="1" applyBorder="1" applyAlignment="1" applyProtection="1">
      <alignment horizontal="center" vertical="center"/>
      <protection/>
    </xf>
    <xf numFmtId="15" fontId="1" fillId="0" borderId="22" xfId="0" applyNumberFormat="1" applyFont="1" applyFill="1" applyBorder="1" applyAlignment="1">
      <alignment horizontal="center" vertical="center"/>
    </xf>
    <xf numFmtId="15" fontId="1" fillId="0" borderId="25" xfId="0" applyNumberFormat="1" applyFont="1" applyFill="1" applyBorder="1" applyAlignment="1">
      <alignment horizontal="center" vertical="center"/>
    </xf>
    <xf numFmtId="15" fontId="1" fillId="0" borderId="26" xfId="0" applyNumberFormat="1" applyFont="1" applyFill="1" applyBorder="1" applyAlignment="1">
      <alignment horizontal="center" vertical="center"/>
    </xf>
    <xf numFmtId="0" fontId="13" fillId="0" borderId="0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1" fillId="0" borderId="30" xfId="59" applyFont="1" applyFill="1" applyBorder="1" applyAlignment="1">
      <alignment horizontal="center" vertical="center"/>
      <protection/>
    </xf>
    <xf numFmtId="0" fontId="1" fillId="0" borderId="31" xfId="59" applyFont="1" applyFill="1" applyBorder="1" applyAlignment="1">
      <alignment horizontal="center" vertical="center"/>
      <protection/>
    </xf>
    <xf numFmtId="0" fontId="1" fillId="0" borderId="32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 applyProtection="1">
      <alignment vertical="center"/>
      <protection/>
    </xf>
    <xf numFmtId="49" fontId="4" fillId="0" borderId="12" xfId="59" applyNumberFormat="1" applyFont="1" applyFill="1" applyBorder="1" applyAlignment="1" applyProtection="1">
      <alignment vertical="center"/>
      <protection/>
    </xf>
    <xf numFmtId="4" fontId="1" fillId="0" borderId="22" xfId="59" applyNumberFormat="1" applyFont="1" applyFill="1" applyBorder="1" applyAlignment="1">
      <alignment horizontal="right" vertical="center" wrapText="1"/>
      <protection/>
    </xf>
    <xf numFmtId="4" fontId="1" fillId="0" borderId="25" xfId="59" applyNumberFormat="1" applyFont="1" applyFill="1" applyBorder="1" applyAlignment="1">
      <alignment horizontal="right" vertical="center" wrapText="1"/>
      <protection/>
    </xf>
    <xf numFmtId="4" fontId="1" fillId="0" borderId="26" xfId="59" applyNumberFormat="1" applyFont="1" applyFill="1" applyBorder="1" applyAlignment="1">
      <alignment horizontal="right" vertical="center" wrapText="1"/>
      <protection/>
    </xf>
    <xf numFmtId="4" fontId="4" fillId="0" borderId="0" xfId="59" applyNumberFormat="1" applyFont="1" applyFill="1" applyBorder="1" applyAlignment="1">
      <alignment horizontal="left" vertical="center" wrapText="1"/>
      <protection/>
    </xf>
    <xf numFmtId="0" fontId="4" fillId="22" borderId="16" xfId="59" applyFont="1" applyFill="1" applyBorder="1" applyAlignment="1">
      <alignment vertical="center" wrapText="1"/>
      <protection/>
    </xf>
    <xf numFmtId="172" fontId="1" fillId="0" borderId="0" xfId="59" applyNumberFormat="1" applyFont="1" applyFill="1" applyBorder="1" applyAlignment="1">
      <alignment vertical="center"/>
      <protection/>
    </xf>
    <xf numFmtId="0" fontId="4" fillId="0" borderId="0" xfId="59" applyFont="1" applyAlignment="1">
      <alignment vertical="center" wrapText="1"/>
      <protection/>
    </xf>
    <xf numFmtId="0" fontId="4" fillId="0" borderId="0" xfId="59" applyFont="1" applyBorder="1" applyAlignment="1">
      <alignment horizontal="center" vertical="top" wrapText="1"/>
      <protection/>
    </xf>
    <xf numFmtId="0" fontId="1" fillId="0" borderId="0" xfId="59" applyFont="1" applyBorder="1" applyAlignment="1">
      <alignment vertical="center" wrapText="1"/>
      <protection/>
    </xf>
    <xf numFmtId="0" fontId="4" fillId="0" borderId="0" xfId="59" applyFont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27">
      <selection activeCell="A41" sqref="A41:A42"/>
    </sheetView>
  </sheetViews>
  <sheetFormatPr defaultColWidth="9.421875" defaultRowHeight="12.75"/>
  <cols>
    <col min="1" max="1" width="5.140625" style="18" customWidth="1"/>
    <col min="2" max="2" width="27.140625" style="18" customWidth="1"/>
    <col min="3" max="3" width="34.140625" style="18" customWidth="1"/>
    <col min="4" max="4" width="18.8515625" style="18" customWidth="1"/>
    <col min="5" max="5" width="5.8515625" style="18" hidden="1" customWidth="1"/>
    <col min="6" max="6" width="7.421875" style="18" hidden="1" customWidth="1"/>
    <col min="7" max="7" width="13.8515625" style="18" customWidth="1"/>
    <col min="8" max="8" width="7.7109375" style="18" hidden="1" customWidth="1"/>
    <col min="9" max="9" width="4.421875" style="18" hidden="1" customWidth="1"/>
    <col min="10" max="10" width="12.00390625" style="18" bestFit="1" customWidth="1"/>
    <col min="11" max="11" width="14.8515625" style="18" customWidth="1"/>
    <col min="12" max="12" width="12.8515625" style="18" customWidth="1"/>
    <col min="13" max="13" width="14.28125" style="18" customWidth="1"/>
    <col min="14" max="14" width="11.421875" style="18" customWidth="1"/>
    <col min="15" max="15" width="14.421875" style="18" customWidth="1"/>
    <col min="16" max="16" width="15.28125" style="20" customWidth="1"/>
    <col min="17" max="19" width="9.421875" style="18" customWidth="1"/>
    <col min="20" max="20" width="10.00390625" style="18" bestFit="1" customWidth="1"/>
    <col min="21" max="16384" width="9.421875" style="18" customWidth="1"/>
  </cols>
  <sheetData>
    <row r="1" spans="2:13" ht="12.75">
      <c r="B1" s="19" t="s">
        <v>172</v>
      </c>
      <c r="M1" s="100" t="s">
        <v>166</v>
      </c>
    </row>
    <row r="2" spans="2:13" ht="12.75">
      <c r="B2" s="19"/>
      <c r="M2" s="100" t="s">
        <v>169</v>
      </c>
    </row>
    <row r="3" spans="2:13" ht="12.75">
      <c r="B3" s="38" t="s">
        <v>179</v>
      </c>
      <c r="M3" s="100" t="s">
        <v>167</v>
      </c>
    </row>
    <row r="4" spans="2:13" ht="12.75">
      <c r="B4" s="38" t="s">
        <v>180</v>
      </c>
      <c r="M4" s="100" t="s">
        <v>168</v>
      </c>
    </row>
    <row r="5" ht="12">
      <c r="B5" s="38" t="s">
        <v>181</v>
      </c>
    </row>
    <row r="6" spans="1:16" ht="10.5" customHeight="1">
      <c r="A6" s="21"/>
      <c r="B6" s="24"/>
      <c r="C6" s="25"/>
      <c r="D6" s="26">
        <v>4.21</v>
      </c>
      <c r="E6" s="26"/>
      <c r="F6" s="26"/>
      <c r="G6" s="26">
        <v>3.25</v>
      </c>
      <c r="H6" s="26"/>
      <c r="I6" s="26"/>
      <c r="J6" s="26"/>
      <c r="K6" s="26">
        <v>1.24</v>
      </c>
      <c r="L6" s="26"/>
      <c r="M6" s="25"/>
      <c r="N6" s="127"/>
      <c r="O6" s="127"/>
      <c r="P6" s="127"/>
    </row>
    <row r="7" spans="1:16" ht="12" hidden="1">
      <c r="A7" s="21"/>
      <c r="B7" s="27"/>
      <c r="C7" s="25"/>
      <c r="D7" s="16"/>
      <c r="E7" s="16"/>
      <c r="F7" s="16"/>
      <c r="G7" s="16"/>
      <c r="H7" s="16"/>
      <c r="I7" s="16"/>
      <c r="J7" s="16"/>
      <c r="K7" s="16"/>
      <c r="L7" s="16"/>
      <c r="M7" s="25"/>
      <c r="N7" s="28"/>
      <c r="O7" s="28"/>
      <c r="P7" s="28"/>
    </row>
    <row r="8" spans="2:16" ht="12" hidden="1">
      <c r="B8" s="19"/>
      <c r="C8" s="25"/>
      <c r="D8" s="16"/>
      <c r="E8" s="16"/>
      <c r="F8" s="16"/>
      <c r="G8" s="16"/>
      <c r="H8" s="16"/>
      <c r="I8" s="16"/>
      <c r="J8" s="16"/>
      <c r="K8" s="16"/>
      <c r="L8" s="16"/>
      <c r="M8" s="25"/>
      <c r="N8" s="128"/>
      <c r="O8" s="128"/>
      <c r="P8" s="128"/>
    </row>
    <row r="9" spans="2:16" ht="12" hidden="1">
      <c r="B9" s="19"/>
      <c r="C9" s="25"/>
      <c r="D9" s="16"/>
      <c r="E9" s="16"/>
      <c r="F9" s="16"/>
      <c r="G9" s="16"/>
      <c r="H9" s="16"/>
      <c r="I9" s="16"/>
      <c r="J9" s="16"/>
      <c r="K9" s="16"/>
      <c r="L9" s="16"/>
      <c r="M9" s="25"/>
      <c r="N9" s="128"/>
      <c r="O9" s="128"/>
      <c r="P9" s="128"/>
    </row>
    <row r="10" spans="2:16" ht="12" hidden="1">
      <c r="B10" s="19"/>
      <c r="C10" s="25"/>
      <c r="D10" s="16"/>
      <c r="E10" s="16"/>
      <c r="F10" s="16"/>
      <c r="G10" s="16"/>
      <c r="H10" s="16"/>
      <c r="I10" s="16"/>
      <c r="J10" s="16"/>
      <c r="K10" s="16"/>
      <c r="L10" s="16"/>
      <c r="M10" s="25"/>
      <c r="N10" s="29"/>
      <c r="O10" s="29"/>
      <c r="P10" s="30"/>
    </row>
    <row r="11" spans="2:16" ht="12" hidden="1">
      <c r="B11" s="19"/>
      <c r="C11" s="25"/>
      <c r="D11" s="16"/>
      <c r="E11" s="16"/>
      <c r="F11" s="16"/>
      <c r="G11" s="16"/>
      <c r="H11" s="16"/>
      <c r="I11" s="16"/>
      <c r="J11" s="16"/>
      <c r="K11" s="16"/>
      <c r="L11" s="16"/>
      <c r="M11" s="25"/>
      <c r="N11" s="29"/>
      <c r="O11" s="29"/>
      <c r="P11" s="30"/>
    </row>
    <row r="12" spans="2:16" ht="12" hidden="1">
      <c r="B12" s="19"/>
      <c r="C12" s="25"/>
      <c r="D12" s="16"/>
      <c r="E12" s="16"/>
      <c r="F12" s="16"/>
      <c r="G12" s="16"/>
      <c r="H12" s="16"/>
      <c r="I12" s="16"/>
      <c r="J12" s="16"/>
      <c r="K12" s="16"/>
      <c r="L12" s="16"/>
      <c r="M12" s="25"/>
      <c r="N12" s="29"/>
      <c r="O12" s="29"/>
      <c r="P12" s="30"/>
    </row>
    <row r="13" spans="2:16" ht="12" hidden="1">
      <c r="B13" s="19"/>
      <c r="C13" s="25"/>
      <c r="D13" s="16"/>
      <c r="E13" s="16"/>
      <c r="F13" s="16"/>
      <c r="G13" s="16"/>
      <c r="H13" s="16"/>
      <c r="I13" s="16"/>
      <c r="J13" s="16"/>
      <c r="K13" s="16"/>
      <c r="L13" s="16"/>
      <c r="M13" s="25"/>
      <c r="N13" s="29"/>
      <c r="O13" s="29"/>
      <c r="P13" s="30"/>
    </row>
    <row r="14" spans="2:16" ht="12" hidden="1">
      <c r="B14" s="19"/>
      <c r="C14" s="25"/>
      <c r="D14" s="16"/>
      <c r="E14" s="16"/>
      <c r="F14" s="16"/>
      <c r="G14" s="16"/>
      <c r="H14" s="16"/>
      <c r="I14" s="16"/>
      <c r="J14" s="16"/>
      <c r="K14" s="16"/>
      <c r="L14" s="16"/>
      <c r="M14" s="25"/>
      <c r="N14" s="29"/>
      <c r="O14" s="29"/>
      <c r="P14" s="30"/>
    </row>
    <row r="15" spans="1:16" ht="12.75" customHeight="1">
      <c r="A15" s="123" t="s">
        <v>18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16" s="31" customFormat="1" ht="12">
      <c r="A16" s="123" t="s">
        <v>171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1:16" ht="12">
      <c r="A17" s="123" t="s">
        <v>170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6" ht="12.75" thickBot="1">
      <c r="A18" s="5"/>
      <c r="B18" s="107"/>
      <c r="C18" s="108"/>
      <c r="D18" s="108"/>
      <c r="E18" s="108"/>
      <c r="F18" s="108"/>
      <c r="G18" s="108"/>
      <c r="H18" s="108"/>
      <c r="I18" s="108"/>
      <c r="J18" s="108"/>
      <c r="K18" s="109"/>
      <c r="L18" s="109"/>
      <c r="M18" s="108"/>
      <c r="N18" s="108"/>
      <c r="O18" s="108"/>
      <c r="P18" s="108"/>
    </row>
    <row r="19" spans="1:16" ht="93.75" customHeight="1" thickBot="1">
      <c r="A19" s="59" t="s">
        <v>0</v>
      </c>
      <c r="B19" s="60" t="s">
        <v>1</v>
      </c>
      <c r="C19" s="61" t="s">
        <v>2</v>
      </c>
      <c r="D19" s="62" t="s">
        <v>19</v>
      </c>
      <c r="E19" s="63"/>
      <c r="F19" s="63"/>
      <c r="G19" s="64" t="s">
        <v>20</v>
      </c>
      <c r="H19" s="65"/>
      <c r="I19" s="63"/>
      <c r="J19" s="66" t="s">
        <v>21</v>
      </c>
      <c r="K19" s="67" t="s">
        <v>163</v>
      </c>
      <c r="L19" s="68" t="s">
        <v>164</v>
      </c>
      <c r="M19" s="69" t="s">
        <v>22</v>
      </c>
      <c r="N19" s="59" t="s">
        <v>3</v>
      </c>
      <c r="O19" s="59" t="s">
        <v>4</v>
      </c>
      <c r="P19" s="70" t="s">
        <v>5</v>
      </c>
    </row>
    <row r="20" spans="1:16" s="32" customFormat="1" ht="16.5" customHeight="1">
      <c r="A20" s="41"/>
      <c r="B20" s="110" t="s">
        <v>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71"/>
    </row>
    <row r="21" spans="1:16" ht="21" customHeight="1">
      <c r="A21" s="42"/>
      <c r="B21" s="132" t="s">
        <v>23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3"/>
    </row>
    <row r="22" spans="1:16" s="33" customFormat="1" ht="19.5" customHeight="1">
      <c r="A22" s="72"/>
      <c r="B22" s="73" t="s">
        <v>24</v>
      </c>
      <c r="C22" s="74"/>
      <c r="D22" s="74"/>
      <c r="E22" s="74"/>
      <c r="F22" s="74"/>
      <c r="G22" s="74"/>
      <c r="H22" s="74"/>
      <c r="I22" s="74"/>
      <c r="J22" s="74">
        <v>1.24</v>
      </c>
      <c r="K22" s="75">
        <v>4.2</v>
      </c>
      <c r="L22" s="75"/>
      <c r="M22" s="74"/>
      <c r="N22" s="76"/>
      <c r="O22" s="76"/>
      <c r="P22" s="77"/>
    </row>
    <row r="23" spans="1:16" ht="23.25" customHeight="1">
      <c r="A23" s="78"/>
      <c r="B23" s="79" t="s">
        <v>25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80"/>
      <c r="O23" s="80"/>
      <c r="P23" s="81"/>
    </row>
    <row r="24" spans="1:16" ht="27" customHeight="1">
      <c r="A24" s="129">
        <v>1</v>
      </c>
      <c r="B24" s="44" t="s">
        <v>133</v>
      </c>
      <c r="C24" s="117" t="s">
        <v>76</v>
      </c>
      <c r="D24" s="111">
        <v>2822.58</v>
      </c>
      <c r="E24" s="86"/>
      <c r="F24" s="86"/>
      <c r="G24" s="111">
        <f>D24*4.37</f>
        <v>12334.6746</v>
      </c>
      <c r="H24" s="86"/>
      <c r="I24" s="86"/>
      <c r="J24" s="134">
        <f>G24*0.24</f>
        <v>2960.321904</v>
      </c>
      <c r="K24" s="111">
        <f>SUM(G24:J24)</f>
        <v>15294.996504</v>
      </c>
      <c r="L24" s="111">
        <f>K24</f>
        <v>15294.996504</v>
      </c>
      <c r="M24" s="120" t="str">
        <f>IF(D24&lt;15000,"Cumpărare directă",IF(D24&lt;100000,"cerere de ofertă","Licitaţie deschisă"))</f>
        <v>Cumpărare directă</v>
      </c>
      <c r="N24" s="124">
        <v>41283</v>
      </c>
      <c r="O24" s="124">
        <v>41639</v>
      </c>
      <c r="P24" s="124" t="s">
        <v>162</v>
      </c>
    </row>
    <row r="25" spans="1:16" ht="24" customHeight="1">
      <c r="A25" s="130"/>
      <c r="B25" s="44" t="s">
        <v>136</v>
      </c>
      <c r="C25" s="118"/>
      <c r="D25" s="112"/>
      <c r="E25" s="86"/>
      <c r="F25" s="86"/>
      <c r="G25" s="112"/>
      <c r="H25" s="86"/>
      <c r="I25" s="86"/>
      <c r="J25" s="135"/>
      <c r="K25" s="112"/>
      <c r="L25" s="112"/>
      <c r="M25" s="121"/>
      <c r="N25" s="125"/>
      <c r="O25" s="125"/>
      <c r="P25" s="125"/>
    </row>
    <row r="26" spans="1:20" ht="24" customHeight="1">
      <c r="A26" s="130"/>
      <c r="B26" s="44" t="s">
        <v>49</v>
      </c>
      <c r="C26" s="118"/>
      <c r="D26" s="112"/>
      <c r="E26" s="86"/>
      <c r="F26" s="86"/>
      <c r="G26" s="112"/>
      <c r="H26" s="86"/>
      <c r="I26" s="86"/>
      <c r="J26" s="135"/>
      <c r="K26" s="112"/>
      <c r="L26" s="112"/>
      <c r="M26" s="121"/>
      <c r="N26" s="125"/>
      <c r="O26" s="125"/>
      <c r="P26" s="125"/>
      <c r="T26" s="36"/>
    </row>
    <row r="27" spans="1:16" ht="24" customHeight="1">
      <c r="A27" s="130"/>
      <c r="B27" s="44" t="s">
        <v>51</v>
      </c>
      <c r="C27" s="118"/>
      <c r="D27" s="112"/>
      <c r="E27" s="86"/>
      <c r="F27" s="86"/>
      <c r="G27" s="112"/>
      <c r="H27" s="86"/>
      <c r="I27" s="86"/>
      <c r="J27" s="135"/>
      <c r="K27" s="112"/>
      <c r="L27" s="112"/>
      <c r="M27" s="121"/>
      <c r="N27" s="125"/>
      <c r="O27" s="125"/>
      <c r="P27" s="125"/>
    </row>
    <row r="28" spans="1:20" ht="24" customHeight="1">
      <c r="A28" s="130"/>
      <c r="B28" s="44" t="s">
        <v>52</v>
      </c>
      <c r="C28" s="118"/>
      <c r="D28" s="112"/>
      <c r="E28" s="86"/>
      <c r="F28" s="86"/>
      <c r="G28" s="112"/>
      <c r="H28" s="86"/>
      <c r="I28" s="86"/>
      <c r="J28" s="135"/>
      <c r="K28" s="112"/>
      <c r="L28" s="112"/>
      <c r="M28" s="121"/>
      <c r="N28" s="125"/>
      <c r="O28" s="125"/>
      <c r="P28" s="125"/>
      <c r="T28" s="36"/>
    </row>
    <row r="29" spans="1:16" ht="24" customHeight="1">
      <c r="A29" s="131"/>
      <c r="B29" s="44" t="s">
        <v>53</v>
      </c>
      <c r="C29" s="119"/>
      <c r="D29" s="113"/>
      <c r="E29" s="86"/>
      <c r="F29" s="86"/>
      <c r="G29" s="113"/>
      <c r="H29" s="86"/>
      <c r="I29" s="86"/>
      <c r="J29" s="136"/>
      <c r="K29" s="113"/>
      <c r="L29" s="113"/>
      <c r="M29" s="122"/>
      <c r="N29" s="126"/>
      <c r="O29" s="126"/>
      <c r="P29" s="126"/>
    </row>
    <row r="30" spans="1:16" ht="24">
      <c r="A30" s="129">
        <v>2</v>
      </c>
      <c r="B30" s="44" t="s">
        <v>137</v>
      </c>
      <c r="C30" s="117" t="s">
        <v>77</v>
      </c>
      <c r="D30" s="111">
        <v>3669.35</v>
      </c>
      <c r="E30" s="86"/>
      <c r="F30" s="86"/>
      <c r="G30" s="111">
        <f>D30*4.37</f>
        <v>16035.0595</v>
      </c>
      <c r="H30" s="86"/>
      <c r="I30" s="86"/>
      <c r="J30" s="111">
        <f>G30*0.24</f>
        <v>3848.4142799999995</v>
      </c>
      <c r="K30" s="111">
        <f>SUM(G30:J32)</f>
        <v>19883.47378</v>
      </c>
      <c r="L30" s="111">
        <f>K30</f>
        <v>19883.47378</v>
      </c>
      <c r="M30" s="120" t="s">
        <v>109</v>
      </c>
      <c r="N30" s="96">
        <v>41283</v>
      </c>
      <c r="O30" s="96">
        <v>41639</v>
      </c>
      <c r="P30" s="6" t="s">
        <v>162</v>
      </c>
    </row>
    <row r="31" spans="1:16" ht="12">
      <c r="A31" s="130"/>
      <c r="B31" s="44" t="s">
        <v>44</v>
      </c>
      <c r="C31" s="118"/>
      <c r="D31" s="112"/>
      <c r="E31" s="86"/>
      <c r="F31" s="86"/>
      <c r="G31" s="112"/>
      <c r="H31" s="86"/>
      <c r="I31" s="86"/>
      <c r="J31" s="112"/>
      <c r="K31" s="112"/>
      <c r="L31" s="112"/>
      <c r="M31" s="121"/>
      <c r="N31" s="96">
        <v>41283</v>
      </c>
      <c r="O31" s="96">
        <v>41639</v>
      </c>
      <c r="P31" s="124" t="s">
        <v>162</v>
      </c>
    </row>
    <row r="32" spans="1:16" ht="24">
      <c r="A32" s="131"/>
      <c r="B32" s="44" t="s">
        <v>111</v>
      </c>
      <c r="C32" s="119"/>
      <c r="D32" s="113"/>
      <c r="E32" s="86"/>
      <c r="F32" s="86"/>
      <c r="G32" s="113"/>
      <c r="H32" s="86"/>
      <c r="I32" s="86"/>
      <c r="J32" s="113"/>
      <c r="K32" s="113"/>
      <c r="L32" s="113"/>
      <c r="M32" s="122"/>
      <c r="N32" s="96">
        <v>41283</v>
      </c>
      <c r="O32" s="96">
        <v>41639</v>
      </c>
      <c r="P32" s="125"/>
    </row>
    <row r="33" spans="1:18" ht="42.75" customHeight="1">
      <c r="A33" s="43">
        <v>3</v>
      </c>
      <c r="B33" s="44" t="s">
        <v>138</v>
      </c>
      <c r="C33" s="44" t="s">
        <v>78</v>
      </c>
      <c r="D33" s="86">
        <v>1209.67</v>
      </c>
      <c r="E33" s="86"/>
      <c r="F33" s="86"/>
      <c r="G33" s="86">
        <f>D33*4.37</f>
        <v>5286.2579000000005</v>
      </c>
      <c r="H33" s="86"/>
      <c r="I33" s="86"/>
      <c r="J33" s="86">
        <f>G33*0.24</f>
        <v>1268.701896</v>
      </c>
      <c r="K33" s="86">
        <f>SUM(G33:J33)</f>
        <v>6554.959796000001</v>
      </c>
      <c r="L33" s="86">
        <f>K33</f>
        <v>6554.959796000001</v>
      </c>
      <c r="M33" s="49" t="s">
        <v>109</v>
      </c>
      <c r="N33" s="96">
        <v>41283</v>
      </c>
      <c r="O33" s="96">
        <v>41639</v>
      </c>
      <c r="P33" s="125"/>
      <c r="R33" s="36"/>
    </row>
    <row r="34" spans="1:16" ht="24">
      <c r="A34" s="43">
        <v>4</v>
      </c>
      <c r="B34" s="44" t="s">
        <v>160</v>
      </c>
      <c r="C34" s="44" t="s">
        <v>31</v>
      </c>
      <c r="D34" s="86">
        <v>403.23</v>
      </c>
      <c r="E34" s="86"/>
      <c r="F34" s="86"/>
      <c r="G34" s="86">
        <f>D34*4.37</f>
        <v>1762.1151000000002</v>
      </c>
      <c r="H34" s="86"/>
      <c r="I34" s="86"/>
      <c r="J34" s="86">
        <f>G34*0.24</f>
        <v>422.90762400000006</v>
      </c>
      <c r="K34" s="86">
        <f>SUM(G34:J34)</f>
        <v>2185.0227240000004</v>
      </c>
      <c r="L34" s="86">
        <f>K34</f>
        <v>2185.0227240000004</v>
      </c>
      <c r="M34" s="49" t="s">
        <v>109</v>
      </c>
      <c r="N34" s="96">
        <v>41283</v>
      </c>
      <c r="O34" s="96">
        <v>41639</v>
      </c>
      <c r="P34" s="125"/>
    </row>
    <row r="35" spans="1:16" ht="24">
      <c r="A35" s="43">
        <v>5</v>
      </c>
      <c r="B35" s="44" t="s">
        <v>112</v>
      </c>
      <c r="C35" s="44" t="s">
        <v>71</v>
      </c>
      <c r="D35" s="86">
        <v>403.23</v>
      </c>
      <c r="E35" s="86"/>
      <c r="F35" s="86"/>
      <c r="G35" s="86">
        <f>D35*4.37</f>
        <v>1762.1151000000002</v>
      </c>
      <c r="H35" s="86"/>
      <c r="I35" s="86"/>
      <c r="J35" s="86">
        <f>G35*0.24</f>
        <v>422.90762400000006</v>
      </c>
      <c r="K35" s="86">
        <f>SUM(G35:J35)</f>
        <v>2185.0227240000004</v>
      </c>
      <c r="L35" s="86">
        <f>K35</f>
        <v>2185.0227240000004</v>
      </c>
      <c r="M35" s="2" t="s">
        <v>109</v>
      </c>
      <c r="N35" s="96">
        <v>41283</v>
      </c>
      <c r="O35" s="96">
        <v>41639</v>
      </c>
      <c r="P35" s="125"/>
    </row>
    <row r="36" spans="1:20" ht="24">
      <c r="A36" s="129">
        <v>6</v>
      </c>
      <c r="B36" s="44" t="s">
        <v>139</v>
      </c>
      <c r="C36" s="117" t="s">
        <v>32</v>
      </c>
      <c r="D36" s="111">
        <v>483.87</v>
      </c>
      <c r="E36" s="86"/>
      <c r="F36" s="86"/>
      <c r="G36" s="111">
        <f>D36*4.37</f>
        <v>2114.5119</v>
      </c>
      <c r="H36" s="86"/>
      <c r="I36" s="86"/>
      <c r="J36" s="111">
        <f>G36*0.24</f>
        <v>507.48285599999997</v>
      </c>
      <c r="K36" s="111">
        <f>SUM(G36:J38)</f>
        <v>2621.994756</v>
      </c>
      <c r="L36" s="111">
        <f>K36</f>
        <v>2621.994756</v>
      </c>
      <c r="M36" s="120" t="s">
        <v>109</v>
      </c>
      <c r="N36" s="96">
        <v>41283</v>
      </c>
      <c r="O36" s="96">
        <v>41639</v>
      </c>
      <c r="P36" s="114" t="s">
        <v>162</v>
      </c>
      <c r="T36" s="36"/>
    </row>
    <row r="37" spans="1:16" ht="24">
      <c r="A37" s="130"/>
      <c r="B37" s="44" t="s">
        <v>140</v>
      </c>
      <c r="C37" s="118"/>
      <c r="D37" s="112"/>
      <c r="E37" s="86"/>
      <c r="F37" s="86"/>
      <c r="G37" s="112"/>
      <c r="H37" s="86"/>
      <c r="I37" s="86"/>
      <c r="J37" s="112"/>
      <c r="K37" s="112"/>
      <c r="L37" s="112"/>
      <c r="M37" s="121"/>
      <c r="N37" s="96">
        <v>41283</v>
      </c>
      <c r="O37" s="96">
        <v>41639</v>
      </c>
      <c r="P37" s="115"/>
    </row>
    <row r="38" spans="1:16" ht="24">
      <c r="A38" s="131"/>
      <c r="B38" s="44" t="s">
        <v>134</v>
      </c>
      <c r="C38" s="119"/>
      <c r="D38" s="113"/>
      <c r="E38" s="86"/>
      <c r="F38" s="86"/>
      <c r="G38" s="113"/>
      <c r="H38" s="86"/>
      <c r="I38" s="86"/>
      <c r="J38" s="113"/>
      <c r="K38" s="113"/>
      <c r="L38" s="113"/>
      <c r="M38" s="122"/>
      <c r="N38" s="96">
        <v>41283</v>
      </c>
      <c r="O38" s="96">
        <v>41639</v>
      </c>
      <c r="P38" s="116"/>
    </row>
    <row r="39" spans="1:18" ht="23.25" customHeight="1">
      <c r="A39" s="43">
        <v>7</v>
      </c>
      <c r="B39" s="44" t="s">
        <v>9</v>
      </c>
      <c r="C39" s="44" t="s">
        <v>30</v>
      </c>
      <c r="D39" s="86">
        <v>322.58</v>
      </c>
      <c r="E39" s="86"/>
      <c r="F39" s="86"/>
      <c r="G39" s="86">
        <f>D39*4.37</f>
        <v>1409.6746</v>
      </c>
      <c r="H39" s="86"/>
      <c r="I39" s="86"/>
      <c r="J39" s="86">
        <f aca="true" t="shared" si="0" ref="J39:J46">G39*0.24</f>
        <v>338.321904</v>
      </c>
      <c r="K39" s="86">
        <f aca="true" t="shared" si="1" ref="K39:K45">SUM(G39:J39)</f>
        <v>1747.9965040000002</v>
      </c>
      <c r="L39" s="86">
        <f>K39</f>
        <v>1747.9965040000002</v>
      </c>
      <c r="M39" s="3" t="s">
        <v>109</v>
      </c>
      <c r="N39" s="96">
        <v>41283</v>
      </c>
      <c r="O39" s="96">
        <v>41639</v>
      </c>
      <c r="P39" s="6" t="s">
        <v>162</v>
      </c>
      <c r="R39" s="36"/>
    </row>
    <row r="40" spans="1:16" ht="24">
      <c r="A40" s="43">
        <v>8</v>
      </c>
      <c r="B40" s="44" t="s">
        <v>11</v>
      </c>
      <c r="C40" s="44" t="s">
        <v>33</v>
      </c>
      <c r="D40" s="86">
        <v>120.97</v>
      </c>
      <c r="E40" s="86"/>
      <c r="F40" s="86"/>
      <c r="G40" s="86">
        <f aca="true" t="shared" si="2" ref="G40:G45">D40*4.37</f>
        <v>528.6389</v>
      </c>
      <c r="H40" s="86"/>
      <c r="I40" s="86"/>
      <c r="J40" s="86">
        <f t="shared" si="0"/>
        <v>126.87333600000001</v>
      </c>
      <c r="K40" s="86">
        <f t="shared" si="1"/>
        <v>655.512236</v>
      </c>
      <c r="L40" s="86">
        <f aca="true" t="shared" si="3" ref="L40:L45">K40</f>
        <v>655.512236</v>
      </c>
      <c r="M40" s="49" t="s">
        <v>109</v>
      </c>
      <c r="N40" s="96">
        <v>41283</v>
      </c>
      <c r="O40" s="96">
        <v>41639</v>
      </c>
      <c r="P40" s="6" t="s">
        <v>162</v>
      </c>
    </row>
    <row r="41" spans="1:16" ht="24.75" customHeight="1">
      <c r="A41" s="129">
        <v>9</v>
      </c>
      <c r="B41" s="44" t="s">
        <v>12</v>
      </c>
      <c r="C41" s="44" t="s">
        <v>28</v>
      </c>
      <c r="D41" s="86">
        <v>161.29</v>
      </c>
      <c r="E41" s="86"/>
      <c r="F41" s="86"/>
      <c r="G41" s="86">
        <f t="shared" si="2"/>
        <v>704.8373</v>
      </c>
      <c r="H41" s="86"/>
      <c r="I41" s="86"/>
      <c r="J41" s="86">
        <f t="shared" si="0"/>
        <v>169.160952</v>
      </c>
      <c r="K41" s="86">
        <f t="shared" si="1"/>
        <v>873.9982520000001</v>
      </c>
      <c r="L41" s="86">
        <f t="shared" si="3"/>
        <v>873.9982520000001</v>
      </c>
      <c r="M41" s="49" t="s">
        <v>109</v>
      </c>
      <c r="N41" s="96">
        <v>41283</v>
      </c>
      <c r="O41" s="96">
        <v>41639</v>
      </c>
      <c r="P41" s="6" t="s">
        <v>162</v>
      </c>
    </row>
    <row r="42" spans="1:16" ht="24">
      <c r="A42" s="131"/>
      <c r="B42" s="44" t="s">
        <v>13</v>
      </c>
      <c r="C42" s="44" t="s">
        <v>28</v>
      </c>
      <c r="D42" s="86">
        <v>161.29</v>
      </c>
      <c r="E42" s="86"/>
      <c r="F42" s="86"/>
      <c r="G42" s="86">
        <f t="shared" si="2"/>
        <v>704.8373</v>
      </c>
      <c r="H42" s="86"/>
      <c r="I42" s="86"/>
      <c r="J42" s="86">
        <f t="shared" si="0"/>
        <v>169.160952</v>
      </c>
      <c r="K42" s="86">
        <f t="shared" si="1"/>
        <v>873.9982520000001</v>
      </c>
      <c r="L42" s="86">
        <f t="shared" si="3"/>
        <v>873.9982520000001</v>
      </c>
      <c r="M42" s="49" t="s">
        <v>109</v>
      </c>
      <c r="N42" s="96">
        <v>41283</v>
      </c>
      <c r="O42" s="96">
        <v>41639</v>
      </c>
      <c r="P42" s="6" t="s">
        <v>162</v>
      </c>
    </row>
    <row r="43" spans="1:16" ht="24">
      <c r="A43" s="43">
        <v>11</v>
      </c>
      <c r="B43" s="44" t="s">
        <v>54</v>
      </c>
      <c r="C43" s="44" t="s">
        <v>10</v>
      </c>
      <c r="D43" s="86">
        <v>120.97</v>
      </c>
      <c r="E43" s="86"/>
      <c r="F43" s="86"/>
      <c r="G43" s="86">
        <f t="shared" si="2"/>
        <v>528.6389</v>
      </c>
      <c r="H43" s="86"/>
      <c r="I43" s="86"/>
      <c r="J43" s="86">
        <f t="shared" si="0"/>
        <v>126.87333600000001</v>
      </c>
      <c r="K43" s="86">
        <f t="shared" si="1"/>
        <v>655.512236</v>
      </c>
      <c r="L43" s="86">
        <f t="shared" si="3"/>
        <v>655.512236</v>
      </c>
      <c r="M43" s="2" t="s">
        <v>109</v>
      </c>
      <c r="N43" s="96">
        <v>41283</v>
      </c>
      <c r="O43" s="96">
        <v>41639</v>
      </c>
      <c r="P43" s="6" t="s">
        <v>162</v>
      </c>
    </row>
    <row r="44" spans="1:16" ht="24">
      <c r="A44" s="43">
        <v>12</v>
      </c>
      <c r="B44" s="44" t="s">
        <v>141</v>
      </c>
      <c r="C44" s="44" t="s">
        <v>29</v>
      </c>
      <c r="D44" s="86">
        <v>161.29</v>
      </c>
      <c r="E44" s="86"/>
      <c r="F44" s="86"/>
      <c r="G44" s="86">
        <f t="shared" si="2"/>
        <v>704.8373</v>
      </c>
      <c r="H44" s="86"/>
      <c r="I44" s="86"/>
      <c r="J44" s="86">
        <f t="shared" si="0"/>
        <v>169.160952</v>
      </c>
      <c r="K44" s="86">
        <f t="shared" si="1"/>
        <v>873.9982520000001</v>
      </c>
      <c r="L44" s="86">
        <f t="shared" si="3"/>
        <v>873.9982520000001</v>
      </c>
      <c r="M44" s="49" t="s">
        <v>109</v>
      </c>
      <c r="N44" s="96">
        <v>41283</v>
      </c>
      <c r="O44" s="96">
        <v>41639</v>
      </c>
      <c r="P44" s="6" t="s">
        <v>162</v>
      </c>
    </row>
    <row r="45" spans="1:16" ht="24">
      <c r="A45" s="43">
        <v>13</v>
      </c>
      <c r="B45" s="44" t="s">
        <v>14</v>
      </c>
      <c r="C45" s="44" t="s">
        <v>79</v>
      </c>
      <c r="D45" s="86">
        <v>40.32</v>
      </c>
      <c r="E45" s="86"/>
      <c r="F45" s="86"/>
      <c r="G45" s="86">
        <f t="shared" si="2"/>
        <v>176.1984</v>
      </c>
      <c r="H45" s="86"/>
      <c r="I45" s="86"/>
      <c r="J45" s="86">
        <f t="shared" si="0"/>
        <v>42.287616</v>
      </c>
      <c r="K45" s="86">
        <f t="shared" si="1"/>
        <v>218.486016</v>
      </c>
      <c r="L45" s="86">
        <f t="shared" si="3"/>
        <v>218.486016</v>
      </c>
      <c r="M45" s="3" t="s">
        <v>109</v>
      </c>
      <c r="N45" s="96">
        <v>41283</v>
      </c>
      <c r="O45" s="96">
        <v>41639</v>
      </c>
      <c r="P45" s="6" t="s">
        <v>162</v>
      </c>
    </row>
    <row r="46" spans="1:16" ht="22.5" customHeight="1">
      <c r="A46" s="129">
        <v>14</v>
      </c>
      <c r="B46" s="44" t="s">
        <v>45</v>
      </c>
      <c r="C46" s="117" t="s">
        <v>34</v>
      </c>
      <c r="D46" s="111">
        <v>322.58</v>
      </c>
      <c r="E46" s="86"/>
      <c r="F46" s="86"/>
      <c r="G46" s="111">
        <f>D46*4.37</f>
        <v>1409.6746</v>
      </c>
      <c r="H46" s="86"/>
      <c r="I46" s="86"/>
      <c r="J46" s="111">
        <f t="shared" si="0"/>
        <v>338.321904</v>
      </c>
      <c r="K46" s="111">
        <f>SUM(G46:J49)</f>
        <v>1747.9965040000002</v>
      </c>
      <c r="L46" s="111">
        <f>K46</f>
        <v>1747.9965040000002</v>
      </c>
      <c r="M46" s="120" t="s">
        <v>109</v>
      </c>
      <c r="N46" s="96">
        <v>41283</v>
      </c>
      <c r="O46" s="96">
        <v>41639</v>
      </c>
      <c r="P46" s="114" t="s">
        <v>162</v>
      </c>
    </row>
    <row r="47" spans="1:16" ht="12">
      <c r="A47" s="130"/>
      <c r="B47" s="44" t="s">
        <v>46</v>
      </c>
      <c r="C47" s="118"/>
      <c r="D47" s="112"/>
      <c r="E47" s="86"/>
      <c r="F47" s="86"/>
      <c r="G47" s="112"/>
      <c r="H47" s="86"/>
      <c r="I47" s="86"/>
      <c r="J47" s="112"/>
      <c r="K47" s="112"/>
      <c r="L47" s="112"/>
      <c r="M47" s="121"/>
      <c r="N47" s="96">
        <v>41283</v>
      </c>
      <c r="O47" s="96">
        <v>41639</v>
      </c>
      <c r="P47" s="115"/>
    </row>
    <row r="48" spans="1:16" ht="24">
      <c r="A48" s="130"/>
      <c r="B48" s="44" t="s">
        <v>142</v>
      </c>
      <c r="C48" s="118"/>
      <c r="D48" s="112"/>
      <c r="E48" s="86"/>
      <c r="F48" s="86"/>
      <c r="G48" s="112"/>
      <c r="H48" s="86"/>
      <c r="I48" s="86"/>
      <c r="J48" s="112"/>
      <c r="K48" s="112"/>
      <c r="L48" s="112"/>
      <c r="M48" s="121"/>
      <c r="N48" s="96">
        <v>41283</v>
      </c>
      <c r="O48" s="96">
        <v>41639</v>
      </c>
      <c r="P48" s="115"/>
    </row>
    <row r="49" spans="1:20" ht="24">
      <c r="A49" s="131"/>
      <c r="B49" s="44" t="s">
        <v>135</v>
      </c>
      <c r="C49" s="119"/>
      <c r="D49" s="113"/>
      <c r="E49" s="86"/>
      <c r="F49" s="86"/>
      <c r="G49" s="113"/>
      <c r="H49" s="86"/>
      <c r="I49" s="86"/>
      <c r="J49" s="113"/>
      <c r="K49" s="113"/>
      <c r="L49" s="113"/>
      <c r="M49" s="122"/>
      <c r="N49" s="96">
        <v>41283</v>
      </c>
      <c r="O49" s="96">
        <v>41639</v>
      </c>
      <c r="P49" s="116"/>
      <c r="T49" s="36">
        <f>SUM(D30:D58)</f>
        <v>10604.809999999998</v>
      </c>
    </row>
    <row r="50" spans="1:16" ht="24">
      <c r="A50" s="43">
        <v>15</v>
      </c>
      <c r="B50" s="44" t="s">
        <v>55</v>
      </c>
      <c r="C50" s="44" t="s">
        <v>80</v>
      </c>
      <c r="D50" s="86">
        <v>40.32</v>
      </c>
      <c r="E50" s="86"/>
      <c r="F50" s="86"/>
      <c r="G50" s="86">
        <f>D50*4.37</f>
        <v>176.1984</v>
      </c>
      <c r="H50" s="86"/>
      <c r="I50" s="86"/>
      <c r="J50" s="86">
        <f>G50*0.24</f>
        <v>42.287616</v>
      </c>
      <c r="K50" s="86">
        <f>SUM(G50:J50)</f>
        <v>218.486016</v>
      </c>
      <c r="L50" s="86">
        <f aca="true" t="shared" si="4" ref="L50:L58">K50</f>
        <v>218.486016</v>
      </c>
      <c r="M50" s="49" t="s">
        <v>109</v>
      </c>
      <c r="N50" s="96">
        <v>41283</v>
      </c>
      <c r="O50" s="96">
        <v>41639</v>
      </c>
      <c r="P50" s="6" t="s">
        <v>162</v>
      </c>
    </row>
    <row r="51" spans="1:16" ht="24">
      <c r="A51" s="43">
        <v>16</v>
      </c>
      <c r="B51" s="44" t="s">
        <v>56</v>
      </c>
      <c r="C51" s="44" t="s">
        <v>81</v>
      </c>
      <c r="D51" s="86">
        <v>1612.9</v>
      </c>
      <c r="E51" s="86"/>
      <c r="F51" s="86"/>
      <c r="G51" s="86">
        <f aca="true" t="shared" si="5" ref="G51:G98">D51*4.37</f>
        <v>7048.3730000000005</v>
      </c>
      <c r="H51" s="86"/>
      <c r="I51" s="86"/>
      <c r="J51" s="86">
        <f>G51*0.24</f>
        <v>1691.60952</v>
      </c>
      <c r="K51" s="86">
        <f>SUM(G51:J51)</f>
        <v>8739.982520000001</v>
      </c>
      <c r="L51" s="86">
        <f t="shared" si="4"/>
        <v>8739.982520000001</v>
      </c>
      <c r="M51" s="3" t="s">
        <v>109</v>
      </c>
      <c r="N51" s="96">
        <v>41283</v>
      </c>
      <c r="O51" s="96">
        <v>41639</v>
      </c>
      <c r="P51" s="6" t="s">
        <v>162</v>
      </c>
    </row>
    <row r="52" spans="1:16" ht="24">
      <c r="A52" s="43">
        <v>17</v>
      </c>
      <c r="B52" s="44" t="s">
        <v>47</v>
      </c>
      <c r="C52" s="44" t="s">
        <v>82</v>
      </c>
      <c r="D52" s="86">
        <v>645.16</v>
      </c>
      <c r="E52" s="86"/>
      <c r="F52" s="86"/>
      <c r="G52" s="86">
        <f t="shared" si="5"/>
        <v>2819.3492</v>
      </c>
      <c r="H52" s="86"/>
      <c r="I52" s="86"/>
      <c r="J52" s="86">
        <f>G52*0.24</f>
        <v>676.643808</v>
      </c>
      <c r="K52" s="86">
        <f>SUM(G52:J52)</f>
        <v>3495.9930080000004</v>
      </c>
      <c r="L52" s="86">
        <f t="shared" si="4"/>
        <v>3495.9930080000004</v>
      </c>
      <c r="M52" s="49" t="s">
        <v>109</v>
      </c>
      <c r="N52" s="96">
        <v>41283</v>
      </c>
      <c r="O52" s="96">
        <v>41639</v>
      </c>
      <c r="P52" s="6" t="s">
        <v>162</v>
      </c>
    </row>
    <row r="53" spans="1:16" ht="24">
      <c r="A53" s="43">
        <v>18</v>
      </c>
      <c r="B53" s="44" t="s">
        <v>48</v>
      </c>
      <c r="C53" s="44" t="s">
        <v>37</v>
      </c>
      <c r="D53" s="86">
        <v>80.64</v>
      </c>
      <c r="E53" s="86"/>
      <c r="F53" s="86"/>
      <c r="G53" s="86">
        <f t="shared" si="5"/>
        <v>352.3968</v>
      </c>
      <c r="H53" s="86"/>
      <c r="I53" s="86"/>
      <c r="J53" s="86">
        <f>G53*0.24</f>
        <v>84.575232</v>
      </c>
      <c r="K53" s="86">
        <f>SUM(G53:J53)</f>
        <v>436.972032</v>
      </c>
      <c r="L53" s="86">
        <f t="shared" si="4"/>
        <v>436.972032</v>
      </c>
      <c r="M53" s="49" t="s">
        <v>109</v>
      </c>
      <c r="N53" s="96">
        <v>41283</v>
      </c>
      <c r="O53" s="96">
        <v>41639</v>
      </c>
      <c r="P53" s="6" t="s">
        <v>162</v>
      </c>
    </row>
    <row r="54" spans="1:16" ht="22.5" customHeight="1">
      <c r="A54" s="43">
        <v>19</v>
      </c>
      <c r="B54" s="44" t="s">
        <v>104</v>
      </c>
      <c r="C54" s="44" t="s">
        <v>71</v>
      </c>
      <c r="D54" s="86">
        <v>161.29</v>
      </c>
      <c r="E54" s="86"/>
      <c r="F54" s="86"/>
      <c r="G54" s="86">
        <f t="shared" si="5"/>
        <v>704.8373</v>
      </c>
      <c r="H54" s="86"/>
      <c r="I54" s="86"/>
      <c r="J54" s="86">
        <f>G54*0.24</f>
        <v>169.160952</v>
      </c>
      <c r="K54" s="86">
        <f>SUM(G54:J54)</f>
        <v>873.9982520000001</v>
      </c>
      <c r="L54" s="86">
        <f t="shared" si="4"/>
        <v>873.9982520000001</v>
      </c>
      <c r="M54" s="49" t="s">
        <v>109</v>
      </c>
      <c r="N54" s="96">
        <v>41283</v>
      </c>
      <c r="O54" s="96">
        <v>41639</v>
      </c>
      <c r="P54" s="6" t="s">
        <v>162</v>
      </c>
    </row>
    <row r="55" spans="1:20" ht="24">
      <c r="A55" s="43">
        <v>20</v>
      </c>
      <c r="B55" s="44" t="s">
        <v>113</v>
      </c>
      <c r="C55" s="44" t="s">
        <v>105</v>
      </c>
      <c r="D55" s="86">
        <v>80.64</v>
      </c>
      <c r="E55" s="86"/>
      <c r="F55" s="86"/>
      <c r="G55" s="86">
        <f t="shared" si="5"/>
        <v>352.3968</v>
      </c>
      <c r="H55" s="86"/>
      <c r="I55" s="86"/>
      <c r="J55" s="86">
        <f aca="true" t="shared" si="6" ref="J55:J79">G55*0.24</f>
        <v>84.575232</v>
      </c>
      <c r="K55" s="86">
        <f aca="true" t="shared" si="7" ref="K55:K79">SUM(G55:J55)</f>
        <v>436.972032</v>
      </c>
      <c r="L55" s="86">
        <f t="shared" si="4"/>
        <v>436.972032</v>
      </c>
      <c r="M55" s="3" t="s">
        <v>109</v>
      </c>
      <c r="N55" s="96">
        <v>41283</v>
      </c>
      <c r="O55" s="96">
        <v>41639</v>
      </c>
      <c r="P55" s="6" t="s">
        <v>162</v>
      </c>
      <c r="T55" s="36"/>
    </row>
    <row r="56" spans="1:16" ht="24">
      <c r="A56" s="43">
        <v>21</v>
      </c>
      <c r="B56" s="44" t="s">
        <v>114</v>
      </c>
      <c r="C56" s="44" t="s">
        <v>106</v>
      </c>
      <c r="D56" s="86">
        <v>322.58</v>
      </c>
      <c r="E56" s="86"/>
      <c r="F56" s="86"/>
      <c r="G56" s="86">
        <f t="shared" si="5"/>
        <v>1409.6746</v>
      </c>
      <c r="H56" s="86"/>
      <c r="I56" s="86"/>
      <c r="J56" s="86">
        <f t="shared" si="6"/>
        <v>338.321904</v>
      </c>
      <c r="K56" s="86">
        <f t="shared" si="7"/>
        <v>1747.9965040000002</v>
      </c>
      <c r="L56" s="86">
        <f t="shared" si="4"/>
        <v>1747.9965040000002</v>
      </c>
      <c r="M56" s="49" t="s">
        <v>109</v>
      </c>
      <c r="N56" s="96">
        <v>41283</v>
      </c>
      <c r="O56" s="96">
        <v>41639</v>
      </c>
      <c r="P56" s="6" t="s">
        <v>162</v>
      </c>
    </row>
    <row r="57" spans="1:16" ht="24">
      <c r="A57" s="43">
        <v>22</v>
      </c>
      <c r="B57" s="44" t="s">
        <v>115</v>
      </c>
      <c r="C57" s="44" t="s">
        <v>35</v>
      </c>
      <c r="D57" s="86">
        <v>40.32</v>
      </c>
      <c r="E57" s="86"/>
      <c r="F57" s="86"/>
      <c r="G57" s="86">
        <f t="shared" si="5"/>
        <v>176.1984</v>
      </c>
      <c r="H57" s="86"/>
      <c r="I57" s="86"/>
      <c r="J57" s="86">
        <f t="shared" si="6"/>
        <v>42.287616</v>
      </c>
      <c r="K57" s="86">
        <f t="shared" si="7"/>
        <v>218.486016</v>
      </c>
      <c r="L57" s="86">
        <f t="shared" si="4"/>
        <v>218.486016</v>
      </c>
      <c r="M57" s="49" t="s">
        <v>109</v>
      </c>
      <c r="N57" s="96">
        <v>41283</v>
      </c>
      <c r="O57" s="96">
        <v>41639</v>
      </c>
      <c r="P57" s="6" t="s">
        <v>162</v>
      </c>
    </row>
    <row r="58" spans="1:21" ht="24">
      <c r="A58" s="43">
        <v>23</v>
      </c>
      <c r="B58" s="44" t="s">
        <v>116</v>
      </c>
      <c r="C58" s="44" t="s">
        <v>36</v>
      </c>
      <c r="D58" s="86">
        <v>40.32</v>
      </c>
      <c r="E58" s="86"/>
      <c r="F58" s="86"/>
      <c r="G58" s="86">
        <f t="shared" si="5"/>
        <v>176.1984</v>
      </c>
      <c r="H58" s="86"/>
      <c r="I58" s="86"/>
      <c r="J58" s="86">
        <f t="shared" si="6"/>
        <v>42.287616</v>
      </c>
      <c r="K58" s="86">
        <f t="shared" si="7"/>
        <v>218.486016</v>
      </c>
      <c r="L58" s="86">
        <f t="shared" si="4"/>
        <v>218.486016</v>
      </c>
      <c r="M58" s="49" t="s">
        <v>109</v>
      </c>
      <c r="N58" s="96">
        <v>41283</v>
      </c>
      <c r="O58" s="96">
        <v>41639</v>
      </c>
      <c r="P58" s="6" t="s">
        <v>162</v>
      </c>
      <c r="T58" s="36"/>
      <c r="U58" s="36"/>
    </row>
    <row r="59" spans="1:16" ht="24">
      <c r="A59" s="43">
        <v>24</v>
      </c>
      <c r="B59" s="44" t="s">
        <v>57</v>
      </c>
      <c r="C59" s="44" t="s">
        <v>83</v>
      </c>
      <c r="D59" s="86">
        <v>1209.67</v>
      </c>
      <c r="E59" s="86"/>
      <c r="F59" s="86"/>
      <c r="G59" s="86">
        <f t="shared" si="5"/>
        <v>5286.2579000000005</v>
      </c>
      <c r="H59" s="86"/>
      <c r="I59" s="86"/>
      <c r="J59" s="86">
        <f t="shared" si="6"/>
        <v>1268.701896</v>
      </c>
      <c r="K59" s="86">
        <f t="shared" si="7"/>
        <v>6554.959796000001</v>
      </c>
      <c r="L59" s="86">
        <f aca="true" t="shared" si="8" ref="L59:L75">K59</f>
        <v>6554.959796000001</v>
      </c>
      <c r="M59" s="2" t="s">
        <v>109</v>
      </c>
      <c r="N59" s="96">
        <v>41283</v>
      </c>
      <c r="O59" s="96">
        <v>41639</v>
      </c>
      <c r="P59" s="6" t="s">
        <v>162</v>
      </c>
    </row>
    <row r="60" spans="1:16" ht="24">
      <c r="A60" s="43">
        <v>25</v>
      </c>
      <c r="B60" s="44" t="s">
        <v>58</v>
      </c>
      <c r="C60" s="44" t="s">
        <v>84</v>
      </c>
      <c r="D60" s="86">
        <v>1451.61</v>
      </c>
      <c r="E60" s="86"/>
      <c r="F60" s="86"/>
      <c r="G60" s="86">
        <f t="shared" si="5"/>
        <v>6343.535699999999</v>
      </c>
      <c r="H60" s="86"/>
      <c r="I60" s="86"/>
      <c r="J60" s="86">
        <f t="shared" si="6"/>
        <v>1522.4485679999998</v>
      </c>
      <c r="K60" s="86">
        <f t="shared" si="7"/>
        <v>7865.984267999999</v>
      </c>
      <c r="L60" s="86">
        <f t="shared" si="8"/>
        <v>7865.984267999999</v>
      </c>
      <c r="M60" s="3" t="s">
        <v>109</v>
      </c>
      <c r="N60" s="96">
        <v>41283</v>
      </c>
      <c r="O60" s="96">
        <v>41639</v>
      </c>
      <c r="P60" s="6" t="s">
        <v>162</v>
      </c>
    </row>
    <row r="61" spans="1:16" ht="24">
      <c r="A61" s="43">
        <v>26</v>
      </c>
      <c r="B61" s="44" t="s">
        <v>59</v>
      </c>
      <c r="C61" s="44" t="s">
        <v>43</v>
      </c>
      <c r="D61" s="86">
        <v>4032.25</v>
      </c>
      <c r="E61" s="86"/>
      <c r="F61" s="86"/>
      <c r="G61" s="86">
        <f t="shared" si="5"/>
        <v>17620.9325</v>
      </c>
      <c r="H61" s="86"/>
      <c r="I61" s="86"/>
      <c r="J61" s="86">
        <f t="shared" si="6"/>
        <v>4229.0238</v>
      </c>
      <c r="K61" s="86">
        <f t="shared" si="7"/>
        <v>21849.956299999998</v>
      </c>
      <c r="L61" s="86">
        <f t="shared" si="8"/>
        <v>21849.956299999998</v>
      </c>
      <c r="M61" s="49" t="s">
        <v>109</v>
      </c>
      <c r="N61" s="96">
        <v>41283</v>
      </c>
      <c r="O61" s="96">
        <v>41639</v>
      </c>
      <c r="P61" s="6" t="s">
        <v>162</v>
      </c>
    </row>
    <row r="62" spans="1:16" ht="12">
      <c r="A62" s="43">
        <v>27</v>
      </c>
      <c r="B62" s="44" t="s">
        <v>117</v>
      </c>
      <c r="C62" s="44" t="s">
        <v>85</v>
      </c>
      <c r="D62" s="86">
        <v>20967.74</v>
      </c>
      <c r="E62" s="86"/>
      <c r="F62" s="86"/>
      <c r="G62" s="86">
        <f t="shared" si="5"/>
        <v>91629.02380000001</v>
      </c>
      <c r="H62" s="86"/>
      <c r="I62" s="86"/>
      <c r="J62" s="86">
        <f t="shared" si="6"/>
        <v>21990.965712</v>
      </c>
      <c r="K62" s="86">
        <f t="shared" si="7"/>
        <v>113619.98951200001</v>
      </c>
      <c r="L62" s="86">
        <f t="shared" si="8"/>
        <v>113619.98951200001</v>
      </c>
      <c r="M62" s="49" t="s">
        <v>129</v>
      </c>
      <c r="N62" s="96">
        <v>41283</v>
      </c>
      <c r="O62" s="96">
        <v>41639</v>
      </c>
      <c r="P62" s="6" t="s">
        <v>162</v>
      </c>
    </row>
    <row r="63" spans="1:18" ht="24">
      <c r="A63" s="43">
        <v>28</v>
      </c>
      <c r="B63" s="44" t="s">
        <v>60</v>
      </c>
      <c r="C63" s="44" t="s">
        <v>42</v>
      </c>
      <c r="D63" s="86">
        <v>7258.06</v>
      </c>
      <c r="E63" s="86"/>
      <c r="F63" s="86"/>
      <c r="G63" s="86">
        <f t="shared" si="5"/>
        <v>31717.722200000004</v>
      </c>
      <c r="H63" s="86"/>
      <c r="I63" s="86"/>
      <c r="J63" s="86">
        <f t="shared" si="6"/>
        <v>7612.253328000001</v>
      </c>
      <c r="K63" s="86">
        <f t="shared" si="7"/>
        <v>39329.975528</v>
      </c>
      <c r="L63" s="86">
        <f t="shared" si="8"/>
        <v>39329.975528</v>
      </c>
      <c r="M63" s="49" t="s">
        <v>109</v>
      </c>
      <c r="N63" s="96">
        <v>41283</v>
      </c>
      <c r="O63" s="96">
        <v>41639</v>
      </c>
      <c r="P63" s="6" t="s">
        <v>162</v>
      </c>
      <c r="R63" s="36"/>
    </row>
    <row r="64" spans="1:16" ht="24">
      <c r="A64" s="43">
        <v>29</v>
      </c>
      <c r="B64" s="44" t="s">
        <v>161</v>
      </c>
      <c r="C64" s="44" t="s">
        <v>86</v>
      </c>
      <c r="D64" s="86">
        <v>10951.24</v>
      </c>
      <c r="E64" s="86"/>
      <c r="F64" s="86"/>
      <c r="G64" s="86">
        <f t="shared" si="5"/>
        <v>47856.9188</v>
      </c>
      <c r="H64" s="86"/>
      <c r="I64" s="86"/>
      <c r="J64" s="86">
        <f t="shared" si="6"/>
        <v>11485.660511999999</v>
      </c>
      <c r="K64" s="86">
        <f t="shared" si="7"/>
        <v>59342.579312</v>
      </c>
      <c r="L64" s="86">
        <f t="shared" si="8"/>
        <v>59342.579312</v>
      </c>
      <c r="M64" s="2" t="s">
        <v>109</v>
      </c>
      <c r="N64" s="96">
        <v>41283</v>
      </c>
      <c r="O64" s="96">
        <v>41639</v>
      </c>
      <c r="P64" s="6" t="s">
        <v>162</v>
      </c>
    </row>
    <row r="65" spans="1:16" ht="24">
      <c r="A65" s="43">
        <v>30</v>
      </c>
      <c r="B65" s="44" t="s">
        <v>61</v>
      </c>
      <c r="C65" s="44" t="s">
        <v>87</v>
      </c>
      <c r="D65" s="86">
        <v>806.45</v>
      </c>
      <c r="E65" s="86"/>
      <c r="F65" s="86"/>
      <c r="G65" s="86">
        <f t="shared" si="5"/>
        <v>3524.1865000000003</v>
      </c>
      <c r="H65" s="86"/>
      <c r="I65" s="86"/>
      <c r="J65" s="86">
        <f t="shared" si="6"/>
        <v>845.80476</v>
      </c>
      <c r="K65" s="86">
        <f t="shared" si="7"/>
        <v>4369.991260000001</v>
      </c>
      <c r="L65" s="86">
        <f t="shared" si="8"/>
        <v>4369.991260000001</v>
      </c>
      <c r="M65" s="49" t="s">
        <v>109</v>
      </c>
      <c r="N65" s="96">
        <v>41283</v>
      </c>
      <c r="O65" s="96">
        <v>41639</v>
      </c>
      <c r="P65" s="6" t="s">
        <v>162</v>
      </c>
    </row>
    <row r="66" spans="1:16" ht="24">
      <c r="A66" s="43">
        <v>31</v>
      </c>
      <c r="B66" s="44" t="s">
        <v>118</v>
      </c>
      <c r="C66" s="44" t="s">
        <v>8</v>
      </c>
      <c r="D66" s="86">
        <v>564.51</v>
      </c>
      <c r="E66" s="86"/>
      <c r="F66" s="86"/>
      <c r="G66" s="86">
        <f t="shared" si="5"/>
        <v>2466.9087</v>
      </c>
      <c r="H66" s="86"/>
      <c r="I66" s="86"/>
      <c r="J66" s="86">
        <f t="shared" si="6"/>
        <v>592.058088</v>
      </c>
      <c r="K66" s="86">
        <f t="shared" si="7"/>
        <v>3058.9667879999997</v>
      </c>
      <c r="L66" s="86">
        <f t="shared" si="8"/>
        <v>3058.9667879999997</v>
      </c>
      <c r="M66" s="3" t="s">
        <v>109</v>
      </c>
      <c r="N66" s="96">
        <v>41283</v>
      </c>
      <c r="O66" s="96">
        <v>41639</v>
      </c>
      <c r="P66" s="6" t="s">
        <v>162</v>
      </c>
    </row>
    <row r="67" spans="1:16" ht="24">
      <c r="A67" s="43">
        <v>32</v>
      </c>
      <c r="B67" s="44" t="s">
        <v>119</v>
      </c>
      <c r="C67" s="44" t="s">
        <v>130</v>
      </c>
      <c r="D67" s="86">
        <v>7258.06</v>
      </c>
      <c r="E67" s="86"/>
      <c r="F67" s="86"/>
      <c r="G67" s="86">
        <f t="shared" si="5"/>
        <v>31717.722200000004</v>
      </c>
      <c r="H67" s="86"/>
      <c r="I67" s="86"/>
      <c r="J67" s="86">
        <f t="shared" si="6"/>
        <v>7612.253328000001</v>
      </c>
      <c r="K67" s="86">
        <f t="shared" si="7"/>
        <v>39329.975528</v>
      </c>
      <c r="L67" s="86">
        <f t="shared" si="8"/>
        <v>39329.975528</v>
      </c>
      <c r="M67" s="49" t="s">
        <v>109</v>
      </c>
      <c r="N67" s="96">
        <v>41283</v>
      </c>
      <c r="O67" s="96">
        <v>41639</v>
      </c>
      <c r="P67" s="6" t="s">
        <v>162</v>
      </c>
    </row>
    <row r="68" spans="1:18" ht="24">
      <c r="A68" s="43">
        <v>33</v>
      </c>
      <c r="B68" s="44" t="s">
        <v>120</v>
      </c>
      <c r="C68" s="44" t="s">
        <v>108</v>
      </c>
      <c r="D68" s="86">
        <v>1209.67</v>
      </c>
      <c r="E68" s="86"/>
      <c r="F68" s="86"/>
      <c r="G68" s="86">
        <f t="shared" si="5"/>
        <v>5286.2579000000005</v>
      </c>
      <c r="H68" s="86"/>
      <c r="I68" s="86"/>
      <c r="J68" s="86">
        <f t="shared" si="6"/>
        <v>1268.701896</v>
      </c>
      <c r="K68" s="86">
        <f t="shared" si="7"/>
        <v>6554.959796000001</v>
      </c>
      <c r="L68" s="86">
        <f t="shared" si="8"/>
        <v>6554.959796000001</v>
      </c>
      <c r="M68" s="49" t="s">
        <v>109</v>
      </c>
      <c r="N68" s="96">
        <v>41283</v>
      </c>
      <c r="O68" s="96">
        <v>41639</v>
      </c>
      <c r="P68" s="6" t="s">
        <v>162</v>
      </c>
      <c r="R68" s="36"/>
    </row>
    <row r="69" spans="1:16" ht="24">
      <c r="A69" s="43">
        <v>34</v>
      </c>
      <c r="B69" s="44" t="s">
        <v>121</v>
      </c>
      <c r="C69" s="44" t="s">
        <v>15</v>
      </c>
      <c r="D69" s="98">
        <v>322.58</v>
      </c>
      <c r="E69" s="98"/>
      <c r="F69" s="98"/>
      <c r="G69" s="98">
        <f t="shared" si="5"/>
        <v>1409.6746</v>
      </c>
      <c r="H69" s="98"/>
      <c r="I69" s="98"/>
      <c r="J69" s="98">
        <f t="shared" si="6"/>
        <v>338.321904</v>
      </c>
      <c r="K69" s="98">
        <f t="shared" si="7"/>
        <v>1747.9965040000002</v>
      </c>
      <c r="L69" s="98">
        <v>1748</v>
      </c>
      <c r="M69" s="2" t="s">
        <v>109</v>
      </c>
      <c r="N69" s="96">
        <v>41283</v>
      </c>
      <c r="O69" s="96">
        <v>41639</v>
      </c>
      <c r="P69" s="6" t="s">
        <v>162</v>
      </c>
    </row>
    <row r="70" spans="1:16" ht="24">
      <c r="A70" s="43">
        <v>35</v>
      </c>
      <c r="B70" s="44" t="s">
        <v>122</v>
      </c>
      <c r="C70" s="44" t="s">
        <v>15</v>
      </c>
      <c r="D70" s="98">
        <v>403.22</v>
      </c>
      <c r="E70" s="98"/>
      <c r="F70" s="98"/>
      <c r="G70" s="98">
        <f t="shared" si="5"/>
        <v>1762.0714000000003</v>
      </c>
      <c r="H70" s="98"/>
      <c r="I70" s="98"/>
      <c r="J70" s="98">
        <f t="shared" si="6"/>
        <v>422.89713600000005</v>
      </c>
      <c r="K70" s="98">
        <f t="shared" si="7"/>
        <v>2184.9685360000003</v>
      </c>
      <c r="L70" s="98">
        <v>2184.97</v>
      </c>
      <c r="M70" s="49" t="s">
        <v>109</v>
      </c>
      <c r="N70" s="96">
        <v>41283</v>
      </c>
      <c r="O70" s="96">
        <v>41639</v>
      </c>
      <c r="P70" s="6" t="s">
        <v>162</v>
      </c>
    </row>
    <row r="71" spans="1:16" ht="24">
      <c r="A71" s="43">
        <v>36</v>
      </c>
      <c r="B71" s="44" t="s">
        <v>123</v>
      </c>
      <c r="C71" s="44" t="s">
        <v>127</v>
      </c>
      <c r="D71" s="86">
        <v>967.74</v>
      </c>
      <c r="E71" s="86"/>
      <c r="F71" s="86"/>
      <c r="G71" s="86">
        <f t="shared" si="5"/>
        <v>4229.0238</v>
      </c>
      <c r="H71" s="86"/>
      <c r="I71" s="86"/>
      <c r="J71" s="86">
        <f t="shared" si="6"/>
        <v>1014.9657119999999</v>
      </c>
      <c r="K71" s="86">
        <f t="shared" si="7"/>
        <v>5243.989512</v>
      </c>
      <c r="L71" s="86">
        <f t="shared" si="8"/>
        <v>5243.989512</v>
      </c>
      <c r="M71" s="49" t="s">
        <v>109</v>
      </c>
      <c r="N71" s="96">
        <v>41283</v>
      </c>
      <c r="O71" s="96">
        <v>41639</v>
      </c>
      <c r="P71" s="6" t="s">
        <v>162</v>
      </c>
    </row>
    <row r="72" spans="1:16" ht="24">
      <c r="A72" s="43">
        <v>37</v>
      </c>
      <c r="B72" s="44" t="s">
        <v>88</v>
      </c>
      <c r="C72" s="44" t="s">
        <v>72</v>
      </c>
      <c r="D72" s="86">
        <v>1064.63</v>
      </c>
      <c r="E72" s="86"/>
      <c r="F72" s="86"/>
      <c r="G72" s="86">
        <f t="shared" si="5"/>
        <v>4652.4331</v>
      </c>
      <c r="H72" s="86"/>
      <c r="I72" s="86"/>
      <c r="J72" s="86">
        <f t="shared" si="6"/>
        <v>1116.583944</v>
      </c>
      <c r="K72" s="86">
        <f t="shared" si="7"/>
        <v>5769.017044</v>
      </c>
      <c r="L72" s="86">
        <f t="shared" si="8"/>
        <v>5769.017044</v>
      </c>
      <c r="M72" s="3" t="s">
        <v>109</v>
      </c>
      <c r="N72" s="96">
        <v>41283</v>
      </c>
      <c r="O72" s="96">
        <v>41639</v>
      </c>
      <c r="P72" s="6" t="s">
        <v>162</v>
      </c>
    </row>
    <row r="73" spans="1:16" ht="12">
      <c r="A73" s="43">
        <v>38</v>
      </c>
      <c r="B73" s="44" t="s">
        <v>62</v>
      </c>
      <c r="C73" s="44" t="s">
        <v>89</v>
      </c>
      <c r="D73" s="98">
        <v>28225.8</v>
      </c>
      <c r="E73" s="98"/>
      <c r="F73" s="98"/>
      <c r="G73" s="98">
        <f t="shared" si="5"/>
        <v>123346.746</v>
      </c>
      <c r="H73" s="98"/>
      <c r="I73" s="98"/>
      <c r="J73" s="98">
        <f t="shared" si="6"/>
        <v>29603.21904</v>
      </c>
      <c r="K73" s="98">
        <f t="shared" si="7"/>
        <v>152949.96504</v>
      </c>
      <c r="L73" s="98">
        <v>152949.97</v>
      </c>
      <c r="M73" s="49" t="s">
        <v>129</v>
      </c>
      <c r="N73" s="96">
        <v>41283</v>
      </c>
      <c r="O73" s="96">
        <v>41639</v>
      </c>
      <c r="P73" s="6" t="s">
        <v>162</v>
      </c>
    </row>
    <row r="74" spans="1:16" ht="24">
      <c r="A74" s="43">
        <v>39</v>
      </c>
      <c r="B74" s="44" t="s">
        <v>174</v>
      </c>
      <c r="C74" s="44" t="s">
        <v>107</v>
      </c>
      <c r="D74" s="86">
        <v>1209.68</v>
      </c>
      <c r="E74" s="86"/>
      <c r="F74" s="86"/>
      <c r="G74" s="86">
        <f t="shared" si="5"/>
        <v>5286.301600000001</v>
      </c>
      <c r="H74" s="86"/>
      <c r="I74" s="86"/>
      <c r="J74" s="86">
        <f t="shared" si="6"/>
        <v>1268.7123840000002</v>
      </c>
      <c r="K74" s="86">
        <f t="shared" si="7"/>
        <v>6555.013984000001</v>
      </c>
      <c r="L74" s="86">
        <f t="shared" si="8"/>
        <v>6555.013984000001</v>
      </c>
      <c r="M74" s="49" t="s">
        <v>109</v>
      </c>
      <c r="N74" s="96">
        <v>41283</v>
      </c>
      <c r="O74" s="96">
        <v>41639</v>
      </c>
      <c r="P74" s="6" t="s">
        <v>162</v>
      </c>
    </row>
    <row r="75" spans="1:16" ht="30.75" customHeight="1">
      <c r="A75" s="43">
        <v>40</v>
      </c>
      <c r="B75" s="99" t="s">
        <v>64</v>
      </c>
      <c r="C75" s="44" t="s">
        <v>7</v>
      </c>
      <c r="D75" s="86">
        <v>21008.06</v>
      </c>
      <c r="E75" s="86"/>
      <c r="F75" s="86"/>
      <c r="G75" s="86">
        <f t="shared" si="5"/>
        <v>91805.2222</v>
      </c>
      <c r="H75" s="86"/>
      <c r="I75" s="86"/>
      <c r="J75" s="86">
        <f t="shared" si="6"/>
        <v>22033.253328</v>
      </c>
      <c r="K75" s="86">
        <f t="shared" si="7"/>
        <v>113838.47552800001</v>
      </c>
      <c r="L75" s="86">
        <f t="shared" si="8"/>
        <v>113838.47552800001</v>
      </c>
      <c r="M75" s="2" t="s">
        <v>126</v>
      </c>
      <c r="N75" s="96">
        <v>41283</v>
      </c>
      <c r="O75" s="96">
        <v>41639</v>
      </c>
      <c r="P75" s="6" t="s">
        <v>162</v>
      </c>
    </row>
    <row r="76" spans="1:16" ht="24">
      <c r="A76" s="43">
        <v>41</v>
      </c>
      <c r="B76" s="99" t="s">
        <v>63</v>
      </c>
      <c r="C76" s="44" t="s">
        <v>90</v>
      </c>
      <c r="D76" s="86">
        <v>2419.35</v>
      </c>
      <c r="E76" s="86"/>
      <c r="F76" s="86"/>
      <c r="G76" s="86">
        <f t="shared" si="5"/>
        <v>10572.5595</v>
      </c>
      <c r="H76" s="86"/>
      <c r="I76" s="86"/>
      <c r="J76" s="86">
        <f t="shared" si="6"/>
        <v>2537.41428</v>
      </c>
      <c r="K76" s="86">
        <f t="shared" si="7"/>
        <v>13109.97378</v>
      </c>
      <c r="L76" s="86">
        <v>13109.97</v>
      </c>
      <c r="M76" s="49" t="s">
        <v>109</v>
      </c>
      <c r="N76" s="96">
        <v>41283</v>
      </c>
      <c r="O76" s="96">
        <v>41639</v>
      </c>
      <c r="P76" s="6" t="s">
        <v>162</v>
      </c>
    </row>
    <row r="77" spans="1:16" ht="24">
      <c r="A77" s="43">
        <v>42</v>
      </c>
      <c r="B77" s="99" t="s">
        <v>65</v>
      </c>
      <c r="C77" s="44" t="s">
        <v>91</v>
      </c>
      <c r="D77" s="98">
        <v>429677.42</v>
      </c>
      <c r="E77" s="98"/>
      <c r="F77" s="98"/>
      <c r="G77" s="98">
        <f t="shared" si="5"/>
        <v>1877690.3254</v>
      </c>
      <c r="H77" s="98"/>
      <c r="I77" s="98"/>
      <c r="J77" s="98">
        <f t="shared" si="6"/>
        <v>450645.678096</v>
      </c>
      <c r="K77" s="98">
        <f t="shared" si="7"/>
        <v>2328336.003496</v>
      </c>
      <c r="L77" s="98">
        <v>849555.36</v>
      </c>
      <c r="M77" s="3" t="str">
        <f>IF(D77&lt;15000,"Cumpărare directă",IF(D77&lt;100000,"cerere de ofertă","Licitaţie deschisă"))</f>
        <v>Licitaţie deschisă</v>
      </c>
      <c r="N77" s="96">
        <v>41283</v>
      </c>
      <c r="O77" s="96">
        <v>41639</v>
      </c>
      <c r="P77" s="6" t="s">
        <v>162</v>
      </c>
    </row>
    <row r="78" spans="1:16" ht="24">
      <c r="A78" s="43">
        <v>43</v>
      </c>
      <c r="B78" s="99" t="s">
        <v>66</v>
      </c>
      <c r="C78" s="44" t="s">
        <v>92</v>
      </c>
      <c r="D78" s="86">
        <v>1209.68</v>
      </c>
      <c r="E78" s="86"/>
      <c r="F78" s="86"/>
      <c r="G78" s="86">
        <f t="shared" si="5"/>
        <v>5286.301600000001</v>
      </c>
      <c r="H78" s="86"/>
      <c r="I78" s="86"/>
      <c r="J78" s="86">
        <f t="shared" si="6"/>
        <v>1268.7123840000002</v>
      </c>
      <c r="K78" s="86">
        <f t="shared" si="7"/>
        <v>6555.013984000001</v>
      </c>
      <c r="L78" s="86">
        <f>K78</f>
        <v>6555.013984000001</v>
      </c>
      <c r="M78" s="49" t="s">
        <v>109</v>
      </c>
      <c r="N78" s="96">
        <v>41283</v>
      </c>
      <c r="O78" s="96">
        <v>41639</v>
      </c>
      <c r="P78" s="6" t="s">
        <v>162</v>
      </c>
    </row>
    <row r="79" spans="1:16" ht="24">
      <c r="A79" s="43">
        <v>44</v>
      </c>
      <c r="B79" s="99" t="s">
        <v>67</v>
      </c>
      <c r="C79" s="44" t="s">
        <v>93</v>
      </c>
      <c r="D79" s="86">
        <v>8064.52</v>
      </c>
      <c r="E79" s="86"/>
      <c r="F79" s="86"/>
      <c r="G79" s="86">
        <f t="shared" si="5"/>
        <v>35241.9524</v>
      </c>
      <c r="H79" s="86"/>
      <c r="I79" s="86"/>
      <c r="J79" s="86">
        <f t="shared" si="6"/>
        <v>8458.068576</v>
      </c>
      <c r="K79" s="86">
        <f t="shared" si="7"/>
        <v>43700.020976</v>
      </c>
      <c r="L79" s="86">
        <v>21850.01</v>
      </c>
      <c r="M79" s="49" t="s">
        <v>109</v>
      </c>
      <c r="N79" s="96">
        <v>41283</v>
      </c>
      <c r="O79" s="96">
        <v>41639</v>
      </c>
      <c r="P79" s="6" t="s">
        <v>162</v>
      </c>
    </row>
    <row r="80" spans="1:16" ht="24">
      <c r="A80" s="43">
        <v>45</v>
      </c>
      <c r="B80" s="99" t="s">
        <v>157</v>
      </c>
      <c r="C80" s="44" t="s">
        <v>143</v>
      </c>
      <c r="D80" s="86">
        <v>157258.06</v>
      </c>
      <c r="E80" s="86"/>
      <c r="F80" s="86"/>
      <c r="G80" s="86">
        <f t="shared" si="5"/>
        <v>687217.7222</v>
      </c>
      <c r="H80" s="86"/>
      <c r="I80" s="86"/>
      <c r="J80" s="86">
        <f>G80*0.24</f>
        <v>164932.253328</v>
      </c>
      <c r="K80" s="86">
        <f>SUM(G80:J80)</f>
        <v>852149.9755279999</v>
      </c>
      <c r="L80" s="86">
        <v>436999.99</v>
      </c>
      <c r="M80" s="3" t="str">
        <f>IF(D80&lt;15000,"Cumpărare directă",IF(D80&lt;100000,"cerere de ofertă","Licitaţie deschisă"))</f>
        <v>Licitaţie deschisă</v>
      </c>
      <c r="N80" s="96">
        <v>41283</v>
      </c>
      <c r="O80" s="96">
        <v>41639</v>
      </c>
      <c r="P80" s="6" t="s">
        <v>162</v>
      </c>
    </row>
    <row r="81" spans="1:16" ht="36">
      <c r="A81" s="43">
        <v>46</v>
      </c>
      <c r="B81" s="99" t="s">
        <v>68</v>
      </c>
      <c r="C81" s="44" t="s">
        <v>143</v>
      </c>
      <c r="D81" s="86">
        <v>322580.65</v>
      </c>
      <c r="E81" s="86"/>
      <c r="F81" s="86"/>
      <c r="G81" s="86">
        <f t="shared" si="5"/>
        <v>1409677.4405</v>
      </c>
      <c r="H81" s="86"/>
      <c r="I81" s="86"/>
      <c r="J81" s="86">
        <f>G81*0.24</f>
        <v>338322.58572</v>
      </c>
      <c r="K81" s="86">
        <f>SUM(G81:J81)</f>
        <v>1748000.0262199999</v>
      </c>
      <c r="L81" s="86">
        <f>K81</f>
        <v>1748000.0262199999</v>
      </c>
      <c r="M81" s="3" t="str">
        <f>IF(D81&lt;15000,"Cumpărare directă",IF(D81&lt;100000,"cerere de ofertă","Licitaţie deschisă"))</f>
        <v>Licitaţie deschisă</v>
      </c>
      <c r="N81" s="96">
        <v>41283</v>
      </c>
      <c r="O81" s="96">
        <v>41639</v>
      </c>
      <c r="P81" s="6" t="s">
        <v>162</v>
      </c>
    </row>
    <row r="82" spans="1:16" ht="12">
      <c r="A82" s="43">
        <v>47</v>
      </c>
      <c r="B82" s="99" t="s">
        <v>50</v>
      </c>
      <c r="C82" s="44" t="s">
        <v>16</v>
      </c>
      <c r="D82" s="86">
        <v>24193.55</v>
      </c>
      <c r="E82" s="86"/>
      <c r="F82" s="86"/>
      <c r="G82" s="86">
        <f t="shared" si="5"/>
        <v>105725.8135</v>
      </c>
      <c r="H82" s="86"/>
      <c r="I82" s="86"/>
      <c r="J82" s="86">
        <f>G82*0.24</f>
        <v>25374.19524</v>
      </c>
      <c r="K82" s="86">
        <f>SUM(G82:J82)</f>
        <v>131100.00874000002</v>
      </c>
      <c r="L82" s="86">
        <v>65549.98</v>
      </c>
      <c r="M82" s="3" t="str">
        <f>IF(D82&lt;15000,"Cumpărare directă",IF(D82&lt;100000,"cerere de ofertă","Licitaţie deschisă"))</f>
        <v>cerere de ofertă</v>
      </c>
      <c r="N82" s="96">
        <v>41283</v>
      </c>
      <c r="O82" s="96">
        <v>41639</v>
      </c>
      <c r="P82" s="6" t="s">
        <v>162</v>
      </c>
    </row>
    <row r="83" spans="1:16" ht="24">
      <c r="A83" s="43">
        <v>48</v>
      </c>
      <c r="B83" s="99" t="s">
        <v>124</v>
      </c>
      <c r="C83" s="44" t="s">
        <v>144</v>
      </c>
      <c r="D83" s="86">
        <v>2419.35</v>
      </c>
      <c r="E83" s="86"/>
      <c r="F83" s="86"/>
      <c r="G83" s="86">
        <f t="shared" si="5"/>
        <v>10572.5595</v>
      </c>
      <c r="H83" s="86"/>
      <c r="I83" s="86"/>
      <c r="J83" s="86">
        <f aca="true" t="shared" si="9" ref="J83:J98">G83*0.24</f>
        <v>2537.41428</v>
      </c>
      <c r="K83" s="86">
        <f aca="true" t="shared" si="10" ref="K83:K98">SUM(G83:J83)</f>
        <v>13109.97378</v>
      </c>
      <c r="L83" s="86">
        <f aca="true" t="shared" si="11" ref="L83:L98">K83</f>
        <v>13109.97378</v>
      </c>
      <c r="M83" s="49" t="s">
        <v>109</v>
      </c>
      <c r="N83" s="96">
        <v>41283</v>
      </c>
      <c r="O83" s="96">
        <v>41639</v>
      </c>
      <c r="P83" s="6" t="s">
        <v>162</v>
      </c>
    </row>
    <row r="84" spans="1:16" ht="35.25" customHeight="1">
      <c r="A84" s="43">
        <v>49</v>
      </c>
      <c r="B84" s="99" t="s">
        <v>124</v>
      </c>
      <c r="C84" s="44" t="s">
        <v>149</v>
      </c>
      <c r="D84" s="86">
        <v>2419.35</v>
      </c>
      <c r="E84" s="86"/>
      <c r="F84" s="86"/>
      <c r="G84" s="86">
        <f t="shared" si="5"/>
        <v>10572.5595</v>
      </c>
      <c r="H84" s="86"/>
      <c r="I84" s="86"/>
      <c r="J84" s="86">
        <f t="shared" si="9"/>
        <v>2537.41428</v>
      </c>
      <c r="K84" s="86">
        <f t="shared" si="10"/>
        <v>13109.97378</v>
      </c>
      <c r="L84" s="86">
        <f t="shared" si="11"/>
        <v>13109.97378</v>
      </c>
      <c r="M84" s="49" t="s">
        <v>109</v>
      </c>
      <c r="N84" s="96">
        <v>41283</v>
      </c>
      <c r="O84" s="96">
        <v>41639</v>
      </c>
      <c r="P84" s="6" t="s">
        <v>162</v>
      </c>
    </row>
    <row r="85" spans="1:16" ht="24">
      <c r="A85" s="43">
        <v>50</v>
      </c>
      <c r="B85" s="99" t="s">
        <v>124</v>
      </c>
      <c r="C85" s="44" t="s">
        <v>173</v>
      </c>
      <c r="D85" s="86">
        <v>806.45</v>
      </c>
      <c r="E85" s="86"/>
      <c r="F85" s="86"/>
      <c r="G85" s="86">
        <f t="shared" si="5"/>
        <v>3524.1865000000003</v>
      </c>
      <c r="H85" s="86"/>
      <c r="I85" s="86"/>
      <c r="J85" s="86">
        <f t="shared" si="9"/>
        <v>845.80476</v>
      </c>
      <c r="K85" s="86">
        <f t="shared" si="10"/>
        <v>4369.991260000001</v>
      </c>
      <c r="L85" s="86">
        <f t="shared" si="11"/>
        <v>4369.991260000001</v>
      </c>
      <c r="M85" s="49" t="s">
        <v>109</v>
      </c>
      <c r="N85" s="96">
        <v>41283</v>
      </c>
      <c r="O85" s="96">
        <v>41639</v>
      </c>
      <c r="P85" s="6" t="s">
        <v>162</v>
      </c>
    </row>
    <row r="86" spans="1:16" ht="24">
      <c r="A86" s="43">
        <v>51</v>
      </c>
      <c r="B86" s="99" t="s">
        <v>125</v>
      </c>
      <c r="C86" s="44" t="s">
        <v>128</v>
      </c>
      <c r="D86" s="86">
        <v>5645.16</v>
      </c>
      <c r="E86" s="86"/>
      <c r="F86" s="86"/>
      <c r="G86" s="86">
        <f t="shared" si="5"/>
        <v>24669.3492</v>
      </c>
      <c r="H86" s="86"/>
      <c r="I86" s="86"/>
      <c r="J86" s="86">
        <f t="shared" si="9"/>
        <v>5920.643808</v>
      </c>
      <c r="K86" s="86">
        <f t="shared" si="10"/>
        <v>30589.993008</v>
      </c>
      <c r="L86" s="86">
        <f t="shared" si="11"/>
        <v>30589.993008</v>
      </c>
      <c r="M86" s="49" t="s">
        <v>109</v>
      </c>
      <c r="N86" s="96">
        <v>41283</v>
      </c>
      <c r="O86" s="96">
        <v>41639</v>
      </c>
      <c r="P86" s="6" t="s">
        <v>162</v>
      </c>
    </row>
    <row r="87" spans="1:16" ht="36">
      <c r="A87" s="43">
        <v>52</v>
      </c>
      <c r="B87" s="99" t="s">
        <v>145</v>
      </c>
      <c r="C87" s="44" t="s">
        <v>7</v>
      </c>
      <c r="D87" s="86">
        <v>8064.52</v>
      </c>
      <c r="E87" s="86"/>
      <c r="F87" s="86"/>
      <c r="G87" s="86">
        <f t="shared" si="5"/>
        <v>35241.9524</v>
      </c>
      <c r="H87" s="86"/>
      <c r="I87" s="86"/>
      <c r="J87" s="86">
        <f t="shared" si="9"/>
        <v>8458.068576</v>
      </c>
      <c r="K87" s="86">
        <f t="shared" si="10"/>
        <v>43700.020976</v>
      </c>
      <c r="L87" s="86">
        <f t="shared" si="11"/>
        <v>43700.020976</v>
      </c>
      <c r="M87" s="2" t="s">
        <v>126</v>
      </c>
      <c r="N87" s="96">
        <v>41283</v>
      </c>
      <c r="O87" s="96">
        <v>41639</v>
      </c>
      <c r="P87" s="6" t="s">
        <v>162</v>
      </c>
    </row>
    <row r="88" spans="1:16" ht="24">
      <c r="A88" s="43">
        <v>53</v>
      </c>
      <c r="B88" s="99" t="s">
        <v>146</v>
      </c>
      <c r="C88" s="99" t="s">
        <v>147</v>
      </c>
      <c r="D88" s="98">
        <v>4838.71</v>
      </c>
      <c r="E88" s="98"/>
      <c r="F88" s="98"/>
      <c r="G88" s="98">
        <f t="shared" si="5"/>
        <v>21145.1627</v>
      </c>
      <c r="H88" s="98"/>
      <c r="I88" s="98"/>
      <c r="J88" s="98">
        <f t="shared" si="9"/>
        <v>5074.839048</v>
      </c>
      <c r="K88" s="98">
        <f t="shared" si="10"/>
        <v>26220.001748000002</v>
      </c>
      <c r="L88" s="98">
        <f t="shared" si="11"/>
        <v>26220.001748000002</v>
      </c>
      <c r="M88" s="93" t="s">
        <v>109</v>
      </c>
      <c r="N88" s="96">
        <v>41283</v>
      </c>
      <c r="O88" s="96">
        <v>41639</v>
      </c>
      <c r="P88" s="6" t="s">
        <v>162</v>
      </c>
    </row>
    <row r="89" spans="1:16" ht="24">
      <c r="A89" s="43">
        <v>54</v>
      </c>
      <c r="B89" s="99" t="s">
        <v>69</v>
      </c>
      <c r="C89" s="44" t="s">
        <v>75</v>
      </c>
      <c r="D89" s="86">
        <v>4032.26</v>
      </c>
      <c r="E89" s="86"/>
      <c r="F89" s="86"/>
      <c r="G89" s="86">
        <f t="shared" si="5"/>
        <v>17620.9762</v>
      </c>
      <c r="H89" s="86"/>
      <c r="I89" s="86"/>
      <c r="J89" s="86">
        <f t="shared" si="9"/>
        <v>4229.034288</v>
      </c>
      <c r="K89" s="86">
        <f t="shared" si="10"/>
        <v>21850.010488</v>
      </c>
      <c r="L89" s="86">
        <f t="shared" si="11"/>
        <v>21850.010488</v>
      </c>
      <c r="M89" s="49" t="s">
        <v>109</v>
      </c>
      <c r="N89" s="96">
        <v>41283</v>
      </c>
      <c r="O89" s="96">
        <v>41639</v>
      </c>
      <c r="P89" s="6" t="s">
        <v>162</v>
      </c>
    </row>
    <row r="90" spans="1:16" ht="24">
      <c r="A90" s="43">
        <v>55</v>
      </c>
      <c r="B90" s="99" t="s">
        <v>94</v>
      </c>
      <c r="C90" s="44" t="s">
        <v>26</v>
      </c>
      <c r="D90" s="86">
        <v>4838.71</v>
      </c>
      <c r="E90" s="86"/>
      <c r="F90" s="86"/>
      <c r="G90" s="86">
        <f t="shared" si="5"/>
        <v>21145.1627</v>
      </c>
      <c r="H90" s="86"/>
      <c r="I90" s="86"/>
      <c r="J90" s="86">
        <f t="shared" si="9"/>
        <v>5074.839048</v>
      </c>
      <c r="K90" s="86">
        <f t="shared" si="10"/>
        <v>26220.001748000002</v>
      </c>
      <c r="L90" s="86">
        <f t="shared" si="11"/>
        <v>26220.001748000002</v>
      </c>
      <c r="M90" s="49" t="s">
        <v>109</v>
      </c>
      <c r="N90" s="96">
        <v>41283</v>
      </c>
      <c r="O90" s="96">
        <v>41639</v>
      </c>
      <c r="P90" s="6" t="s">
        <v>162</v>
      </c>
    </row>
    <row r="91" spans="1:16" ht="24">
      <c r="A91" s="43">
        <v>56</v>
      </c>
      <c r="B91" s="99" t="s">
        <v>95</v>
      </c>
      <c r="C91" s="44" t="s">
        <v>26</v>
      </c>
      <c r="D91" s="86">
        <v>403.23</v>
      </c>
      <c r="E91" s="86"/>
      <c r="F91" s="86"/>
      <c r="G91" s="86">
        <f t="shared" si="5"/>
        <v>1762.1151000000002</v>
      </c>
      <c r="H91" s="86"/>
      <c r="I91" s="86"/>
      <c r="J91" s="86">
        <f t="shared" si="9"/>
        <v>422.90762400000006</v>
      </c>
      <c r="K91" s="86">
        <f t="shared" si="10"/>
        <v>2185.0227240000004</v>
      </c>
      <c r="L91" s="86">
        <f t="shared" si="11"/>
        <v>2185.0227240000004</v>
      </c>
      <c r="M91" s="49" t="s">
        <v>109</v>
      </c>
      <c r="N91" s="96">
        <v>41283</v>
      </c>
      <c r="O91" s="96">
        <v>41639</v>
      </c>
      <c r="P91" s="6" t="s">
        <v>162</v>
      </c>
    </row>
    <row r="92" spans="1:16" ht="24">
      <c r="A92" s="43">
        <v>57</v>
      </c>
      <c r="B92" s="99" t="s">
        <v>158</v>
      </c>
      <c r="C92" s="99" t="s">
        <v>165</v>
      </c>
      <c r="D92" s="98">
        <v>1612.9</v>
      </c>
      <c r="E92" s="98"/>
      <c r="F92" s="98"/>
      <c r="G92" s="98">
        <f t="shared" si="5"/>
        <v>7048.3730000000005</v>
      </c>
      <c r="H92" s="98"/>
      <c r="I92" s="98"/>
      <c r="J92" s="98">
        <f t="shared" si="9"/>
        <v>1691.60952</v>
      </c>
      <c r="K92" s="98">
        <f t="shared" si="10"/>
        <v>8739.982520000001</v>
      </c>
      <c r="L92" s="98">
        <f t="shared" si="11"/>
        <v>8739.982520000001</v>
      </c>
      <c r="M92" s="94" t="str">
        <f>IF(D92&lt;15000,"Cumpărare directă",IF(D92&lt;100000,"cerere de ofertă","Licitaţie deschisă"))</f>
        <v>Cumpărare directă</v>
      </c>
      <c r="N92" s="96">
        <v>41283</v>
      </c>
      <c r="O92" s="96">
        <v>41639</v>
      </c>
      <c r="P92" s="6" t="s">
        <v>162</v>
      </c>
    </row>
    <row r="93" spans="1:20" ht="48">
      <c r="A93" s="43">
        <v>58</v>
      </c>
      <c r="B93" s="99" t="s">
        <v>96</v>
      </c>
      <c r="C93" s="44" t="s">
        <v>17</v>
      </c>
      <c r="D93" s="86">
        <v>48387.1</v>
      </c>
      <c r="E93" s="86"/>
      <c r="F93" s="86"/>
      <c r="G93" s="86">
        <f t="shared" si="5"/>
        <v>211451.627</v>
      </c>
      <c r="H93" s="86"/>
      <c r="I93" s="86"/>
      <c r="J93" s="86">
        <f t="shared" si="9"/>
        <v>50748.39048</v>
      </c>
      <c r="K93" s="86">
        <f t="shared" si="10"/>
        <v>262200.01748000004</v>
      </c>
      <c r="L93" s="86">
        <f t="shared" si="11"/>
        <v>262200.01748000004</v>
      </c>
      <c r="M93" s="39" t="s">
        <v>110</v>
      </c>
      <c r="N93" s="96">
        <v>41283</v>
      </c>
      <c r="O93" s="96">
        <v>41639</v>
      </c>
      <c r="P93" s="6" t="s">
        <v>162</v>
      </c>
      <c r="T93" s="36"/>
    </row>
    <row r="94" spans="1:16" ht="24">
      <c r="A94" s="43">
        <v>59</v>
      </c>
      <c r="B94" s="99" t="s">
        <v>97</v>
      </c>
      <c r="C94" s="44" t="s">
        <v>73</v>
      </c>
      <c r="D94" s="86">
        <v>1209.68</v>
      </c>
      <c r="E94" s="86"/>
      <c r="F94" s="86"/>
      <c r="G94" s="86">
        <f t="shared" si="5"/>
        <v>5286.301600000001</v>
      </c>
      <c r="H94" s="86"/>
      <c r="I94" s="86"/>
      <c r="J94" s="86">
        <f t="shared" si="9"/>
        <v>1268.7123840000002</v>
      </c>
      <c r="K94" s="86">
        <f t="shared" si="10"/>
        <v>6555.013984000001</v>
      </c>
      <c r="L94" s="86">
        <f t="shared" si="11"/>
        <v>6555.013984000001</v>
      </c>
      <c r="M94" s="94" t="str">
        <f>IF(D94&lt;15000,"Cumpărare directă",IF(D94&lt;100000,"cerere de ofertă","Licitaţie deschisă"))</f>
        <v>Cumpărare directă</v>
      </c>
      <c r="N94" s="96">
        <v>41283</v>
      </c>
      <c r="O94" s="96">
        <v>41639</v>
      </c>
      <c r="P94" s="6" t="s">
        <v>162</v>
      </c>
    </row>
    <row r="95" spans="1:16" ht="24">
      <c r="A95" s="43">
        <v>60</v>
      </c>
      <c r="B95" s="99" t="s">
        <v>98</v>
      </c>
      <c r="C95" s="44" t="s">
        <v>99</v>
      </c>
      <c r="D95" s="86">
        <v>806.45</v>
      </c>
      <c r="E95" s="86"/>
      <c r="F95" s="86"/>
      <c r="G95" s="86">
        <f t="shared" si="5"/>
        <v>3524.1865000000003</v>
      </c>
      <c r="H95" s="86"/>
      <c r="I95" s="86"/>
      <c r="J95" s="86">
        <f t="shared" si="9"/>
        <v>845.80476</v>
      </c>
      <c r="K95" s="86">
        <f t="shared" si="10"/>
        <v>4369.991260000001</v>
      </c>
      <c r="L95" s="86">
        <f t="shared" si="11"/>
        <v>4369.991260000001</v>
      </c>
      <c r="M95" s="94" t="str">
        <f>IF(D95&lt;15000,"Cumpărare directă",IF(D95&lt;100000,"cerere de ofertă","Licitaţie deschisă"))</f>
        <v>Cumpărare directă</v>
      </c>
      <c r="N95" s="96">
        <v>41283</v>
      </c>
      <c r="O95" s="96">
        <v>41639</v>
      </c>
      <c r="P95" s="6" t="s">
        <v>162</v>
      </c>
    </row>
    <row r="96" spans="1:16" ht="24">
      <c r="A96" s="43">
        <v>61</v>
      </c>
      <c r="B96" s="99" t="s">
        <v>100</v>
      </c>
      <c r="C96" s="44" t="s">
        <v>101</v>
      </c>
      <c r="D96" s="86">
        <v>12096.77</v>
      </c>
      <c r="E96" s="86"/>
      <c r="F96" s="86"/>
      <c r="G96" s="86">
        <f t="shared" si="5"/>
        <v>52862.884900000005</v>
      </c>
      <c r="H96" s="86"/>
      <c r="I96" s="86"/>
      <c r="J96" s="86">
        <f t="shared" si="9"/>
        <v>12687.092376</v>
      </c>
      <c r="K96" s="86">
        <f t="shared" si="10"/>
        <v>65549.977276</v>
      </c>
      <c r="L96" s="86">
        <f t="shared" si="11"/>
        <v>65549.977276</v>
      </c>
      <c r="M96" s="94" t="str">
        <f>IF(D96&lt;15000,"Cumpărare directă",IF(D96&lt;100000,"cerere de ofertă","Licitaţie deschisă"))</f>
        <v>Cumpărare directă</v>
      </c>
      <c r="N96" s="96">
        <v>41283</v>
      </c>
      <c r="O96" s="96">
        <v>41639</v>
      </c>
      <c r="P96" s="6" t="s">
        <v>162</v>
      </c>
    </row>
    <row r="97" spans="1:16" ht="24">
      <c r="A97" s="43">
        <v>62</v>
      </c>
      <c r="B97" s="99" t="s">
        <v>102</v>
      </c>
      <c r="C97" s="44" t="s">
        <v>131</v>
      </c>
      <c r="D97" s="86">
        <v>12096.77</v>
      </c>
      <c r="E97" s="86"/>
      <c r="F97" s="86"/>
      <c r="G97" s="86">
        <f t="shared" si="5"/>
        <v>52862.884900000005</v>
      </c>
      <c r="H97" s="86"/>
      <c r="I97" s="86"/>
      <c r="J97" s="86">
        <f t="shared" si="9"/>
        <v>12687.092376</v>
      </c>
      <c r="K97" s="86">
        <f t="shared" si="10"/>
        <v>65549.977276</v>
      </c>
      <c r="L97" s="86">
        <f t="shared" si="11"/>
        <v>65549.977276</v>
      </c>
      <c r="M97" s="49" t="s">
        <v>148</v>
      </c>
      <c r="N97" s="96">
        <v>41283</v>
      </c>
      <c r="O97" s="96">
        <v>41639</v>
      </c>
      <c r="P97" s="6" t="s">
        <v>162</v>
      </c>
    </row>
    <row r="98" spans="1:16" ht="24">
      <c r="A98" s="43">
        <v>63</v>
      </c>
      <c r="B98" s="99" t="s">
        <v>103</v>
      </c>
      <c r="C98" s="44" t="s">
        <v>132</v>
      </c>
      <c r="D98" s="86">
        <v>32258.06</v>
      </c>
      <c r="E98" s="86"/>
      <c r="F98" s="86"/>
      <c r="G98" s="86">
        <f t="shared" si="5"/>
        <v>140967.72220000002</v>
      </c>
      <c r="H98" s="86"/>
      <c r="I98" s="86"/>
      <c r="J98" s="86">
        <f t="shared" si="9"/>
        <v>33832.253328000006</v>
      </c>
      <c r="K98" s="86">
        <f t="shared" si="10"/>
        <v>174799.97552800004</v>
      </c>
      <c r="L98" s="86">
        <f t="shared" si="11"/>
        <v>174799.97552800004</v>
      </c>
      <c r="M98" s="49" t="s">
        <v>148</v>
      </c>
      <c r="N98" s="96">
        <v>41283</v>
      </c>
      <c r="O98" s="96">
        <v>41639</v>
      </c>
      <c r="P98" s="6" t="s">
        <v>162</v>
      </c>
    </row>
    <row r="99" spans="1:16" ht="5.25" customHeight="1">
      <c r="A99" s="43"/>
      <c r="B99" s="44"/>
      <c r="C99" s="4"/>
      <c r="D99" s="45"/>
      <c r="E99" s="46"/>
      <c r="F99" s="46"/>
      <c r="G99" s="47"/>
      <c r="H99" s="46"/>
      <c r="I99" s="46"/>
      <c r="J99" s="48"/>
      <c r="K99" s="86"/>
      <c r="L99" s="86"/>
      <c r="M99" s="51"/>
      <c r="N99" s="50"/>
      <c r="O99" s="50"/>
      <c r="P99" s="6"/>
    </row>
    <row r="100" spans="1:16" ht="6.75" customHeight="1">
      <c r="A100" s="43"/>
      <c r="B100" s="44"/>
      <c r="C100" s="4"/>
      <c r="D100" s="45"/>
      <c r="E100" s="46"/>
      <c r="F100" s="46"/>
      <c r="G100" s="47"/>
      <c r="H100" s="46"/>
      <c r="I100" s="46"/>
      <c r="J100" s="48"/>
      <c r="K100" s="86"/>
      <c r="L100" s="86"/>
      <c r="M100" s="51"/>
      <c r="N100" s="50"/>
      <c r="O100" s="50"/>
      <c r="P100" s="6"/>
    </row>
    <row r="101" spans="1:16" ht="31.5" customHeight="1" thickBot="1">
      <c r="A101" s="52"/>
      <c r="B101" s="138" t="s">
        <v>27</v>
      </c>
      <c r="C101" s="138"/>
      <c r="D101" s="53">
        <f>SUM(D24:D98)</f>
        <v>1209677.06</v>
      </c>
      <c r="E101" s="53">
        <f aca="true" t="shared" si="12" ref="E101:K101">SUM(E24:E100)</f>
        <v>0</v>
      </c>
      <c r="F101" s="53">
        <f t="shared" si="12"/>
        <v>0</v>
      </c>
      <c r="G101" s="53">
        <f t="shared" si="12"/>
        <v>5286288.7522</v>
      </c>
      <c r="H101" s="53">
        <f t="shared" si="12"/>
        <v>0</v>
      </c>
      <c r="I101" s="53">
        <f t="shared" si="12"/>
        <v>0</v>
      </c>
      <c r="J101" s="53">
        <f t="shared" si="12"/>
        <v>1268709.3005279996</v>
      </c>
      <c r="K101" s="53">
        <f t="shared" si="12"/>
        <v>6554998.052728</v>
      </c>
      <c r="L101" s="53">
        <f>SUM(L24:L98)</f>
        <v>4573667.390128</v>
      </c>
      <c r="M101" s="54"/>
      <c r="N101" s="55"/>
      <c r="O101" s="55"/>
      <c r="P101" s="56"/>
    </row>
    <row r="102" spans="1:16" ht="6" customHeight="1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</row>
    <row r="103" spans="1:16" ht="17.25" customHeight="1">
      <c r="A103" s="1"/>
      <c r="B103" s="34"/>
      <c r="C103" s="35"/>
      <c r="D103" s="34"/>
      <c r="E103" s="34"/>
      <c r="F103" s="34"/>
      <c r="G103" s="34"/>
      <c r="H103" s="7"/>
      <c r="I103" s="7"/>
      <c r="J103" s="140"/>
      <c r="K103" s="140"/>
      <c r="L103" s="140"/>
      <c r="M103" s="140"/>
      <c r="N103" s="23"/>
      <c r="O103" s="137"/>
      <c r="P103" s="137"/>
    </row>
    <row r="104" spans="1:16" s="37" customFormat="1" ht="64.5" customHeight="1">
      <c r="A104" s="82" t="s">
        <v>38</v>
      </c>
      <c r="B104" s="83" t="s">
        <v>39</v>
      </c>
      <c r="C104" s="83" t="s">
        <v>40</v>
      </c>
      <c r="D104" s="83" t="s">
        <v>159</v>
      </c>
      <c r="E104" s="23"/>
      <c r="F104" s="22"/>
      <c r="G104" s="91"/>
      <c r="H104" s="141"/>
      <c r="I104" s="141"/>
      <c r="J104" s="22"/>
      <c r="K104" s="36"/>
      <c r="L104" s="36"/>
      <c r="M104" s="18"/>
      <c r="N104" s="18"/>
      <c r="O104" s="95">
        <f>L101+D108</f>
        <v>4600000.000128</v>
      </c>
      <c r="P104" s="22"/>
    </row>
    <row r="105" spans="1:16" ht="24">
      <c r="A105" s="87">
        <v>119</v>
      </c>
      <c r="B105" s="92" t="s">
        <v>70</v>
      </c>
      <c r="C105" s="88" t="s">
        <v>74</v>
      </c>
      <c r="D105" s="97">
        <v>26332.61</v>
      </c>
      <c r="P105" s="18"/>
    </row>
    <row r="106" spans="1:16" ht="12">
      <c r="A106" s="57"/>
      <c r="B106" s="4"/>
      <c r="C106" s="4"/>
      <c r="D106" s="97"/>
      <c r="P106" s="18"/>
    </row>
    <row r="107" spans="1:16" ht="12">
      <c r="A107" s="57"/>
      <c r="B107" s="58"/>
      <c r="C107" s="4"/>
      <c r="D107" s="97"/>
      <c r="L107" s="36"/>
      <c r="P107" s="18"/>
    </row>
    <row r="108" spans="1:4" s="37" customFormat="1" ht="20.25" customHeight="1">
      <c r="A108" s="84"/>
      <c r="B108" s="85" t="s">
        <v>41</v>
      </c>
      <c r="C108" s="85"/>
      <c r="D108" s="101">
        <f>SUM(D105:D107)</f>
        <v>26332.61</v>
      </c>
    </row>
    <row r="109" spans="1:16" ht="12">
      <c r="A109" s="38"/>
      <c r="D109" s="36"/>
      <c r="P109" s="18"/>
    </row>
    <row r="110" spans="1:16" ht="5.25" customHeight="1">
      <c r="A110" s="38"/>
      <c r="D110" s="36"/>
      <c r="P110" s="18"/>
    </row>
    <row r="111" spans="1:16" ht="12">
      <c r="A111" s="38"/>
      <c r="D111" s="36"/>
      <c r="P111" s="18"/>
    </row>
    <row r="112" spans="1:9" s="37" customFormat="1" ht="19.5" customHeight="1">
      <c r="A112" s="143"/>
      <c r="B112" s="143"/>
      <c r="C112" s="143"/>
      <c r="D112" s="143"/>
      <c r="E112" s="143"/>
      <c r="F112" s="143"/>
      <c r="G112" s="143"/>
      <c r="H112" s="143"/>
      <c r="I112" s="143"/>
    </row>
    <row r="113" spans="1:16" ht="15" customHeight="1">
      <c r="A113" s="8"/>
      <c r="B113" s="9"/>
      <c r="C113" s="10"/>
      <c r="D113" s="11"/>
      <c r="E113" s="11"/>
      <c r="F113" s="11"/>
      <c r="G113" s="12"/>
      <c r="H113" s="12"/>
      <c r="I113" s="12"/>
      <c r="J113" s="12"/>
      <c r="K113" s="12"/>
      <c r="L113" s="12"/>
      <c r="M113" s="1"/>
      <c r="N113" s="13"/>
      <c r="O113" s="9"/>
      <c r="P113" s="14"/>
    </row>
    <row r="114" spans="1:16" ht="24" customHeight="1">
      <c r="A114" s="8"/>
      <c r="B114" s="9"/>
      <c r="C114" s="10"/>
      <c r="D114" s="11"/>
      <c r="E114" s="11"/>
      <c r="F114" s="11"/>
      <c r="G114" s="12"/>
      <c r="H114" s="12"/>
      <c r="I114" s="12"/>
      <c r="J114" s="12"/>
      <c r="K114" s="12"/>
      <c r="L114" s="142" t="s">
        <v>176</v>
      </c>
      <c r="M114" s="142"/>
      <c r="N114" s="106"/>
      <c r="O114" s="90"/>
      <c r="P114" s="14"/>
    </row>
    <row r="115" spans="1:16" ht="36" customHeight="1">
      <c r="A115" s="8"/>
      <c r="B115" s="104" t="s">
        <v>150</v>
      </c>
      <c r="C115" s="15" t="s">
        <v>152</v>
      </c>
      <c r="E115" s="11"/>
      <c r="F115" s="11"/>
      <c r="G115" s="89" t="s">
        <v>154</v>
      </c>
      <c r="H115" s="15"/>
      <c r="I115" s="15"/>
      <c r="K115" s="89"/>
      <c r="L115" s="18" t="s">
        <v>175</v>
      </c>
      <c r="N115" s="13"/>
      <c r="O115" s="18" t="s">
        <v>177</v>
      </c>
      <c r="P115" s="14"/>
    </row>
    <row r="116" spans="1:16" ht="42" customHeight="1">
      <c r="A116" s="17"/>
      <c r="B116" s="105" t="s">
        <v>151</v>
      </c>
      <c r="C116" s="102" t="s">
        <v>153</v>
      </c>
      <c r="F116" s="22"/>
      <c r="G116" s="141" t="s">
        <v>155</v>
      </c>
      <c r="H116" s="141"/>
      <c r="I116" s="141"/>
      <c r="J116" s="141"/>
      <c r="K116" s="22"/>
      <c r="L116" s="141" t="s">
        <v>156</v>
      </c>
      <c r="M116" s="141"/>
      <c r="N116" s="22"/>
      <c r="O116" s="22" t="s">
        <v>178</v>
      </c>
      <c r="P116" s="103"/>
    </row>
    <row r="117" spans="1:16" ht="27.75" customHeight="1">
      <c r="A117" s="17"/>
      <c r="B117" s="22"/>
      <c r="D117" s="22"/>
      <c r="F117" s="22"/>
      <c r="G117" s="22"/>
      <c r="J117" s="141"/>
      <c r="K117" s="141"/>
      <c r="L117" s="22"/>
      <c r="M117" s="22"/>
      <c r="N117" s="22"/>
      <c r="O117" s="22"/>
      <c r="P117" s="22"/>
    </row>
    <row r="118" spans="1:16" ht="38.25" customHeight="1">
      <c r="A118" s="17"/>
      <c r="B118" s="22"/>
      <c r="D118" s="22"/>
      <c r="F118" s="22"/>
      <c r="G118" s="22"/>
      <c r="J118" s="141"/>
      <c r="K118" s="141"/>
      <c r="L118" s="22"/>
      <c r="M118" s="22"/>
      <c r="N118" s="22"/>
      <c r="O118" s="22"/>
      <c r="P118" s="22"/>
    </row>
    <row r="119" spans="1:16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4"/>
    </row>
    <row r="120" spans="1:16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4"/>
    </row>
    <row r="121" spans="1:16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4"/>
    </row>
    <row r="122" spans="1:16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4"/>
    </row>
    <row r="123" spans="1:16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4"/>
    </row>
    <row r="124" spans="1:16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4"/>
    </row>
    <row r="125" spans="1:16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4"/>
    </row>
    <row r="126" spans="1:16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4"/>
    </row>
    <row r="127" spans="1:16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4"/>
    </row>
  </sheetData>
  <sheetProtection/>
  <autoFilter ref="A19:U98"/>
  <mergeCells count="59">
    <mergeCell ref="J117:K117"/>
    <mergeCell ref="J118:K118"/>
    <mergeCell ref="H104:I104"/>
    <mergeCell ref="A112:I112"/>
    <mergeCell ref="G116:J116"/>
    <mergeCell ref="B101:C101"/>
    <mergeCell ref="A102:P102"/>
    <mergeCell ref="J103:M103"/>
    <mergeCell ref="L116:M116"/>
    <mergeCell ref="L114:M114"/>
    <mergeCell ref="B21:P21"/>
    <mergeCell ref="A24:A29"/>
    <mergeCell ref="J24:J29"/>
    <mergeCell ref="O103:P103"/>
    <mergeCell ref="P31:P35"/>
    <mergeCell ref="A41:A42"/>
    <mergeCell ref="A46:A49"/>
    <mergeCell ref="M46:M49"/>
    <mergeCell ref="C46:C49"/>
    <mergeCell ref="D46:D49"/>
    <mergeCell ref="A36:A38"/>
    <mergeCell ref="C24:C29"/>
    <mergeCell ref="D24:D29"/>
    <mergeCell ref="G24:G29"/>
    <mergeCell ref="C30:C32"/>
    <mergeCell ref="D30:D32"/>
    <mergeCell ref="G30:G32"/>
    <mergeCell ref="A30:A32"/>
    <mergeCell ref="B20:O20"/>
    <mergeCell ref="N6:P6"/>
    <mergeCell ref="N8:P8"/>
    <mergeCell ref="N9:P9"/>
    <mergeCell ref="A15:P15"/>
    <mergeCell ref="M30:M32"/>
    <mergeCell ref="A16:P16"/>
    <mergeCell ref="A17:P17"/>
    <mergeCell ref="K24:K29"/>
    <mergeCell ref="L24:L29"/>
    <mergeCell ref="M24:M29"/>
    <mergeCell ref="N24:N29"/>
    <mergeCell ref="O24:O29"/>
    <mergeCell ref="P24:P29"/>
    <mergeCell ref="B18:P18"/>
    <mergeCell ref="G46:G49"/>
    <mergeCell ref="J30:J32"/>
    <mergeCell ref="K30:K32"/>
    <mergeCell ref="L30:L32"/>
    <mergeCell ref="P36:P38"/>
    <mergeCell ref="L36:L38"/>
    <mergeCell ref="C36:C38"/>
    <mergeCell ref="D36:D38"/>
    <mergeCell ref="G36:G38"/>
    <mergeCell ref="J36:J38"/>
    <mergeCell ref="K36:K38"/>
    <mergeCell ref="M36:M38"/>
    <mergeCell ref="J46:J49"/>
    <mergeCell ref="K46:K49"/>
    <mergeCell ref="L46:L49"/>
    <mergeCell ref="P46:P49"/>
  </mergeCells>
  <printOptions/>
  <pageMargins left="0.49" right="0.1968503937007874" top="0.34" bottom="0.33" header="0.15748031496062992" footer="0.16"/>
  <pageSetup fitToHeight="5" horizontalDpi="600" verticalDpi="600" orientation="landscape" paperSize="9" scale="72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Glodeanu</dc:creator>
  <cp:keywords/>
  <dc:description/>
  <cp:lastModifiedBy>UdristeoiuA</cp:lastModifiedBy>
  <cp:lastPrinted>2013-02-13T09:42:49Z</cp:lastPrinted>
  <dcterms:created xsi:type="dcterms:W3CDTF">1996-10-14T23:33:28Z</dcterms:created>
  <dcterms:modified xsi:type="dcterms:W3CDTF">2013-02-13T10:17:16Z</dcterms:modified>
  <cp:category/>
  <cp:version/>
  <cp:contentType/>
  <cp:contentStatus/>
</cp:coreProperties>
</file>