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19,02,2013" sheetId="1" r:id="rId1"/>
  </sheets>
  <definedNames>
    <definedName name="_xlnm.Print_Titles" localSheetId="0">'19,02,2013'!$16:$16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<sst xmlns="http://schemas.openxmlformats.org/spreadsheetml/2006/main" count="53" uniqueCount="47">
  <si>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                                      PROGRAMUL ANUAL AL ACHIZIŢIILOR PUBLICE</t>
  </si>
  <si>
    <t>Nr. Crt.</t>
  </si>
  <si>
    <t>Denumire</t>
  </si>
  <si>
    <t>Cod CPV</t>
  </si>
  <si>
    <t>Val totala fara TVA; Lei</t>
  </si>
  <si>
    <t xml:space="preserve">Val. TVA -Lei </t>
  </si>
  <si>
    <t>Data estimata pt. inceperea proced.</t>
  </si>
  <si>
    <t>Data estimata 
pt.finalizarea
proced.</t>
  </si>
  <si>
    <t>Persoana</t>
  </si>
  <si>
    <t>Total</t>
  </si>
  <si>
    <t>TOTAL</t>
  </si>
  <si>
    <t xml:space="preserve">Direcţia Generală Achiziţii Publice </t>
  </si>
  <si>
    <t>Direcţia Generală Achiziţii Publice şi Administrativ</t>
  </si>
  <si>
    <t>Director General</t>
  </si>
  <si>
    <t>Alina Ioana Dincă</t>
  </si>
  <si>
    <t>Direcţia Generală Finante si Contabilitate Publica</t>
  </si>
  <si>
    <t>Ministerul Dezvoltarii Regionale si Administratiei Publice</t>
  </si>
  <si>
    <t>Viceprim-ministru</t>
  </si>
  <si>
    <t>Liviu Nicolae DRAGNEA</t>
  </si>
  <si>
    <t>Ministrul Dezvoltarii Regionale si Administratiei Publice</t>
  </si>
  <si>
    <t>Aprob</t>
  </si>
  <si>
    <t>cumparare directa</t>
  </si>
  <si>
    <t>Directia Generala Juridica</t>
  </si>
  <si>
    <t>Propun spre aprobare,</t>
  </si>
  <si>
    <t>Secretar general</t>
  </si>
  <si>
    <t>MARIAN NICULESCU</t>
  </si>
  <si>
    <t>Procedura de atribuire a contract</t>
  </si>
  <si>
    <t xml:space="preserve">Val.totala (care se contracteaza in 2013)
estimata cu TVA - Lei
</t>
  </si>
  <si>
    <t>Valoarea care se plateste in anul 2013(lei cu tva)</t>
  </si>
  <si>
    <t>Achiziția de servicii de evaluare a schiţelor de proiect, pentru Obiectivul 1 al Ariei de concentrare tematică 4 – „Îmbunătăţirea mediului înconjurător” din cadrul Programului de Cooperare Elveţiano - Român vizând reducerea disparităţilor economice şi sociale în cadrul Uniunii Europene extinse</t>
  </si>
  <si>
    <r>
      <t>Val. Totala fara TVA;</t>
    </r>
    <r>
      <rPr>
        <b/>
        <sz val="9"/>
        <color indexed="10"/>
        <rFont val="Arial"/>
        <family val="2"/>
      </rPr>
      <t xml:space="preserve"> CHF</t>
    </r>
  </si>
  <si>
    <t>Achiziţionarea de echipamente adiţionale, inclusiv tehnică IT&amp;C în cadrul Programului de Cooperare Elveţiano-Român pentru reducerea disparităţilor economice şi sociale în cadrul Uniunii Europene extinse, „Îmbunătăţirea mediului înconjurător”</t>
  </si>
  <si>
    <t xml:space="preserve">Achiziţia de servicii de traducere pentru documente şi traducere simultană în cadrul întâlnirilor de lucru ale Organismului Intermediar ce se vor utiliza în cadrului cadrul Programului de Cooperare Elveţiano - Român vizând reducerea disparităţilor economice şi sociale în cadrul Uniunii Europene extinse. </t>
  </si>
  <si>
    <t>Direcţia de specialitate</t>
  </si>
  <si>
    <r>
      <t>curs</t>
    </r>
    <r>
      <rPr>
        <b/>
        <i/>
        <sz val="9"/>
        <color indexed="10"/>
        <rFont val="Arial"/>
        <family val="2"/>
      </rPr>
      <t>: 1 Franc elveţian= 3,56 lei</t>
    </r>
  </si>
  <si>
    <t>1 Euro = 4,37 lei</t>
  </si>
  <si>
    <t>Şef serviciu Achiziţii Publice</t>
  </si>
  <si>
    <t>Andreea Grigore</t>
  </si>
  <si>
    <t>Alexandru Chirca</t>
  </si>
  <si>
    <t>Şef serviciu Ionela Vasile</t>
  </si>
  <si>
    <t>Organism Intermediar</t>
  </si>
  <si>
    <t>Liviu Grădinaru</t>
  </si>
  <si>
    <r>
      <t>Val. Totala fara TVA;</t>
    </r>
    <r>
      <rPr>
        <b/>
        <sz val="9"/>
        <color indexed="10"/>
        <rFont val="Arial"/>
        <family val="2"/>
      </rPr>
      <t xml:space="preserve"> Euro</t>
    </r>
  </si>
  <si>
    <t>cod CPV 79530000-8</t>
  </si>
  <si>
    <r>
      <t xml:space="preserve">pentru </t>
    </r>
    <r>
      <rPr>
        <b/>
        <sz val="9"/>
        <color indexed="10"/>
        <rFont val="Arial"/>
        <family val="2"/>
      </rPr>
      <t>Programul de Cooperare Elveţiano - Român vizând reducerea disparităţilor economice şi sociale în cadrul Uniunii Europene extinse</t>
    </r>
    <r>
      <rPr>
        <b/>
        <sz val="9"/>
        <rFont val="Arial"/>
        <family val="2"/>
      </rPr>
      <t xml:space="preserve"> - Secţiunea</t>
    </r>
    <r>
      <rPr>
        <b/>
        <sz val="9"/>
        <color indexed="10"/>
        <rFont val="Arial"/>
        <family val="2"/>
      </rPr>
      <t xml:space="preserve"> XVIII-</t>
    </r>
    <r>
      <rPr>
        <b/>
        <sz val="9"/>
        <rFont val="Arial"/>
        <family val="2"/>
      </rPr>
      <t xml:space="preserve"> 2013</t>
    </r>
  </si>
  <si>
    <t>cod CPV 79419000-4</t>
  </si>
  <si>
    <t xml:space="preserve">cod CPV30213300-8 Computere de birou
30213100-6; Computere portabile
32581200-1 Aparate fax
30121100-4 Fotocopiatoare
38520000-6 Scanere
30232110-8 Imprimante laser
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</si>
</sst>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\ mmm\ 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  <numFmt numFmtId="170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PragmaticaCT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8" borderId="10" xfId="0" applyNumberFormat="1" applyFont="1" applyFill="1" applyBorder="1" applyAlignment="1" applyProtection="1">
      <alignment vertical="center" wrapText="1"/>
      <protection/>
    </xf>
    <xf numFmtId="0" fontId="19" fillId="24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4" borderId="12" xfId="0" applyNumberFormat="1" applyFont="1" applyFill="1" applyBorder="1" applyAlignment="1" applyProtection="1">
      <alignment vertical="center" wrapText="1"/>
      <protection/>
    </xf>
    <xf numFmtId="49" fontId="21" fillId="4" borderId="13" xfId="0" applyNumberFormat="1" applyFont="1" applyFill="1" applyBorder="1" applyAlignment="1" applyProtection="1">
      <alignment horizontal="center" vertical="center"/>
      <protection/>
    </xf>
    <xf numFmtId="0" fontId="21" fillId="4" borderId="14" xfId="0" applyNumberFormat="1" applyFont="1" applyFill="1" applyBorder="1" applyAlignment="1" applyProtection="1">
      <alignment horizontal="center" vertical="center"/>
      <protection/>
    </xf>
    <xf numFmtId="0" fontId="21" fillId="4" borderId="14" xfId="0" applyFont="1" applyFill="1" applyBorder="1" applyAlignment="1">
      <alignment horizontal="center" vertical="center" wrapText="1"/>
    </xf>
    <xf numFmtId="164" fontId="21" fillId="4" borderId="14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21" fillId="8" borderId="15" xfId="0" applyNumberFormat="1" applyFont="1" applyFill="1" applyBorder="1" applyAlignment="1" applyProtection="1">
      <alignment horizontal="left" vertical="center" indent="2"/>
      <protection/>
    </xf>
    <xf numFmtId="0" fontId="19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top" wrapText="1"/>
    </xf>
    <xf numFmtId="4" fontId="19" fillId="0" borderId="21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 quotePrefix="1">
      <alignment vertical="center"/>
    </xf>
    <xf numFmtId="169" fontId="19" fillId="0" borderId="23" xfId="0" applyNumberFormat="1" applyFont="1" applyFill="1" applyBorder="1" applyAlignment="1">
      <alignment horizontal="center" vertical="center" wrapText="1"/>
    </xf>
    <xf numFmtId="169" fontId="19" fillId="0" borderId="20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4" fontId="19" fillId="0" borderId="25" xfId="0" applyNumberFormat="1" applyFont="1" applyFill="1" applyBorder="1" applyAlignment="1">
      <alignment vertical="center"/>
    </xf>
    <xf numFmtId="4" fontId="19" fillId="0" borderId="26" xfId="0" applyNumberFormat="1" applyFont="1" applyFill="1" applyBorder="1" applyAlignment="1">
      <alignment vertical="center"/>
    </xf>
    <xf numFmtId="4" fontId="19" fillId="0" borderId="27" xfId="0" applyNumberFormat="1" applyFont="1" applyFill="1" applyBorder="1" applyAlignment="1">
      <alignment vertical="center"/>
    </xf>
    <xf numFmtId="0" fontId="21" fillId="22" borderId="11" xfId="0" applyFont="1" applyFill="1" applyBorder="1" applyAlignment="1">
      <alignment vertical="center"/>
    </xf>
    <xf numFmtId="0" fontId="19" fillId="22" borderId="20" xfId="0" applyNumberFormat="1" applyFont="1" applyFill="1" applyBorder="1" applyAlignment="1">
      <alignment vertical="center" wrapText="1"/>
    </xf>
    <xf numFmtId="0" fontId="19" fillId="22" borderId="20" xfId="0" applyFont="1" applyFill="1" applyBorder="1" applyAlignment="1">
      <alignment horizontal="left" vertical="center" wrapText="1"/>
    </xf>
    <xf numFmtId="4" fontId="21" fillId="22" borderId="20" xfId="0" applyNumberFormat="1" applyFont="1" applyFill="1" applyBorder="1" applyAlignment="1">
      <alignment vertical="center"/>
    </xf>
    <xf numFmtId="4" fontId="23" fillId="22" borderId="20" xfId="0" applyNumberFormat="1" applyFont="1" applyFill="1" applyBorder="1" applyAlignment="1">
      <alignment vertical="center"/>
    </xf>
    <xf numFmtId="4" fontId="19" fillId="22" borderId="28" xfId="0" applyNumberFormat="1" applyFont="1" applyFill="1" applyBorder="1" applyAlignment="1">
      <alignment horizontal="center" vertical="center" wrapText="1"/>
    </xf>
    <xf numFmtId="4" fontId="19" fillId="22" borderId="20" xfId="0" applyNumberFormat="1" applyFont="1" applyFill="1" applyBorder="1" applyAlignment="1">
      <alignment horizontal="center" vertical="center"/>
    </xf>
    <xf numFmtId="4" fontId="19" fillId="22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Fill="1" applyBorder="1" applyAlignment="1">
      <alignment vertical="top"/>
    </xf>
    <xf numFmtId="4" fontId="21" fillId="0" borderId="0" xfId="55" applyNumberFormat="1" applyFont="1" applyFill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0" xfId="55" applyFont="1" applyFill="1" applyAlignment="1">
      <alignment horizontal="center"/>
      <protection/>
    </xf>
    <xf numFmtId="0" fontId="21" fillId="0" borderId="0" xfId="0" applyFont="1" applyAlignment="1">
      <alignment/>
    </xf>
    <xf numFmtId="4" fontId="21" fillId="0" borderId="0" xfId="55" applyNumberFormat="1" applyFont="1" applyFill="1" applyAlignment="1">
      <alignment vertical="center"/>
      <protection/>
    </xf>
    <xf numFmtId="0" fontId="21" fillId="0" borderId="0" xfId="55" applyFont="1" applyFill="1" applyAlignment="1">
      <alignment/>
      <protection/>
    </xf>
    <xf numFmtId="0" fontId="21" fillId="0" borderId="0" xfId="55" applyFont="1" applyFill="1" applyAlignment="1">
      <alignment horizontal="left"/>
      <protection/>
    </xf>
    <xf numFmtId="0" fontId="19" fillId="0" borderId="22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left" vertical="center"/>
    </xf>
    <xf numFmtId="4" fontId="21" fillId="4" borderId="13" xfId="0" applyNumberFormat="1" applyFont="1" applyFill="1" applyBorder="1" applyAlignment="1" applyProtection="1">
      <alignment horizontal="center" vertical="center" wrapText="1"/>
      <protection/>
    </xf>
    <xf numFmtId="4" fontId="21" fillId="4" borderId="29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" fontId="21" fillId="22" borderId="28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 applyProtection="1">
      <alignment vertical="center"/>
      <protection/>
    </xf>
    <xf numFmtId="0" fontId="21" fillId="8" borderId="3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31" xfId="0" applyNumberFormat="1" applyFont="1" applyFill="1" applyBorder="1" applyAlignment="1" applyProtection="1">
      <alignment horizontal="center" vertical="center"/>
      <protection/>
    </xf>
    <xf numFmtId="49" fontId="21" fillId="8" borderId="32" xfId="0" applyNumberFormat="1" applyFont="1" applyFill="1" applyBorder="1" applyAlignment="1" applyProtection="1">
      <alignment horizontal="left" vertical="center" indent="6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7"/>
  <sheetViews>
    <sheetView tabSelected="1" zoomScale="85" zoomScaleNormal="85" zoomScaleSheetLayoutView="75" zoomScalePageLayoutView="0" workbookViewId="0" topLeftCell="A1">
      <selection activeCell="C23" sqref="C23"/>
    </sheetView>
  </sheetViews>
  <sheetFormatPr defaultColWidth="9.421875" defaultRowHeight="12.75"/>
  <cols>
    <col min="1" max="1" width="5.8515625" style="4" customWidth="1"/>
    <col min="2" max="2" width="39.8515625" style="4" customWidth="1"/>
    <col min="3" max="3" width="30.8515625" style="4" customWidth="1"/>
    <col min="4" max="5" width="14.28125" style="6" customWidth="1"/>
    <col min="6" max="6" width="15.140625" style="4" bestFit="1" customWidth="1"/>
    <col min="7" max="7" width="0" style="4" hidden="1" customWidth="1"/>
    <col min="8" max="8" width="16.00390625" style="4" customWidth="1"/>
    <col min="9" max="9" width="15.421875" style="4" customWidth="1"/>
    <col min="10" max="10" width="16.7109375" style="4" customWidth="1"/>
    <col min="11" max="11" width="14.8515625" style="4" customWidth="1"/>
    <col min="12" max="12" width="13.140625" style="4" customWidth="1"/>
    <col min="13" max="13" width="20.28125" style="4" customWidth="1"/>
    <col min="14" max="16384" width="9.421875" style="4" customWidth="1"/>
  </cols>
  <sheetData>
    <row r="1" ht="12">
      <c r="B1" s="5">
        <v>1.24</v>
      </c>
    </row>
    <row r="2" ht="12">
      <c r="B2" s="5">
        <v>4.37</v>
      </c>
    </row>
    <row r="3" spans="1:13" ht="12">
      <c r="A3" s="7" t="s">
        <v>16</v>
      </c>
      <c r="I3" s="7"/>
      <c r="J3" s="85" t="s">
        <v>20</v>
      </c>
      <c r="K3" s="85"/>
      <c r="L3" s="85"/>
      <c r="M3" s="7"/>
    </row>
    <row r="4" spans="2:13" ht="12.75" customHeight="1">
      <c r="B4" s="8"/>
      <c r="C4" s="66"/>
      <c r="I4" s="7"/>
      <c r="J4" s="85" t="s">
        <v>17</v>
      </c>
      <c r="K4" s="85"/>
      <c r="L4" s="85"/>
      <c r="M4" s="7"/>
    </row>
    <row r="5" spans="2:13" ht="12.75" customHeight="1">
      <c r="B5" s="8"/>
      <c r="I5" s="85" t="s">
        <v>19</v>
      </c>
      <c r="J5" s="85"/>
      <c r="K5" s="85"/>
      <c r="L5" s="85"/>
      <c r="M5" s="85"/>
    </row>
    <row r="6" spans="2:13" ht="12.75" customHeight="1">
      <c r="B6" s="8"/>
      <c r="I6" s="7"/>
      <c r="J6" s="85" t="s">
        <v>18</v>
      </c>
      <c r="K6" s="85"/>
      <c r="L6" s="85"/>
      <c r="M6" s="7"/>
    </row>
    <row r="7" spans="1:253" ht="12">
      <c r="A7" s="9"/>
      <c r="B7" s="64" t="s">
        <v>23</v>
      </c>
      <c r="C7" s="10"/>
      <c r="D7" s="11"/>
      <c r="E7" s="11"/>
      <c r="F7" s="10"/>
      <c r="G7" s="10"/>
      <c r="H7" s="10"/>
      <c r="I7" s="10"/>
      <c r="J7" s="82"/>
      <c r="K7" s="82"/>
      <c r="L7" s="8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2">
      <c r="A8" s="9"/>
      <c r="B8" s="65" t="s">
        <v>24</v>
      </c>
      <c r="C8" s="10"/>
      <c r="D8" s="11"/>
      <c r="E8" s="11"/>
      <c r="F8" s="10"/>
      <c r="G8" s="10"/>
      <c r="H8" s="10"/>
      <c r="I8" s="10"/>
      <c r="J8" s="83"/>
      <c r="K8" s="83"/>
      <c r="L8" s="8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2">
      <c r="A9" s="9"/>
      <c r="B9" s="65" t="s">
        <v>25</v>
      </c>
      <c r="C9" s="10"/>
      <c r="D9" s="11"/>
      <c r="E9" s="11"/>
      <c r="F9" s="10"/>
      <c r="G9" s="10"/>
      <c r="H9" s="10"/>
      <c r="I9" s="10"/>
      <c r="J9" s="12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0:12" ht="12">
      <c r="J10" s="83"/>
      <c r="K10" s="83"/>
      <c r="L10" s="83"/>
    </row>
    <row r="11" spans="10:12" ht="12">
      <c r="J11" s="13"/>
      <c r="K11" s="13"/>
      <c r="L11" s="13"/>
    </row>
    <row r="12" spans="1:253" ht="12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8.75" customHeight="1">
      <c r="A13" s="78" t="s">
        <v>44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13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ht="14.25" customHeight="1">
      <c r="A15" s="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s="21" customFormat="1" ht="79.5" customHeight="1">
      <c r="A16" s="14" t="s">
        <v>1</v>
      </c>
      <c r="B16" s="15" t="s">
        <v>2</v>
      </c>
      <c r="C16" s="16" t="s">
        <v>3</v>
      </c>
      <c r="D16" s="67" t="s">
        <v>30</v>
      </c>
      <c r="E16" s="67" t="s">
        <v>42</v>
      </c>
      <c r="F16" s="67" t="s">
        <v>4</v>
      </c>
      <c r="G16" s="68" t="s">
        <v>5</v>
      </c>
      <c r="H16" s="69" t="s">
        <v>27</v>
      </c>
      <c r="I16" s="17" t="s">
        <v>28</v>
      </c>
      <c r="J16" s="18" t="s">
        <v>26</v>
      </c>
      <c r="K16" s="19" t="s">
        <v>6</v>
      </c>
      <c r="L16" s="19" t="s">
        <v>7</v>
      </c>
      <c r="M16" s="20" t="s">
        <v>8</v>
      </c>
    </row>
    <row r="17" spans="1:13" s="21" customFormat="1" ht="21.75" customHeight="1">
      <c r="A17" s="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22"/>
    </row>
    <row r="18" spans="1:13" s="21" customFormat="1" ht="16.5" customHeight="1">
      <c r="A18" s="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34" s="21" customFormat="1" ht="20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21" customFormat="1" ht="20.25" customHeight="1">
      <c r="A20" s="24"/>
      <c r="B20" s="25" t="s">
        <v>10</v>
      </c>
      <c r="C20" s="25"/>
      <c r="D20" s="26"/>
      <c r="E20" s="27"/>
      <c r="F20" s="27"/>
      <c r="G20" s="28"/>
      <c r="H20" s="27"/>
      <c r="I20" s="29"/>
      <c r="J20" s="29"/>
      <c r="K20" s="25"/>
      <c r="L20" s="25"/>
      <c r="M20" s="30"/>
      <c r="N20" s="2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21" customFormat="1" ht="92.25" customHeight="1">
      <c r="A21" s="31">
        <v>1</v>
      </c>
      <c r="B21" s="32" t="s">
        <v>29</v>
      </c>
      <c r="C21" s="75" t="s">
        <v>45</v>
      </c>
      <c r="D21" s="33">
        <f>F21/3.56</f>
        <v>3370.7865168539324</v>
      </c>
      <c r="E21" s="33">
        <f>F21/4.37</f>
        <v>2745.995423340961</v>
      </c>
      <c r="F21" s="34">
        <v>12000</v>
      </c>
      <c r="G21" s="34"/>
      <c r="H21" s="34">
        <f>F21*1.24</f>
        <v>14880</v>
      </c>
      <c r="I21" s="35">
        <f>H21</f>
        <v>14880</v>
      </c>
      <c r="J21" s="63" t="s">
        <v>21</v>
      </c>
      <c r="K21" s="36">
        <v>41306</v>
      </c>
      <c r="L21" s="37">
        <v>41334</v>
      </c>
      <c r="M21" s="38" t="s">
        <v>33</v>
      </c>
      <c r="N21" s="2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4" ht="80.25" customHeight="1">
      <c r="A22" s="31">
        <v>2</v>
      </c>
      <c r="B22" s="32" t="s">
        <v>32</v>
      </c>
      <c r="C22" s="75" t="s">
        <v>43</v>
      </c>
      <c r="D22" s="39">
        <v>7000</v>
      </c>
      <c r="E22" s="33">
        <f>F22/4.37</f>
        <v>5702.517162471396</v>
      </c>
      <c r="F22" s="40">
        <f>D22*3.56</f>
        <v>24920</v>
      </c>
      <c r="G22" s="40"/>
      <c r="H22" s="34">
        <f>F22*1.24</f>
        <v>30900.8</v>
      </c>
      <c r="I22" s="35">
        <f>H22</f>
        <v>30900.8</v>
      </c>
      <c r="J22" s="63" t="s">
        <v>21</v>
      </c>
      <c r="K22" s="36">
        <v>41409</v>
      </c>
      <c r="L22" s="37">
        <v>41426</v>
      </c>
      <c r="M22" s="38" t="s">
        <v>33</v>
      </c>
      <c r="N22" s="23"/>
    </row>
    <row r="23" spans="1:14" ht="116.25" customHeight="1">
      <c r="A23" s="31">
        <v>3</v>
      </c>
      <c r="B23" s="32" t="s">
        <v>31</v>
      </c>
      <c r="C23" s="75" t="s">
        <v>46</v>
      </c>
      <c r="D23" s="39">
        <v>4000</v>
      </c>
      <c r="E23" s="33">
        <f>F23/4.37</f>
        <v>3258.5812356979404</v>
      </c>
      <c r="F23" s="40">
        <f>D23*3.56</f>
        <v>14240</v>
      </c>
      <c r="G23" s="41"/>
      <c r="H23" s="34">
        <f>F23*1.24</f>
        <v>17657.6</v>
      </c>
      <c r="I23" s="35">
        <f>H23</f>
        <v>17657.6</v>
      </c>
      <c r="J23" s="63" t="s">
        <v>21</v>
      </c>
      <c r="K23" s="36">
        <v>41518</v>
      </c>
      <c r="L23" s="37">
        <v>41548</v>
      </c>
      <c r="M23" s="38" t="s">
        <v>33</v>
      </c>
      <c r="N23" s="23"/>
    </row>
    <row r="24" spans="1:14" ht="18" customHeight="1">
      <c r="A24" s="42" t="s">
        <v>9</v>
      </c>
      <c r="B24" s="43"/>
      <c r="C24" s="44"/>
      <c r="D24" s="45">
        <f>SUM(D21:D23)</f>
        <v>14370.786516853932</v>
      </c>
      <c r="E24" s="74">
        <f>SUM(E21:E23)</f>
        <v>11707.093821510298</v>
      </c>
      <c r="F24" s="45">
        <f>SUM(F21:F23)</f>
        <v>51160</v>
      </c>
      <c r="G24" s="46"/>
      <c r="H24" s="45">
        <f>SUM(H21:H23)</f>
        <v>63438.4</v>
      </c>
      <c r="I24" s="45">
        <f>SUM(I21:I23)</f>
        <v>63438.4</v>
      </c>
      <c r="J24" s="47"/>
      <c r="K24" s="48"/>
      <c r="L24" s="48"/>
      <c r="M24" s="49"/>
      <c r="N24" s="23"/>
    </row>
    <row r="25" spans="1:253" s="21" customFormat="1" ht="21.75" customHeight="1">
      <c r="A25" s="50"/>
      <c r="B25" s="51" t="s">
        <v>34</v>
      </c>
      <c r="C25" s="23"/>
      <c r="D25" s="52"/>
      <c r="E25" s="52"/>
      <c r="F25" s="52"/>
      <c r="G25" s="52"/>
      <c r="H25" s="52"/>
      <c r="I25" s="52"/>
      <c r="J25" s="53"/>
      <c r="K25" s="23"/>
      <c r="L25" s="23"/>
      <c r="M25" s="23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21" customFormat="1" ht="21.75" customHeight="1">
      <c r="A26" s="50"/>
      <c r="B26" s="73" t="s">
        <v>35</v>
      </c>
      <c r="C26" s="23"/>
      <c r="D26" s="52"/>
      <c r="E26" s="52"/>
      <c r="F26" s="52"/>
      <c r="G26" s="52"/>
      <c r="H26" s="52"/>
      <c r="I26" s="52"/>
      <c r="J26" s="53"/>
      <c r="K26" s="23"/>
      <c r="L26" s="23"/>
      <c r="M26" s="23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2:5" s="7" customFormat="1" ht="12">
      <c r="B27" s="54"/>
      <c r="C27" s="54"/>
      <c r="D27" s="55"/>
      <c r="E27" s="55"/>
    </row>
    <row r="28" ht="12">
      <c r="E28" s="70"/>
    </row>
    <row r="29" spans="5:11" ht="27" customHeight="1">
      <c r="E29" s="71"/>
      <c r="F29" s="56"/>
      <c r="G29" s="57" t="s">
        <v>11</v>
      </c>
      <c r="I29" s="58"/>
      <c r="J29" s="59"/>
      <c r="K29" s="60"/>
    </row>
    <row r="30" ht="21" customHeight="1">
      <c r="E30" s="72"/>
    </row>
    <row r="31" spans="2:4" ht="12">
      <c r="B31" s="61" t="s">
        <v>15</v>
      </c>
      <c r="C31" s="62"/>
      <c r="D31" s="59" t="s">
        <v>12</v>
      </c>
    </row>
    <row r="32" spans="2:4" ht="12">
      <c r="B32" s="61" t="s">
        <v>14</v>
      </c>
      <c r="C32" s="62"/>
      <c r="D32" s="59" t="s">
        <v>36</v>
      </c>
    </row>
    <row r="33" spans="2:4" ht="12">
      <c r="B33" s="61" t="s">
        <v>13</v>
      </c>
      <c r="C33" s="62"/>
      <c r="D33" s="59" t="s">
        <v>36</v>
      </c>
    </row>
    <row r="34" spans="4:13" ht="12">
      <c r="D34" s="4"/>
      <c r="E34" s="59"/>
      <c r="J34" s="59" t="s">
        <v>40</v>
      </c>
      <c r="L34" s="59" t="s">
        <v>22</v>
      </c>
      <c r="M34" s="59"/>
    </row>
    <row r="35" spans="5:13" ht="12">
      <c r="E35" s="59"/>
      <c r="F35" s="60" t="s">
        <v>37</v>
      </c>
      <c r="J35" s="59" t="s">
        <v>41</v>
      </c>
      <c r="L35" s="59" t="s">
        <v>39</v>
      </c>
      <c r="M35" s="59"/>
    </row>
    <row r="36" spans="5:10" ht="12">
      <c r="E36" s="59"/>
      <c r="F36" s="60" t="s">
        <v>38</v>
      </c>
      <c r="J36" s="59" t="s">
        <v>13</v>
      </c>
    </row>
    <row r="37" ht="12">
      <c r="E37" s="4"/>
    </row>
  </sheetData>
  <sheetProtection selectLockedCells="1" selectUnlockedCells="1"/>
  <mergeCells count="14">
    <mergeCell ref="J7:L7"/>
    <mergeCell ref="J8:L8"/>
    <mergeCell ref="J10:L10"/>
    <mergeCell ref="A12:M12"/>
    <mergeCell ref="J3:L3"/>
    <mergeCell ref="J6:L6"/>
    <mergeCell ref="I5:M5"/>
    <mergeCell ref="J4:L4"/>
    <mergeCell ref="B18:M18"/>
    <mergeCell ref="A19:M19"/>
    <mergeCell ref="A13:M13"/>
    <mergeCell ref="A14:M14"/>
    <mergeCell ref="B15:M15"/>
    <mergeCell ref="B17:L17"/>
  </mergeCells>
  <printOptions horizontalCentered="1"/>
  <pageMargins left="0.1968503937007874" right="0" top="0.49" bottom="0.17" header="0.47" footer="0.15748031496062992"/>
  <pageSetup fitToHeight="1" fitToWidth="1" horizontalDpi="300" verticalDpi="300" orientation="landscape" paperSize="9" scale="71" r:id="rId1"/>
  <headerFooter alignWithMargins="0">
    <oddFooter>&amp;CPage &amp;P of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CERNAT</dc:creator>
  <cp:keywords/>
  <dc:description/>
  <cp:lastModifiedBy>Anca UDRISTEOIU</cp:lastModifiedBy>
  <cp:lastPrinted>2013-02-12T11:52:52Z</cp:lastPrinted>
  <dcterms:created xsi:type="dcterms:W3CDTF">2012-02-07T09:59:12Z</dcterms:created>
  <dcterms:modified xsi:type="dcterms:W3CDTF">2013-05-09T13:14:10Z</dcterms:modified>
  <cp:category/>
  <cp:version/>
  <cp:contentType/>
  <cp:contentStatus/>
</cp:coreProperties>
</file>