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80" windowWidth="17100" windowHeight="9045" activeTab="0"/>
  </bookViews>
  <sheets>
    <sheet name="bs" sheetId="1" r:id="rId1"/>
    <sheet name="Sheet1" sheetId="2" r:id="rId2"/>
  </sheets>
  <definedNames>
    <definedName name="_xlnm.Print_Area" localSheetId="0">'bs'!$A$1:$H$169</definedName>
  </definedNames>
  <calcPr fullCalcOnLoad="1"/>
</workbook>
</file>

<file path=xl/sharedStrings.xml><?xml version="1.0" encoding="utf-8"?>
<sst xmlns="http://schemas.openxmlformats.org/spreadsheetml/2006/main" count="405" uniqueCount="246">
  <si>
    <t>Ministerul Dezvoltării Regionale şi Administratiei Publice</t>
  </si>
  <si>
    <t>Nr. Crt.</t>
  </si>
  <si>
    <t>Mihai Busuioc</t>
  </si>
  <si>
    <t>Cod CPV                                                                  2</t>
  </si>
  <si>
    <t>VICEPRIM-MINISTRU</t>
  </si>
  <si>
    <t>30192000-1 Accesorii de birou</t>
  </si>
  <si>
    <t>Hartie</t>
  </si>
  <si>
    <t>30197643-5 Hartie pentru fotocopiatoare</t>
  </si>
  <si>
    <t xml:space="preserve"> Produse de curatenie</t>
  </si>
  <si>
    <t>39831240-0 Produse de curatenie</t>
  </si>
  <si>
    <t>Servicii de colectare a deseurilor</t>
  </si>
  <si>
    <t>90511000-2 Servicii de colectare a deşeurilor menajere</t>
  </si>
  <si>
    <t>Benzină fără plumb</t>
  </si>
  <si>
    <t>09132100-4 Benzină fără plumb</t>
  </si>
  <si>
    <t>Motorină</t>
  </si>
  <si>
    <t>09134200-9 Motorină</t>
  </si>
  <si>
    <t>Discuri magnetice -Net APP</t>
  </si>
  <si>
    <t>30234100-9 Disc magnetic</t>
  </si>
  <si>
    <t xml:space="preserve">Memorie dinamică cu acces aleatoriu </t>
  </si>
  <si>
    <t>30236111-3 Memorie dinamică cu acces aleatoriu (DRAM)</t>
  </si>
  <si>
    <t>Servicii poştale</t>
  </si>
  <si>
    <t>64110000-0 Servicii poştale</t>
  </si>
  <si>
    <t>Servicii de curierat</t>
  </si>
  <si>
    <t>64120000-3 Servicii de curierat</t>
  </si>
  <si>
    <t>64211000-8 Servicii de telefonie publică</t>
  </si>
  <si>
    <t>64212000-5 Servicii de telefonie mobilă</t>
  </si>
  <si>
    <t>Servicii de radio şi televiziune prin cablu</t>
  </si>
  <si>
    <t>92200000-3 Servicii de radio şi de televiziune</t>
  </si>
  <si>
    <t>Servicii de actualizare/intretinere sistem de securitate</t>
  </si>
  <si>
    <t>72265000-0 Servicii de configurare de software</t>
  </si>
  <si>
    <t>Servicii de traducere</t>
  </si>
  <si>
    <t>79530000-8 Servicii de traducere</t>
  </si>
  <si>
    <t>Servicii de interpretariat</t>
  </si>
  <si>
    <t>79540000-1 Servicii de interpretariat</t>
  </si>
  <si>
    <t>Achizitionare legitimatii</t>
  </si>
  <si>
    <t>Materiale suport identitate vizuala</t>
  </si>
  <si>
    <t>39294100-0 Produse informative si de promovare</t>
  </si>
  <si>
    <t>Servicii de stiri, monitorizare si analiza de presa</t>
  </si>
  <si>
    <t>92400000-5 Servicii de agenţii de presă</t>
  </si>
  <si>
    <t>90910000-9 Servicii de curăţenie</t>
  </si>
  <si>
    <t>Servicii de dezinsecţie şi dezinfecţie</t>
  </si>
  <si>
    <t>90921000-9 Servicii de dezinfectie si de dezinsectie</t>
  </si>
  <si>
    <t>Servicii furnizare informaţii legislative</t>
  </si>
  <si>
    <t>72319000-4 Servicii de furnizare de date</t>
  </si>
  <si>
    <t>Servicii de medicina muncii</t>
  </si>
  <si>
    <t>85147000-1 Servicii de medicina muncii</t>
  </si>
  <si>
    <t>PSI  si protectia muncii</t>
  </si>
  <si>
    <t>71317000-3 Servicii de consultanta în protectia contra riscurilor si în controlul riscurilor</t>
  </si>
  <si>
    <t xml:space="preserve">Servicii de consultanta pentru elaborarea Raportului privind elaborarea strategica de mediu pentru Planul de amenajarea al teritoriului national- Sectiunea a IV-a Reteaua de localitati </t>
  </si>
  <si>
    <t>Servicii de cercetare - dezvoltare pentru fundamentarea revizuirii - Planul de amenajarea al teritoriului national- Sectiunea a V-a Zona de risc natural</t>
  </si>
  <si>
    <t>73000000-2 Servicii de crcetare si de dezvoltare si servicii conexe de consultanta</t>
  </si>
  <si>
    <t>Servicii de cercetare - dezvoltare pentru fundamentarea revizuirii - Planul de amenajarea al teritoriului national- Sectiunea a III-a Zone protejate</t>
  </si>
  <si>
    <t>Servicii de realizare  a unui studiu de fezabilitate pentru elaborarea unui proiect de dezvoltare regionala Alexeni</t>
  </si>
  <si>
    <t>Servicii de reparare şi de intretinere a automobilelor</t>
  </si>
  <si>
    <t>50112000-3 Servicii de reparare şi întreţinere a automobilelor</t>
  </si>
  <si>
    <t>Servicii de spălare a automobilelor şi servicii similare</t>
  </si>
  <si>
    <t>50112300-6 Servicii de spălare a automobilelor şi servicii similare</t>
  </si>
  <si>
    <t>Servicii de întreţinere a ascensoarelor</t>
  </si>
  <si>
    <t>50750000-7 Servicii de întreţinere a ascensoarelor</t>
  </si>
  <si>
    <t>Servicii de montare, echilibrare si depozitare pneuri</t>
  </si>
  <si>
    <t xml:space="preserve"> Servicii de asigurare a autovehiculelor</t>
  </si>
  <si>
    <t>66514110-0 Servicii de asigurare a autovehiculelor</t>
  </si>
  <si>
    <t>Servicii de răspundere civilă auto</t>
  </si>
  <si>
    <t>66516100-1  Servicii de asigurare de răspundere civilă auto</t>
  </si>
  <si>
    <t>Servicii de supraveghere şi verificare instalaţii ISCIR</t>
  </si>
  <si>
    <t>71632000-7 Servicii de testare tehnica</t>
  </si>
  <si>
    <t>79993000-1 Servicii de gestionare de imobile şi instalaţii</t>
  </si>
  <si>
    <t xml:space="preserve"> Servicii de gestionare de imobile si instalatii</t>
  </si>
  <si>
    <t>Servicii de închiriere de vehicule</t>
  </si>
  <si>
    <t>60170000-0 Închiriere de vehicule de transport de persoane cu şofer</t>
  </si>
  <si>
    <t>Servicii de paza mijloace fixe (terenuri si cladiri)</t>
  </si>
  <si>
    <t>79713000-5 Servicii de pază</t>
  </si>
  <si>
    <t>Servicii de mutare mobilier, fotocopiatoare, documente in sediul MDRAP</t>
  </si>
  <si>
    <t>63110000-3 Servicii de manipulare a încărcăturii</t>
  </si>
  <si>
    <t>Aparate electrice de comutare sau de protecţie a circuitelor electrice (sigurante, disjunctoare, intrerupatoare, etc)</t>
  </si>
  <si>
    <t>31210000-1 Aparate electrice de comutare sau de protecţie a circuitelor electrice</t>
  </si>
  <si>
    <t>Conexiuni şi elemente de contact ( fişe, prize, prelungitoare etc)</t>
  </si>
  <si>
    <t>31224000-2 Conexiuni şi elemente de contact</t>
  </si>
  <si>
    <t>Acumulatori, pile galvanice şi baterii primare</t>
  </si>
  <si>
    <t>31400000-0  Acumulatori, pile galvanice şi baterii primare</t>
  </si>
  <si>
    <t xml:space="preserve">Piese pentru lămpi şi corpuri de iluminat </t>
  </si>
  <si>
    <t>31530000-0 Piese pentru lămpi şi corpuri de iluminat</t>
  </si>
  <si>
    <t>Materiale de constructii şi articole conexe</t>
  </si>
  <si>
    <t>44100000-1 Materiale de constructii şi articole conexe</t>
  </si>
  <si>
    <t>Echipament racordare</t>
  </si>
  <si>
    <t>43611700-6 Echipament racordare</t>
  </si>
  <si>
    <t>Articole pentru baie sau bucătărie</t>
  </si>
  <si>
    <t>44410000-7 Articole pentru baie si bucatarie</t>
  </si>
  <si>
    <t>Scule, lacate, chei, balamale, dispozitive de fixare, lanturi si resorturi</t>
  </si>
  <si>
    <t>44500000-5 Scule, lacate, chei, balamale, dispozitive de fixare, lanturi si resorturi</t>
  </si>
  <si>
    <t>Cablu de retea (UTP, cat 5, rola de 305 m)</t>
  </si>
  <si>
    <t>32421000-0 Cablu de retea</t>
  </si>
  <si>
    <t>Mufe UTP - RJ - RJ 11</t>
  </si>
  <si>
    <t>31712118-0 Prize sau suporturi pentru circuite integrate</t>
  </si>
  <si>
    <t>Cabluri telefonice şi echipament conex</t>
  </si>
  <si>
    <t>32551000-0 Cabluri telefonice şi echipament conex</t>
  </si>
  <si>
    <t>Piese schimb pentru generator de curent</t>
  </si>
  <si>
    <t>31230000-7 Piese pentru aparate de distribuţie sau de control al energiei electrice</t>
  </si>
  <si>
    <t>Trusa medicala de prim ajutor</t>
  </si>
  <si>
    <t>33141623-3 Truse de prim ajutor</t>
  </si>
  <si>
    <t xml:space="preserve"> Lucrări de reparaţii generale şi de renovare</t>
  </si>
  <si>
    <t>45453000-7 Lucrări de reparaţii generale şi de renovare</t>
  </si>
  <si>
    <t xml:space="preserve">Lucrari de cablare </t>
  </si>
  <si>
    <t>45311000-0 Lucrari de cablare si conexiuni electrice</t>
  </si>
  <si>
    <t>Ştampile</t>
  </si>
  <si>
    <t>30192153-8 Ştampile cu text</t>
  </si>
  <si>
    <t>32422000-7 Componente de retea</t>
  </si>
  <si>
    <t>Componente de retea (media convertor, patch cord-uri etc)</t>
  </si>
  <si>
    <t>Telefoane fara fir</t>
  </si>
  <si>
    <t>32552110-1 Telefoane fara fir</t>
  </si>
  <si>
    <t xml:space="preserve"> Perdele, draperii</t>
  </si>
  <si>
    <t>39515000-5 Perdele, draperii, baldachine si storuri textile</t>
  </si>
  <si>
    <t>Aparat de aer conditionat</t>
  </si>
  <si>
    <t>39717200-3 Aparate de aer condiţionat</t>
  </si>
  <si>
    <t>Dulap suspendat</t>
  </si>
  <si>
    <t>39100000-3 Mobilier</t>
  </si>
  <si>
    <t>30213300-8 Computer de birou</t>
  </si>
  <si>
    <t>Computere portabile</t>
  </si>
  <si>
    <t>30213100-6 Computere portabile</t>
  </si>
  <si>
    <t>Servicii de publicare de anunturi in ziar</t>
  </si>
  <si>
    <t>22120000-7 Publicaţii</t>
  </si>
  <si>
    <t>Servicii de abonare presa scrisa</t>
  </si>
  <si>
    <t>22200000-2 Ziare, reviste specializate, periodice si reviste</t>
  </si>
  <si>
    <t>Servicii expertiză de specialitate</t>
  </si>
  <si>
    <t>71319000-7 servicii de expertiza</t>
  </si>
  <si>
    <t>Servicii juridice</t>
  </si>
  <si>
    <t>79100000-5 servicii juridice</t>
  </si>
  <si>
    <t>Servicii de auditare</t>
  </si>
  <si>
    <t>72800000-8 Servicii de audit informatic şi de testări informatice</t>
  </si>
  <si>
    <t xml:space="preserve">Anunţuri </t>
  </si>
  <si>
    <t>79341000-6 Servicii de publicitate</t>
  </si>
  <si>
    <t>Alimente, bauturi si produse conexe</t>
  </si>
  <si>
    <t>Obiecte de artizanat</t>
  </si>
  <si>
    <t>Servicii de catering</t>
  </si>
  <si>
    <t>55520000-1 servicii de catering</t>
  </si>
  <si>
    <t>Servicii organizare evenimente/sesiuni/reuniuni/sedinte</t>
  </si>
  <si>
    <t>79952000-2 Servicii pentru evenimente</t>
  </si>
  <si>
    <t>Servicii foto-video</t>
  </si>
  <si>
    <t>92100000-2 Servicii de cinematografie şi servicii video</t>
  </si>
  <si>
    <t>30232110-8 Imprimante laser</t>
  </si>
  <si>
    <t>Echipamente periferice de scanare</t>
  </si>
  <si>
    <t>30216110-0 Scannere informatice</t>
  </si>
  <si>
    <t>Computer de birou</t>
  </si>
  <si>
    <t>Autoturisme</t>
  </si>
  <si>
    <t>34110000-1 Autoturisme</t>
  </si>
  <si>
    <t>Servere</t>
  </si>
  <si>
    <t>48820000-2 Servere</t>
  </si>
  <si>
    <t>Echipamente de stocare back-up</t>
  </si>
  <si>
    <t>30234500-3 Suporturi de stocare cu memorie</t>
  </si>
  <si>
    <t>Achizitie/dezvoltare de programe informatice</t>
  </si>
  <si>
    <t>48300000-1 Pachete sotware pentru creare de documente, pentru desen, imagistica, planificare si productivitate</t>
  </si>
  <si>
    <t xml:space="preserve">Software pentru prelucrare grafica si machetare </t>
  </si>
  <si>
    <t>Software pentru editare foto-video</t>
  </si>
  <si>
    <t>48520000-9 Pachete software multimedia</t>
  </si>
  <si>
    <t>Directia Generala Management Financiar,</t>
  </si>
  <si>
    <t>Direcția Achizitii Publice</t>
  </si>
  <si>
    <t xml:space="preserve"> Resurse Umane si Achizitii</t>
  </si>
  <si>
    <t>cumparare directa</t>
  </si>
  <si>
    <t>cerere de oferta</t>
  </si>
  <si>
    <t xml:space="preserve">Suporturi de memorie </t>
  </si>
  <si>
    <t>30234000-8 Suporturi de memorie</t>
  </si>
  <si>
    <t>dupa identificarea fondurilor</t>
  </si>
  <si>
    <t>48710000-8 Pachete software pentru copii de siguranţă (backup) sau recuperare                                              48731000-1 Pachete software pentru securitatea fişierelor</t>
  </si>
  <si>
    <t>Software backup</t>
  </si>
  <si>
    <t>Achiziție de servicii de  analiză, consultanță și expertiză pentru reconfigurare soluții informatice și de comunicații  și asigurare mentenanță  necesare funcționării soluției informatice și de comunicații  dezvoltată în cadrul proiectului ”Mecanisme moderne pentru o administrație eficientă” SMIS 2803</t>
  </si>
  <si>
    <t xml:space="preserve">72000000-5   ( servicii IT : Consultanta, dezvoltare de software, internet, asistenta) :                                    72100000-6 (Servicii de consultanţă pentru hardware),                                                       72200000-7 (Servicii de programare şi de consultanţă software),                 72500000-0  (Servicii informatice), 72600000-6 (Servicii de asistenţă şi de consultanţă informatică),                72700000-7 (Servicii de reţele informatice),                                         72900000-9 (Servicii de siguranţă informatică şi de conversie computerizată a cataloagelor)                                                        
          </t>
  </si>
  <si>
    <t>Melania Rusnac, Director General,</t>
  </si>
  <si>
    <t>Aprob</t>
  </si>
  <si>
    <t xml:space="preserve">50116500-6 Servicii de reparare a pneurilor, inclusiv montare şi echilibrare                                               </t>
  </si>
  <si>
    <t>acord cadru, licitatie deschisa ,contract subsecvent</t>
  </si>
  <si>
    <t xml:space="preserve"> Servicii de curăţenie</t>
  </si>
  <si>
    <t>Servicii bancare</t>
  </si>
  <si>
    <t>66110000-4 Servicii bancare</t>
  </si>
  <si>
    <t>Televizoare</t>
  </si>
  <si>
    <t>32324000-0 Televizoare</t>
  </si>
  <si>
    <t>Mocheta</t>
  </si>
  <si>
    <t>Steaguri</t>
  </si>
  <si>
    <t>35821000-5 Steaguri</t>
  </si>
  <si>
    <t>39531310-9 Dale de mocheta</t>
  </si>
  <si>
    <t>Secretar general,</t>
  </si>
  <si>
    <t>Dulapuri</t>
  </si>
  <si>
    <t>39122100-4 Dulapuri</t>
  </si>
  <si>
    <t>Microbuze</t>
  </si>
  <si>
    <t>acord cadru, cerere de oferte</t>
  </si>
  <si>
    <t>79132100-9 Servicii de certificare a semnăturii electronice</t>
  </si>
  <si>
    <t xml:space="preserve">Semnatura electronica </t>
  </si>
  <si>
    <t xml:space="preserve">                                                                 Ministrul Dezvoltarii Regionale si Administratiei Publice</t>
  </si>
  <si>
    <t>TOTAL</t>
  </si>
  <si>
    <t>Obiectul contractului                                                                          1</t>
  </si>
  <si>
    <t xml:space="preserve">Valoare estimată a contractului/ acordului cadru ce urmeaza a fi atribuit fără TVA  -Lei, în 2016                              3                       </t>
  </si>
  <si>
    <t>Sursa de finantare: BUGETUL DE STAT</t>
  </si>
  <si>
    <t xml:space="preserve">            Programul Anual al Achiziţiilor Publice pentru anul bugetar 2016 </t>
  </si>
  <si>
    <t>procedura simplificata (prag 132.519-600.129)</t>
  </si>
  <si>
    <t>Servicii de telefonie publică 01.01.2017</t>
  </si>
  <si>
    <t>Servicii de telefonie mobilă 01.01.2017</t>
  </si>
  <si>
    <t>acord cadru licitatie deschisa                              (ce depaseste pragul 600.129 )</t>
  </si>
  <si>
    <t>licitatie deschisa (ce depaseste pragul 600.129 )</t>
  </si>
  <si>
    <t>negociere cu publicare- Acord cadru 2015-2019</t>
  </si>
  <si>
    <t>30199730-6 Carti de vizita</t>
  </si>
  <si>
    <t>Carti de vizita</t>
  </si>
  <si>
    <t>31.06.2016</t>
  </si>
  <si>
    <t>60172000-4 Închiriere de autobuze şi de autocare cu şofer</t>
  </si>
  <si>
    <t>Închiriere de autobuze şi de autocare cu şofer</t>
  </si>
  <si>
    <t>achizitie directa (sub prag 132.519)</t>
  </si>
  <si>
    <t>achizitie directa (sub prag  132.519)</t>
  </si>
  <si>
    <t xml:space="preserve">37000000-8 Obiecte de artizanat            </t>
  </si>
  <si>
    <t xml:space="preserve">Procedura de atribuire a contractului                         5           </t>
  </si>
  <si>
    <t>Data estimată pt. Iniţierea procedurii     6</t>
  </si>
  <si>
    <t xml:space="preserve">Data estimată pt. atribuirea  contractului   7 </t>
  </si>
  <si>
    <t>Articole de birou, rechizite, papetarie, organizatoare si accesorii, articole de papetărie şi alte articole de hârtie</t>
  </si>
  <si>
    <t>imprimante laser, multifunctionale</t>
  </si>
  <si>
    <t>online</t>
  </si>
  <si>
    <t xml:space="preserve">Switch-uri, switch management -48 porturi </t>
  </si>
  <si>
    <t>Modalitatea de derulare a procedurii  online/offline     8</t>
  </si>
  <si>
    <t xml:space="preserve">Valoarea care 
se plateste in anul 2016 lei cu TVA              9                              </t>
  </si>
  <si>
    <t xml:space="preserve">                                                                    VASILE DÎNCU</t>
  </si>
  <si>
    <t xml:space="preserve">                                           VASILE DÎNCU</t>
  </si>
  <si>
    <t xml:space="preserve"> ANEXA 1 </t>
  </si>
  <si>
    <t>procedura proprie</t>
  </si>
  <si>
    <t xml:space="preserve">                                                                      Sursa de finantare: BUGETUL DE STAT</t>
  </si>
  <si>
    <t>achizitie directa</t>
  </si>
  <si>
    <t>PRODUSE</t>
  </si>
  <si>
    <t>SERVICII</t>
  </si>
  <si>
    <t>LUCRARI</t>
  </si>
  <si>
    <t>Cătălin Ionescu, Şef Serviciu,</t>
  </si>
  <si>
    <t>Serviciul Administrativ şi Logistică</t>
  </si>
  <si>
    <t>22000000-0 Imprimate şi produse conexe</t>
  </si>
  <si>
    <t>15000000-8 Alimente, băuturi, tutun şi produse conexe                                                 15860000-4 Cafea, ceai şi produse conexe                                                               15980000-1 Băuturi fără alcool</t>
  </si>
  <si>
    <t>offline cu finalizare electronica</t>
  </si>
  <si>
    <t>Servicii de creatie, distributie si editare materiale de informare</t>
  </si>
  <si>
    <t>79822500-7 Servicii de proiectare grafică       79970000-4 - Servicii de editare        79824000-6 Servicii de tipărire şi de distribuţie</t>
  </si>
  <si>
    <t>licitatie deschisa                              (ce depaseste pragul 600.129 )</t>
  </si>
  <si>
    <t>Programul Anual al Achiziţiilor Publice pentru anul bugetar 2016 - Evidenta achizitiilor directe si a procedurilor simplificate proprii</t>
  </si>
  <si>
    <t>acord cadru procedura simplificata (prag 132.519-600.129)</t>
  </si>
  <si>
    <t>acord cadru achizitie directa (sub prag  132.519)</t>
  </si>
  <si>
    <t>72212610-8 Servicii de dezvoltare de software pentru baze de date</t>
  </si>
  <si>
    <t xml:space="preserve">Servicii pentru realizarea unui sistem de gestionare de baze de date </t>
  </si>
  <si>
    <t>Aranjamente florale</t>
  </si>
  <si>
    <t>03121210-0 Aranjamente florale</t>
  </si>
  <si>
    <t>34120000-4-Autovehicule pentru transporturi a 10 sau mai multe persoane, 3412100-1 Autobuze si autocare, 34114400-3 Microbuze</t>
  </si>
  <si>
    <t>50413200-5 Servicii de reparare şi de întreţinere a echipamentului de stingere a incendiilor</t>
  </si>
  <si>
    <t>Verificare si reparare stingatoare si hidranti de interior</t>
  </si>
  <si>
    <t>Mihaela Voinea, Director,</t>
  </si>
  <si>
    <t xml:space="preserve">Valoarea care 
se plateste in anul 2016 lei cu TVA                      9                              </t>
  </si>
  <si>
    <t>Reparare si inlocuire a pieselor defecte pentru  copiatoare şi imprimante</t>
  </si>
  <si>
    <t>30124000-4 Piese şi accesorii pentru maşini de birou                                        50323000-5 Servicii de reparare şi de întreţinere a perifericelor informatice</t>
  </si>
</sst>
</file>

<file path=xl/styles.xml><?xml version="1.0" encoding="utf-8"?>
<styleSheet xmlns="http://schemas.openxmlformats.org/spreadsheetml/2006/main">
  <numFmts count="1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418]d\ mmmm\ yyyy"/>
    <numFmt numFmtId="170" formatCode="d\ mmm\ yy"/>
    <numFmt numFmtId="171" formatCode="mmm/yyyy"/>
  </numFmts>
  <fonts count="40">
    <font>
      <sz val="10"/>
      <name val="Arial"/>
      <family val="0"/>
    </font>
    <font>
      <sz val="9"/>
      <name val="Arial"/>
      <family val="2"/>
    </font>
    <font>
      <u val="single"/>
      <sz val="10"/>
      <color indexed="12"/>
      <name val="Arial"/>
      <family val="2"/>
    </font>
    <font>
      <u val="single"/>
      <sz val="10"/>
      <color indexed="36"/>
      <name val="Arial"/>
      <family val="2"/>
    </font>
    <font>
      <b/>
      <sz val="9"/>
      <name val="Arial"/>
      <family val="2"/>
    </font>
    <font>
      <b/>
      <u val="single"/>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medium"/>
      <top style="thin"/>
      <bottom>
        <color indexed="63"/>
      </bottom>
    </border>
    <border>
      <left style="medium"/>
      <right style="medium"/>
      <top style="thin"/>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style="medium"/>
      <top style="medium"/>
      <bottom>
        <color indexed="63"/>
      </bottom>
    </border>
    <border>
      <left style="medium"/>
      <right style="medium"/>
      <top style="medium"/>
      <bottom style="medium"/>
    </border>
    <border>
      <left style="medium"/>
      <right style="thin"/>
      <top style="medium"/>
      <bottom style="medium"/>
    </border>
    <border>
      <left style="medium"/>
      <right>
        <color indexed="63"/>
      </right>
      <top style="medium"/>
      <bottom style="mediu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6" fillId="3" borderId="0" applyNumberFormat="0" applyBorder="0" applyAlignment="0" applyProtection="0"/>
    <xf numFmtId="0" fontId="23" fillId="4" borderId="0" applyNumberFormat="0" applyBorder="0" applyAlignment="0" applyProtection="0"/>
    <xf numFmtId="0" fontId="6" fillId="5" borderId="0" applyNumberFormat="0" applyBorder="0" applyAlignment="0" applyProtection="0"/>
    <xf numFmtId="0" fontId="23" fillId="6" borderId="0" applyNumberFormat="0" applyBorder="0" applyAlignment="0" applyProtection="0"/>
    <xf numFmtId="0" fontId="6" fillId="7" borderId="0" applyNumberFormat="0" applyBorder="0" applyAlignment="0" applyProtection="0"/>
    <xf numFmtId="0" fontId="23" fillId="8" borderId="0" applyNumberFormat="0" applyBorder="0" applyAlignment="0" applyProtection="0"/>
    <xf numFmtId="0" fontId="6" fillId="9" borderId="0" applyNumberFormat="0" applyBorder="0" applyAlignment="0" applyProtection="0"/>
    <xf numFmtId="0" fontId="23" fillId="10" borderId="0" applyNumberFormat="0" applyBorder="0" applyAlignment="0" applyProtection="0"/>
    <xf numFmtId="0" fontId="6" fillId="11" borderId="0" applyNumberFormat="0" applyBorder="0" applyAlignment="0" applyProtection="0"/>
    <xf numFmtId="0" fontId="23" fillId="12" borderId="0" applyNumberFormat="0" applyBorder="0" applyAlignment="0" applyProtection="0"/>
    <xf numFmtId="0" fontId="6" fillId="13" borderId="0" applyNumberFormat="0" applyBorder="0" applyAlignment="0" applyProtection="0"/>
    <xf numFmtId="0" fontId="23" fillId="14" borderId="0" applyNumberFormat="0" applyBorder="0" applyAlignment="0" applyProtection="0"/>
    <xf numFmtId="0" fontId="6" fillId="15" borderId="0" applyNumberFormat="0" applyBorder="0" applyAlignment="0" applyProtection="0"/>
    <xf numFmtId="0" fontId="23" fillId="16" borderId="0" applyNumberFormat="0" applyBorder="0" applyAlignment="0" applyProtection="0"/>
    <xf numFmtId="0" fontId="6" fillId="17" borderId="0" applyNumberFormat="0" applyBorder="0" applyAlignment="0" applyProtection="0"/>
    <xf numFmtId="0" fontId="23" fillId="18" borderId="0" applyNumberFormat="0" applyBorder="0" applyAlignment="0" applyProtection="0"/>
    <xf numFmtId="0" fontId="6" fillId="19" borderId="0" applyNumberFormat="0" applyBorder="0" applyAlignment="0" applyProtection="0"/>
    <xf numFmtId="0" fontId="23" fillId="20" borderId="0" applyNumberFormat="0" applyBorder="0" applyAlignment="0" applyProtection="0"/>
    <xf numFmtId="0" fontId="6" fillId="9" borderId="0" applyNumberFormat="0" applyBorder="0" applyAlignment="0" applyProtection="0"/>
    <xf numFmtId="0" fontId="23" fillId="21" borderId="0" applyNumberFormat="0" applyBorder="0" applyAlignment="0" applyProtection="0"/>
    <xf numFmtId="0" fontId="6" fillId="15" borderId="0" applyNumberFormat="0" applyBorder="0" applyAlignment="0" applyProtection="0"/>
    <xf numFmtId="0" fontId="23" fillId="22" borderId="0" applyNumberFormat="0" applyBorder="0" applyAlignment="0" applyProtection="0"/>
    <xf numFmtId="0" fontId="6" fillId="23" borderId="0" applyNumberFormat="0" applyBorder="0" applyAlignment="0" applyProtection="0"/>
    <xf numFmtId="0" fontId="24" fillId="24" borderId="0" applyNumberFormat="0" applyBorder="0" applyAlignment="0" applyProtection="0"/>
    <xf numFmtId="0" fontId="7" fillId="25" borderId="0" applyNumberFormat="0" applyBorder="0" applyAlignment="0" applyProtection="0"/>
    <xf numFmtId="0" fontId="24" fillId="26" borderId="0" applyNumberFormat="0" applyBorder="0" applyAlignment="0" applyProtection="0"/>
    <xf numFmtId="0" fontId="7" fillId="17" borderId="0" applyNumberFormat="0" applyBorder="0" applyAlignment="0" applyProtection="0"/>
    <xf numFmtId="0" fontId="24" fillId="27" borderId="0" applyNumberFormat="0" applyBorder="0" applyAlignment="0" applyProtection="0"/>
    <xf numFmtId="0" fontId="7" fillId="19" borderId="0" applyNumberFormat="0" applyBorder="0" applyAlignment="0" applyProtection="0"/>
    <xf numFmtId="0" fontId="24" fillId="28" borderId="0" applyNumberFormat="0" applyBorder="0" applyAlignment="0" applyProtection="0"/>
    <xf numFmtId="0" fontId="7" fillId="29" borderId="0" applyNumberFormat="0" applyBorder="0" applyAlignment="0" applyProtection="0"/>
    <xf numFmtId="0" fontId="24" fillId="30" borderId="0" applyNumberFormat="0" applyBorder="0" applyAlignment="0" applyProtection="0"/>
    <xf numFmtId="0" fontId="7" fillId="31" borderId="0" applyNumberFormat="0" applyBorder="0" applyAlignment="0" applyProtection="0"/>
    <xf numFmtId="0" fontId="24" fillId="32" borderId="0" applyNumberFormat="0" applyBorder="0" applyAlignment="0" applyProtection="0"/>
    <xf numFmtId="0" fontId="7" fillId="33" borderId="0" applyNumberFormat="0" applyBorder="0" applyAlignment="0" applyProtection="0"/>
    <xf numFmtId="0" fontId="24" fillId="34" borderId="0" applyNumberFormat="0" applyBorder="0" applyAlignment="0" applyProtection="0"/>
    <xf numFmtId="0" fontId="7" fillId="35" borderId="0" applyNumberFormat="0" applyBorder="0" applyAlignment="0" applyProtection="0"/>
    <xf numFmtId="0" fontId="24" fillId="36" borderId="0" applyNumberFormat="0" applyBorder="0" applyAlignment="0" applyProtection="0"/>
    <xf numFmtId="0" fontId="7" fillId="37" borderId="0" applyNumberFormat="0" applyBorder="0" applyAlignment="0" applyProtection="0"/>
    <xf numFmtId="0" fontId="24" fillId="38" borderId="0" applyNumberFormat="0" applyBorder="0" applyAlignment="0" applyProtection="0"/>
    <xf numFmtId="0" fontId="7" fillId="39" borderId="0" applyNumberFormat="0" applyBorder="0" applyAlignment="0" applyProtection="0"/>
    <xf numFmtId="0" fontId="24" fillId="40" borderId="0" applyNumberFormat="0" applyBorder="0" applyAlignment="0" applyProtection="0"/>
    <xf numFmtId="0" fontId="7" fillId="29" borderId="0" applyNumberFormat="0" applyBorder="0" applyAlignment="0" applyProtection="0"/>
    <xf numFmtId="0" fontId="24" fillId="41" borderId="0" applyNumberFormat="0" applyBorder="0" applyAlignment="0" applyProtection="0"/>
    <xf numFmtId="0" fontId="7" fillId="31" borderId="0" applyNumberFormat="0" applyBorder="0" applyAlignment="0" applyProtection="0"/>
    <xf numFmtId="0" fontId="24" fillId="42" borderId="0" applyNumberFormat="0" applyBorder="0" applyAlignment="0" applyProtection="0"/>
    <xf numFmtId="0" fontId="7" fillId="43" borderId="0" applyNumberFormat="0" applyBorder="0" applyAlignment="0" applyProtection="0"/>
    <xf numFmtId="0" fontId="25" fillId="44" borderId="0" applyNumberFormat="0" applyBorder="0" applyAlignment="0" applyProtection="0"/>
    <xf numFmtId="0" fontId="8" fillId="5" borderId="0" applyNumberFormat="0" applyBorder="0" applyAlignment="0" applyProtection="0"/>
    <xf numFmtId="0" fontId="26" fillId="45" borderId="1" applyNumberFormat="0" applyAlignment="0" applyProtection="0"/>
    <xf numFmtId="0" fontId="9" fillId="46" borderId="2" applyNumberFormat="0" applyAlignment="0" applyProtection="0"/>
    <xf numFmtId="0" fontId="27" fillId="47" borderId="3" applyNumberFormat="0" applyAlignment="0" applyProtection="0"/>
    <xf numFmtId="0" fontId="10"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11" fillId="0" borderId="0" applyNumberFormat="0" applyFill="0" applyBorder="0" applyAlignment="0" applyProtection="0"/>
    <xf numFmtId="0" fontId="3" fillId="0" borderId="0" applyNumberFormat="0" applyFill="0" applyBorder="0" applyAlignment="0" applyProtection="0"/>
    <xf numFmtId="0" fontId="29" fillId="49" borderId="0" applyNumberFormat="0" applyBorder="0" applyAlignment="0" applyProtection="0"/>
    <xf numFmtId="0" fontId="12" fillId="7" borderId="0" applyNumberFormat="0" applyBorder="0" applyAlignment="0" applyProtection="0"/>
    <xf numFmtId="0" fontId="30" fillId="0" borderId="5" applyNumberFormat="0" applyFill="0" applyAlignment="0" applyProtection="0"/>
    <xf numFmtId="0" fontId="13" fillId="0" borderId="6" applyNumberFormat="0" applyFill="0" applyAlignment="0" applyProtection="0"/>
    <xf numFmtId="0" fontId="31" fillId="0" borderId="7" applyNumberFormat="0" applyFill="0" applyAlignment="0" applyProtection="0"/>
    <xf numFmtId="0" fontId="14" fillId="0" borderId="8" applyNumberFormat="0" applyFill="0" applyAlignment="0" applyProtection="0"/>
    <xf numFmtId="0" fontId="32" fillId="0" borderId="9" applyNumberFormat="0" applyFill="0" applyAlignment="0" applyProtection="0"/>
    <xf numFmtId="0" fontId="15" fillId="0" borderId="10" applyNumberFormat="0" applyFill="0" applyAlignment="0" applyProtection="0"/>
    <xf numFmtId="0" fontId="32"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3" fillId="50" borderId="1" applyNumberFormat="0" applyAlignment="0" applyProtection="0"/>
    <xf numFmtId="0" fontId="16" fillId="13" borderId="2" applyNumberFormat="0" applyAlignment="0" applyProtection="0"/>
    <xf numFmtId="0" fontId="34" fillId="0" borderId="11" applyNumberFormat="0" applyFill="0" applyAlignment="0" applyProtection="0"/>
    <xf numFmtId="0" fontId="17" fillId="0" borderId="12" applyNumberFormat="0" applyFill="0" applyAlignment="0" applyProtection="0"/>
    <xf numFmtId="0" fontId="35" fillId="51" borderId="0" applyNumberFormat="0" applyBorder="0" applyAlignment="0" applyProtection="0"/>
    <xf numFmtId="0" fontId="18" fillId="52" borderId="0" applyNumberFormat="0" applyBorder="0" applyAlignment="0" applyProtection="0"/>
    <xf numFmtId="0" fontId="0" fillId="0" borderId="0">
      <alignment/>
      <protection/>
    </xf>
    <xf numFmtId="0" fontId="0" fillId="0" borderId="0">
      <alignment/>
      <protection/>
    </xf>
    <xf numFmtId="0" fontId="0" fillId="0" borderId="0" applyNumberFormat="0" applyFont="0" applyFill="0" applyBorder="0" applyAlignment="0" applyProtection="0"/>
    <xf numFmtId="0" fontId="0" fillId="53" borderId="13" applyNumberFormat="0" applyFont="0" applyAlignment="0" applyProtection="0"/>
    <xf numFmtId="0" fontId="0" fillId="54" borderId="14" applyNumberFormat="0" applyAlignment="0" applyProtection="0"/>
    <xf numFmtId="0" fontId="36" fillId="45" borderId="15" applyNumberFormat="0" applyAlignment="0" applyProtection="0"/>
    <xf numFmtId="0" fontId="19" fillId="46" borderId="16"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20" fillId="0" borderId="0" applyNumberFormat="0" applyFill="0" applyBorder="0" applyAlignment="0" applyProtection="0"/>
    <xf numFmtId="0" fontId="38" fillId="0" borderId="17" applyNumberFormat="0" applyFill="0" applyAlignment="0" applyProtection="0"/>
    <xf numFmtId="0" fontId="21" fillId="0" borderId="18" applyNumberFormat="0" applyFill="0" applyAlignment="0" applyProtection="0"/>
    <xf numFmtId="0" fontId="39" fillId="0" borderId="0" applyNumberFormat="0" applyFill="0" applyBorder="0" applyAlignment="0" applyProtection="0"/>
    <xf numFmtId="0" fontId="22" fillId="0" borderId="0" applyNumberFormat="0" applyFill="0" applyBorder="0" applyAlignment="0" applyProtection="0"/>
  </cellStyleXfs>
  <cellXfs count="170">
    <xf numFmtId="0" fontId="0" fillId="0" borderId="0" xfId="0" applyAlignment="1">
      <alignment/>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1" fillId="55"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left" vertical="center"/>
    </xf>
    <xf numFmtId="3" fontId="1" fillId="0" borderId="0" xfId="95" applyNumberFormat="1" applyFont="1" applyFill="1" applyBorder="1" applyAlignment="1" applyProtection="1">
      <alignment horizontal="left" vertical="center" wrapText="1"/>
      <protection/>
    </xf>
    <xf numFmtId="3" fontId="1" fillId="0" borderId="0" xfId="0" applyNumberFormat="1" applyFont="1" applyFill="1" applyAlignment="1">
      <alignment vertical="center"/>
    </xf>
    <xf numFmtId="0" fontId="1" fillId="0" borderId="0" xfId="0" applyFont="1" applyFill="1" applyAlignment="1">
      <alignment horizontal="center" vertical="center"/>
    </xf>
    <xf numFmtId="0" fontId="1" fillId="0" borderId="0" xfId="95" applyNumberFormat="1" applyFont="1" applyFill="1" applyBorder="1" applyAlignment="1" applyProtection="1">
      <alignment horizontal="left" vertical="center" wrapText="1"/>
      <protection/>
    </xf>
    <xf numFmtId="4" fontId="1" fillId="0" borderId="0" xfId="0" applyNumberFormat="1" applyFont="1" applyFill="1" applyAlignment="1">
      <alignment vertical="center"/>
    </xf>
    <xf numFmtId="49" fontId="1" fillId="0" borderId="0" xfId="0" applyNumberFormat="1" applyFont="1" applyFill="1" applyAlignment="1">
      <alignment horizontal="left" vertical="center"/>
    </xf>
    <xf numFmtId="4" fontId="1" fillId="0" borderId="0" xfId="0" applyNumberFormat="1" applyFont="1" applyFill="1" applyAlignment="1">
      <alignment horizontal="left" vertical="center"/>
    </xf>
    <xf numFmtId="4" fontId="1" fillId="55" borderId="19" xfId="95" applyNumberFormat="1" applyFont="1" applyFill="1" applyBorder="1" applyAlignment="1" applyProtection="1">
      <alignment vertical="center" wrapText="1"/>
      <protection/>
    </xf>
    <xf numFmtId="0" fontId="1" fillId="55" borderId="19" xfId="95" applyNumberFormat="1" applyFont="1" applyFill="1" applyBorder="1" applyAlignment="1" applyProtection="1">
      <alignment horizontal="center" vertical="center" wrapText="1"/>
      <protection/>
    </xf>
    <xf numFmtId="14" fontId="1" fillId="55" borderId="19" xfId="95" applyNumberFormat="1" applyFont="1" applyFill="1" applyBorder="1" applyAlignment="1" applyProtection="1">
      <alignment horizontal="center" vertical="center" wrapText="1"/>
      <protection/>
    </xf>
    <xf numFmtId="0" fontId="1" fillId="55" borderId="19" xfId="95" applyNumberFormat="1" applyFont="1" applyFill="1" applyBorder="1" applyAlignment="1" applyProtection="1">
      <alignment horizontal="left" vertical="center" wrapText="1"/>
      <protection/>
    </xf>
    <xf numFmtId="0" fontId="1" fillId="55" borderId="19" xfId="95" applyFont="1" applyFill="1" applyBorder="1" applyAlignment="1">
      <alignment vertical="center" wrapText="1"/>
    </xf>
    <xf numFmtId="49" fontId="1" fillId="55" borderId="19" xfId="95" applyNumberFormat="1" applyFont="1" applyFill="1" applyBorder="1" applyAlignment="1" applyProtection="1">
      <alignment horizontal="left" vertical="center" wrapText="1"/>
      <protection/>
    </xf>
    <xf numFmtId="0" fontId="1" fillId="55" borderId="0" xfId="0" applyFont="1" applyFill="1" applyAlignment="1">
      <alignment vertical="center"/>
    </xf>
    <xf numFmtId="0" fontId="1" fillId="55" borderId="0" xfId="95" applyNumberFormat="1" applyFont="1" applyFill="1" applyBorder="1" applyAlignment="1" applyProtection="1">
      <alignment horizontal="left" vertical="center" wrapText="1"/>
      <protection/>
    </xf>
    <xf numFmtId="0" fontId="1" fillId="55" borderId="0" xfId="95" applyFont="1" applyFill="1" applyBorder="1" applyAlignment="1">
      <alignment horizontal="left" vertical="center"/>
    </xf>
    <xf numFmtId="0" fontId="5" fillId="55" borderId="0" xfId="95" applyFont="1" applyFill="1" applyBorder="1" applyAlignment="1">
      <alignment vertical="center"/>
    </xf>
    <xf numFmtId="4" fontId="4" fillId="55" borderId="0" xfId="95" applyNumberFormat="1" applyFont="1" applyFill="1" applyBorder="1" applyAlignment="1">
      <alignment vertical="center" wrapText="1"/>
    </xf>
    <xf numFmtId="14" fontId="1" fillId="55" borderId="0" xfId="95" applyNumberFormat="1" applyFont="1" applyFill="1" applyBorder="1" applyAlignment="1" applyProtection="1">
      <alignment horizontal="center" vertical="center" wrapText="1"/>
      <protection/>
    </xf>
    <xf numFmtId="0" fontId="1" fillId="55" borderId="0" xfId="95" applyNumberFormat="1" applyFont="1" applyFill="1" applyBorder="1" applyAlignment="1" applyProtection="1">
      <alignment horizontal="center" vertical="center" wrapText="1"/>
      <protection/>
    </xf>
    <xf numFmtId="4" fontId="1" fillId="55" borderId="0" xfId="95" applyNumberFormat="1" applyFont="1" applyFill="1" applyBorder="1" applyAlignment="1" applyProtection="1">
      <alignment vertical="center" wrapText="1"/>
      <protection/>
    </xf>
    <xf numFmtId="0" fontId="5" fillId="0" borderId="0" xfId="0" applyFont="1" applyFill="1" applyAlignment="1">
      <alignment horizontal="center" vertical="center"/>
    </xf>
    <xf numFmtId="0" fontId="1" fillId="55" borderId="0" xfId="0" applyFont="1" applyFill="1" applyBorder="1" applyAlignment="1">
      <alignment vertical="center"/>
    </xf>
    <xf numFmtId="0" fontId="5" fillId="55" borderId="0" xfId="95" applyFont="1" applyFill="1" applyBorder="1" applyAlignment="1">
      <alignment horizontal="left" vertical="center"/>
    </xf>
    <xf numFmtId="0" fontId="1" fillId="55" borderId="0" xfId="95" applyFont="1" applyFill="1" applyBorder="1" applyAlignment="1">
      <alignment horizontal="center" vertical="center"/>
    </xf>
    <xf numFmtId="4" fontId="1" fillId="55" borderId="0" xfId="95" applyNumberFormat="1" applyFont="1" applyFill="1" applyBorder="1" applyAlignment="1">
      <alignment horizontal="center" vertical="center"/>
    </xf>
    <xf numFmtId="0" fontId="4" fillId="55" borderId="0" xfId="95" applyFont="1" applyFill="1" applyBorder="1" applyAlignment="1">
      <alignment horizontal="left" vertical="center"/>
    </xf>
    <xf numFmtId="0" fontId="4" fillId="55" borderId="0" xfId="0" applyFont="1" applyFill="1" applyBorder="1" applyAlignment="1">
      <alignment vertical="center"/>
    </xf>
    <xf numFmtId="4" fontId="4" fillId="55" borderId="0" xfId="95" applyNumberFormat="1" applyFont="1" applyFill="1" applyBorder="1" applyAlignment="1">
      <alignment vertical="center"/>
    </xf>
    <xf numFmtId="0" fontId="4" fillId="55" borderId="0" xfId="95" applyFont="1" applyFill="1" applyBorder="1" applyAlignment="1">
      <alignment horizontal="center" vertical="center"/>
    </xf>
    <xf numFmtId="4" fontId="4" fillId="55" borderId="0" xfId="95" applyNumberFormat="1" applyFont="1" applyFill="1" applyBorder="1" applyAlignment="1">
      <alignment horizontal="center" vertical="center"/>
    </xf>
    <xf numFmtId="0" fontId="1" fillId="55" borderId="0" xfId="95" applyFont="1" applyFill="1" applyBorder="1" applyAlignment="1">
      <alignment vertical="center"/>
    </xf>
    <xf numFmtId="0" fontId="4" fillId="55" borderId="0" xfId="95" applyFont="1" applyFill="1" applyBorder="1" applyAlignment="1">
      <alignment vertical="center"/>
    </xf>
    <xf numFmtId="0" fontId="4" fillId="55" borderId="0" xfId="0" applyFont="1" applyFill="1" applyBorder="1" applyAlignment="1">
      <alignment horizontal="center" vertical="center" wrapText="1"/>
    </xf>
    <xf numFmtId="0" fontId="1" fillId="55" borderId="0" xfId="0" applyFont="1" applyFill="1" applyBorder="1" applyAlignment="1">
      <alignment horizontal="center" vertical="center"/>
    </xf>
    <xf numFmtId="4" fontId="4" fillId="55" borderId="0" xfId="95" applyNumberFormat="1" applyFont="1" applyFill="1" applyBorder="1" applyAlignment="1">
      <alignment horizontal="center" vertical="center" wrapText="1"/>
    </xf>
    <xf numFmtId="0" fontId="1" fillId="55"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55" borderId="19" xfId="0" applyFont="1" applyFill="1" applyBorder="1" applyAlignment="1">
      <alignment horizontal="left" vertical="center" wrapText="1"/>
    </xf>
    <xf numFmtId="0" fontId="1" fillId="55" borderId="19" xfId="95" applyFont="1" applyFill="1" applyBorder="1" applyAlignment="1">
      <alignment horizontal="left" vertical="center" wrapText="1"/>
    </xf>
    <xf numFmtId="0" fontId="1" fillId="55" borderId="20" xfId="95" applyFont="1" applyFill="1" applyBorder="1" applyAlignment="1">
      <alignment vertical="center" wrapText="1"/>
    </xf>
    <xf numFmtId="0" fontId="1" fillId="55" borderId="20" xfId="95" applyFont="1" applyFill="1" applyBorder="1" applyAlignment="1">
      <alignment horizontal="left" vertical="center" wrapText="1"/>
    </xf>
    <xf numFmtId="0" fontId="1" fillId="55" borderId="21" xfId="95" applyFont="1" applyFill="1" applyBorder="1" applyAlignment="1">
      <alignment horizontal="left" vertical="center" wrapText="1"/>
    </xf>
    <xf numFmtId="4" fontId="1" fillId="55" borderId="21" xfId="95" applyNumberFormat="1" applyFont="1" applyFill="1" applyBorder="1" applyAlignment="1" applyProtection="1">
      <alignment vertical="center" wrapText="1"/>
      <protection/>
    </xf>
    <xf numFmtId="14" fontId="1" fillId="55" borderId="21" xfId="95" applyNumberFormat="1" applyFont="1" applyFill="1" applyBorder="1" applyAlignment="1" applyProtection="1">
      <alignment horizontal="center" vertical="center" wrapText="1"/>
      <protection/>
    </xf>
    <xf numFmtId="0" fontId="1" fillId="55" borderId="21" xfId="95" applyNumberFormat="1" applyFont="1" applyFill="1" applyBorder="1" applyAlignment="1" applyProtection="1">
      <alignment horizontal="center" vertical="center" wrapText="1"/>
      <protection/>
    </xf>
    <xf numFmtId="0" fontId="1" fillId="55" borderId="22" xfId="95" applyFont="1" applyFill="1" applyBorder="1" applyAlignment="1">
      <alignment horizontal="left" vertical="center" wrapText="1"/>
    </xf>
    <xf numFmtId="0" fontId="4" fillId="55" borderId="0" xfId="95" applyFont="1" applyFill="1" applyAlignment="1">
      <alignment horizontal="left" vertical="center"/>
    </xf>
    <xf numFmtId="0" fontId="4" fillId="55" borderId="0" xfId="0" applyFont="1" applyFill="1" applyAlignment="1">
      <alignment vertical="center"/>
    </xf>
    <xf numFmtId="0" fontId="5" fillId="55" borderId="0" xfId="95" applyFont="1" applyFill="1" applyAlignment="1">
      <alignment vertical="center"/>
    </xf>
    <xf numFmtId="0" fontId="5" fillId="55" borderId="0" xfId="95" applyFont="1" applyFill="1" applyAlignment="1">
      <alignment horizontal="left" vertical="center"/>
    </xf>
    <xf numFmtId="0" fontId="1" fillId="55" borderId="0" xfId="95" applyFont="1" applyFill="1" applyAlignment="1">
      <alignment horizontal="left" vertical="center"/>
    </xf>
    <xf numFmtId="0" fontId="1" fillId="55" borderId="0" xfId="95" applyFont="1" applyFill="1" applyAlignment="1">
      <alignment vertical="center"/>
    </xf>
    <xf numFmtId="4" fontId="1" fillId="55" borderId="23" xfId="95" applyNumberFormat="1" applyFont="1" applyFill="1" applyBorder="1" applyAlignment="1" applyProtection="1">
      <alignment vertical="center" wrapText="1"/>
      <protection/>
    </xf>
    <xf numFmtId="14" fontId="1" fillId="55" borderId="23" xfId="95" applyNumberFormat="1" applyFont="1" applyFill="1" applyBorder="1" applyAlignment="1" applyProtection="1">
      <alignment horizontal="center" vertical="center" wrapText="1"/>
      <protection/>
    </xf>
    <xf numFmtId="0" fontId="1" fillId="55" borderId="23" xfId="95" applyNumberFormat="1" applyFont="1" applyFill="1" applyBorder="1" applyAlignment="1" applyProtection="1">
      <alignment horizontal="center" vertical="center" wrapText="1"/>
      <protection/>
    </xf>
    <xf numFmtId="4" fontId="1" fillId="55" borderId="23" xfId="95" applyNumberFormat="1" applyFont="1" applyFill="1" applyBorder="1" applyAlignment="1">
      <alignment vertical="center" wrapText="1"/>
    </xf>
    <xf numFmtId="4" fontId="1" fillId="55" borderId="19" xfId="95" applyNumberFormat="1" applyFont="1" applyFill="1" applyBorder="1" applyAlignment="1" applyProtection="1">
      <alignment vertical="center"/>
      <protection/>
    </xf>
    <xf numFmtId="4" fontId="1" fillId="55" borderId="24" xfId="95" applyNumberFormat="1" applyFont="1" applyFill="1" applyBorder="1" applyAlignment="1" applyProtection="1">
      <alignment vertical="center"/>
      <protection/>
    </xf>
    <xf numFmtId="4" fontId="1" fillId="55" borderId="23" xfId="95" applyNumberFormat="1" applyFont="1" applyFill="1" applyBorder="1" applyAlignment="1">
      <alignment horizontal="center" vertical="center"/>
    </xf>
    <xf numFmtId="4" fontId="1" fillId="55" borderId="23" xfId="95" applyNumberFormat="1" applyFont="1" applyFill="1" applyBorder="1" applyAlignment="1">
      <alignment vertical="center"/>
    </xf>
    <xf numFmtId="4" fontId="1" fillId="55" borderId="0" xfId="95" applyNumberFormat="1" applyFont="1" applyFill="1" applyBorder="1" applyAlignment="1">
      <alignment vertical="center"/>
    </xf>
    <xf numFmtId="4" fontId="1" fillId="55" borderId="0" xfId="95" applyNumberFormat="1" applyFont="1" applyFill="1" applyBorder="1" applyAlignment="1">
      <alignment vertical="center" wrapText="1"/>
    </xf>
    <xf numFmtId="0" fontId="4" fillId="55" borderId="0" xfId="95" applyNumberFormat="1" applyFont="1" applyFill="1" applyBorder="1" applyAlignment="1" applyProtection="1">
      <alignment horizontal="center" vertical="center" wrapText="1"/>
      <protection/>
    </xf>
    <xf numFmtId="0" fontId="4" fillId="0" borderId="0" xfId="0" applyFont="1" applyFill="1" applyBorder="1" applyAlignment="1">
      <alignment horizontal="center" vertical="center"/>
    </xf>
    <xf numFmtId="49" fontId="1" fillId="55" borderId="0" xfId="95" applyNumberFormat="1" applyFont="1" applyFill="1" applyBorder="1" applyAlignment="1" applyProtection="1">
      <alignment horizontal="left" vertical="center" wrapText="1"/>
      <protection/>
    </xf>
    <xf numFmtId="0" fontId="1" fillId="55" borderId="0" xfId="95" applyFont="1" applyFill="1" applyBorder="1" applyAlignment="1">
      <alignment horizontal="left" vertical="center" wrapText="1"/>
    </xf>
    <xf numFmtId="4" fontId="4" fillId="55" borderId="0" xfId="95" applyNumberFormat="1" applyFont="1" applyFill="1" applyBorder="1" applyAlignment="1" applyProtection="1">
      <alignment vertical="center"/>
      <protection/>
    </xf>
    <xf numFmtId="4" fontId="1" fillId="55" borderId="0" xfId="95" applyNumberFormat="1" applyFont="1" applyFill="1" applyBorder="1" applyAlignment="1" applyProtection="1">
      <alignment vertical="center"/>
      <protection/>
    </xf>
    <xf numFmtId="4" fontId="1" fillId="55" borderId="24" xfId="95" applyNumberFormat="1" applyFont="1" applyFill="1" applyBorder="1" applyAlignment="1" applyProtection="1">
      <alignment vertical="center" wrapText="1"/>
      <protection/>
    </xf>
    <xf numFmtId="0" fontId="1" fillId="55" borderId="19" xfId="94" applyFont="1" applyFill="1" applyBorder="1" applyAlignment="1">
      <alignment vertical="top" wrapText="1"/>
      <protection/>
    </xf>
    <xf numFmtId="0" fontId="1" fillId="55" borderId="19" xfId="94" applyFont="1" applyFill="1" applyBorder="1" applyAlignment="1">
      <alignment horizontal="left" vertical="top" wrapText="1"/>
      <protection/>
    </xf>
    <xf numFmtId="0" fontId="4" fillId="55" borderId="23" xfId="0" applyFont="1" applyFill="1" applyBorder="1" applyAlignment="1">
      <alignment horizontal="center" vertical="center" wrapText="1"/>
    </xf>
    <xf numFmtId="0" fontId="1" fillId="55" borderId="23" xfId="0" applyFont="1" applyFill="1" applyBorder="1" applyAlignment="1">
      <alignment horizontal="left" vertical="center" wrapText="1"/>
    </xf>
    <xf numFmtId="0" fontId="1" fillId="55" borderId="0" xfId="0" applyFont="1" applyFill="1" applyBorder="1" applyAlignment="1">
      <alignment horizontal="left" vertical="center" wrapText="1"/>
    </xf>
    <xf numFmtId="0" fontId="4" fillId="55" borderId="0" xfId="0" applyFont="1" applyFill="1" applyBorder="1" applyAlignment="1">
      <alignment horizontal="left" vertical="center"/>
    </xf>
    <xf numFmtId="0" fontId="4" fillId="56" borderId="20" xfId="95" applyNumberFormat="1" applyFont="1" applyFill="1" applyBorder="1" applyAlignment="1" applyProtection="1">
      <alignment horizontal="left" vertical="center" wrapText="1"/>
      <protection/>
    </xf>
    <xf numFmtId="49" fontId="4" fillId="56" borderId="25" xfId="95" applyNumberFormat="1" applyFont="1" applyFill="1" applyBorder="1" applyAlignment="1" applyProtection="1">
      <alignment horizontal="center" vertical="center" wrapText="1"/>
      <protection/>
    </xf>
    <xf numFmtId="0" fontId="4" fillId="56" borderId="25" xfId="95" applyNumberFormat="1" applyFont="1" applyFill="1" applyBorder="1" applyAlignment="1" applyProtection="1">
      <alignment horizontal="center" vertical="center" wrapText="1"/>
      <protection/>
    </xf>
    <xf numFmtId="4" fontId="4" fillId="56" borderId="25" xfId="95" applyNumberFormat="1" applyFont="1" applyFill="1" applyBorder="1" applyAlignment="1" applyProtection="1">
      <alignment horizontal="center" vertical="center" wrapText="1"/>
      <protection/>
    </xf>
    <xf numFmtId="4" fontId="4" fillId="56" borderId="26" xfId="95" applyNumberFormat="1" applyFont="1" applyFill="1" applyBorder="1" applyAlignment="1" applyProtection="1">
      <alignment horizontal="center" vertical="center" wrapText="1"/>
      <protection/>
    </xf>
    <xf numFmtId="49" fontId="4" fillId="56" borderId="25" xfId="95" applyNumberFormat="1" applyFont="1" applyFill="1" applyBorder="1" applyAlignment="1" applyProtection="1">
      <alignment horizontal="left" vertical="center" wrapText="1"/>
      <protection/>
    </xf>
    <xf numFmtId="4" fontId="4" fillId="55" borderId="0" xfId="95" applyNumberFormat="1" applyFont="1" applyFill="1" applyBorder="1" applyAlignment="1" applyProtection="1">
      <alignment vertical="center" wrapText="1"/>
      <protection/>
    </xf>
    <xf numFmtId="4" fontId="1" fillId="55" borderId="20" xfId="95" applyNumberFormat="1" applyFont="1" applyFill="1" applyBorder="1" applyAlignment="1" applyProtection="1">
      <alignment vertical="center" wrapText="1"/>
      <protection/>
    </xf>
    <xf numFmtId="4" fontId="1" fillId="55" borderId="20" xfId="95" applyNumberFormat="1" applyFont="1" applyFill="1" applyBorder="1" applyAlignment="1" applyProtection="1">
      <alignment vertical="center"/>
      <protection/>
    </xf>
    <xf numFmtId="49" fontId="1" fillId="55" borderId="19" xfId="95" applyNumberFormat="1" applyFont="1" applyFill="1" applyBorder="1" applyAlignment="1" applyProtection="1">
      <alignment vertical="center" wrapText="1"/>
      <protection/>
    </xf>
    <xf numFmtId="49" fontId="1" fillId="55" borderId="19" xfId="95" applyNumberFormat="1" applyFont="1" applyFill="1" applyBorder="1" applyAlignment="1" applyProtection="1">
      <alignment vertical="center"/>
      <protection/>
    </xf>
    <xf numFmtId="0" fontId="1" fillId="55" borderId="21" xfId="95" applyNumberFormat="1" applyFont="1" applyFill="1" applyBorder="1" applyAlignment="1" applyProtection="1">
      <alignment horizontal="left" vertical="center" wrapText="1"/>
      <protection/>
    </xf>
    <xf numFmtId="0" fontId="1" fillId="55" borderId="21" xfId="95" applyFont="1" applyFill="1" applyBorder="1" applyAlignment="1">
      <alignment vertical="center" wrapText="1"/>
    </xf>
    <xf numFmtId="4" fontId="1" fillId="55" borderId="21" xfId="95" applyNumberFormat="1" applyFont="1" applyFill="1" applyBorder="1" applyAlignment="1" applyProtection="1">
      <alignment vertical="center"/>
      <protection/>
    </xf>
    <xf numFmtId="0" fontId="1" fillId="55" borderId="23" xfId="95" applyFont="1" applyFill="1" applyBorder="1" applyAlignment="1">
      <alignment horizontal="left" vertical="center" wrapText="1"/>
    </xf>
    <xf numFmtId="0" fontId="1" fillId="55" borderId="24" xfId="95" applyFont="1" applyFill="1" applyBorder="1" applyAlignment="1">
      <alignment vertical="center" wrapText="1"/>
    </xf>
    <xf numFmtId="0" fontId="1" fillId="55" borderId="24" xfId="95" applyFont="1" applyFill="1" applyBorder="1" applyAlignment="1">
      <alignment horizontal="left" vertical="center" wrapText="1"/>
    </xf>
    <xf numFmtId="49" fontId="1" fillId="55" borderId="21" xfId="95" applyNumberFormat="1" applyFont="1" applyFill="1" applyBorder="1" applyAlignment="1" applyProtection="1">
      <alignment horizontal="left" vertical="center" wrapText="1"/>
      <protection/>
    </xf>
    <xf numFmtId="0" fontId="1" fillId="56" borderId="20" xfId="95" applyNumberFormat="1" applyFont="1" applyFill="1" applyBorder="1" applyAlignment="1" applyProtection="1">
      <alignment horizontal="left" vertical="center" wrapText="1"/>
      <protection/>
    </xf>
    <xf numFmtId="0" fontId="1" fillId="56" borderId="25" xfId="95" applyFont="1" applyFill="1" applyBorder="1" applyAlignment="1">
      <alignment horizontal="left" vertical="center" wrapText="1"/>
    </xf>
    <xf numFmtId="4" fontId="1" fillId="56" borderId="25" xfId="95" applyNumberFormat="1" applyFont="1" applyFill="1" applyBorder="1" applyAlignment="1" applyProtection="1">
      <alignment vertical="center"/>
      <protection/>
    </xf>
    <xf numFmtId="4" fontId="1" fillId="56" borderId="25" xfId="95" applyNumberFormat="1" applyFont="1" applyFill="1" applyBorder="1" applyAlignment="1" applyProtection="1">
      <alignment horizontal="center" vertical="center" wrapText="1"/>
      <protection/>
    </xf>
    <xf numFmtId="4" fontId="1" fillId="56" borderId="25" xfId="95" applyNumberFormat="1" applyFont="1" applyFill="1" applyBorder="1" applyAlignment="1" applyProtection="1">
      <alignment vertical="center" wrapText="1"/>
      <protection/>
    </xf>
    <xf numFmtId="14" fontId="1" fillId="56" borderId="25" xfId="95" applyNumberFormat="1" applyFont="1" applyFill="1" applyBorder="1" applyAlignment="1" applyProtection="1">
      <alignment horizontal="center" vertical="center" wrapText="1"/>
      <protection/>
    </xf>
    <xf numFmtId="0" fontId="1" fillId="55" borderId="23" xfId="95" applyNumberFormat="1" applyFont="1" applyFill="1" applyBorder="1" applyAlignment="1" applyProtection="1">
      <alignment horizontal="left" vertical="center" wrapText="1"/>
      <protection/>
    </xf>
    <xf numFmtId="49" fontId="1" fillId="55" borderId="23" xfId="95" applyNumberFormat="1" applyFont="1" applyFill="1" applyBorder="1" applyAlignment="1" applyProtection="1">
      <alignment horizontal="left" vertical="center" wrapText="1"/>
      <protection/>
    </xf>
    <xf numFmtId="4" fontId="1" fillId="55" borderId="23" xfId="95" applyNumberFormat="1" applyFont="1" applyFill="1" applyBorder="1" applyAlignment="1" applyProtection="1">
      <alignment vertical="center"/>
      <protection/>
    </xf>
    <xf numFmtId="0" fontId="1" fillId="55" borderId="19" xfId="0" applyFont="1" applyFill="1" applyBorder="1" applyAlignment="1">
      <alignment vertical="center" wrapText="1"/>
    </xf>
    <xf numFmtId="0" fontId="1" fillId="55" borderId="21" xfId="0" applyFont="1" applyFill="1" applyBorder="1" applyAlignment="1">
      <alignment horizontal="left" vertical="center" wrapText="1"/>
    </xf>
    <xf numFmtId="0" fontId="1" fillId="56" borderId="25" xfId="95" applyNumberFormat="1" applyFont="1" applyFill="1" applyBorder="1" applyAlignment="1" applyProtection="1">
      <alignment horizontal="left" vertical="center" wrapText="1"/>
      <protection/>
    </xf>
    <xf numFmtId="4" fontId="1" fillId="56" borderId="26" xfId="95" applyNumberFormat="1" applyFont="1" applyFill="1" applyBorder="1" applyAlignment="1" applyProtection="1">
      <alignment vertical="center" wrapText="1"/>
      <protection/>
    </xf>
    <xf numFmtId="0" fontId="1" fillId="55" borderId="22" xfId="95" applyNumberFormat="1" applyFont="1" applyFill="1" applyBorder="1" applyAlignment="1" applyProtection="1">
      <alignment horizontal="left" vertical="center" wrapText="1"/>
      <protection/>
    </xf>
    <xf numFmtId="4" fontId="1" fillId="55" borderId="19" xfId="0" applyNumberFormat="1" applyFont="1" applyFill="1" applyBorder="1" applyAlignment="1">
      <alignment vertical="center"/>
    </xf>
    <xf numFmtId="14" fontId="1" fillId="55" borderId="19" xfId="95" applyNumberFormat="1" applyFont="1" applyFill="1" applyBorder="1" applyAlignment="1" applyProtection="1">
      <alignment horizontal="center" vertical="center"/>
      <protection/>
    </xf>
    <xf numFmtId="49" fontId="1" fillId="55" borderId="20" xfId="95" applyNumberFormat="1" applyFont="1" applyFill="1" applyBorder="1" applyAlignment="1" applyProtection="1">
      <alignment vertical="center" wrapText="1"/>
      <protection/>
    </xf>
    <xf numFmtId="49" fontId="1" fillId="55" borderId="24" xfId="95" applyNumberFormat="1" applyFont="1" applyFill="1" applyBorder="1" applyAlignment="1" applyProtection="1">
      <alignment vertical="center" wrapText="1"/>
      <protection/>
    </xf>
    <xf numFmtId="49" fontId="1" fillId="55" borderId="23" xfId="95" applyNumberFormat="1" applyFont="1" applyFill="1" applyBorder="1" applyAlignment="1" applyProtection="1">
      <alignment vertical="center" wrapText="1"/>
      <protection/>
    </xf>
    <xf numFmtId="49" fontId="1" fillId="55" borderId="27" xfId="95" applyNumberFormat="1" applyFont="1" applyFill="1" applyBorder="1" applyAlignment="1" applyProtection="1">
      <alignment horizontal="left" vertical="center" wrapText="1"/>
      <protection/>
    </xf>
    <xf numFmtId="0" fontId="1" fillId="55" borderId="27" xfId="95" applyNumberFormat="1" applyFont="1" applyFill="1" applyBorder="1" applyAlignment="1" applyProtection="1">
      <alignment horizontal="left" vertical="center" wrapText="1"/>
      <protection/>
    </xf>
    <xf numFmtId="0" fontId="1" fillId="55" borderId="20" xfId="95" applyNumberFormat="1" applyFont="1" applyFill="1" applyBorder="1" applyAlignment="1" applyProtection="1">
      <alignment horizontal="left" vertical="center" wrapText="1"/>
      <protection/>
    </xf>
    <xf numFmtId="0" fontId="1" fillId="56" borderId="25" xfId="0" applyFont="1" applyFill="1" applyBorder="1" applyAlignment="1">
      <alignment horizontal="left" vertical="center" wrapText="1"/>
    </xf>
    <xf numFmtId="0" fontId="1" fillId="55" borderId="20" xfId="0" applyFont="1" applyFill="1" applyBorder="1" applyAlignment="1">
      <alignment vertical="center" wrapText="1"/>
    </xf>
    <xf numFmtId="4" fontId="1" fillId="55" borderId="0" xfId="0" applyNumberFormat="1" applyFont="1" applyFill="1" applyAlignment="1">
      <alignment vertical="center"/>
    </xf>
    <xf numFmtId="4" fontId="1" fillId="55" borderId="26" xfId="95" applyNumberFormat="1" applyFont="1" applyFill="1" applyBorder="1" applyAlignment="1" applyProtection="1">
      <alignment vertical="center" wrapText="1"/>
      <protection/>
    </xf>
    <xf numFmtId="4" fontId="1" fillId="55" borderId="28" xfId="95" applyNumberFormat="1" applyFont="1" applyFill="1" applyBorder="1" applyAlignment="1" applyProtection="1">
      <alignment vertical="center" wrapText="1"/>
      <protection/>
    </xf>
    <xf numFmtId="4" fontId="1" fillId="55" borderId="26" xfId="95" applyNumberFormat="1" applyFont="1" applyFill="1" applyBorder="1" applyAlignment="1">
      <alignment vertical="center" wrapText="1"/>
    </xf>
    <xf numFmtId="4" fontId="1" fillId="55" borderId="29" xfId="95" applyNumberFormat="1" applyFont="1" applyFill="1" applyBorder="1" applyAlignment="1" applyProtection="1">
      <alignment vertical="center" wrapText="1"/>
      <protection/>
    </xf>
    <xf numFmtId="4" fontId="1" fillId="55" borderId="26" xfId="95" applyNumberFormat="1" applyFont="1" applyFill="1" applyBorder="1" applyAlignment="1" applyProtection="1">
      <alignment vertical="center"/>
      <protection/>
    </xf>
    <xf numFmtId="4" fontId="4" fillId="56" borderId="19" xfId="95" applyNumberFormat="1" applyFont="1" applyFill="1" applyBorder="1" applyAlignment="1" applyProtection="1">
      <alignment horizontal="center" vertical="center" wrapText="1"/>
      <protection/>
    </xf>
    <xf numFmtId="4" fontId="1" fillId="56" borderId="19" xfId="95" applyNumberFormat="1" applyFont="1" applyFill="1" applyBorder="1" applyAlignment="1" applyProtection="1">
      <alignment vertical="center"/>
      <protection/>
    </xf>
    <xf numFmtId="0" fontId="1" fillId="56" borderId="19" xfId="95" applyNumberFormat="1" applyFont="1" applyFill="1" applyBorder="1" applyAlignment="1" applyProtection="1">
      <alignment horizontal="center" vertical="center" wrapText="1"/>
      <protection/>
    </xf>
    <xf numFmtId="0" fontId="4" fillId="55" borderId="30" xfId="95" applyNumberFormat="1" applyFont="1" applyFill="1" applyBorder="1" applyAlignment="1" applyProtection="1">
      <alignment horizontal="left" vertical="center" wrapText="1"/>
      <protection/>
    </xf>
    <xf numFmtId="49" fontId="4" fillId="55" borderId="31" xfId="95" applyNumberFormat="1" applyFont="1" applyFill="1" applyBorder="1" applyAlignment="1" applyProtection="1">
      <alignment horizontal="center" vertical="center" wrapText="1"/>
      <protection/>
    </xf>
    <xf numFmtId="0" fontId="4" fillId="55" borderId="31" xfId="95" applyNumberFormat="1" applyFont="1" applyFill="1" applyBorder="1" applyAlignment="1" applyProtection="1">
      <alignment horizontal="center" vertical="center" wrapText="1"/>
      <protection/>
    </xf>
    <xf numFmtId="4" fontId="4" fillId="55" borderId="31" xfId="95" applyNumberFormat="1" applyFont="1" applyFill="1" applyBorder="1" applyAlignment="1" applyProtection="1">
      <alignment horizontal="center" vertical="center" wrapText="1"/>
      <protection/>
    </xf>
    <xf numFmtId="4" fontId="4" fillId="55" borderId="32" xfId="95" applyNumberFormat="1" applyFont="1" applyFill="1" applyBorder="1" applyAlignment="1" applyProtection="1">
      <alignment horizontal="center" vertical="center" wrapText="1"/>
      <protection/>
    </xf>
    <xf numFmtId="4" fontId="1" fillId="55" borderId="33" xfId="95" applyNumberFormat="1" applyFont="1" applyFill="1" applyBorder="1" applyAlignment="1" applyProtection="1">
      <alignment vertical="center" wrapText="1"/>
      <protection/>
    </xf>
    <xf numFmtId="14" fontId="1" fillId="55" borderId="20" xfId="95" applyNumberFormat="1" applyFont="1" applyFill="1" applyBorder="1" applyAlignment="1" applyProtection="1">
      <alignment horizontal="center" vertical="center" wrapText="1"/>
      <protection/>
    </xf>
    <xf numFmtId="14" fontId="1" fillId="55" borderId="22" xfId="95" applyNumberFormat="1" applyFont="1" applyFill="1" applyBorder="1" applyAlignment="1" applyProtection="1">
      <alignment horizontal="center" vertical="center" wrapText="1"/>
      <protection/>
    </xf>
    <xf numFmtId="14" fontId="1" fillId="55" borderId="24" xfId="95" applyNumberFormat="1" applyFont="1" applyFill="1" applyBorder="1" applyAlignment="1" applyProtection="1">
      <alignment horizontal="center" vertical="center" wrapText="1"/>
      <protection/>
    </xf>
    <xf numFmtId="0" fontId="4" fillId="55" borderId="34" xfId="95" applyNumberFormat="1" applyFont="1" applyFill="1" applyBorder="1" applyAlignment="1" applyProtection="1">
      <alignment horizontal="left" vertical="center" wrapText="1"/>
      <protection/>
    </xf>
    <xf numFmtId="49" fontId="4" fillId="55" borderId="34" xfId="95" applyNumberFormat="1" applyFont="1" applyFill="1" applyBorder="1" applyAlignment="1" applyProtection="1">
      <alignment horizontal="center" vertical="center" wrapText="1"/>
      <protection/>
    </xf>
    <xf numFmtId="0" fontId="4" fillId="55" borderId="34" xfId="95" applyNumberFormat="1" applyFont="1" applyFill="1" applyBorder="1" applyAlignment="1" applyProtection="1">
      <alignment horizontal="center" vertical="center" wrapText="1"/>
      <protection/>
    </xf>
    <xf numFmtId="4" fontId="4" fillId="55" borderId="34" xfId="95" applyNumberFormat="1" applyFont="1" applyFill="1" applyBorder="1" applyAlignment="1" applyProtection="1">
      <alignment horizontal="center" vertical="center" wrapText="1"/>
      <protection/>
    </xf>
    <xf numFmtId="0" fontId="4" fillId="55" borderId="35" xfId="95" applyNumberFormat="1" applyFont="1" applyFill="1" applyBorder="1" applyAlignment="1" applyProtection="1">
      <alignment horizontal="left" vertical="center" wrapText="1"/>
      <protection/>
    </xf>
    <xf numFmtId="49" fontId="4" fillId="55" borderId="35" xfId="95" applyNumberFormat="1" applyFont="1" applyFill="1" applyBorder="1" applyAlignment="1" applyProtection="1">
      <alignment horizontal="center" vertical="center" wrapText="1"/>
      <protection/>
    </xf>
    <xf numFmtId="0" fontId="4" fillId="55" borderId="35" xfId="95" applyNumberFormat="1" applyFont="1" applyFill="1" applyBorder="1" applyAlignment="1" applyProtection="1">
      <alignment horizontal="center" vertical="center" wrapText="1"/>
      <protection/>
    </xf>
    <xf numFmtId="4" fontId="4" fillId="55" borderId="35" xfId="95" applyNumberFormat="1" applyFont="1" applyFill="1" applyBorder="1" applyAlignment="1" applyProtection="1">
      <alignment horizontal="center" vertical="center" wrapText="1"/>
      <protection/>
    </xf>
    <xf numFmtId="0" fontId="4" fillId="55" borderId="36" xfId="95" applyNumberFormat="1" applyFont="1" applyFill="1" applyBorder="1" applyAlignment="1" applyProtection="1">
      <alignment horizontal="center" vertical="center" wrapText="1"/>
      <protection/>
    </xf>
    <xf numFmtId="4" fontId="1" fillId="55" borderId="0" xfId="0" applyNumberFormat="1" applyFont="1" applyFill="1" applyBorder="1" applyAlignment="1">
      <alignment vertical="center"/>
    </xf>
    <xf numFmtId="0" fontId="1" fillId="55" borderId="0" xfId="0" applyFont="1" applyFill="1" applyBorder="1" applyAlignment="1">
      <alignment vertical="center"/>
    </xf>
    <xf numFmtId="0" fontId="1" fillId="57" borderId="19" xfId="95" applyNumberFormat="1" applyFont="1" applyFill="1" applyBorder="1" applyAlignment="1" applyProtection="1">
      <alignment horizontal="left" vertical="center" wrapText="1"/>
      <protection/>
    </xf>
    <xf numFmtId="4" fontId="1" fillId="57" borderId="19" xfId="95" applyNumberFormat="1" applyFont="1" applyFill="1" applyBorder="1" applyAlignment="1" applyProtection="1">
      <alignment vertical="center" wrapText="1"/>
      <protection/>
    </xf>
    <xf numFmtId="4" fontId="1" fillId="57" borderId="19" xfId="95" applyNumberFormat="1" applyFont="1" applyFill="1" applyBorder="1" applyAlignment="1" applyProtection="1">
      <alignment vertical="center"/>
      <protection/>
    </xf>
    <xf numFmtId="14" fontId="1" fillId="57" borderId="19" xfId="95" applyNumberFormat="1" applyFont="1" applyFill="1" applyBorder="1" applyAlignment="1" applyProtection="1">
      <alignment horizontal="center" vertical="center" wrapText="1"/>
      <protection/>
    </xf>
    <xf numFmtId="0" fontId="1" fillId="57" borderId="19" xfId="95" applyNumberFormat="1" applyFont="1" applyFill="1" applyBorder="1" applyAlignment="1" applyProtection="1">
      <alignment horizontal="center" vertical="center" wrapText="1"/>
      <protection/>
    </xf>
    <xf numFmtId="0" fontId="1" fillId="55" borderId="23" xfId="0" applyFont="1" applyFill="1" applyBorder="1" applyAlignment="1">
      <alignment vertical="center" wrapText="1"/>
    </xf>
    <xf numFmtId="0" fontId="4" fillId="55" borderId="37" xfId="95" applyNumberFormat="1" applyFont="1" applyFill="1" applyBorder="1" applyAlignment="1" applyProtection="1">
      <alignment horizontal="center" vertical="center" wrapText="1"/>
      <protection/>
    </xf>
    <xf numFmtId="4" fontId="1" fillId="55" borderId="19" xfId="0" applyNumberFormat="1" applyFont="1" applyFill="1" applyBorder="1" applyAlignment="1">
      <alignment vertical="center"/>
    </xf>
    <xf numFmtId="0" fontId="1" fillId="57" borderId="19" xfId="0" applyFont="1" applyFill="1" applyBorder="1" applyAlignment="1">
      <alignment horizontal="left" vertical="center" wrapText="1"/>
    </xf>
    <xf numFmtId="14" fontId="1" fillId="57" borderId="20" xfId="95" applyNumberFormat="1" applyFont="1" applyFill="1" applyBorder="1" applyAlignment="1" applyProtection="1">
      <alignment horizontal="center" vertical="center" wrapText="1"/>
      <protection/>
    </xf>
    <xf numFmtId="0" fontId="4" fillId="0" borderId="0" xfId="0" applyFont="1" applyFill="1" applyAlignment="1">
      <alignment horizontal="center" vertical="center"/>
    </xf>
    <xf numFmtId="0" fontId="4" fillId="0" borderId="0" xfId="0" applyFont="1" applyFill="1" applyBorder="1" applyAlignment="1">
      <alignment horizontal="center" vertical="center"/>
    </xf>
  </cellXfs>
  <cellStyles count="9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Input" xfId="87"/>
    <cellStyle name="Input 2" xfId="88"/>
    <cellStyle name="Linked Cell" xfId="89"/>
    <cellStyle name="Linked Cell 2" xfId="90"/>
    <cellStyle name="Neutral" xfId="91"/>
    <cellStyle name="Neutral 2" xfId="92"/>
    <cellStyle name="Normal 3" xfId="93"/>
    <cellStyle name="Normal 3 2" xfId="94"/>
    <cellStyle name="Normal_Sheet1" xfId="95"/>
    <cellStyle name="Note" xfId="96"/>
    <cellStyle name="Note 2" xfId="97"/>
    <cellStyle name="Output" xfId="98"/>
    <cellStyle name="Output 2" xfId="99"/>
    <cellStyle name="Percent" xfId="100"/>
    <cellStyle name="Title" xfId="101"/>
    <cellStyle name="Title 2" xfId="102"/>
    <cellStyle name="Total" xfId="103"/>
    <cellStyle name="Total 2" xfId="104"/>
    <cellStyle name="Warning Text" xfId="105"/>
    <cellStyle name="Warning Text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747"/>
  <sheetViews>
    <sheetView tabSelected="1" workbookViewId="0" topLeftCell="A39">
      <selection activeCell="A41" sqref="A41:I43"/>
    </sheetView>
  </sheetViews>
  <sheetFormatPr defaultColWidth="9.140625" defaultRowHeight="14.25" customHeight="1"/>
  <cols>
    <col min="1" max="1" width="4.140625" style="1" customWidth="1"/>
    <col min="2" max="2" width="30.7109375" style="3" customWidth="1"/>
    <col min="3" max="3" width="32.7109375" style="1" customWidth="1"/>
    <col min="4" max="4" width="13.57421875" style="3" customWidth="1"/>
    <col min="5" max="5" width="19.140625" style="3" customWidth="1"/>
    <col min="6" max="6" width="10.00390625" style="2" customWidth="1"/>
    <col min="7" max="7" width="10.7109375" style="2" customWidth="1"/>
    <col min="8" max="8" width="13.7109375" style="2" customWidth="1"/>
    <col min="9" max="9" width="15.421875" style="3" customWidth="1"/>
    <col min="10" max="10" width="11.28125" style="3" bestFit="1" customWidth="1"/>
    <col min="11" max="11" width="10.57421875" style="3" customWidth="1"/>
    <col min="12" max="16384" width="9.140625" style="3" customWidth="1"/>
  </cols>
  <sheetData>
    <row r="1" spans="1:9" ht="14.25" customHeight="1">
      <c r="A1" s="8"/>
      <c r="B1" s="4" t="s">
        <v>0</v>
      </c>
      <c r="C1" s="9"/>
      <c r="D1" s="10"/>
      <c r="E1" s="10"/>
      <c r="F1" s="30" t="s">
        <v>167</v>
      </c>
      <c r="G1" s="11"/>
      <c r="H1" s="11"/>
      <c r="I1" s="7"/>
    </row>
    <row r="2" spans="1:9" ht="14.25" customHeight="1">
      <c r="A2" s="8"/>
      <c r="B2" s="7"/>
      <c r="C2" s="12"/>
      <c r="D2" s="7"/>
      <c r="E2" s="7"/>
      <c r="F2" s="5" t="s">
        <v>4</v>
      </c>
      <c r="G2" s="11"/>
      <c r="H2" s="11"/>
      <c r="I2" s="7"/>
    </row>
    <row r="3" spans="1:9" ht="14.25" customHeight="1">
      <c r="A3" s="8"/>
      <c r="B3" s="7"/>
      <c r="C3" s="14"/>
      <c r="D3" s="7"/>
      <c r="E3" s="5" t="s">
        <v>186</v>
      </c>
      <c r="F3" s="5"/>
      <c r="G3" s="5"/>
      <c r="H3" s="11"/>
      <c r="I3" s="7"/>
    </row>
    <row r="4" spans="1:9" ht="14.25" customHeight="1">
      <c r="A4" s="8"/>
      <c r="B4" s="7"/>
      <c r="C4" s="7"/>
      <c r="D4" s="7"/>
      <c r="E4" s="5"/>
      <c r="F4" s="168"/>
      <c r="G4" s="168"/>
      <c r="H4" s="11"/>
      <c r="I4" s="7"/>
    </row>
    <row r="5" spans="1:9" ht="14.25" customHeight="1">
      <c r="A5" s="8"/>
      <c r="B5" s="4" t="s">
        <v>179</v>
      </c>
      <c r="C5" s="8"/>
      <c r="D5" s="13"/>
      <c r="E5" s="4" t="s">
        <v>216</v>
      </c>
      <c r="F5" s="5"/>
      <c r="G5" s="11"/>
      <c r="H5" s="11"/>
      <c r="I5" s="7"/>
    </row>
    <row r="6" spans="1:9" ht="14.25" customHeight="1">
      <c r="A6" s="8"/>
      <c r="B6" s="4" t="s">
        <v>2</v>
      </c>
      <c r="C6" s="8"/>
      <c r="D6" s="7"/>
      <c r="E6" s="7"/>
      <c r="F6" s="5"/>
      <c r="G6" s="11"/>
      <c r="H6" s="11"/>
      <c r="I6" s="7"/>
    </row>
    <row r="7" spans="1:9" ht="14.25" customHeight="1">
      <c r="A7" s="8"/>
      <c r="B7" s="8"/>
      <c r="C7" s="15"/>
      <c r="D7" s="7"/>
      <c r="E7" s="13"/>
      <c r="F7" s="5"/>
      <c r="G7" s="11"/>
      <c r="H7" s="11"/>
      <c r="I7" s="7"/>
    </row>
    <row r="8" spans="1:9" ht="14.25" customHeight="1">
      <c r="A8" s="8"/>
      <c r="B8" s="8">
        <v>1.2</v>
      </c>
      <c r="C8" s="8"/>
      <c r="D8" s="7"/>
      <c r="E8" s="13"/>
      <c r="F8" s="11"/>
      <c r="G8" s="11"/>
      <c r="H8" s="11"/>
      <c r="I8" s="7"/>
    </row>
    <row r="9" spans="1:9" ht="14.25" customHeight="1">
      <c r="A9" s="169" t="s">
        <v>191</v>
      </c>
      <c r="B9" s="169"/>
      <c r="C9" s="169"/>
      <c r="D9" s="169"/>
      <c r="E9" s="169"/>
      <c r="F9" s="169"/>
      <c r="G9" s="169"/>
      <c r="H9" s="169"/>
      <c r="I9" s="7"/>
    </row>
    <row r="10" spans="1:9" ht="14.25" customHeight="1" thickBot="1">
      <c r="A10" s="75"/>
      <c r="B10" s="75"/>
      <c r="C10" s="75" t="s">
        <v>219</v>
      </c>
      <c r="D10" s="7"/>
      <c r="E10" s="75"/>
      <c r="F10" s="75"/>
      <c r="G10" s="75"/>
      <c r="H10" s="75"/>
      <c r="I10" s="7"/>
    </row>
    <row r="11" spans="1:9" s="6" customFormat="1" ht="107.25" customHeight="1">
      <c r="A11" s="147" t="s">
        <v>1</v>
      </c>
      <c r="B11" s="148" t="s">
        <v>188</v>
      </c>
      <c r="C11" s="149" t="s">
        <v>3</v>
      </c>
      <c r="D11" s="150" t="s">
        <v>189</v>
      </c>
      <c r="E11" s="149" t="s">
        <v>206</v>
      </c>
      <c r="F11" s="149" t="s">
        <v>207</v>
      </c>
      <c r="G11" s="149" t="s">
        <v>208</v>
      </c>
      <c r="H11" s="149" t="s">
        <v>213</v>
      </c>
      <c r="I11" s="150" t="s">
        <v>214</v>
      </c>
    </row>
    <row r="12" spans="1:9" ht="18" customHeight="1">
      <c r="A12" s="87"/>
      <c r="B12" s="88" t="s">
        <v>221</v>
      </c>
      <c r="C12" s="89"/>
      <c r="D12" s="90"/>
      <c r="E12" s="89"/>
      <c r="F12" s="89"/>
      <c r="G12" s="89"/>
      <c r="H12" s="89"/>
      <c r="I12" s="135"/>
    </row>
    <row r="13" spans="1:11" s="6" customFormat="1" ht="36">
      <c r="A13" s="19">
        <v>1</v>
      </c>
      <c r="B13" s="96" t="s">
        <v>209</v>
      </c>
      <c r="C13" s="97" t="s">
        <v>5</v>
      </c>
      <c r="D13" s="95">
        <v>77500</v>
      </c>
      <c r="E13" s="94" t="s">
        <v>192</v>
      </c>
      <c r="F13" s="18">
        <v>42536</v>
      </c>
      <c r="G13" s="144">
        <v>42735</v>
      </c>
      <c r="H13" s="17" t="s">
        <v>211</v>
      </c>
      <c r="I13" s="68">
        <f>D13*1.2</f>
        <v>93000</v>
      </c>
      <c r="J13" s="129"/>
      <c r="K13" s="129"/>
    </row>
    <row r="14" spans="1:11" s="6" customFormat="1" ht="22.5" customHeight="1">
      <c r="A14" s="19">
        <v>2</v>
      </c>
      <c r="B14" s="20" t="s">
        <v>6</v>
      </c>
      <c r="C14" s="19" t="s">
        <v>7</v>
      </c>
      <c r="D14" s="69">
        <v>263333.33</v>
      </c>
      <c r="E14" s="16" t="s">
        <v>183</v>
      </c>
      <c r="F14" s="18">
        <v>42485</v>
      </c>
      <c r="G14" s="144" t="s">
        <v>200</v>
      </c>
      <c r="H14" s="17" t="s">
        <v>211</v>
      </c>
      <c r="I14" s="68">
        <v>10000</v>
      </c>
      <c r="J14" s="129"/>
      <c r="K14" s="129"/>
    </row>
    <row r="15" spans="1:11" s="6" customFormat="1" ht="48">
      <c r="A15" s="19">
        <v>3</v>
      </c>
      <c r="B15" s="21" t="s">
        <v>12</v>
      </c>
      <c r="C15" s="19" t="s">
        <v>13</v>
      </c>
      <c r="D15" s="68">
        <f>191728.67+3540625</f>
        <v>3732353.67</v>
      </c>
      <c r="E15" s="16" t="s">
        <v>195</v>
      </c>
      <c r="F15" s="18">
        <v>42384</v>
      </c>
      <c r="G15" s="144">
        <v>42521</v>
      </c>
      <c r="H15" s="17" t="s">
        <v>211</v>
      </c>
      <c r="I15" s="68">
        <v>230074.4</v>
      </c>
      <c r="J15" s="129"/>
      <c r="K15" s="129"/>
    </row>
    <row r="16" spans="1:11" s="6" customFormat="1" ht="48">
      <c r="A16" s="19">
        <v>4</v>
      </c>
      <c r="B16" s="21" t="s">
        <v>14</v>
      </c>
      <c r="C16" s="19" t="s">
        <v>15</v>
      </c>
      <c r="D16" s="68">
        <f>89604.67+1528125</f>
        <v>1617729.67</v>
      </c>
      <c r="E16" s="16" t="s">
        <v>195</v>
      </c>
      <c r="F16" s="18">
        <v>42384</v>
      </c>
      <c r="G16" s="144">
        <v>42521</v>
      </c>
      <c r="H16" s="17" t="s">
        <v>211</v>
      </c>
      <c r="I16" s="68">
        <v>107525.6</v>
      </c>
      <c r="J16" s="129"/>
      <c r="K16" s="129"/>
    </row>
    <row r="17" spans="1:11" s="22" customFormat="1" ht="36">
      <c r="A17" s="19">
        <v>5</v>
      </c>
      <c r="B17" s="21" t="s">
        <v>117</v>
      </c>
      <c r="C17" s="50" t="s">
        <v>118</v>
      </c>
      <c r="D17" s="68">
        <v>105610.47</v>
      </c>
      <c r="E17" s="16" t="s">
        <v>196</v>
      </c>
      <c r="F17" s="18">
        <v>42370</v>
      </c>
      <c r="G17" s="144">
        <v>42735</v>
      </c>
      <c r="H17" s="17" t="s">
        <v>211</v>
      </c>
      <c r="I17" s="68">
        <v>126732.56</v>
      </c>
      <c r="J17" s="129"/>
      <c r="K17" s="129"/>
    </row>
    <row r="18" spans="1:11" s="22" customFormat="1" ht="36">
      <c r="A18" s="19">
        <v>6</v>
      </c>
      <c r="B18" s="50" t="s">
        <v>142</v>
      </c>
      <c r="C18" s="52" t="s">
        <v>116</v>
      </c>
      <c r="D18" s="68">
        <v>150000</v>
      </c>
      <c r="E18" s="16" t="s">
        <v>196</v>
      </c>
      <c r="F18" s="18">
        <v>42485</v>
      </c>
      <c r="G18" s="144">
        <v>42552</v>
      </c>
      <c r="H18" s="17" t="s">
        <v>211</v>
      </c>
      <c r="I18" s="68">
        <v>180000</v>
      </c>
      <c r="J18" s="129"/>
      <c r="K18" s="129"/>
    </row>
    <row r="19" spans="1:11" s="22" customFormat="1" ht="36">
      <c r="A19" s="19">
        <v>7</v>
      </c>
      <c r="B19" s="102" t="s">
        <v>210</v>
      </c>
      <c r="C19" s="103" t="s">
        <v>139</v>
      </c>
      <c r="D19" s="68">
        <v>210250.82</v>
      </c>
      <c r="E19" s="16" t="s">
        <v>196</v>
      </c>
      <c r="F19" s="18">
        <v>42485</v>
      </c>
      <c r="G19" s="144">
        <v>42735</v>
      </c>
      <c r="H19" s="17" t="s">
        <v>211</v>
      </c>
      <c r="I19" s="68">
        <v>252300.98</v>
      </c>
      <c r="J19" s="129"/>
      <c r="K19" s="129"/>
    </row>
    <row r="20" spans="1:11" s="22" customFormat="1" ht="36">
      <c r="A20" s="19">
        <v>8</v>
      </c>
      <c r="B20" s="51" t="s">
        <v>140</v>
      </c>
      <c r="C20" s="52" t="s">
        <v>141</v>
      </c>
      <c r="D20" s="68">
        <v>41666.67</v>
      </c>
      <c r="E20" s="16" t="s">
        <v>196</v>
      </c>
      <c r="F20" s="18">
        <v>42485</v>
      </c>
      <c r="G20" s="144">
        <v>42735</v>
      </c>
      <c r="H20" s="17" t="s">
        <v>211</v>
      </c>
      <c r="I20" s="68">
        <v>50000</v>
      </c>
      <c r="J20" s="129"/>
      <c r="K20" s="129"/>
    </row>
    <row r="21" spans="1:11" s="6" customFormat="1" ht="36">
      <c r="A21" s="19">
        <v>9</v>
      </c>
      <c r="B21" s="50" t="s">
        <v>143</v>
      </c>
      <c r="C21" s="52" t="s">
        <v>144</v>
      </c>
      <c r="D21" s="68">
        <v>1333333.33</v>
      </c>
      <c r="E21" s="16" t="s">
        <v>231</v>
      </c>
      <c r="F21" s="18">
        <v>42536</v>
      </c>
      <c r="G21" s="144">
        <v>42644</v>
      </c>
      <c r="H21" s="17" t="s">
        <v>211</v>
      </c>
      <c r="I21" s="68">
        <v>1600000</v>
      </c>
      <c r="J21" s="129"/>
      <c r="K21" s="129"/>
    </row>
    <row r="22" spans="1:11" s="6" customFormat="1" ht="36">
      <c r="A22" s="19">
        <v>10</v>
      </c>
      <c r="B22" s="50" t="s">
        <v>145</v>
      </c>
      <c r="C22" s="52" t="s">
        <v>146</v>
      </c>
      <c r="D22" s="68">
        <v>141666.67</v>
      </c>
      <c r="E22" s="16" t="s">
        <v>196</v>
      </c>
      <c r="F22" s="18">
        <v>42485</v>
      </c>
      <c r="G22" s="144">
        <v>42735</v>
      </c>
      <c r="H22" s="17" t="s">
        <v>211</v>
      </c>
      <c r="I22" s="68">
        <v>170000</v>
      </c>
      <c r="J22" s="129"/>
      <c r="K22" s="129"/>
    </row>
    <row r="23" spans="1:11" s="6" customFormat="1" ht="36">
      <c r="A23" s="19">
        <v>11</v>
      </c>
      <c r="B23" s="50" t="s">
        <v>212</v>
      </c>
      <c r="C23" s="52" t="s">
        <v>106</v>
      </c>
      <c r="D23" s="68">
        <v>192416.67</v>
      </c>
      <c r="E23" s="16" t="s">
        <v>196</v>
      </c>
      <c r="F23" s="18">
        <v>42485</v>
      </c>
      <c r="G23" s="144">
        <v>42735</v>
      </c>
      <c r="H23" s="17" t="s">
        <v>211</v>
      </c>
      <c r="I23" s="68">
        <v>230900</v>
      </c>
      <c r="J23" s="129"/>
      <c r="K23" s="129"/>
    </row>
    <row r="24" spans="1:11" s="6" customFormat="1" ht="36">
      <c r="A24" s="19">
        <v>12</v>
      </c>
      <c r="B24" s="51" t="s">
        <v>107</v>
      </c>
      <c r="C24" s="50" t="s">
        <v>106</v>
      </c>
      <c r="D24" s="68">
        <v>6250</v>
      </c>
      <c r="E24" s="16" t="s">
        <v>196</v>
      </c>
      <c r="F24" s="18">
        <v>42370</v>
      </c>
      <c r="G24" s="144">
        <v>42735</v>
      </c>
      <c r="H24" s="17" t="s">
        <v>211</v>
      </c>
      <c r="I24" s="68">
        <v>7500</v>
      </c>
      <c r="J24" s="129"/>
      <c r="K24" s="129"/>
    </row>
    <row r="25" spans="1:11" s="6" customFormat="1" ht="36">
      <c r="A25" s="19">
        <v>13</v>
      </c>
      <c r="B25" s="53" t="s">
        <v>147</v>
      </c>
      <c r="C25" s="57" t="s">
        <v>148</v>
      </c>
      <c r="D25" s="68">
        <v>229916.67</v>
      </c>
      <c r="E25" s="16" t="s">
        <v>196</v>
      </c>
      <c r="F25" s="18">
        <v>42485</v>
      </c>
      <c r="G25" s="145">
        <v>42735</v>
      </c>
      <c r="H25" s="17" t="s">
        <v>211</v>
      </c>
      <c r="I25" s="68">
        <v>275900</v>
      </c>
      <c r="J25" s="129"/>
      <c r="K25" s="129"/>
    </row>
    <row r="26" spans="1:11" s="6" customFormat="1" ht="36">
      <c r="A26" s="19">
        <v>14</v>
      </c>
      <c r="B26" s="20" t="s">
        <v>159</v>
      </c>
      <c r="C26" s="19" t="s">
        <v>160</v>
      </c>
      <c r="D26" s="69">
        <v>8333.33</v>
      </c>
      <c r="E26" s="16" t="s">
        <v>196</v>
      </c>
      <c r="F26" s="18">
        <v>42485</v>
      </c>
      <c r="G26" s="144">
        <v>42735</v>
      </c>
      <c r="H26" s="17" t="s">
        <v>211</v>
      </c>
      <c r="I26" s="68">
        <v>10000</v>
      </c>
      <c r="J26" s="129"/>
      <c r="K26" s="129"/>
    </row>
    <row r="27" spans="1:11" s="6" customFormat="1" ht="48">
      <c r="A27" s="19">
        <v>15</v>
      </c>
      <c r="B27" s="104" t="s">
        <v>182</v>
      </c>
      <c r="C27" s="53" t="s">
        <v>239</v>
      </c>
      <c r="D27" s="100">
        <f>I27/1.2</f>
        <v>11232000</v>
      </c>
      <c r="E27" s="16" t="s">
        <v>196</v>
      </c>
      <c r="F27" s="55">
        <v>42583</v>
      </c>
      <c r="G27" s="145">
        <v>42735</v>
      </c>
      <c r="H27" s="17" t="s">
        <v>211</v>
      </c>
      <c r="I27" s="68">
        <v>13478400</v>
      </c>
      <c r="J27" s="129"/>
      <c r="K27" s="129"/>
    </row>
    <row r="28" spans="1:11" s="6" customFormat="1" ht="48">
      <c r="A28" s="19">
        <v>16</v>
      </c>
      <c r="B28" s="21" t="s">
        <v>244</v>
      </c>
      <c r="C28" s="50" t="s">
        <v>245</v>
      </c>
      <c r="D28" s="68">
        <v>527225</v>
      </c>
      <c r="E28" s="16" t="s">
        <v>233</v>
      </c>
      <c r="F28" s="18">
        <v>42644</v>
      </c>
      <c r="G28" s="145">
        <v>42735</v>
      </c>
      <c r="H28" s="17" t="s">
        <v>211</v>
      </c>
      <c r="I28" s="68">
        <v>75000</v>
      </c>
      <c r="J28" s="129"/>
      <c r="K28" s="129"/>
    </row>
    <row r="29" spans="1:11" s="6" customFormat="1" ht="12">
      <c r="A29" s="105"/>
      <c r="B29" s="92" t="s">
        <v>222</v>
      </c>
      <c r="C29" s="106"/>
      <c r="D29" s="107"/>
      <c r="E29" s="108"/>
      <c r="F29" s="110"/>
      <c r="G29" s="110"/>
      <c r="H29" s="137"/>
      <c r="I29" s="136"/>
      <c r="J29" s="129"/>
      <c r="K29" s="129"/>
    </row>
    <row r="30" spans="1:11" s="6" customFormat="1" ht="48">
      <c r="A30" s="111">
        <v>17</v>
      </c>
      <c r="B30" s="112" t="s">
        <v>193</v>
      </c>
      <c r="C30" s="111" t="s">
        <v>24</v>
      </c>
      <c r="D30" s="113">
        <v>150000</v>
      </c>
      <c r="E30" s="64" t="s">
        <v>195</v>
      </c>
      <c r="F30" s="65">
        <v>42539</v>
      </c>
      <c r="G30" s="146">
        <v>42735</v>
      </c>
      <c r="H30" s="17" t="s">
        <v>211</v>
      </c>
      <c r="I30" s="16">
        <v>0</v>
      </c>
      <c r="J30" s="129"/>
      <c r="K30" s="129"/>
    </row>
    <row r="31" spans="1:11" s="6" customFormat="1" ht="48">
      <c r="A31" s="19">
        <v>18</v>
      </c>
      <c r="B31" s="21" t="s">
        <v>194</v>
      </c>
      <c r="C31" s="19" t="s">
        <v>25</v>
      </c>
      <c r="D31" s="113">
        <v>750000</v>
      </c>
      <c r="E31" s="16" t="s">
        <v>195</v>
      </c>
      <c r="F31" s="18">
        <v>42539</v>
      </c>
      <c r="G31" s="144">
        <v>42735</v>
      </c>
      <c r="H31" s="17" t="s">
        <v>211</v>
      </c>
      <c r="I31" s="16">
        <v>0</v>
      </c>
      <c r="J31" s="129"/>
      <c r="K31" s="129"/>
    </row>
    <row r="32" spans="1:11" s="6" customFormat="1" ht="36">
      <c r="A32" s="111">
        <v>19</v>
      </c>
      <c r="B32" s="49" t="s">
        <v>28</v>
      </c>
      <c r="C32" s="49" t="s">
        <v>29</v>
      </c>
      <c r="D32" s="68">
        <v>137950</v>
      </c>
      <c r="E32" s="80" t="s">
        <v>192</v>
      </c>
      <c r="F32" s="18">
        <v>42370</v>
      </c>
      <c r="G32" s="144">
        <v>42735</v>
      </c>
      <c r="H32" s="17" t="s">
        <v>211</v>
      </c>
      <c r="I32" s="68">
        <v>165540</v>
      </c>
      <c r="J32" s="129"/>
      <c r="K32" s="129"/>
    </row>
    <row r="33" spans="1:11" s="6" customFormat="1" ht="12">
      <c r="A33" s="19">
        <v>20</v>
      </c>
      <c r="B33" s="111" t="s">
        <v>30</v>
      </c>
      <c r="C33" s="111" t="s">
        <v>31</v>
      </c>
      <c r="D33" s="113">
        <v>167666.67</v>
      </c>
      <c r="E33" s="16" t="s">
        <v>158</v>
      </c>
      <c r="F33" s="18">
        <v>42409</v>
      </c>
      <c r="G33" s="144">
        <v>42490</v>
      </c>
      <c r="H33" s="17" t="s">
        <v>211</v>
      </c>
      <c r="I33" s="68">
        <v>201200</v>
      </c>
      <c r="J33" s="129"/>
      <c r="K33" s="129"/>
    </row>
    <row r="34" spans="1:11" s="6" customFormat="1" ht="12">
      <c r="A34" s="111">
        <v>21</v>
      </c>
      <c r="B34" s="98" t="s">
        <v>32</v>
      </c>
      <c r="C34" s="98" t="s">
        <v>33</v>
      </c>
      <c r="D34" s="113">
        <v>16666.67</v>
      </c>
      <c r="E34" s="16" t="s">
        <v>158</v>
      </c>
      <c r="F34" s="18">
        <v>42409</v>
      </c>
      <c r="G34" s="145">
        <v>42490</v>
      </c>
      <c r="H34" s="17" t="s">
        <v>211</v>
      </c>
      <c r="I34" s="68">
        <v>20000</v>
      </c>
      <c r="J34" s="129"/>
      <c r="K34" s="129"/>
    </row>
    <row r="35" spans="1:11" s="6" customFormat="1" ht="36">
      <c r="A35" s="19">
        <v>22</v>
      </c>
      <c r="B35" s="21" t="s">
        <v>170</v>
      </c>
      <c r="C35" s="19" t="s">
        <v>39</v>
      </c>
      <c r="D35" s="68">
        <f>922901.28/1.2</f>
        <v>769084.4</v>
      </c>
      <c r="E35" s="16" t="s">
        <v>169</v>
      </c>
      <c r="F35" s="18">
        <v>42370</v>
      </c>
      <c r="G35" s="144">
        <v>42409</v>
      </c>
      <c r="H35" s="17" t="s">
        <v>228</v>
      </c>
      <c r="I35" s="68">
        <v>394036.22</v>
      </c>
      <c r="J35" s="129"/>
      <c r="K35" s="129"/>
    </row>
    <row r="36" spans="1:11" s="6" customFormat="1" ht="36">
      <c r="A36" s="111">
        <v>23</v>
      </c>
      <c r="B36" s="49" t="s">
        <v>53</v>
      </c>
      <c r="C36" s="49" t="s">
        <v>54</v>
      </c>
      <c r="D36" s="68">
        <f>259654.42+19737.42+304160.34+37500</f>
        <v>621052.18</v>
      </c>
      <c r="E36" s="16" t="s">
        <v>196</v>
      </c>
      <c r="F36" s="18">
        <v>42387</v>
      </c>
      <c r="G36" s="144">
        <v>42735</v>
      </c>
      <c r="H36" s="17" t="s">
        <v>211</v>
      </c>
      <c r="I36" s="68">
        <v>311585.3</v>
      </c>
      <c r="J36" s="129"/>
      <c r="K36" s="129"/>
    </row>
    <row r="37" spans="1:11" s="6" customFormat="1" ht="36">
      <c r="A37" s="158">
        <v>24</v>
      </c>
      <c r="B37" s="166" t="s">
        <v>60</v>
      </c>
      <c r="C37" s="166" t="s">
        <v>61</v>
      </c>
      <c r="D37" s="160">
        <v>663836.32</v>
      </c>
      <c r="E37" s="159" t="s">
        <v>196</v>
      </c>
      <c r="F37" s="161">
        <v>42370</v>
      </c>
      <c r="G37" s="167">
        <v>42735</v>
      </c>
      <c r="H37" s="162" t="s">
        <v>211</v>
      </c>
      <c r="I37" s="160">
        <v>165000</v>
      </c>
      <c r="J37" s="129"/>
      <c r="K37" s="129"/>
    </row>
    <row r="38" spans="1:11" s="6" customFormat="1" ht="36">
      <c r="A38" s="111">
        <v>25</v>
      </c>
      <c r="B38" s="21" t="s">
        <v>62</v>
      </c>
      <c r="C38" s="19" t="s">
        <v>63</v>
      </c>
      <c r="D38" s="68">
        <f>75000+236000</f>
        <v>311000</v>
      </c>
      <c r="E38" s="16" t="s">
        <v>196</v>
      </c>
      <c r="F38" s="18">
        <v>42370</v>
      </c>
      <c r="G38" s="144">
        <v>42735</v>
      </c>
      <c r="H38" s="17" t="s">
        <v>211</v>
      </c>
      <c r="I38" s="68">
        <v>90000</v>
      </c>
      <c r="J38" s="129"/>
      <c r="K38" s="129"/>
    </row>
    <row r="39" spans="1:11" s="6" customFormat="1" ht="36">
      <c r="A39" s="19">
        <v>26</v>
      </c>
      <c r="B39" s="128" t="s">
        <v>185</v>
      </c>
      <c r="C39" s="114" t="s">
        <v>184</v>
      </c>
      <c r="D39" s="68">
        <v>26666.67</v>
      </c>
      <c r="E39" s="94" t="s">
        <v>233</v>
      </c>
      <c r="F39" s="18">
        <v>42522</v>
      </c>
      <c r="G39" s="144">
        <v>42597</v>
      </c>
      <c r="H39" s="17" t="s">
        <v>211</v>
      </c>
      <c r="I39" s="68">
        <v>32000</v>
      </c>
      <c r="J39" s="129"/>
      <c r="K39" s="129"/>
    </row>
    <row r="40" spans="1:11" s="6" customFormat="1" ht="192">
      <c r="A40" s="111">
        <v>27</v>
      </c>
      <c r="B40" s="81" t="s">
        <v>164</v>
      </c>
      <c r="C40" s="82" t="s">
        <v>165</v>
      </c>
      <c r="D40" s="68">
        <v>132090</v>
      </c>
      <c r="E40" s="80" t="s">
        <v>192</v>
      </c>
      <c r="F40" s="18">
        <v>42430</v>
      </c>
      <c r="G40" s="144">
        <v>42735</v>
      </c>
      <c r="H40" s="17" t="s">
        <v>211</v>
      </c>
      <c r="I40" s="68">
        <v>158508</v>
      </c>
      <c r="J40" s="129"/>
      <c r="K40" s="129"/>
    </row>
    <row r="41" spans="1:11" s="6" customFormat="1" ht="60">
      <c r="A41" s="19">
        <v>28</v>
      </c>
      <c r="B41" s="49" t="s">
        <v>49</v>
      </c>
      <c r="C41" s="19" t="s">
        <v>50</v>
      </c>
      <c r="D41" s="68">
        <v>279000</v>
      </c>
      <c r="E41" s="16" t="s">
        <v>196</v>
      </c>
      <c r="F41" s="18">
        <v>42597</v>
      </c>
      <c r="G41" s="144">
        <v>42689</v>
      </c>
      <c r="H41" s="17" t="s">
        <v>211</v>
      </c>
      <c r="I41" s="68">
        <v>0</v>
      </c>
      <c r="J41" s="129"/>
      <c r="K41" s="129"/>
    </row>
    <row r="42" spans="1:11" s="6" customFormat="1" ht="60">
      <c r="A42" s="111">
        <v>29</v>
      </c>
      <c r="B42" s="49" t="s">
        <v>51</v>
      </c>
      <c r="C42" s="19" t="s">
        <v>50</v>
      </c>
      <c r="D42" s="68">
        <v>279000</v>
      </c>
      <c r="E42" s="16" t="s">
        <v>196</v>
      </c>
      <c r="F42" s="18">
        <v>42597</v>
      </c>
      <c r="G42" s="144">
        <v>42689</v>
      </c>
      <c r="H42" s="17" t="s">
        <v>211</v>
      </c>
      <c r="I42" s="68">
        <v>0</v>
      </c>
      <c r="J42" s="129"/>
      <c r="K42" s="129"/>
    </row>
    <row r="43" spans="1:11" s="6" customFormat="1" ht="48">
      <c r="A43" s="19">
        <v>30</v>
      </c>
      <c r="B43" s="49" t="s">
        <v>52</v>
      </c>
      <c r="C43" s="19" t="s">
        <v>50</v>
      </c>
      <c r="D43" s="68">
        <v>465000</v>
      </c>
      <c r="E43" s="16" t="s">
        <v>196</v>
      </c>
      <c r="F43" s="18">
        <v>42597</v>
      </c>
      <c r="G43" s="144">
        <v>42689</v>
      </c>
      <c r="H43" s="17" t="s">
        <v>211</v>
      </c>
      <c r="I43" s="68">
        <v>0</v>
      </c>
      <c r="J43" s="129"/>
      <c r="K43" s="129"/>
    </row>
    <row r="44" spans="1:11" s="6" customFormat="1" ht="36">
      <c r="A44" s="111">
        <v>31</v>
      </c>
      <c r="B44" s="115" t="s">
        <v>55</v>
      </c>
      <c r="C44" s="115" t="s">
        <v>56</v>
      </c>
      <c r="D44" s="100">
        <f>33475.33+227160</f>
        <v>260635.33000000002</v>
      </c>
      <c r="E44" s="143" t="s">
        <v>192</v>
      </c>
      <c r="F44" s="55">
        <v>42387</v>
      </c>
      <c r="G44" s="145">
        <v>42422</v>
      </c>
      <c r="H44" s="56" t="s">
        <v>211</v>
      </c>
      <c r="I44" s="54">
        <v>40170.4</v>
      </c>
      <c r="J44" s="129"/>
      <c r="K44" s="129"/>
    </row>
    <row r="45" spans="1:11" s="157" customFormat="1" ht="36">
      <c r="A45" s="19">
        <v>32</v>
      </c>
      <c r="B45" s="49" t="s">
        <v>236</v>
      </c>
      <c r="C45" s="49" t="s">
        <v>235</v>
      </c>
      <c r="D45" s="68">
        <v>22250</v>
      </c>
      <c r="E45" s="16" t="s">
        <v>192</v>
      </c>
      <c r="F45" s="18">
        <v>42597</v>
      </c>
      <c r="G45" s="18">
        <v>42735</v>
      </c>
      <c r="H45" s="17" t="s">
        <v>211</v>
      </c>
      <c r="I45" s="16">
        <f>D45*1.2</f>
        <v>26700</v>
      </c>
      <c r="J45" s="156"/>
      <c r="K45" s="156"/>
    </row>
    <row r="46" spans="1:9" s="6" customFormat="1" ht="39.75" customHeight="1">
      <c r="A46" s="111">
        <v>33</v>
      </c>
      <c r="B46" s="96" t="s">
        <v>70</v>
      </c>
      <c r="C46" s="19" t="s">
        <v>71</v>
      </c>
      <c r="D46" s="68">
        <f>101234.4+1088640</f>
        <v>1189874.4</v>
      </c>
      <c r="E46" s="16" t="s">
        <v>192</v>
      </c>
      <c r="F46" s="18">
        <v>42614</v>
      </c>
      <c r="G46" s="18">
        <v>42704</v>
      </c>
      <c r="H46" s="17" t="s">
        <v>211</v>
      </c>
      <c r="I46" s="134">
        <v>121481.28</v>
      </c>
    </row>
    <row r="47" spans="1:9" s="6" customFormat="1" ht="23.25" customHeight="1">
      <c r="A47" s="19">
        <v>34</v>
      </c>
      <c r="B47" s="21" t="s">
        <v>10</v>
      </c>
      <c r="C47" s="19" t="s">
        <v>11</v>
      </c>
      <c r="D47" s="68">
        <f>42559.73+55389.6</f>
        <v>97949.33</v>
      </c>
      <c r="E47" s="16" t="s">
        <v>192</v>
      </c>
      <c r="F47" s="18">
        <v>42614</v>
      </c>
      <c r="G47" s="18">
        <v>42704</v>
      </c>
      <c r="H47" s="17" t="s">
        <v>211</v>
      </c>
      <c r="I47" s="130">
        <v>51071.68</v>
      </c>
    </row>
    <row r="48" spans="1:9" s="6" customFormat="1" ht="60">
      <c r="A48" s="111">
        <v>35</v>
      </c>
      <c r="B48" s="21" t="s">
        <v>131</v>
      </c>
      <c r="C48" s="19" t="s">
        <v>227</v>
      </c>
      <c r="D48" s="68">
        <f>53333.33+93266</f>
        <v>146599.33000000002</v>
      </c>
      <c r="E48" s="16" t="s">
        <v>192</v>
      </c>
      <c r="F48" s="18">
        <v>42552</v>
      </c>
      <c r="G48" s="18">
        <v>42735</v>
      </c>
      <c r="H48" s="17" t="s">
        <v>211</v>
      </c>
      <c r="I48" s="16">
        <v>64000</v>
      </c>
    </row>
    <row r="49" spans="1:11" s="6" customFormat="1" ht="36">
      <c r="A49" s="19">
        <v>36</v>
      </c>
      <c r="B49" s="21" t="s">
        <v>67</v>
      </c>
      <c r="C49" s="49" t="s">
        <v>66</v>
      </c>
      <c r="D49" s="68">
        <f>91669.07+125664+45696</f>
        <v>263029.07</v>
      </c>
      <c r="E49" s="16" t="s">
        <v>192</v>
      </c>
      <c r="F49" s="18">
        <v>42461</v>
      </c>
      <c r="G49" s="18">
        <v>42485</v>
      </c>
      <c r="H49" s="17" t="s">
        <v>211</v>
      </c>
      <c r="I49" s="165">
        <v>110002.88</v>
      </c>
      <c r="J49" s="129"/>
      <c r="K49" s="129"/>
    </row>
    <row r="50" spans="1:8" s="6" customFormat="1" ht="12.75" thickBot="1">
      <c r="A50" s="23"/>
      <c r="B50" s="76"/>
      <c r="C50" s="77"/>
      <c r="D50" s="79"/>
      <c r="E50" s="29"/>
      <c r="F50" s="27"/>
      <c r="G50" s="27"/>
      <c r="H50" s="28"/>
    </row>
    <row r="51" spans="1:9" s="6" customFormat="1" ht="120.75" thickBot="1">
      <c r="A51" s="151" t="s">
        <v>1</v>
      </c>
      <c r="B51" s="152" t="s">
        <v>188</v>
      </c>
      <c r="C51" s="153" t="s">
        <v>71</v>
      </c>
      <c r="D51" s="154" t="s">
        <v>189</v>
      </c>
      <c r="E51" s="155" t="s">
        <v>206</v>
      </c>
      <c r="F51" s="153" t="s">
        <v>207</v>
      </c>
      <c r="G51" s="153" t="s">
        <v>208</v>
      </c>
      <c r="H51" s="164" t="s">
        <v>213</v>
      </c>
      <c r="I51" s="154" t="s">
        <v>214</v>
      </c>
    </row>
    <row r="52" spans="1:9" s="6" customFormat="1" ht="36">
      <c r="A52" s="83">
        <v>1</v>
      </c>
      <c r="B52" s="84" t="s">
        <v>171</v>
      </c>
      <c r="C52" s="84" t="s">
        <v>172</v>
      </c>
      <c r="D52" s="71">
        <v>532800</v>
      </c>
      <c r="E52" s="67" t="s">
        <v>197</v>
      </c>
      <c r="F52" s="65">
        <v>42384</v>
      </c>
      <c r="G52" s="65">
        <v>42415</v>
      </c>
      <c r="H52" s="66" t="s">
        <v>211</v>
      </c>
      <c r="I52" s="70">
        <v>0</v>
      </c>
    </row>
    <row r="53" spans="1:9" s="6" customFormat="1" ht="12">
      <c r="A53" s="42"/>
      <c r="B53" s="85"/>
      <c r="C53" s="85"/>
      <c r="D53" s="72"/>
      <c r="E53" s="73"/>
      <c r="F53" s="27"/>
      <c r="G53" s="27"/>
      <c r="H53" s="28"/>
      <c r="I53" s="34"/>
    </row>
    <row r="54" spans="1:9" s="6" customFormat="1" ht="12">
      <c r="A54" s="42"/>
      <c r="B54" s="85"/>
      <c r="C54" s="85"/>
      <c r="D54" s="72"/>
      <c r="E54" s="73"/>
      <c r="F54" s="27"/>
      <c r="G54" s="27"/>
      <c r="H54" s="74" t="s">
        <v>187</v>
      </c>
      <c r="I54" s="78">
        <f>I13+I14+I15+I16+I17+I18+I19+I20+I21+I22+I23+I24+I25+I26+I27+I30+I31+I32+I33+I34+I35+I36+I37+I38+I39+I40+I41+I42+I43+I44+I45+I46+I47+I48+I52</f>
        <v>18663626.419999998</v>
      </c>
    </row>
    <row r="55" spans="1:9" s="6" customFormat="1" ht="12">
      <c r="A55" s="42"/>
      <c r="B55" s="85"/>
      <c r="C55" s="85"/>
      <c r="D55" s="72"/>
      <c r="E55" s="73"/>
      <c r="F55" s="27"/>
      <c r="G55" s="27"/>
      <c r="H55" s="28"/>
      <c r="I55" s="34"/>
    </row>
    <row r="56" spans="1:9" s="6" customFormat="1" ht="12">
      <c r="A56" s="42"/>
      <c r="B56" s="85"/>
      <c r="C56" s="85"/>
      <c r="D56" s="72"/>
      <c r="E56" s="73"/>
      <c r="F56" s="27"/>
      <c r="G56" s="27"/>
      <c r="H56" s="28"/>
      <c r="I56" s="34"/>
    </row>
    <row r="57" spans="1:9" s="6" customFormat="1" ht="19.5" customHeight="1">
      <c r="A57" s="42"/>
      <c r="B57" s="85"/>
      <c r="C57" s="85"/>
      <c r="D57" s="72"/>
      <c r="E57" s="73"/>
      <c r="F57" s="27"/>
      <c r="G57" s="27"/>
      <c r="H57" s="28"/>
      <c r="I57" s="34"/>
    </row>
    <row r="58" spans="1:8" s="6" customFormat="1" ht="19.5" customHeight="1">
      <c r="A58" s="42"/>
      <c r="B58" s="85"/>
      <c r="C58" s="85"/>
      <c r="D58" s="72"/>
      <c r="E58" s="73"/>
      <c r="F58" s="27"/>
      <c r="G58" s="27"/>
      <c r="H58" s="28"/>
    </row>
    <row r="59" spans="1:9" s="6" customFormat="1" ht="19.5" customHeight="1">
      <c r="A59" s="42"/>
      <c r="B59" s="58" t="s">
        <v>166</v>
      </c>
      <c r="C59" s="59"/>
      <c r="D59" s="58" t="s">
        <v>242</v>
      </c>
      <c r="E59" s="73"/>
      <c r="F59" s="37" t="s">
        <v>224</v>
      </c>
      <c r="G59" s="26"/>
      <c r="H59" s="26"/>
      <c r="I59" s="34"/>
    </row>
    <row r="60" spans="1:8" s="6" customFormat="1" ht="19.5" customHeight="1">
      <c r="A60" s="42"/>
      <c r="B60" s="58" t="s">
        <v>154</v>
      </c>
      <c r="C60" s="59"/>
      <c r="D60" s="58" t="s">
        <v>155</v>
      </c>
      <c r="E60" s="73"/>
      <c r="F60" s="35" t="s">
        <v>225</v>
      </c>
      <c r="G60" s="32"/>
      <c r="H60" s="32"/>
    </row>
    <row r="61" spans="1:9" s="6" customFormat="1" ht="19.5" customHeight="1">
      <c r="A61" s="42"/>
      <c r="B61" s="58" t="s">
        <v>156</v>
      </c>
      <c r="C61" s="60"/>
      <c r="D61" s="72"/>
      <c r="E61" s="73"/>
      <c r="F61" s="27"/>
      <c r="G61" s="27"/>
      <c r="H61" s="28"/>
      <c r="I61" s="34"/>
    </row>
    <row r="62" spans="1:9" s="6" customFormat="1" ht="19.5" customHeight="1">
      <c r="A62" s="42"/>
      <c r="B62" s="58"/>
      <c r="C62" s="60"/>
      <c r="D62" s="72"/>
      <c r="E62" s="73"/>
      <c r="F62" s="27"/>
      <c r="G62" s="27"/>
      <c r="H62" s="28"/>
      <c r="I62" s="34"/>
    </row>
    <row r="63" spans="1:9" s="6" customFormat="1" ht="19.5" customHeight="1">
      <c r="A63" s="42"/>
      <c r="B63" s="58"/>
      <c r="C63" s="60"/>
      <c r="D63" s="34"/>
      <c r="E63" s="73"/>
      <c r="F63" s="27"/>
      <c r="G63" s="27"/>
      <c r="H63" s="28"/>
      <c r="I63" s="34"/>
    </row>
    <row r="64" spans="1:9" s="6" customFormat="1" ht="19.5" customHeight="1">
      <c r="A64" s="42"/>
      <c r="B64" s="58"/>
      <c r="C64" s="60"/>
      <c r="D64" s="72"/>
      <c r="E64" s="73"/>
      <c r="F64" s="27"/>
      <c r="G64" s="27"/>
      <c r="H64" s="34"/>
      <c r="I64" s="34"/>
    </row>
    <row r="65" spans="1:9" s="6" customFormat="1" ht="19.5" customHeight="1">
      <c r="A65" s="42"/>
      <c r="B65" s="58"/>
      <c r="C65" s="60"/>
      <c r="D65" s="72"/>
      <c r="E65" s="73"/>
      <c r="F65" s="27"/>
      <c r="G65" s="27"/>
      <c r="H65" s="28"/>
      <c r="I65" s="34"/>
    </row>
    <row r="66" spans="1:9" s="6" customFormat="1" ht="19.5" customHeight="1">
      <c r="A66" s="42"/>
      <c r="B66" s="58"/>
      <c r="C66" s="60"/>
      <c r="D66" s="72"/>
      <c r="E66" s="73"/>
      <c r="F66" s="27"/>
      <c r="G66" s="27"/>
      <c r="H66" s="28"/>
      <c r="I66" s="34"/>
    </row>
    <row r="67" spans="1:9" s="6" customFormat="1" ht="19.5" customHeight="1">
      <c r="A67" s="42"/>
      <c r="B67" s="58"/>
      <c r="C67" s="60"/>
      <c r="D67" s="72"/>
      <c r="E67" s="73"/>
      <c r="F67" s="27"/>
      <c r="G67" s="27"/>
      <c r="H67" s="28"/>
      <c r="I67" s="34"/>
    </row>
    <row r="68" spans="1:9" s="6" customFormat="1" ht="19.5" customHeight="1">
      <c r="A68" s="42"/>
      <c r="B68" s="58"/>
      <c r="C68" s="60"/>
      <c r="D68" s="72"/>
      <c r="E68" s="73"/>
      <c r="F68" s="27"/>
      <c r="G68" s="27"/>
      <c r="H68" s="28"/>
      <c r="I68" s="34"/>
    </row>
    <row r="69" spans="1:9" s="6" customFormat="1" ht="19.5" customHeight="1">
      <c r="A69" s="42"/>
      <c r="B69" s="58"/>
      <c r="C69" s="60"/>
      <c r="D69" s="72"/>
      <c r="E69" s="73"/>
      <c r="F69" s="27"/>
      <c r="G69" s="27"/>
      <c r="H69" s="28"/>
      <c r="I69" s="34"/>
    </row>
    <row r="70" spans="1:9" s="6" customFormat="1" ht="19.5" customHeight="1">
      <c r="A70" s="42"/>
      <c r="B70" s="58"/>
      <c r="C70" s="60"/>
      <c r="D70" s="72"/>
      <c r="E70" s="73"/>
      <c r="F70" s="27"/>
      <c r="G70" s="27"/>
      <c r="H70" s="28"/>
      <c r="I70" s="34"/>
    </row>
    <row r="71" spans="1:9" s="6" customFormat="1" ht="19.5" customHeight="1">
      <c r="A71" s="42"/>
      <c r="B71" s="58"/>
      <c r="C71" s="60"/>
      <c r="D71" s="72"/>
      <c r="E71" s="73"/>
      <c r="F71" s="27"/>
      <c r="G71" s="27"/>
      <c r="H71" s="28"/>
      <c r="I71" s="34"/>
    </row>
    <row r="72" spans="1:9" s="6" customFormat="1" ht="19.5" customHeight="1">
      <c r="A72" s="42"/>
      <c r="B72" s="58"/>
      <c r="C72" s="60"/>
      <c r="D72" s="72"/>
      <c r="E72" s="73"/>
      <c r="F72" s="27"/>
      <c r="G72" s="27"/>
      <c r="H72" s="28"/>
      <c r="I72" s="34"/>
    </row>
    <row r="73" spans="1:9" s="6" customFormat="1" ht="19.5" customHeight="1">
      <c r="A73" s="42"/>
      <c r="B73" s="58"/>
      <c r="C73" s="60"/>
      <c r="D73" s="72"/>
      <c r="E73" s="73"/>
      <c r="F73" s="27"/>
      <c r="G73" s="27"/>
      <c r="H73" s="28"/>
      <c r="I73" s="34"/>
    </row>
    <row r="74" spans="1:9" s="6" customFormat="1" ht="15" customHeight="1">
      <c r="A74" s="42"/>
      <c r="B74" s="58"/>
      <c r="C74" s="60"/>
      <c r="D74" s="72"/>
      <c r="E74" s="73"/>
      <c r="F74" s="27"/>
      <c r="G74" s="27"/>
      <c r="H74" s="28"/>
      <c r="I74" s="34"/>
    </row>
    <row r="75" spans="1:9" s="6" customFormat="1" ht="15" customHeight="1">
      <c r="A75" s="42"/>
      <c r="B75" s="58"/>
      <c r="C75" s="60"/>
      <c r="D75" s="72"/>
      <c r="E75" s="73"/>
      <c r="F75" s="27"/>
      <c r="G75" s="27"/>
      <c r="H75" s="28"/>
      <c r="I75" s="34"/>
    </row>
    <row r="76" spans="1:9" s="6" customFormat="1" ht="15" customHeight="1">
      <c r="A76" s="42"/>
      <c r="B76" s="85"/>
      <c r="C76" s="85"/>
      <c r="D76" s="72"/>
      <c r="E76" s="73"/>
      <c r="F76" s="27"/>
      <c r="G76" s="27"/>
      <c r="H76" s="28"/>
      <c r="I76" s="34"/>
    </row>
    <row r="77" spans="1:9" s="6" customFormat="1" ht="15" customHeight="1">
      <c r="A77" s="4" t="s">
        <v>0</v>
      </c>
      <c r="B77" s="85"/>
      <c r="C77" s="85"/>
      <c r="D77" s="72"/>
      <c r="E77" s="10"/>
      <c r="F77" s="30" t="s">
        <v>167</v>
      </c>
      <c r="G77" s="11"/>
      <c r="H77" s="11"/>
      <c r="I77" s="34"/>
    </row>
    <row r="78" spans="1:9" s="6" customFormat="1" ht="15" customHeight="1">
      <c r="A78" s="42"/>
      <c r="B78" s="85"/>
      <c r="C78" s="85"/>
      <c r="D78" s="72"/>
      <c r="E78" s="7"/>
      <c r="F78" s="5" t="s">
        <v>4</v>
      </c>
      <c r="G78" s="11"/>
      <c r="H78" s="11"/>
      <c r="I78" s="34"/>
    </row>
    <row r="79" spans="1:9" s="6" customFormat="1" ht="15" customHeight="1">
      <c r="A79" s="42"/>
      <c r="B79" s="85"/>
      <c r="C79" s="85"/>
      <c r="D79" s="72"/>
      <c r="E79" s="5" t="s">
        <v>186</v>
      </c>
      <c r="F79" s="5"/>
      <c r="G79" s="5"/>
      <c r="H79" s="11"/>
      <c r="I79" s="34"/>
    </row>
    <row r="80" spans="1:9" s="6" customFormat="1" ht="15" customHeight="1">
      <c r="A80" s="42"/>
      <c r="B80" s="4" t="s">
        <v>179</v>
      </c>
      <c r="C80" s="85"/>
      <c r="D80" s="72"/>
      <c r="E80" s="13"/>
      <c r="F80" s="168"/>
      <c r="G80" s="168"/>
      <c r="H80" s="11"/>
      <c r="I80" s="34"/>
    </row>
    <row r="81" spans="1:9" s="6" customFormat="1" ht="15" customHeight="1">
      <c r="A81" s="42"/>
      <c r="B81" s="4" t="s">
        <v>2</v>
      </c>
      <c r="C81" s="85"/>
      <c r="D81" s="72"/>
      <c r="E81" s="5" t="s">
        <v>215</v>
      </c>
      <c r="F81" s="5"/>
      <c r="G81" s="22"/>
      <c r="H81" s="22"/>
      <c r="I81" s="34"/>
    </row>
    <row r="82" spans="1:9" s="6" customFormat="1" ht="18" customHeight="1">
      <c r="A82" s="42"/>
      <c r="B82" s="85"/>
      <c r="C82" s="85"/>
      <c r="D82" s="72"/>
      <c r="E82" s="73"/>
      <c r="F82" s="27"/>
      <c r="G82" s="27"/>
      <c r="H82" s="28"/>
      <c r="I82" s="34"/>
    </row>
    <row r="83" spans="1:9" s="6" customFormat="1" ht="18" customHeight="1">
      <c r="A83" s="42"/>
      <c r="B83" s="85"/>
      <c r="C83" s="85"/>
      <c r="D83" s="72"/>
      <c r="E83" s="73"/>
      <c r="F83" s="27"/>
      <c r="G83" s="27"/>
      <c r="H83" s="28"/>
      <c r="I83" s="34"/>
    </row>
    <row r="84" spans="1:9" s="6" customFormat="1" ht="18" customHeight="1">
      <c r="A84" s="42"/>
      <c r="B84" s="85"/>
      <c r="C84" s="42" t="s">
        <v>217</v>
      </c>
      <c r="D84" s="72"/>
      <c r="E84" s="73"/>
      <c r="F84" s="27"/>
      <c r="G84" s="27"/>
      <c r="H84" s="28"/>
      <c r="I84" s="34"/>
    </row>
    <row r="85" spans="1:8" s="6" customFormat="1" ht="12">
      <c r="A85" s="42"/>
      <c r="B85" s="86" t="s">
        <v>232</v>
      </c>
      <c r="C85" s="72"/>
      <c r="E85" s="73"/>
      <c r="F85" s="27"/>
      <c r="G85" s="27"/>
      <c r="H85" s="28"/>
    </row>
    <row r="86" spans="1:8" s="6" customFormat="1" ht="12">
      <c r="A86" s="42"/>
      <c r="B86" s="85"/>
      <c r="C86" s="75" t="s">
        <v>190</v>
      </c>
      <c r="D86" s="72"/>
      <c r="E86" s="73"/>
      <c r="F86" s="27"/>
      <c r="G86" s="27"/>
      <c r="H86" s="28"/>
    </row>
    <row r="87" spans="1:8" s="6" customFormat="1" ht="12">
      <c r="A87" s="42"/>
      <c r="B87" s="85"/>
      <c r="C87" s="75"/>
      <c r="D87" s="72"/>
      <c r="E87" s="73"/>
      <c r="F87" s="27"/>
      <c r="G87" s="27"/>
      <c r="H87" s="28"/>
    </row>
    <row r="88" spans="1:8" s="6" customFormat="1" ht="12">
      <c r="A88" s="42"/>
      <c r="B88" s="85"/>
      <c r="C88" s="22"/>
      <c r="D88" s="72"/>
      <c r="E88" s="73"/>
      <c r="F88" s="27"/>
      <c r="G88" s="27"/>
      <c r="H88" s="28"/>
    </row>
    <row r="89" spans="1:8" s="6" customFormat="1" ht="12.75" thickBot="1">
      <c r="A89" s="42"/>
      <c r="B89" s="85"/>
      <c r="C89" s="22"/>
      <c r="D89" s="72"/>
      <c r="E89" s="73"/>
      <c r="F89" s="27"/>
      <c r="G89" s="27"/>
      <c r="H89" s="28"/>
    </row>
    <row r="90" spans="1:8" s="6" customFormat="1" ht="120">
      <c r="A90" s="138" t="s">
        <v>1</v>
      </c>
      <c r="B90" s="139" t="s">
        <v>188</v>
      </c>
      <c r="C90" s="140" t="s">
        <v>3</v>
      </c>
      <c r="D90" s="141" t="s">
        <v>189</v>
      </c>
      <c r="E90" s="140" t="s">
        <v>206</v>
      </c>
      <c r="F90" s="140" t="s">
        <v>207</v>
      </c>
      <c r="G90" s="140" t="s">
        <v>208</v>
      </c>
      <c r="H90" s="142" t="s">
        <v>243</v>
      </c>
    </row>
    <row r="91" spans="1:8" s="6" customFormat="1" ht="26.25" customHeight="1">
      <c r="A91" s="87"/>
      <c r="B91" s="88" t="s">
        <v>221</v>
      </c>
      <c r="C91" s="89"/>
      <c r="D91" s="90"/>
      <c r="E91" s="89"/>
      <c r="F91" s="89"/>
      <c r="G91" s="89"/>
      <c r="H91" s="91"/>
    </row>
    <row r="92" spans="1:8" s="6" customFormat="1" ht="24">
      <c r="A92" s="19">
        <v>1</v>
      </c>
      <c r="B92" s="19" t="s">
        <v>8</v>
      </c>
      <c r="C92" s="19" t="s">
        <v>9</v>
      </c>
      <c r="D92" s="68">
        <v>4166.67</v>
      </c>
      <c r="E92" s="16" t="s">
        <v>204</v>
      </c>
      <c r="F92" s="18">
        <v>42552</v>
      </c>
      <c r="G92" s="18">
        <v>42735</v>
      </c>
      <c r="H92" s="130">
        <v>5000</v>
      </c>
    </row>
    <row r="93" spans="1:8" s="6" customFormat="1" ht="24">
      <c r="A93" s="19">
        <v>2</v>
      </c>
      <c r="B93" s="20" t="s">
        <v>16</v>
      </c>
      <c r="C93" s="19" t="s">
        <v>17</v>
      </c>
      <c r="D93" s="68">
        <v>833.33</v>
      </c>
      <c r="E93" s="16" t="s">
        <v>204</v>
      </c>
      <c r="F93" s="18">
        <v>42552</v>
      </c>
      <c r="G93" s="18">
        <v>42735</v>
      </c>
      <c r="H93" s="130">
        <v>1000</v>
      </c>
    </row>
    <row r="94" spans="1:8" s="6" customFormat="1" ht="24">
      <c r="A94" s="19">
        <v>3</v>
      </c>
      <c r="B94" s="21" t="s">
        <v>18</v>
      </c>
      <c r="C94" s="50" t="s">
        <v>19</v>
      </c>
      <c r="D94" s="68">
        <v>833.33</v>
      </c>
      <c r="E94" s="16" t="s">
        <v>204</v>
      </c>
      <c r="F94" s="18">
        <v>42552</v>
      </c>
      <c r="G94" s="18">
        <v>42735</v>
      </c>
      <c r="H94" s="130">
        <v>1000</v>
      </c>
    </row>
    <row r="95" spans="1:8" s="6" customFormat="1" ht="36" customHeight="1">
      <c r="A95" s="19">
        <v>4</v>
      </c>
      <c r="B95" s="21" t="s">
        <v>199</v>
      </c>
      <c r="C95" s="19" t="s">
        <v>198</v>
      </c>
      <c r="D95" s="68">
        <f>2500+3000</f>
        <v>5500</v>
      </c>
      <c r="E95" s="16" t="s">
        <v>204</v>
      </c>
      <c r="F95" s="18">
        <v>42552</v>
      </c>
      <c r="G95" s="18">
        <v>42735</v>
      </c>
      <c r="H95" s="130">
        <f>D95*1.2</f>
        <v>6600</v>
      </c>
    </row>
    <row r="96" spans="1:8" s="6" customFormat="1" ht="24">
      <c r="A96" s="19">
        <v>5</v>
      </c>
      <c r="B96" s="96" t="s">
        <v>132</v>
      </c>
      <c r="C96" s="19" t="s">
        <v>205</v>
      </c>
      <c r="D96" s="68">
        <v>8333.33</v>
      </c>
      <c r="E96" s="16" t="s">
        <v>204</v>
      </c>
      <c r="F96" s="18">
        <v>42552</v>
      </c>
      <c r="G96" s="18">
        <v>42735</v>
      </c>
      <c r="H96" s="130">
        <v>10000</v>
      </c>
    </row>
    <row r="97" spans="1:8" s="6" customFormat="1" ht="24">
      <c r="A97" s="19">
        <v>6</v>
      </c>
      <c r="B97" s="21" t="s">
        <v>35</v>
      </c>
      <c r="C97" s="19" t="s">
        <v>36</v>
      </c>
      <c r="D97" s="113">
        <f>5166.67+111000</f>
        <v>116166.67</v>
      </c>
      <c r="E97" s="16" t="s">
        <v>204</v>
      </c>
      <c r="F97" s="18">
        <v>42552</v>
      </c>
      <c r="G97" s="18">
        <v>42536</v>
      </c>
      <c r="H97" s="130">
        <f>D97*1.2</f>
        <v>139400.004</v>
      </c>
    </row>
    <row r="98" spans="1:8" s="6" customFormat="1" ht="48">
      <c r="A98" s="19">
        <v>7</v>
      </c>
      <c r="B98" s="101" t="s">
        <v>74</v>
      </c>
      <c r="C98" s="111" t="s">
        <v>75</v>
      </c>
      <c r="D98" s="68">
        <v>8333.33</v>
      </c>
      <c r="E98" s="16" t="s">
        <v>204</v>
      </c>
      <c r="F98" s="18">
        <v>42552</v>
      </c>
      <c r="G98" s="18">
        <v>42735</v>
      </c>
      <c r="H98" s="130">
        <v>10000</v>
      </c>
    </row>
    <row r="99" spans="1:8" s="6" customFormat="1" ht="24">
      <c r="A99" s="19">
        <v>8</v>
      </c>
      <c r="B99" s="50" t="s">
        <v>76</v>
      </c>
      <c r="C99" s="19" t="s">
        <v>77</v>
      </c>
      <c r="D99" s="68">
        <v>4166.67</v>
      </c>
      <c r="E99" s="16" t="s">
        <v>220</v>
      </c>
      <c r="F99" s="18">
        <v>42401</v>
      </c>
      <c r="G99" s="18">
        <v>42423</v>
      </c>
      <c r="H99" s="130">
        <v>5000</v>
      </c>
    </row>
    <row r="100" spans="1:8" s="6" customFormat="1" ht="24">
      <c r="A100" s="19">
        <v>9</v>
      </c>
      <c r="B100" s="50" t="s">
        <v>78</v>
      </c>
      <c r="C100" s="19" t="s">
        <v>79</v>
      </c>
      <c r="D100" s="68">
        <v>2500</v>
      </c>
      <c r="E100" s="16" t="s">
        <v>204</v>
      </c>
      <c r="F100" s="18">
        <v>42552</v>
      </c>
      <c r="G100" s="18">
        <v>42735</v>
      </c>
      <c r="H100" s="130">
        <v>3000</v>
      </c>
    </row>
    <row r="101" spans="1:8" s="6" customFormat="1" ht="24">
      <c r="A101" s="19">
        <v>10</v>
      </c>
      <c r="B101" s="50" t="s">
        <v>80</v>
      </c>
      <c r="C101" s="19" t="s">
        <v>81</v>
      </c>
      <c r="D101" s="68">
        <v>52500</v>
      </c>
      <c r="E101" s="16" t="s">
        <v>220</v>
      </c>
      <c r="F101" s="18">
        <v>42401</v>
      </c>
      <c r="G101" s="18">
        <v>42423</v>
      </c>
      <c r="H101" s="130">
        <v>15000</v>
      </c>
    </row>
    <row r="102" spans="1:8" s="6" customFormat="1" ht="24">
      <c r="A102" s="19">
        <v>11</v>
      </c>
      <c r="B102" s="50" t="s">
        <v>82</v>
      </c>
      <c r="C102" s="19" t="s">
        <v>83</v>
      </c>
      <c r="D102" s="68">
        <v>4166.67</v>
      </c>
      <c r="E102" s="16" t="s">
        <v>220</v>
      </c>
      <c r="F102" s="18">
        <v>42370</v>
      </c>
      <c r="G102" s="18">
        <v>42735</v>
      </c>
      <c r="H102" s="130">
        <v>5000</v>
      </c>
    </row>
    <row r="103" spans="1:8" s="6" customFormat="1" ht="24">
      <c r="A103" s="19">
        <v>12</v>
      </c>
      <c r="B103" s="20" t="s">
        <v>84</v>
      </c>
      <c r="C103" s="19" t="s">
        <v>85</v>
      </c>
      <c r="D103" s="68">
        <v>4166.67</v>
      </c>
      <c r="E103" s="16" t="s">
        <v>204</v>
      </c>
      <c r="F103" s="18">
        <v>42370</v>
      </c>
      <c r="G103" s="18">
        <v>42735</v>
      </c>
      <c r="H103" s="130">
        <v>5000</v>
      </c>
    </row>
    <row r="104" spans="1:8" s="6" customFormat="1" ht="24">
      <c r="A104" s="19">
        <v>13</v>
      </c>
      <c r="B104" s="50" t="s">
        <v>86</v>
      </c>
      <c r="C104" s="19" t="s">
        <v>87</v>
      </c>
      <c r="D104" s="68">
        <v>4166.67</v>
      </c>
      <c r="E104" s="16" t="s">
        <v>204</v>
      </c>
      <c r="F104" s="18">
        <v>42552</v>
      </c>
      <c r="G104" s="18">
        <v>42735</v>
      </c>
      <c r="H104" s="130">
        <v>5000</v>
      </c>
    </row>
    <row r="105" spans="1:8" s="6" customFormat="1" ht="36">
      <c r="A105" s="19">
        <v>14</v>
      </c>
      <c r="B105" s="50" t="s">
        <v>88</v>
      </c>
      <c r="C105" s="19" t="s">
        <v>89</v>
      </c>
      <c r="D105" s="68">
        <v>12500</v>
      </c>
      <c r="E105" s="16" t="s">
        <v>204</v>
      </c>
      <c r="F105" s="18">
        <v>42552</v>
      </c>
      <c r="G105" s="18">
        <v>42735</v>
      </c>
      <c r="H105" s="130">
        <v>15000</v>
      </c>
    </row>
    <row r="106" spans="1:8" s="6" customFormat="1" ht="24">
      <c r="A106" s="19">
        <v>15</v>
      </c>
      <c r="B106" s="53" t="s">
        <v>90</v>
      </c>
      <c r="C106" s="115" t="s">
        <v>91</v>
      </c>
      <c r="D106" s="68">
        <v>1666.67</v>
      </c>
      <c r="E106" s="16" t="s">
        <v>220</v>
      </c>
      <c r="F106" s="18">
        <v>42370</v>
      </c>
      <c r="G106" s="18">
        <v>42490</v>
      </c>
      <c r="H106" s="130">
        <v>2000</v>
      </c>
    </row>
    <row r="107" spans="1:8" s="6" customFormat="1" ht="24">
      <c r="A107" s="19">
        <v>16</v>
      </c>
      <c r="B107" s="53" t="s">
        <v>92</v>
      </c>
      <c r="C107" s="115" t="s">
        <v>93</v>
      </c>
      <c r="D107" s="68">
        <v>2500</v>
      </c>
      <c r="E107" s="16" t="s">
        <v>204</v>
      </c>
      <c r="F107" s="18">
        <v>42552</v>
      </c>
      <c r="G107" s="18">
        <v>42735</v>
      </c>
      <c r="H107" s="130">
        <v>3000</v>
      </c>
    </row>
    <row r="108" spans="1:8" s="6" customFormat="1" ht="24">
      <c r="A108" s="19">
        <v>17</v>
      </c>
      <c r="B108" s="53" t="s">
        <v>94</v>
      </c>
      <c r="C108" s="115" t="s">
        <v>95</v>
      </c>
      <c r="D108" s="68">
        <v>5000</v>
      </c>
      <c r="E108" s="16" t="s">
        <v>204</v>
      </c>
      <c r="F108" s="18">
        <v>42552</v>
      </c>
      <c r="G108" s="18">
        <v>42735</v>
      </c>
      <c r="H108" s="130">
        <v>6000</v>
      </c>
    </row>
    <row r="109" spans="1:8" s="6" customFormat="1" ht="36">
      <c r="A109" s="19">
        <v>18</v>
      </c>
      <c r="B109" s="53" t="s">
        <v>96</v>
      </c>
      <c r="C109" s="115" t="s">
        <v>97</v>
      </c>
      <c r="D109" s="68">
        <v>16666.67</v>
      </c>
      <c r="E109" s="16" t="s">
        <v>204</v>
      </c>
      <c r="F109" s="18">
        <v>42552</v>
      </c>
      <c r="G109" s="18">
        <v>42735</v>
      </c>
      <c r="H109" s="130">
        <v>20000</v>
      </c>
    </row>
    <row r="110" spans="1:8" s="6" customFormat="1" ht="24">
      <c r="A110" s="19">
        <v>19</v>
      </c>
      <c r="B110" s="50" t="s">
        <v>98</v>
      </c>
      <c r="C110" s="49" t="s">
        <v>99</v>
      </c>
      <c r="D110" s="68">
        <v>2493.33</v>
      </c>
      <c r="E110" s="16" t="s">
        <v>204</v>
      </c>
      <c r="F110" s="18">
        <v>42552</v>
      </c>
      <c r="G110" s="18">
        <v>42735</v>
      </c>
      <c r="H110" s="130">
        <v>2992</v>
      </c>
    </row>
    <row r="111" spans="1:8" s="6" customFormat="1" ht="24">
      <c r="A111" s="19">
        <v>20</v>
      </c>
      <c r="B111" s="112" t="s">
        <v>104</v>
      </c>
      <c r="C111" s="111" t="s">
        <v>105</v>
      </c>
      <c r="D111" s="68">
        <v>1666.67</v>
      </c>
      <c r="E111" s="16" t="s">
        <v>204</v>
      </c>
      <c r="F111" s="18">
        <v>42552</v>
      </c>
      <c r="G111" s="18">
        <v>42735</v>
      </c>
      <c r="H111" s="130">
        <v>2000</v>
      </c>
    </row>
    <row r="112" spans="1:8" s="6" customFormat="1" ht="24">
      <c r="A112" s="19">
        <v>21</v>
      </c>
      <c r="B112" s="21" t="s">
        <v>173</v>
      </c>
      <c r="C112" s="19" t="s">
        <v>174</v>
      </c>
      <c r="D112" s="68">
        <v>5833.33</v>
      </c>
      <c r="E112" s="16" t="s">
        <v>204</v>
      </c>
      <c r="F112" s="18">
        <v>42552</v>
      </c>
      <c r="G112" s="18">
        <v>42735</v>
      </c>
      <c r="H112" s="130">
        <v>7000</v>
      </c>
    </row>
    <row r="113" spans="1:8" s="6" customFormat="1" ht="24">
      <c r="A113" s="19">
        <v>22</v>
      </c>
      <c r="B113" s="21" t="s">
        <v>175</v>
      </c>
      <c r="C113" s="19" t="s">
        <v>178</v>
      </c>
      <c r="D113" s="68">
        <v>20833.33</v>
      </c>
      <c r="E113" s="16" t="s">
        <v>204</v>
      </c>
      <c r="F113" s="18">
        <v>42552</v>
      </c>
      <c r="G113" s="18">
        <v>42735</v>
      </c>
      <c r="H113" s="130">
        <v>25000</v>
      </c>
    </row>
    <row r="114" spans="1:8" s="6" customFormat="1" ht="24">
      <c r="A114" s="19">
        <v>23</v>
      </c>
      <c r="B114" s="51" t="s">
        <v>176</v>
      </c>
      <c r="C114" s="50" t="s">
        <v>177</v>
      </c>
      <c r="D114" s="68">
        <v>833.33</v>
      </c>
      <c r="E114" s="16" t="s">
        <v>204</v>
      </c>
      <c r="F114" s="18">
        <v>42552</v>
      </c>
      <c r="G114" s="18">
        <v>42735</v>
      </c>
      <c r="H114" s="130">
        <v>1000</v>
      </c>
    </row>
    <row r="115" spans="1:8" s="6" customFormat="1" ht="24">
      <c r="A115" s="19">
        <v>24</v>
      </c>
      <c r="B115" s="51" t="s">
        <v>108</v>
      </c>
      <c r="C115" s="50" t="s">
        <v>109</v>
      </c>
      <c r="D115" s="68">
        <v>3370.07</v>
      </c>
      <c r="E115" s="16" t="s">
        <v>204</v>
      </c>
      <c r="F115" s="18">
        <v>42552</v>
      </c>
      <c r="G115" s="18">
        <v>42735</v>
      </c>
      <c r="H115" s="130">
        <v>4044.08</v>
      </c>
    </row>
    <row r="116" spans="1:8" s="6" customFormat="1" ht="24">
      <c r="A116" s="19">
        <v>25</v>
      </c>
      <c r="B116" s="21" t="s">
        <v>110</v>
      </c>
      <c r="C116" s="19" t="s">
        <v>111</v>
      </c>
      <c r="D116" s="68">
        <v>8333.33</v>
      </c>
      <c r="E116" s="16" t="s">
        <v>204</v>
      </c>
      <c r="F116" s="18">
        <v>42552</v>
      </c>
      <c r="G116" s="18">
        <v>42735</v>
      </c>
      <c r="H116" s="130">
        <v>10000</v>
      </c>
    </row>
    <row r="117" spans="1:8" s="6" customFormat="1" ht="24">
      <c r="A117" s="19">
        <v>26</v>
      </c>
      <c r="B117" s="21" t="s">
        <v>112</v>
      </c>
      <c r="C117" s="19" t="s">
        <v>113</v>
      </c>
      <c r="D117" s="68">
        <v>25000</v>
      </c>
      <c r="E117" s="16" t="s">
        <v>204</v>
      </c>
      <c r="F117" s="18">
        <v>42552</v>
      </c>
      <c r="G117" s="18">
        <v>42735</v>
      </c>
      <c r="H117" s="130">
        <v>30000</v>
      </c>
    </row>
    <row r="118" spans="1:8" s="6" customFormat="1" ht="12">
      <c r="A118" s="19">
        <v>27</v>
      </c>
      <c r="B118" s="49" t="s">
        <v>180</v>
      </c>
      <c r="C118" s="50" t="s">
        <v>181</v>
      </c>
      <c r="D118" s="68">
        <v>18077.48</v>
      </c>
      <c r="E118" s="16" t="s">
        <v>220</v>
      </c>
      <c r="F118" s="18">
        <v>42552</v>
      </c>
      <c r="G118" s="18">
        <v>42521</v>
      </c>
      <c r="H118" s="130">
        <v>21692.97</v>
      </c>
    </row>
    <row r="119" spans="1:8" s="6" customFormat="1" ht="12">
      <c r="A119" s="19">
        <v>28</v>
      </c>
      <c r="B119" s="114" t="s">
        <v>114</v>
      </c>
      <c r="C119" s="49" t="s">
        <v>115</v>
      </c>
      <c r="D119" s="68">
        <v>20000</v>
      </c>
      <c r="E119" s="16" t="s">
        <v>220</v>
      </c>
      <c r="F119" s="18">
        <v>42552</v>
      </c>
      <c r="G119" s="18">
        <v>42418</v>
      </c>
      <c r="H119" s="130">
        <v>24000</v>
      </c>
    </row>
    <row r="120" spans="1:8" s="6" customFormat="1" ht="60">
      <c r="A120" s="19">
        <v>29</v>
      </c>
      <c r="B120" s="104" t="s">
        <v>131</v>
      </c>
      <c r="C120" s="98" t="s">
        <v>227</v>
      </c>
      <c r="D120" s="100">
        <v>53333.33</v>
      </c>
      <c r="E120" s="54" t="s">
        <v>204</v>
      </c>
      <c r="F120" s="18">
        <v>42552</v>
      </c>
      <c r="G120" s="55">
        <v>42735</v>
      </c>
      <c r="H120" s="131">
        <v>64000</v>
      </c>
    </row>
    <row r="121" spans="1:8" s="6" customFormat="1" ht="36">
      <c r="A121" s="19">
        <v>30</v>
      </c>
      <c r="B121" s="20" t="s">
        <v>149</v>
      </c>
      <c r="C121" s="50" t="s">
        <v>150</v>
      </c>
      <c r="D121" s="68">
        <v>58333.33</v>
      </c>
      <c r="E121" s="16" t="s">
        <v>204</v>
      </c>
      <c r="F121" s="18">
        <v>42552</v>
      </c>
      <c r="G121" s="18">
        <v>42735</v>
      </c>
      <c r="H121" s="132">
        <f>D121*1.2</f>
        <v>69999.996</v>
      </c>
    </row>
    <row r="122" spans="1:8" s="6" customFormat="1" ht="36">
      <c r="A122" s="19">
        <v>31</v>
      </c>
      <c r="B122" s="20" t="s">
        <v>151</v>
      </c>
      <c r="C122" s="50" t="s">
        <v>150</v>
      </c>
      <c r="D122" s="68">
        <v>12500</v>
      </c>
      <c r="E122" s="16" t="s">
        <v>204</v>
      </c>
      <c r="F122" s="18">
        <v>42552</v>
      </c>
      <c r="G122" s="18">
        <v>42735</v>
      </c>
      <c r="H122" s="132">
        <f>D122*1.2</f>
        <v>15000</v>
      </c>
    </row>
    <row r="123" spans="1:8" s="6" customFormat="1" ht="24">
      <c r="A123" s="19">
        <v>32</v>
      </c>
      <c r="B123" s="20" t="s">
        <v>152</v>
      </c>
      <c r="C123" s="50" t="s">
        <v>153</v>
      </c>
      <c r="D123" s="68">
        <v>12500</v>
      </c>
      <c r="E123" s="16" t="s">
        <v>204</v>
      </c>
      <c r="F123" s="18">
        <v>42552</v>
      </c>
      <c r="G123" s="18">
        <v>42735</v>
      </c>
      <c r="H123" s="132">
        <f>D123*1.2</f>
        <v>15000</v>
      </c>
    </row>
    <row r="124" spans="1:8" s="6" customFormat="1" ht="60">
      <c r="A124" s="19">
        <v>33</v>
      </c>
      <c r="B124" s="99" t="s">
        <v>163</v>
      </c>
      <c r="C124" s="53" t="s">
        <v>162</v>
      </c>
      <c r="D124" s="100">
        <v>33333.33</v>
      </c>
      <c r="E124" s="54" t="s">
        <v>204</v>
      </c>
      <c r="F124" s="55" t="s">
        <v>161</v>
      </c>
      <c r="G124" s="55">
        <v>42735</v>
      </c>
      <c r="H124" s="131">
        <v>0</v>
      </c>
    </row>
    <row r="125" spans="1:8" s="6" customFormat="1" ht="24">
      <c r="A125" s="19">
        <v>34</v>
      </c>
      <c r="B125" s="20" t="s">
        <v>237</v>
      </c>
      <c r="C125" s="50" t="s">
        <v>238</v>
      </c>
      <c r="D125" s="68">
        <v>10000</v>
      </c>
      <c r="E125" s="16" t="s">
        <v>204</v>
      </c>
      <c r="F125" s="18">
        <v>42585</v>
      </c>
      <c r="G125" s="18">
        <v>42735</v>
      </c>
      <c r="H125" s="130">
        <v>12000</v>
      </c>
    </row>
    <row r="126" spans="1:8" s="6" customFormat="1" ht="12">
      <c r="A126" s="105"/>
      <c r="B126" s="92" t="s">
        <v>222</v>
      </c>
      <c r="C126" s="116"/>
      <c r="D126" s="107"/>
      <c r="E126" s="109"/>
      <c r="F126" s="110"/>
      <c r="G126" s="110"/>
      <c r="H126" s="117"/>
    </row>
    <row r="127" spans="1:8" s="6" customFormat="1" ht="12">
      <c r="A127" s="111">
        <v>35</v>
      </c>
      <c r="B127" s="112" t="s">
        <v>20</v>
      </c>
      <c r="C127" s="111" t="s">
        <v>21</v>
      </c>
      <c r="D127" s="113">
        <v>27690.9</v>
      </c>
      <c r="E127" s="16" t="s">
        <v>218</v>
      </c>
      <c r="F127" s="18">
        <v>42552</v>
      </c>
      <c r="G127" s="65">
        <v>42490</v>
      </c>
      <c r="H127" s="133">
        <f>D127*1.2</f>
        <v>33229.08</v>
      </c>
    </row>
    <row r="128" spans="1:8" s="6" customFormat="1" ht="24">
      <c r="A128" s="19">
        <v>36</v>
      </c>
      <c r="B128" s="21" t="s">
        <v>22</v>
      </c>
      <c r="C128" s="19" t="s">
        <v>23</v>
      </c>
      <c r="D128" s="113">
        <v>33333.33</v>
      </c>
      <c r="E128" s="16" t="s">
        <v>204</v>
      </c>
      <c r="F128" s="18">
        <v>42552</v>
      </c>
      <c r="G128" s="18">
        <v>42422</v>
      </c>
      <c r="H128" s="133">
        <f>D128*1.2</f>
        <v>39999.996</v>
      </c>
    </row>
    <row r="129" spans="1:8" s="6" customFormat="1" ht="24">
      <c r="A129" s="19">
        <v>37</v>
      </c>
      <c r="B129" s="21" t="s">
        <v>26</v>
      </c>
      <c r="C129" s="19" t="s">
        <v>27</v>
      </c>
      <c r="D129" s="68">
        <v>6900.31</v>
      </c>
      <c r="E129" s="16" t="s">
        <v>204</v>
      </c>
      <c r="F129" s="18">
        <v>42552</v>
      </c>
      <c r="G129" s="18">
        <v>42457</v>
      </c>
      <c r="H129" s="133">
        <f>D129*1.2</f>
        <v>8280.372</v>
      </c>
    </row>
    <row r="130" spans="1:8" s="6" customFormat="1" ht="24">
      <c r="A130" s="111">
        <v>38</v>
      </c>
      <c r="B130" s="99" t="s">
        <v>37</v>
      </c>
      <c r="C130" s="118" t="s">
        <v>38</v>
      </c>
      <c r="D130" s="100">
        <v>84166.67</v>
      </c>
      <c r="E130" s="16" t="s">
        <v>204</v>
      </c>
      <c r="F130" s="18">
        <v>42552</v>
      </c>
      <c r="G130" s="55">
        <v>42735</v>
      </c>
      <c r="H130" s="133">
        <f>D130*1.2</f>
        <v>101000.004</v>
      </c>
    </row>
    <row r="131" spans="1:8" s="6" customFormat="1" ht="24">
      <c r="A131" s="19">
        <v>39</v>
      </c>
      <c r="B131" s="21" t="s">
        <v>40</v>
      </c>
      <c r="C131" s="21" t="s">
        <v>41</v>
      </c>
      <c r="D131" s="119">
        <v>12500</v>
      </c>
      <c r="E131" s="16" t="s">
        <v>204</v>
      </c>
      <c r="F131" s="18">
        <v>42552</v>
      </c>
      <c r="G131" s="18">
        <v>42735</v>
      </c>
      <c r="H131" s="133">
        <f>D131*1.2</f>
        <v>15000</v>
      </c>
    </row>
    <row r="132" spans="1:8" s="6" customFormat="1" ht="24">
      <c r="A132" s="19">
        <v>40</v>
      </c>
      <c r="B132" s="163" t="s">
        <v>42</v>
      </c>
      <c r="C132" s="49" t="s">
        <v>43</v>
      </c>
      <c r="D132" s="68">
        <f>20833.33+34200</f>
        <v>55033.33</v>
      </c>
      <c r="E132" s="16" t="s">
        <v>204</v>
      </c>
      <c r="F132" s="18">
        <v>42614</v>
      </c>
      <c r="G132" s="18">
        <v>42673</v>
      </c>
      <c r="H132" s="133">
        <v>25000</v>
      </c>
    </row>
    <row r="133" spans="1:8" s="6" customFormat="1" ht="36">
      <c r="A133" s="111">
        <v>41</v>
      </c>
      <c r="B133" s="21" t="s">
        <v>46</v>
      </c>
      <c r="C133" s="19" t="s">
        <v>47</v>
      </c>
      <c r="D133" s="68">
        <v>15461.6</v>
      </c>
      <c r="E133" s="16" t="s">
        <v>204</v>
      </c>
      <c r="F133" s="18">
        <v>42409</v>
      </c>
      <c r="G133" s="18">
        <v>42444</v>
      </c>
      <c r="H133" s="133">
        <f>D133*1.2</f>
        <v>18553.92</v>
      </c>
    </row>
    <row r="134" spans="1:8" s="6" customFormat="1" ht="72">
      <c r="A134" s="19">
        <v>42</v>
      </c>
      <c r="B134" s="49" t="s">
        <v>48</v>
      </c>
      <c r="C134" s="19" t="s">
        <v>47</v>
      </c>
      <c r="D134" s="68">
        <v>68975</v>
      </c>
      <c r="E134" s="16" t="s">
        <v>204</v>
      </c>
      <c r="F134" s="18" t="s">
        <v>161</v>
      </c>
      <c r="G134" s="120"/>
      <c r="H134" s="130">
        <v>0</v>
      </c>
    </row>
    <row r="135" spans="1:8" s="6" customFormat="1" ht="24">
      <c r="A135" s="19">
        <v>43</v>
      </c>
      <c r="B135" s="49" t="s">
        <v>57</v>
      </c>
      <c r="C135" s="49" t="s">
        <v>58</v>
      </c>
      <c r="D135" s="68">
        <v>10596.16</v>
      </c>
      <c r="E135" s="16" t="s">
        <v>220</v>
      </c>
      <c r="F135" s="18">
        <v>42370</v>
      </c>
      <c r="G135" s="18">
        <v>42735</v>
      </c>
      <c r="H135" s="130">
        <f>D135*1.2</f>
        <v>12715.392</v>
      </c>
    </row>
    <row r="136" spans="1:8" s="6" customFormat="1" ht="36">
      <c r="A136" s="111">
        <v>44</v>
      </c>
      <c r="B136" s="49" t="s">
        <v>59</v>
      </c>
      <c r="C136" s="49" t="s">
        <v>168</v>
      </c>
      <c r="D136" s="68">
        <f>14166.67+83320</f>
        <v>97486.67</v>
      </c>
      <c r="E136" s="16" t="s">
        <v>234</v>
      </c>
      <c r="F136" s="18">
        <v>42543</v>
      </c>
      <c r="G136" s="18">
        <v>42605</v>
      </c>
      <c r="H136" s="130">
        <v>17000</v>
      </c>
    </row>
    <row r="137" spans="1:8" s="6" customFormat="1" ht="24">
      <c r="A137" s="19">
        <v>45</v>
      </c>
      <c r="B137" s="21" t="s">
        <v>64</v>
      </c>
      <c r="C137" s="19" t="s">
        <v>65</v>
      </c>
      <c r="D137" s="68">
        <v>4166.67</v>
      </c>
      <c r="E137" s="16" t="s">
        <v>204</v>
      </c>
      <c r="F137" s="18">
        <v>42409</v>
      </c>
      <c r="G137" s="18">
        <v>42444</v>
      </c>
      <c r="H137" s="130">
        <f>D137*1.2</f>
        <v>5000.004</v>
      </c>
    </row>
    <row r="138" spans="1:8" s="6" customFormat="1" ht="36">
      <c r="A138" s="19">
        <v>46</v>
      </c>
      <c r="B138" s="21" t="s">
        <v>241</v>
      </c>
      <c r="C138" s="19" t="s">
        <v>240</v>
      </c>
      <c r="D138" s="68">
        <v>32694.6</v>
      </c>
      <c r="E138" s="16" t="s">
        <v>234</v>
      </c>
      <c r="F138" s="18">
        <v>42536</v>
      </c>
      <c r="G138" s="18">
        <v>42735</v>
      </c>
      <c r="H138" s="130">
        <v>13077.84</v>
      </c>
    </row>
    <row r="139" spans="1:8" s="6" customFormat="1" ht="24">
      <c r="A139" s="111">
        <v>47</v>
      </c>
      <c r="B139" s="21" t="s">
        <v>68</v>
      </c>
      <c r="C139" s="19" t="s">
        <v>69</v>
      </c>
      <c r="D139" s="68">
        <v>4166.67</v>
      </c>
      <c r="E139" s="16" t="s">
        <v>204</v>
      </c>
      <c r="F139" s="18">
        <v>42536</v>
      </c>
      <c r="G139" s="18">
        <v>42735</v>
      </c>
      <c r="H139" s="130">
        <f aca="true" t="shared" si="0" ref="H139:H151">D139*1.2</f>
        <v>5000.004</v>
      </c>
    </row>
    <row r="140" spans="1:8" s="6" customFormat="1" ht="24">
      <c r="A140" s="19">
        <v>48</v>
      </c>
      <c r="B140" s="121" t="s">
        <v>34</v>
      </c>
      <c r="C140" s="19" t="s">
        <v>226</v>
      </c>
      <c r="D140" s="113">
        <v>4644</v>
      </c>
      <c r="E140" s="16" t="s">
        <v>204</v>
      </c>
      <c r="F140" s="18">
        <v>42536</v>
      </c>
      <c r="G140" s="18">
        <v>42735</v>
      </c>
      <c r="H140" s="130">
        <f t="shared" si="0"/>
        <v>5572.8</v>
      </c>
    </row>
    <row r="141" spans="1:8" s="6" customFormat="1" ht="36">
      <c r="A141" s="19">
        <v>49</v>
      </c>
      <c r="B141" s="96" t="s">
        <v>72</v>
      </c>
      <c r="C141" s="19" t="s">
        <v>73</v>
      </c>
      <c r="D141" s="68">
        <v>16666.67</v>
      </c>
      <c r="E141" s="16" t="s">
        <v>204</v>
      </c>
      <c r="F141" s="18">
        <v>42536</v>
      </c>
      <c r="G141" s="18">
        <v>42405</v>
      </c>
      <c r="H141" s="130">
        <f t="shared" si="0"/>
        <v>20000.003999999997</v>
      </c>
    </row>
    <row r="142" spans="1:8" s="6" customFormat="1" ht="24">
      <c r="A142" s="111">
        <v>50</v>
      </c>
      <c r="B142" s="96" t="s">
        <v>135</v>
      </c>
      <c r="C142" s="19" t="s">
        <v>136</v>
      </c>
      <c r="D142" s="16">
        <f>100000+150000</f>
        <v>250000</v>
      </c>
      <c r="E142" s="16" t="s">
        <v>218</v>
      </c>
      <c r="F142" s="18">
        <v>42536</v>
      </c>
      <c r="G142" s="18">
        <v>42735</v>
      </c>
      <c r="H142" s="130">
        <f t="shared" si="0"/>
        <v>300000</v>
      </c>
    </row>
    <row r="143" spans="1:8" s="6" customFormat="1" ht="24">
      <c r="A143" s="19">
        <v>51</v>
      </c>
      <c r="B143" s="122" t="s">
        <v>119</v>
      </c>
      <c r="C143" s="123" t="s">
        <v>120</v>
      </c>
      <c r="D143" s="68">
        <v>4426.08</v>
      </c>
      <c r="E143" s="16" t="s">
        <v>204</v>
      </c>
      <c r="F143" s="18">
        <v>42536</v>
      </c>
      <c r="G143" s="18">
        <v>42735</v>
      </c>
      <c r="H143" s="130">
        <f t="shared" si="0"/>
        <v>5311.295999999999</v>
      </c>
    </row>
    <row r="144" spans="1:8" s="6" customFormat="1" ht="12">
      <c r="A144" s="19">
        <v>52</v>
      </c>
      <c r="B144" s="124" t="s">
        <v>129</v>
      </c>
      <c r="C144" s="125" t="s">
        <v>130</v>
      </c>
      <c r="D144" s="100">
        <v>56666.67</v>
      </c>
      <c r="E144" s="54" t="s">
        <v>157</v>
      </c>
      <c r="F144" s="55">
        <v>42394</v>
      </c>
      <c r="G144" s="55">
        <v>42735</v>
      </c>
      <c r="H144" s="130">
        <f t="shared" si="0"/>
        <v>68000.004</v>
      </c>
    </row>
    <row r="145" spans="1:8" s="6" customFormat="1" ht="24" customHeight="1">
      <c r="A145" s="111">
        <v>53</v>
      </c>
      <c r="B145" s="20" t="s">
        <v>121</v>
      </c>
      <c r="C145" s="19" t="s">
        <v>122</v>
      </c>
      <c r="D145" s="68">
        <v>4541.67</v>
      </c>
      <c r="E145" s="16" t="s">
        <v>204</v>
      </c>
      <c r="F145" s="18">
        <v>42536</v>
      </c>
      <c r="G145" s="18">
        <v>42735</v>
      </c>
      <c r="H145" s="130">
        <f t="shared" si="0"/>
        <v>5450.004</v>
      </c>
    </row>
    <row r="146" spans="1:8" s="6" customFormat="1" ht="37.5" customHeight="1">
      <c r="A146" s="19">
        <v>54</v>
      </c>
      <c r="B146" s="21" t="s">
        <v>127</v>
      </c>
      <c r="C146" s="19" t="s">
        <v>128</v>
      </c>
      <c r="D146" s="68">
        <v>98333.33</v>
      </c>
      <c r="E146" s="16" t="s">
        <v>204</v>
      </c>
      <c r="F146" s="18">
        <v>42536</v>
      </c>
      <c r="G146" s="18">
        <v>42735</v>
      </c>
      <c r="H146" s="130">
        <f t="shared" si="0"/>
        <v>117999.996</v>
      </c>
    </row>
    <row r="147" spans="1:8" s="6" customFormat="1" ht="24">
      <c r="A147" s="19">
        <v>55</v>
      </c>
      <c r="B147" s="112" t="s">
        <v>123</v>
      </c>
      <c r="C147" s="111" t="s">
        <v>124</v>
      </c>
      <c r="D147" s="68">
        <v>77500</v>
      </c>
      <c r="E147" s="16" t="s">
        <v>203</v>
      </c>
      <c r="F147" s="18">
        <v>42536</v>
      </c>
      <c r="G147" s="18">
        <v>42735</v>
      </c>
      <c r="H147" s="130">
        <f t="shared" si="0"/>
        <v>93000</v>
      </c>
    </row>
    <row r="148" spans="1:8" s="6" customFormat="1" ht="24">
      <c r="A148" s="111">
        <v>56</v>
      </c>
      <c r="B148" s="21" t="s">
        <v>125</v>
      </c>
      <c r="C148" s="19" t="s">
        <v>126</v>
      </c>
      <c r="D148" s="68">
        <v>41666.67</v>
      </c>
      <c r="E148" s="16" t="s">
        <v>204</v>
      </c>
      <c r="F148" s="18">
        <v>42536</v>
      </c>
      <c r="G148" s="18">
        <v>42735</v>
      </c>
      <c r="H148" s="130">
        <f t="shared" si="0"/>
        <v>50000.00399999999</v>
      </c>
    </row>
    <row r="149" spans="1:8" s="6" customFormat="1" ht="12">
      <c r="A149" s="19">
        <v>57</v>
      </c>
      <c r="B149" s="121" t="s">
        <v>133</v>
      </c>
      <c r="C149" s="126" t="s">
        <v>134</v>
      </c>
      <c r="D149" s="68">
        <v>12500</v>
      </c>
      <c r="E149" s="16" t="s">
        <v>218</v>
      </c>
      <c r="F149" s="18">
        <v>42536</v>
      </c>
      <c r="G149" s="18">
        <v>42735</v>
      </c>
      <c r="H149" s="130">
        <f t="shared" si="0"/>
        <v>15000</v>
      </c>
    </row>
    <row r="150" spans="1:8" s="6" customFormat="1" ht="24">
      <c r="A150" s="19">
        <v>58</v>
      </c>
      <c r="B150" s="21" t="s">
        <v>137</v>
      </c>
      <c r="C150" s="19" t="s">
        <v>138</v>
      </c>
      <c r="D150" s="16">
        <v>113466.67</v>
      </c>
      <c r="E150" s="16" t="s">
        <v>204</v>
      </c>
      <c r="F150" s="18">
        <v>42536</v>
      </c>
      <c r="G150" s="18">
        <v>42735</v>
      </c>
      <c r="H150" s="130">
        <f t="shared" si="0"/>
        <v>136160.004</v>
      </c>
    </row>
    <row r="151" spans="1:8" s="6" customFormat="1" ht="24">
      <c r="A151" s="111">
        <v>59</v>
      </c>
      <c r="B151" s="21" t="s">
        <v>44</v>
      </c>
      <c r="C151" s="19" t="s">
        <v>45</v>
      </c>
      <c r="D151" s="68">
        <v>49483.33</v>
      </c>
      <c r="E151" s="16" t="s">
        <v>204</v>
      </c>
      <c r="F151" s="18">
        <v>42412</v>
      </c>
      <c r="G151" s="18">
        <v>42450</v>
      </c>
      <c r="H151" s="130">
        <f t="shared" si="0"/>
        <v>59379.996</v>
      </c>
    </row>
    <row r="152" spans="1:8" s="6" customFormat="1" ht="24">
      <c r="A152" s="19">
        <v>60</v>
      </c>
      <c r="B152" s="20" t="s">
        <v>202</v>
      </c>
      <c r="C152" s="50" t="s">
        <v>201</v>
      </c>
      <c r="D152" s="68">
        <v>0</v>
      </c>
      <c r="E152" s="16" t="s">
        <v>204</v>
      </c>
      <c r="F152" s="18">
        <v>42536</v>
      </c>
      <c r="G152" s="18">
        <v>42735</v>
      </c>
      <c r="H152" s="130">
        <v>0</v>
      </c>
    </row>
    <row r="153" spans="1:8" s="6" customFormat="1" ht="48">
      <c r="A153" s="19">
        <v>61</v>
      </c>
      <c r="B153" s="112" t="s">
        <v>229</v>
      </c>
      <c r="C153" s="111" t="s">
        <v>230</v>
      </c>
      <c r="D153" s="113">
        <v>22500</v>
      </c>
      <c r="E153" s="16" t="s">
        <v>203</v>
      </c>
      <c r="F153" s="18">
        <v>42536</v>
      </c>
      <c r="G153" s="18">
        <v>42735</v>
      </c>
      <c r="H153" s="134">
        <v>27000</v>
      </c>
    </row>
    <row r="154" spans="1:8" s="6" customFormat="1" ht="12">
      <c r="A154" s="105"/>
      <c r="B154" s="92" t="s">
        <v>223</v>
      </c>
      <c r="C154" s="127"/>
      <c r="D154" s="107"/>
      <c r="E154" s="109"/>
      <c r="F154" s="110"/>
      <c r="G154" s="110"/>
      <c r="H154" s="117"/>
    </row>
    <row r="155" spans="1:8" s="6" customFormat="1" ht="24">
      <c r="A155" s="111">
        <v>62</v>
      </c>
      <c r="B155" s="112" t="s">
        <v>100</v>
      </c>
      <c r="C155" s="111" t="s">
        <v>101</v>
      </c>
      <c r="D155" s="113">
        <v>64658.33</v>
      </c>
      <c r="E155" s="16" t="s">
        <v>204</v>
      </c>
      <c r="F155" s="65">
        <v>42370</v>
      </c>
      <c r="G155" s="65">
        <v>42735</v>
      </c>
      <c r="H155" s="133">
        <f>D155*1.2</f>
        <v>77589.996</v>
      </c>
    </row>
    <row r="156" spans="1:8" s="6" customFormat="1" ht="24">
      <c r="A156" s="19">
        <v>63</v>
      </c>
      <c r="B156" s="21" t="s">
        <v>102</v>
      </c>
      <c r="C156" s="19" t="s">
        <v>103</v>
      </c>
      <c r="D156" s="68">
        <v>18393.33</v>
      </c>
      <c r="E156" s="16" t="s">
        <v>204</v>
      </c>
      <c r="F156" s="18">
        <v>42536</v>
      </c>
      <c r="G156" s="18">
        <v>42735</v>
      </c>
      <c r="H156" s="130">
        <f>D156*1.2</f>
        <v>22071.996000000003</v>
      </c>
    </row>
    <row r="157" spans="1:8" s="6" customFormat="1" ht="12">
      <c r="A157" s="23"/>
      <c r="B157" s="76"/>
      <c r="C157" s="85"/>
      <c r="D157" s="79"/>
      <c r="E157" s="29"/>
      <c r="F157" s="27"/>
      <c r="G157" s="27"/>
      <c r="H157" s="93" t="e">
        <f>H92+H93+H94+H95+H96+H97+H98+H99+H100+H101+H102+H103+H104+H105+H106+H107+H108+H109+H110+H111+H112+H113+H114+H115+H116+H117+H118+H119+H120+H121+H122+H123+H124+H125+H127+H128+H129+H130+H131+H132+H133+H134+#REF!+H135+H136+H137+H138+H139+H140+H141+H142+H143+H144+H145+H146+H147+H148+H149+H150+H151+H152+H153+H155+H156</f>
        <v>#REF!</v>
      </c>
    </row>
    <row r="158" spans="1:9" s="6" customFormat="1" ht="14.25" customHeight="1">
      <c r="A158" s="23"/>
      <c r="B158" s="76"/>
      <c r="C158" s="85"/>
      <c r="D158" s="79"/>
      <c r="E158" s="29"/>
      <c r="F158" s="27"/>
      <c r="G158" s="27"/>
      <c r="H158" s="29" t="e">
        <f>I54+H157</f>
        <v>#REF!</v>
      </c>
      <c r="I158" s="22"/>
    </row>
    <row r="159" spans="1:9" s="6" customFormat="1" ht="14.25" customHeight="1">
      <c r="A159" s="58" t="s">
        <v>166</v>
      </c>
      <c r="B159" s="59"/>
      <c r="C159" s="58" t="s">
        <v>242</v>
      </c>
      <c r="D159" s="73"/>
      <c r="E159" s="37" t="s">
        <v>224</v>
      </c>
      <c r="F159" s="26"/>
      <c r="G159" s="26"/>
      <c r="H159" s="26"/>
      <c r="I159" s="22"/>
    </row>
    <row r="160" spans="1:9" s="6" customFormat="1" ht="14.25" customHeight="1">
      <c r="A160" s="58" t="s">
        <v>154</v>
      </c>
      <c r="B160" s="59"/>
      <c r="C160" s="58" t="s">
        <v>155</v>
      </c>
      <c r="D160" s="73"/>
      <c r="E160" s="35" t="s">
        <v>225</v>
      </c>
      <c r="F160" s="32"/>
      <c r="G160" s="32"/>
      <c r="H160" s="32"/>
      <c r="I160" s="22"/>
    </row>
    <row r="161" spans="1:9" s="6" customFormat="1" ht="14.25" customHeight="1">
      <c r="A161" s="58" t="s">
        <v>156</v>
      </c>
      <c r="B161" s="60"/>
      <c r="C161" s="61"/>
      <c r="D161" s="32"/>
      <c r="E161" s="32"/>
      <c r="F161" s="37"/>
      <c r="G161" s="38"/>
      <c r="H161" s="39"/>
      <c r="I161" s="22"/>
    </row>
    <row r="162" spans="1:9" s="6" customFormat="1" ht="14.25" customHeight="1">
      <c r="A162" s="62"/>
      <c r="B162" s="63"/>
      <c r="C162" s="62"/>
      <c r="D162" s="32"/>
      <c r="E162" s="32"/>
      <c r="F162" s="37"/>
      <c r="G162" s="38"/>
      <c r="H162" s="39"/>
      <c r="I162" s="22"/>
    </row>
    <row r="163" spans="1:9" s="6" customFormat="1" ht="14.25" customHeight="1">
      <c r="A163" s="35"/>
      <c r="B163" s="25"/>
      <c r="C163" s="32"/>
      <c r="D163" s="32"/>
      <c r="E163" s="32"/>
      <c r="F163" s="37"/>
      <c r="G163" s="38"/>
      <c r="H163" s="39"/>
      <c r="I163" s="22"/>
    </row>
    <row r="164" spans="1:9" s="6" customFormat="1" ht="14.25" customHeight="1">
      <c r="A164" s="24"/>
      <c r="B164" s="40"/>
      <c r="C164" s="24"/>
      <c r="D164" s="24"/>
      <c r="E164" s="24"/>
      <c r="F164" s="40"/>
      <c r="G164" s="33"/>
      <c r="H164" s="34"/>
      <c r="I164" s="22"/>
    </row>
    <row r="165" spans="1:9" s="6" customFormat="1" ht="14.25" customHeight="1">
      <c r="A165" s="24"/>
      <c r="B165" s="40"/>
      <c r="C165" s="24"/>
      <c r="D165" s="24"/>
      <c r="E165" s="24"/>
      <c r="F165" s="40"/>
      <c r="G165" s="33"/>
      <c r="H165" s="34"/>
      <c r="I165" s="22"/>
    </row>
    <row r="166" spans="1:9" s="6" customFormat="1" ht="14.25" customHeight="1">
      <c r="A166" s="24"/>
      <c r="B166" s="40"/>
      <c r="C166" s="24"/>
      <c r="D166" s="24"/>
      <c r="E166" s="24"/>
      <c r="F166" s="40"/>
      <c r="G166" s="33"/>
      <c r="H166" s="34"/>
      <c r="I166" s="22"/>
    </row>
    <row r="167" spans="1:9" s="6" customFormat="1" ht="14.25" customHeight="1">
      <c r="A167" s="24"/>
      <c r="B167" s="41"/>
      <c r="C167" s="35"/>
      <c r="D167" s="35"/>
      <c r="E167" s="35"/>
      <c r="F167" s="43"/>
      <c r="G167" s="43"/>
      <c r="H167" s="44"/>
      <c r="I167" s="22"/>
    </row>
    <row r="168" spans="1:9" s="6" customFormat="1" ht="14.25" customHeight="1">
      <c r="A168" s="24"/>
      <c r="B168" s="41"/>
      <c r="C168" s="35"/>
      <c r="D168" s="35"/>
      <c r="E168" s="35"/>
      <c r="F168" s="43"/>
      <c r="G168" s="39"/>
      <c r="H168" s="44"/>
      <c r="I168" s="22"/>
    </row>
    <row r="169" spans="1:9" s="6" customFormat="1" ht="14.25" customHeight="1">
      <c r="A169" s="45"/>
      <c r="B169" s="31"/>
      <c r="C169" s="45"/>
      <c r="D169" s="45"/>
      <c r="E169" s="45"/>
      <c r="F169" s="31"/>
      <c r="G169" s="43"/>
      <c r="H169" s="43"/>
      <c r="I169" s="22"/>
    </row>
    <row r="170" spans="1:9" s="6" customFormat="1" ht="14.25" customHeight="1">
      <c r="A170" s="45"/>
      <c r="B170" s="36"/>
      <c r="C170" s="45"/>
      <c r="D170" s="45"/>
      <c r="E170" s="45"/>
      <c r="F170" s="31"/>
      <c r="G170" s="43"/>
      <c r="H170" s="43"/>
      <c r="I170" s="22"/>
    </row>
    <row r="171" spans="1:9" s="6" customFormat="1" ht="14.25" customHeight="1">
      <c r="A171" s="45"/>
      <c r="B171" s="31"/>
      <c r="C171" s="45"/>
      <c r="D171" s="45"/>
      <c r="E171" s="45"/>
      <c r="F171" s="31"/>
      <c r="G171" s="43"/>
      <c r="H171" s="43"/>
      <c r="I171" s="22"/>
    </row>
    <row r="172" spans="1:9" s="6" customFormat="1" ht="14.25" customHeight="1">
      <c r="A172" s="45"/>
      <c r="B172" s="31"/>
      <c r="C172" s="45"/>
      <c r="D172" s="45"/>
      <c r="E172" s="45"/>
      <c r="F172" s="31"/>
      <c r="G172" s="43"/>
      <c r="H172" s="43"/>
      <c r="I172" s="22"/>
    </row>
    <row r="173" spans="1:9" s="6" customFormat="1" ht="14.25" customHeight="1">
      <c r="A173" s="45"/>
      <c r="B173" s="31"/>
      <c r="C173" s="45"/>
      <c r="D173" s="45"/>
      <c r="E173" s="45"/>
      <c r="F173" s="31"/>
      <c r="G173" s="43"/>
      <c r="H173" s="43"/>
      <c r="I173" s="22"/>
    </row>
    <row r="174" spans="1:9" s="6" customFormat="1" ht="14.25" customHeight="1">
      <c r="A174" s="45"/>
      <c r="B174" s="31"/>
      <c r="C174" s="45"/>
      <c r="D174" s="45"/>
      <c r="E174" s="45"/>
      <c r="F174" s="31"/>
      <c r="G174" s="43"/>
      <c r="H174" s="43"/>
      <c r="I174" s="22"/>
    </row>
    <row r="175" spans="1:9" s="6" customFormat="1" ht="14.25" customHeight="1">
      <c r="A175" s="45"/>
      <c r="B175" s="31"/>
      <c r="C175" s="45"/>
      <c r="D175" s="45"/>
      <c r="E175" s="45"/>
      <c r="F175" s="31"/>
      <c r="G175" s="43"/>
      <c r="H175" s="43"/>
      <c r="I175" s="22"/>
    </row>
    <row r="176" spans="1:9" s="6" customFormat="1" ht="14.25" customHeight="1">
      <c r="A176" s="45"/>
      <c r="B176" s="31"/>
      <c r="C176" s="45"/>
      <c r="D176" s="45"/>
      <c r="E176" s="45"/>
      <c r="F176" s="31"/>
      <c r="G176" s="43"/>
      <c r="H176" s="43"/>
      <c r="I176" s="22"/>
    </row>
    <row r="177" spans="1:9" s="6" customFormat="1" ht="14.25" customHeight="1">
      <c r="A177" s="45"/>
      <c r="B177" s="31"/>
      <c r="C177" s="45"/>
      <c r="D177" s="45"/>
      <c r="E177" s="45"/>
      <c r="F177" s="31"/>
      <c r="G177" s="43"/>
      <c r="H177" s="43"/>
      <c r="I177" s="22"/>
    </row>
    <row r="178" spans="1:9" s="6" customFormat="1" ht="14.25" customHeight="1">
      <c r="A178" s="45"/>
      <c r="B178" s="31"/>
      <c r="C178" s="45"/>
      <c r="D178" s="45"/>
      <c r="E178" s="45"/>
      <c r="F178" s="31"/>
      <c r="G178" s="43"/>
      <c r="H178" s="43"/>
      <c r="I178" s="22"/>
    </row>
    <row r="179" spans="1:9" s="6" customFormat="1" ht="14.25" customHeight="1">
      <c r="A179" s="45"/>
      <c r="B179" s="31"/>
      <c r="C179" s="45"/>
      <c r="D179" s="45"/>
      <c r="E179" s="45"/>
      <c r="F179" s="31"/>
      <c r="G179" s="43"/>
      <c r="H179" s="43"/>
      <c r="I179" s="22"/>
    </row>
    <row r="180" spans="1:9" s="6" customFormat="1" ht="14.25" customHeight="1">
      <c r="A180" s="45"/>
      <c r="B180" s="31"/>
      <c r="C180" s="45"/>
      <c r="D180" s="45"/>
      <c r="E180" s="45"/>
      <c r="F180" s="31"/>
      <c r="G180" s="43"/>
      <c r="H180" s="43"/>
      <c r="I180" s="22"/>
    </row>
    <row r="181" spans="1:9" s="6" customFormat="1" ht="14.25" customHeight="1">
      <c r="A181" s="45"/>
      <c r="B181" s="31"/>
      <c r="C181" s="45"/>
      <c r="D181" s="45"/>
      <c r="E181" s="45"/>
      <c r="F181" s="31"/>
      <c r="G181" s="43"/>
      <c r="H181" s="43"/>
      <c r="I181" s="22"/>
    </row>
    <row r="182" spans="1:9" s="6" customFormat="1" ht="14.25" customHeight="1">
      <c r="A182" s="45"/>
      <c r="B182" s="31"/>
      <c r="C182" s="45"/>
      <c r="D182" s="45"/>
      <c r="E182" s="45"/>
      <c r="F182" s="31"/>
      <c r="G182" s="43"/>
      <c r="H182" s="43"/>
      <c r="I182" s="22"/>
    </row>
    <row r="183" spans="1:9" s="6" customFormat="1" ht="14.25" customHeight="1">
      <c r="A183" s="45"/>
      <c r="B183" s="31"/>
      <c r="C183" s="45"/>
      <c r="D183" s="45"/>
      <c r="E183" s="45"/>
      <c r="F183" s="31"/>
      <c r="G183" s="43"/>
      <c r="H183" s="43"/>
      <c r="I183" s="22"/>
    </row>
    <row r="184" spans="1:9" s="6" customFormat="1" ht="14.25" customHeight="1">
      <c r="A184" s="45"/>
      <c r="B184" s="31"/>
      <c r="C184" s="45"/>
      <c r="D184" s="45"/>
      <c r="E184" s="45"/>
      <c r="F184" s="31"/>
      <c r="G184" s="43"/>
      <c r="H184" s="43"/>
      <c r="I184" s="22"/>
    </row>
    <row r="185" spans="1:9" s="6" customFormat="1" ht="14.25" customHeight="1">
      <c r="A185" s="45"/>
      <c r="B185" s="31"/>
      <c r="C185" s="45"/>
      <c r="D185" s="45"/>
      <c r="E185" s="45"/>
      <c r="F185" s="31"/>
      <c r="G185" s="43"/>
      <c r="H185" s="43"/>
      <c r="I185" s="22"/>
    </row>
    <row r="186" spans="1:9" s="6" customFormat="1" ht="14.25" customHeight="1">
      <c r="A186" s="45"/>
      <c r="B186" s="31"/>
      <c r="C186" s="45"/>
      <c r="D186" s="45"/>
      <c r="E186" s="45"/>
      <c r="F186" s="31"/>
      <c r="G186" s="43"/>
      <c r="H186" s="43"/>
      <c r="I186" s="22"/>
    </row>
    <row r="187" spans="1:9" s="6" customFormat="1" ht="14.25" customHeight="1">
      <c r="A187" s="45"/>
      <c r="B187" s="31"/>
      <c r="C187" s="45"/>
      <c r="D187" s="45"/>
      <c r="E187" s="45"/>
      <c r="F187" s="31"/>
      <c r="G187" s="43"/>
      <c r="H187" s="43"/>
      <c r="I187" s="22"/>
    </row>
    <row r="188" spans="1:9" s="6" customFormat="1" ht="14.25" customHeight="1">
      <c r="A188" s="45"/>
      <c r="B188" s="31"/>
      <c r="C188" s="45"/>
      <c r="D188" s="45"/>
      <c r="E188" s="45"/>
      <c r="F188" s="31"/>
      <c r="G188" s="43"/>
      <c r="H188" s="43"/>
      <c r="I188" s="22"/>
    </row>
    <row r="189" spans="1:9" s="6" customFormat="1" ht="14.25" customHeight="1">
      <c r="A189" s="45"/>
      <c r="B189" s="31"/>
      <c r="C189" s="45"/>
      <c r="D189" s="45"/>
      <c r="E189" s="45"/>
      <c r="F189" s="31"/>
      <c r="G189" s="43"/>
      <c r="H189" s="43"/>
      <c r="I189" s="22"/>
    </row>
    <row r="190" spans="1:9" s="6" customFormat="1" ht="14.25" customHeight="1">
      <c r="A190" s="45"/>
      <c r="B190" s="31"/>
      <c r="C190" s="45"/>
      <c r="D190" s="45"/>
      <c r="E190" s="45"/>
      <c r="F190" s="31"/>
      <c r="G190" s="43"/>
      <c r="H190" s="43"/>
      <c r="I190" s="22"/>
    </row>
    <row r="191" spans="1:9" s="6" customFormat="1" ht="14.25" customHeight="1">
      <c r="A191" s="45"/>
      <c r="B191" s="31"/>
      <c r="C191" s="45"/>
      <c r="D191" s="45"/>
      <c r="E191" s="45"/>
      <c r="F191" s="31"/>
      <c r="G191" s="43"/>
      <c r="H191" s="43"/>
      <c r="I191" s="22"/>
    </row>
    <row r="192" spans="1:9" s="6" customFormat="1" ht="14.25" customHeight="1">
      <c r="A192" s="45"/>
      <c r="B192" s="31"/>
      <c r="C192" s="45"/>
      <c r="D192" s="45"/>
      <c r="E192" s="45"/>
      <c r="F192" s="31"/>
      <c r="G192" s="43"/>
      <c r="H192" s="43"/>
      <c r="I192" s="22"/>
    </row>
    <row r="193" spans="1:9" s="6" customFormat="1" ht="14.25" customHeight="1">
      <c r="A193" s="45"/>
      <c r="B193" s="31"/>
      <c r="C193" s="45"/>
      <c r="D193" s="45"/>
      <c r="E193" s="45"/>
      <c r="F193" s="31"/>
      <c r="G193" s="43"/>
      <c r="H193" s="43"/>
      <c r="I193" s="22"/>
    </row>
    <row r="194" spans="1:9" s="6" customFormat="1" ht="14.25" customHeight="1">
      <c r="A194" s="45"/>
      <c r="B194" s="31"/>
      <c r="C194" s="45"/>
      <c r="D194" s="45"/>
      <c r="E194" s="45"/>
      <c r="F194" s="31"/>
      <c r="G194" s="43"/>
      <c r="H194" s="43"/>
      <c r="I194" s="22"/>
    </row>
    <row r="195" spans="1:9" s="6" customFormat="1" ht="14.25" customHeight="1">
      <c r="A195" s="45"/>
      <c r="B195" s="31"/>
      <c r="C195" s="45"/>
      <c r="D195" s="45"/>
      <c r="E195" s="45"/>
      <c r="F195" s="31"/>
      <c r="G195" s="43"/>
      <c r="H195" s="43"/>
      <c r="I195" s="22"/>
    </row>
    <row r="196" spans="1:9" s="6" customFormat="1" ht="14.25" customHeight="1">
      <c r="A196" s="45"/>
      <c r="B196" s="31"/>
      <c r="C196" s="45"/>
      <c r="D196" s="45"/>
      <c r="E196" s="45"/>
      <c r="F196" s="31"/>
      <c r="G196" s="43"/>
      <c r="H196" s="43"/>
      <c r="I196" s="22"/>
    </row>
    <row r="197" spans="1:9" s="6" customFormat="1" ht="14.25" customHeight="1">
      <c r="A197" s="45"/>
      <c r="B197" s="31"/>
      <c r="C197" s="45"/>
      <c r="D197" s="45"/>
      <c r="E197" s="45"/>
      <c r="F197" s="31"/>
      <c r="G197" s="43"/>
      <c r="H197" s="43"/>
      <c r="I197" s="22"/>
    </row>
    <row r="198" spans="1:9" s="6" customFormat="1" ht="14.25" customHeight="1">
      <c r="A198" s="45"/>
      <c r="B198" s="31"/>
      <c r="C198" s="45"/>
      <c r="D198" s="45"/>
      <c r="E198" s="45"/>
      <c r="F198" s="31"/>
      <c r="G198" s="43"/>
      <c r="H198" s="43"/>
      <c r="I198" s="22"/>
    </row>
    <row r="199" spans="1:9" s="6" customFormat="1" ht="14.25" customHeight="1">
      <c r="A199" s="45"/>
      <c r="B199" s="31"/>
      <c r="C199" s="45"/>
      <c r="D199" s="45"/>
      <c r="E199" s="45"/>
      <c r="F199" s="31"/>
      <c r="G199" s="43"/>
      <c r="H199" s="43"/>
      <c r="I199" s="22"/>
    </row>
    <row r="200" spans="1:9" s="6" customFormat="1" ht="14.25" customHeight="1">
      <c r="A200" s="45"/>
      <c r="B200" s="31"/>
      <c r="C200" s="45"/>
      <c r="D200" s="45"/>
      <c r="E200" s="45"/>
      <c r="F200" s="31"/>
      <c r="G200" s="43"/>
      <c r="H200" s="43"/>
      <c r="I200" s="22"/>
    </row>
    <row r="201" spans="1:9" s="6" customFormat="1" ht="14.25" customHeight="1">
      <c r="A201" s="45"/>
      <c r="B201" s="31"/>
      <c r="C201" s="45"/>
      <c r="D201" s="45"/>
      <c r="E201" s="45"/>
      <c r="F201" s="31"/>
      <c r="G201" s="43"/>
      <c r="H201" s="43"/>
      <c r="I201" s="22"/>
    </row>
    <row r="202" spans="1:9" s="6" customFormat="1" ht="14.25" customHeight="1">
      <c r="A202" s="45"/>
      <c r="B202" s="31"/>
      <c r="C202" s="45"/>
      <c r="D202" s="45"/>
      <c r="E202" s="45"/>
      <c r="F202" s="31"/>
      <c r="G202" s="43"/>
      <c r="H202" s="43"/>
      <c r="I202" s="22"/>
    </row>
    <row r="203" spans="1:9" s="6" customFormat="1" ht="14.25" customHeight="1">
      <c r="A203" s="45"/>
      <c r="B203" s="31"/>
      <c r="C203" s="45"/>
      <c r="D203" s="45"/>
      <c r="E203" s="45"/>
      <c r="F203" s="31"/>
      <c r="G203" s="43"/>
      <c r="H203" s="43"/>
      <c r="I203" s="22"/>
    </row>
    <row r="204" spans="1:9" s="6" customFormat="1" ht="14.25" customHeight="1">
      <c r="A204" s="45"/>
      <c r="B204" s="31"/>
      <c r="C204" s="45"/>
      <c r="D204" s="45"/>
      <c r="E204" s="45"/>
      <c r="F204" s="31"/>
      <c r="G204" s="43"/>
      <c r="H204" s="43"/>
      <c r="I204" s="22"/>
    </row>
    <row r="205" spans="1:9" s="6" customFormat="1" ht="14.25" customHeight="1">
      <c r="A205" s="45"/>
      <c r="B205" s="31"/>
      <c r="C205" s="45"/>
      <c r="D205" s="45"/>
      <c r="E205" s="45"/>
      <c r="F205" s="31"/>
      <c r="G205" s="43"/>
      <c r="H205" s="43"/>
      <c r="I205" s="22"/>
    </row>
    <row r="206" spans="1:9" s="6" customFormat="1" ht="14.25" customHeight="1">
      <c r="A206" s="45"/>
      <c r="B206" s="31"/>
      <c r="C206" s="45"/>
      <c r="D206" s="45"/>
      <c r="E206" s="45"/>
      <c r="F206" s="31"/>
      <c r="G206" s="43"/>
      <c r="H206" s="43"/>
      <c r="I206" s="22"/>
    </row>
    <row r="207" spans="1:9" s="6" customFormat="1" ht="14.25" customHeight="1">
      <c r="A207" s="45"/>
      <c r="B207" s="31"/>
      <c r="C207" s="45"/>
      <c r="D207" s="45"/>
      <c r="E207" s="45"/>
      <c r="F207" s="31"/>
      <c r="G207" s="43"/>
      <c r="H207" s="43"/>
      <c r="I207" s="22"/>
    </row>
    <row r="208" spans="1:9" s="6" customFormat="1" ht="14.25" customHeight="1">
      <c r="A208" s="45"/>
      <c r="B208" s="31"/>
      <c r="C208" s="45"/>
      <c r="D208" s="45"/>
      <c r="E208" s="45"/>
      <c r="F208" s="31"/>
      <c r="G208" s="43"/>
      <c r="H208" s="43"/>
      <c r="I208" s="22"/>
    </row>
    <row r="209" spans="1:9" s="6" customFormat="1" ht="14.25" customHeight="1">
      <c r="A209" s="45"/>
      <c r="B209" s="31"/>
      <c r="C209" s="45"/>
      <c r="D209" s="45"/>
      <c r="E209" s="45"/>
      <c r="F209" s="31"/>
      <c r="G209" s="43"/>
      <c r="H209" s="43"/>
      <c r="I209" s="22"/>
    </row>
    <row r="210" spans="1:9" s="6" customFormat="1" ht="14.25" customHeight="1">
      <c r="A210" s="45"/>
      <c r="B210" s="31"/>
      <c r="C210" s="45"/>
      <c r="D210" s="45"/>
      <c r="E210" s="45"/>
      <c r="F210" s="31"/>
      <c r="G210" s="43"/>
      <c r="H210" s="43"/>
      <c r="I210" s="22"/>
    </row>
    <row r="211" spans="1:9" s="6" customFormat="1" ht="14.25" customHeight="1">
      <c r="A211" s="45"/>
      <c r="B211" s="31"/>
      <c r="C211" s="45"/>
      <c r="D211" s="45"/>
      <c r="E211" s="45"/>
      <c r="F211" s="31"/>
      <c r="G211" s="43"/>
      <c r="H211" s="43"/>
      <c r="I211" s="22"/>
    </row>
    <row r="212" spans="1:9" s="6" customFormat="1" ht="14.25" customHeight="1">
      <c r="A212" s="45"/>
      <c r="B212" s="31"/>
      <c r="C212" s="45"/>
      <c r="D212" s="45"/>
      <c r="E212" s="45"/>
      <c r="F212" s="31"/>
      <c r="G212" s="43"/>
      <c r="H212" s="43"/>
      <c r="I212" s="22"/>
    </row>
    <row r="213" spans="1:9" s="6" customFormat="1" ht="14.25" customHeight="1">
      <c r="A213" s="45"/>
      <c r="B213" s="31"/>
      <c r="C213" s="45"/>
      <c r="D213" s="45"/>
      <c r="E213" s="45"/>
      <c r="F213" s="31"/>
      <c r="G213" s="43"/>
      <c r="H213" s="43"/>
      <c r="I213" s="22"/>
    </row>
    <row r="214" spans="1:9" s="6" customFormat="1" ht="14.25" customHeight="1">
      <c r="A214" s="45"/>
      <c r="B214" s="31"/>
      <c r="C214" s="45"/>
      <c r="D214" s="45"/>
      <c r="E214" s="45"/>
      <c r="F214" s="31"/>
      <c r="G214" s="43"/>
      <c r="H214" s="43"/>
      <c r="I214" s="22"/>
    </row>
    <row r="215" spans="1:9" s="6" customFormat="1" ht="14.25" customHeight="1">
      <c r="A215" s="45"/>
      <c r="B215" s="31"/>
      <c r="C215" s="45"/>
      <c r="D215" s="45"/>
      <c r="E215" s="45"/>
      <c r="F215" s="31"/>
      <c r="G215" s="43"/>
      <c r="H215" s="43"/>
      <c r="I215" s="22"/>
    </row>
    <row r="216" spans="1:9" s="6" customFormat="1" ht="14.25" customHeight="1">
      <c r="A216" s="45"/>
      <c r="B216" s="31"/>
      <c r="C216" s="45"/>
      <c r="D216" s="45"/>
      <c r="E216" s="45"/>
      <c r="F216" s="31"/>
      <c r="G216" s="43"/>
      <c r="H216" s="43"/>
      <c r="I216" s="22"/>
    </row>
    <row r="217" spans="1:9" s="6" customFormat="1" ht="14.25" customHeight="1">
      <c r="A217" s="45"/>
      <c r="B217" s="31"/>
      <c r="C217" s="45"/>
      <c r="D217" s="45"/>
      <c r="E217" s="45"/>
      <c r="F217" s="31"/>
      <c r="G217" s="43"/>
      <c r="H217" s="43"/>
      <c r="I217" s="22"/>
    </row>
    <row r="218" spans="1:9" s="6" customFormat="1" ht="14.25" customHeight="1">
      <c r="A218" s="45"/>
      <c r="B218" s="31"/>
      <c r="C218" s="45"/>
      <c r="D218" s="45"/>
      <c r="E218" s="45"/>
      <c r="F218" s="31"/>
      <c r="G218" s="43"/>
      <c r="H218" s="43"/>
      <c r="I218" s="22"/>
    </row>
    <row r="219" spans="1:9" s="6" customFormat="1" ht="14.25" customHeight="1">
      <c r="A219" s="45"/>
      <c r="B219" s="31"/>
      <c r="C219" s="45"/>
      <c r="D219" s="45"/>
      <c r="E219" s="45"/>
      <c r="F219" s="31"/>
      <c r="G219" s="43"/>
      <c r="H219" s="43"/>
      <c r="I219" s="22"/>
    </row>
    <row r="220" spans="1:9" s="6" customFormat="1" ht="14.25" customHeight="1">
      <c r="A220" s="45"/>
      <c r="B220" s="31"/>
      <c r="C220" s="45"/>
      <c r="D220" s="45"/>
      <c r="E220" s="45"/>
      <c r="F220" s="31"/>
      <c r="G220" s="43"/>
      <c r="H220" s="43"/>
      <c r="I220" s="22"/>
    </row>
    <row r="221" spans="1:9" s="6" customFormat="1" ht="14.25" customHeight="1">
      <c r="A221" s="45"/>
      <c r="B221" s="31"/>
      <c r="C221" s="45"/>
      <c r="D221" s="45"/>
      <c r="E221" s="45"/>
      <c r="F221" s="31"/>
      <c r="G221" s="43"/>
      <c r="H221" s="43"/>
      <c r="I221" s="22"/>
    </row>
    <row r="222" spans="1:9" s="6" customFormat="1" ht="14.25" customHeight="1">
      <c r="A222" s="45"/>
      <c r="B222" s="31"/>
      <c r="C222" s="45"/>
      <c r="D222" s="45"/>
      <c r="E222" s="45"/>
      <c r="F222" s="31"/>
      <c r="G222" s="43"/>
      <c r="H222" s="43"/>
      <c r="I222" s="22"/>
    </row>
    <row r="223" spans="1:9" s="6" customFormat="1" ht="14.25" customHeight="1">
      <c r="A223" s="45"/>
      <c r="B223" s="31"/>
      <c r="C223" s="45"/>
      <c r="D223" s="45"/>
      <c r="E223" s="45"/>
      <c r="F223" s="31"/>
      <c r="G223" s="43"/>
      <c r="H223" s="43"/>
      <c r="I223" s="22"/>
    </row>
    <row r="224" spans="1:9" s="6" customFormat="1" ht="14.25" customHeight="1">
      <c r="A224" s="45"/>
      <c r="B224" s="31"/>
      <c r="C224" s="45"/>
      <c r="D224" s="45"/>
      <c r="E224" s="45"/>
      <c r="F224" s="31"/>
      <c r="G224" s="43"/>
      <c r="H224" s="43"/>
      <c r="I224" s="22"/>
    </row>
    <row r="225" spans="1:9" s="6" customFormat="1" ht="14.25" customHeight="1">
      <c r="A225" s="45"/>
      <c r="B225" s="31"/>
      <c r="C225" s="45"/>
      <c r="D225" s="45"/>
      <c r="E225" s="45"/>
      <c r="F225" s="31"/>
      <c r="G225" s="43"/>
      <c r="H225" s="43"/>
      <c r="I225" s="22"/>
    </row>
    <row r="226" spans="1:9" s="6" customFormat="1" ht="14.25" customHeight="1">
      <c r="A226" s="45"/>
      <c r="B226" s="31"/>
      <c r="C226" s="45"/>
      <c r="D226" s="45"/>
      <c r="E226" s="45"/>
      <c r="F226" s="31"/>
      <c r="G226" s="43"/>
      <c r="H226" s="43"/>
      <c r="I226" s="22"/>
    </row>
    <row r="227" spans="1:9" s="6" customFormat="1" ht="14.25" customHeight="1">
      <c r="A227" s="45"/>
      <c r="B227" s="31"/>
      <c r="C227" s="45"/>
      <c r="D227" s="45"/>
      <c r="E227" s="45"/>
      <c r="F227" s="31"/>
      <c r="G227" s="43"/>
      <c r="H227" s="43"/>
      <c r="I227" s="22"/>
    </row>
    <row r="228" spans="1:9" s="6" customFormat="1" ht="14.25" customHeight="1">
      <c r="A228" s="45"/>
      <c r="B228" s="31"/>
      <c r="C228" s="45"/>
      <c r="D228" s="45"/>
      <c r="E228" s="45"/>
      <c r="F228" s="31"/>
      <c r="G228" s="43"/>
      <c r="H228" s="43"/>
      <c r="I228" s="22"/>
    </row>
    <row r="229" spans="1:9" s="6" customFormat="1" ht="14.25" customHeight="1">
      <c r="A229" s="45"/>
      <c r="B229" s="31"/>
      <c r="C229" s="45"/>
      <c r="D229" s="45"/>
      <c r="E229" s="45"/>
      <c r="F229" s="31"/>
      <c r="G229" s="43"/>
      <c r="H229" s="43"/>
      <c r="I229" s="22"/>
    </row>
    <row r="230" spans="1:9" s="6" customFormat="1" ht="14.25" customHeight="1">
      <c r="A230" s="45"/>
      <c r="B230" s="31"/>
      <c r="C230" s="45"/>
      <c r="D230" s="45"/>
      <c r="E230" s="45"/>
      <c r="F230" s="31"/>
      <c r="G230" s="43"/>
      <c r="H230" s="43"/>
      <c r="I230" s="22"/>
    </row>
    <row r="231" spans="1:9" s="6" customFormat="1" ht="14.25" customHeight="1">
      <c r="A231" s="45"/>
      <c r="B231" s="31"/>
      <c r="C231" s="45"/>
      <c r="D231" s="45"/>
      <c r="E231" s="45"/>
      <c r="F231" s="31"/>
      <c r="G231" s="43"/>
      <c r="H231" s="43"/>
      <c r="I231" s="22"/>
    </row>
    <row r="232" spans="1:9" s="6" customFormat="1" ht="14.25" customHeight="1">
      <c r="A232" s="45"/>
      <c r="B232" s="31"/>
      <c r="C232" s="45"/>
      <c r="D232" s="45"/>
      <c r="E232" s="45"/>
      <c r="F232" s="31"/>
      <c r="G232" s="43"/>
      <c r="H232" s="43"/>
      <c r="I232" s="22"/>
    </row>
    <row r="233" spans="1:9" s="6" customFormat="1" ht="14.25" customHeight="1">
      <c r="A233" s="45"/>
      <c r="B233" s="31"/>
      <c r="C233" s="45"/>
      <c r="D233" s="45"/>
      <c r="E233" s="45"/>
      <c r="F233" s="31"/>
      <c r="G233" s="43"/>
      <c r="H233" s="43"/>
      <c r="I233" s="22"/>
    </row>
    <row r="234" spans="1:9" s="6" customFormat="1" ht="14.25" customHeight="1">
      <c r="A234" s="45"/>
      <c r="B234" s="31"/>
      <c r="C234" s="45"/>
      <c r="D234" s="45"/>
      <c r="E234" s="45"/>
      <c r="F234" s="31"/>
      <c r="G234" s="43"/>
      <c r="H234" s="43"/>
      <c r="I234" s="22"/>
    </row>
    <row r="235" spans="1:9" s="6" customFormat="1" ht="14.25" customHeight="1">
      <c r="A235" s="45"/>
      <c r="B235" s="31"/>
      <c r="C235" s="45"/>
      <c r="D235" s="45"/>
      <c r="E235" s="45"/>
      <c r="F235" s="31"/>
      <c r="G235" s="43"/>
      <c r="H235" s="43"/>
      <c r="I235" s="22"/>
    </row>
    <row r="236" spans="1:9" s="6" customFormat="1" ht="14.25" customHeight="1">
      <c r="A236" s="45"/>
      <c r="B236" s="31"/>
      <c r="C236" s="45"/>
      <c r="D236" s="45"/>
      <c r="E236" s="45"/>
      <c r="F236" s="31"/>
      <c r="G236" s="43"/>
      <c r="H236" s="43"/>
      <c r="I236" s="22"/>
    </row>
    <row r="237" spans="1:9" s="6" customFormat="1" ht="14.25" customHeight="1">
      <c r="A237" s="45"/>
      <c r="B237" s="31"/>
      <c r="C237" s="45"/>
      <c r="D237" s="45"/>
      <c r="E237" s="45"/>
      <c r="F237" s="31"/>
      <c r="G237" s="43"/>
      <c r="H237" s="43"/>
      <c r="I237" s="22"/>
    </row>
    <row r="238" spans="1:9" s="6" customFormat="1" ht="14.25" customHeight="1">
      <c r="A238" s="45"/>
      <c r="B238" s="31"/>
      <c r="C238" s="45"/>
      <c r="D238" s="45"/>
      <c r="E238" s="45"/>
      <c r="F238" s="31"/>
      <c r="G238" s="43"/>
      <c r="H238" s="43"/>
      <c r="I238" s="22"/>
    </row>
    <row r="239" spans="1:9" s="6" customFormat="1" ht="14.25" customHeight="1">
      <c r="A239" s="45"/>
      <c r="B239" s="31"/>
      <c r="C239" s="45"/>
      <c r="D239" s="45"/>
      <c r="E239" s="45"/>
      <c r="F239" s="31"/>
      <c r="G239" s="43"/>
      <c r="H239" s="43"/>
      <c r="I239" s="22"/>
    </row>
    <row r="240" spans="1:9" s="6" customFormat="1" ht="14.25" customHeight="1">
      <c r="A240" s="45"/>
      <c r="B240" s="31"/>
      <c r="C240" s="45"/>
      <c r="D240" s="45"/>
      <c r="E240" s="45"/>
      <c r="F240" s="31"/>
      <c r="G240" s="43"/>
      <c r="H240" s="43"/>
      <c r="I240" s="22"/>
    </row>
    <row r="241" spans="1:9" s="6" customFormat="1" ht="14.25" customHeight="1">
      <c r="A241" s="45"/>
      <c r="B241" s="31"/>
      <c r="C241" s="45"/>
      <c r="D241" s="45"/>
      <c r="E241" s="45"/>
      <c r="F241" s="31"/>
      <c r="G241" s="43"/>
      <c r="H241" s="43"/>
      <c r="I241" s="22"/>
    </row>
    <row r="242" spans="1:9" s="6" customFormat="1" ht="14.25" customHeight="1">
      <c r="A242" s="45"/>
      <c r="B242" s="31"/>
      <c r="C242" s="45"/>
      <c r="D242" s="45"/>
      <c r="E242" s="45"/>
      <c r="F242" s="31"/>
      <c r="G242" s="43"/>
      <c r="H242" s="43"/>
      <c r="I242" s="22"/>
    </row>
    <row r="243" spans="1:9" s="6" customFormat="1" ht="14.25" customHeight="1">
      <c r="A243" s="45"/>
      <c r="B243" s="31"/>
      <c r="C243" s="45"/>
      <c r="D243" s="45"/>
      <c r="E243" s="45"/>
      <c r="F243" s="31"/>
      <c r="G243" s="43"/>
      <c r="H243" s="43"/>
      <c r="I243" s="22"/>
    </row>
    <row r="244" spans="1:9" s="6" customFormat="1" ht="14.25" customHeight="1">
      <c r="A244" s="45"/>
      <c r="B244" s="31"/>
      <c r="C244" s="45"/>
      <c r="D244" s="45"/>
      <c r="E244" s="45"/>
      <c r="F244" s="31"/>
      <c r="G244" s="43"/>
      <c r="H244" s="43"/>
      <c r="I244" s="22"/>
    </row>
    <row r="245" spans="1:9" s="6" customFormat="1" ht="14.25" customHeight="1">
      <c r="A245" s="45"/>
      <c r="B245" s="31"/>
      <c r="C245" s="45"/>
      <c r="D245" s="45"/>
      <c r="E245" s="45"/>
      <c r="F245" s="31"/>
      <c r="G245" s="43"/>
      <c r="H245" s="43"/>
      <c r="I245" s="22"/>
    </row>
    <row r="246" spans="1:9" s="6" customFormat="1" ht="14.25" customHeight="1">
      <c r="A246" s="45"/>
      <c r="B246" s="31"/>
      <c r="C246" s="45"/>
      <c r="D246" s="45"/>
      <c r="E246" s="45"/>
      <c r="F246" s="31"/>
      <c r="G246" s="43"/>
      <c r="H246" s="43"/>
      <c r="I246" s="22"/>
    </row>
    <row r="247" spans="1:9" s="6" customFormat="1" ht="14.25" customHeight="1">
      <c r="A247" s="45"/>
      <c r="B247" s="31"/>
      <c r="C247" s="45"/>
      <c r="D247" s="45"/>
      <c r="E247" s="45"/>
      <c r="F247" s="31"/>
      <c r="G247" s="43"/>
      <c r="H247" s="43"/>
      <c r="I247" s="22"/>
    </row>
    <row r="248" spans="1:9" ht="14.25" customHeight="1">
      <c r="A248" s="45"/>
      <c r="B248" s="31"/>
      <c r="C248" s="45"/>
      <c r="D248" s="45"/>
      <c r="E248" s="45"/>
      <c r="F248" s="31"/>
      <c r="G248" s="43"/>
      <c r="H248" s="43"/>
      <c r="I248" s="7"/>
    </row>
    <row r="249" spans="1:9" ht="14.25" customHeight="1">
      <c r="A249" s="45"/>
      <c r="B249" s="31"/>
      <c r="C249" s="45"/>
      <c r="D249" s="45"/>
      <c r="E249" s="45"/>
      <c r="F249" s="31"/>
      <c r="G249" s="43"/>
      <c r="H249" s="43"/>
      <c r="I249" s="7"/>
    </row>
    <row r="250" spans="1:9" ht="14.25" customHeight="1">
      <c r="A250" s="45"/>
      <c r="B250" s="31"/>
      <c r="C250" s="45"/>
      <c r="D250" s="45"/>
      <c r="E250" s="45"/>
      <c r="F250" s="31"/>
      <c r="G250" s="43"/>
      <c r="H250" s="43"/>
      <c r="I250" s="7"/>
    </row>
    <row r="251" spans="1:9" ht="14.25" customHeight="1">
      <c r="A251" s="45"/>
      <c r="B251" s="31"/>
      <c r="C251" s="45"/>
      <c r="D251" s="45"/>
      <c r="E251" s="45"/>
      <c r="F251" s="31"/>
      <c r="G251" s="43"/>
      <c r="H251" s="43"/>
      <c r="I251" s="7"/>
    </row>
    <row r="252" spans="1:9" ht="14.25" customHeight="1">
      <c r="A252" s="45"/>
      <c r="B252" s="31"/>
      <c r="C252" s="45"/>
      <c r="D252" s="45"/>
      <c r="E252" s="45"/>
      <c r="F252" s="31"/>
      <c r="G252" s="43"/>
      <c r="H252" s="43"/>
      <c r="I252" s="7"/>
    </row>
    <row r="253" spans="1:9" ht="14.25" customHeight="1">
      <c r="A253" s="45"/>
      <c r="B253" s="31"/>
      <c r="C253" s="45"/>
      <c r="D253" s="45"/>
      <c r="E253" s="45"/>
      <c r="F253" s="31"/>
      <c r="G253" s="43"/>
      <c r="H253" s="43"/>
      <c r="I253" s="7"/>
    </row>
    <row r="254" spans="1:9" ht="14.25" customHeight="1">
      <c r="A254" s="45"/>
      <c r="B254" s="31"/>
      <c r="C254" s="45"/>
      <c r="D254" s="45"/>
      <c r="E254" s="45"/>
      <c r="F254" s="31"/>
      <c r="G254" s="43"/>
      <c r="H254" s="43"/>
      <c r="I254" s="7"/>
    </row>
    <row r="255" spans="1:9" ht="14.25" customHeight="1">
      <c r="A255" s="45"/>
      <c r="B255" s="31"/>
      <c r="C255" s="45"/>
      <c r="D255" s="45"/>
      <c r="E255" s="45"/>
      <c r="F255" s="31"/>
      <c r="G255" s="43"/>
      <c r="H255" s="43"/>
      <c r="I255" s="7"/>
    </row>
    <row r="256" spans="1:9" ht="14.25" customHeight="1">
      <c r="A256" s="46"/>
      <c r="B256" s="47"/>
      <c r="C256" s="46"/>
      <c r="D256" s="46"/>
      <c r="E256" s="46"/>
      <c r="F256" s="47"/>
      <c r="G256" s="48"/>
      <c r="H256" s="48"/>
      <c r="I256" s="7"/>
    </row>
    <row r="257" spans="1:9" ht="14.25" customHeight="1">
      <c r="A257" s="46"/>
      <c r="B257" s="47"/>
      <c r="C257" s="46"/>
      <c r="D257" s="46"/>
      <c r="E257" s="46"/>
      <c r="F257" s="47"/>
      <c r="G257" s="48"/>
      <c r="H257" s="48"/>
      <c r="I257" s="7"/>
    </row>
    <row r="258" spans="1:9" ht="14.25" customHeight="1">
      <c r="A258" s="46"/>
      <c r="B258" s="47"/>
      <c r="C258" s="46"/>
      <c r="D258" s="46"/>
      <c r="E258" s="46"/>
      <c r="F258" s="47"/>
      <c r="G258" s="48"/>
      <c r="H258" s="48"/>
      <c r="I258" s="7"/>
    </row>
    <row r="259" spans="1:9" ht="14.25" customHeight="1">
      <c r="A259" s="46"/>
      <c r="B259" s="47"/>
      <c r="C259" s="46"/>
      <c r="D259" s="46"/>
      <c r="E259" s="46"/>
      <c r="F259" s="47"/>
      <c r="G259" s="48"/>
      <c r="H259" s="48"/>
      <c r="I259" s="7"/>
    </row>
    <row r="260" spans="1:9" ht="14.25" customHeight="1">
      <c r="A260" s="46"/>
      <c r="B260" s="47"/>
      <c r="C260" s="46"/>
      <c r="D260" s="46"/>
      <c r="E260" s="46"/>
      <c r="F260" s="47"/>
      <c r="G260" s="48"/>
      <c r="H260" s="48"/>
      <c r="I260" s="7"/>
    </row>
    <row r="261" spans="1:9" ht="14.25" customHeight="1">
      <c r="A261" s="46"/>
      <c r="B261" s="47"/>
      <c r="C261" s="46"/>
      <c r="D261" s="46"/>
      <c r="E261" s="46"/>
      <c r="F261" s="47"/>
      <c r="G261" s="48"/>
      <c r="H261" s="48"/>
      <c r="I261" s="7"/>
    </row>
    <row r="262" spans="1:9" ht="14.25" customHeight="1">
      <c r="A262" s="46"/>
      <c r="B262" s="47"/>
      <c r="C262" s="46"/>
      <c r="D262" s="46"/>
      <c r="E262" s="46"/>
      <c r="F262" s="47"/>
      <c r="G262" s="48"/>
      <c r="H262" s="48"/>
      <c r="I262" s="7"/>
    </row>
    <row r="263" spans="1:9" ht="14.25" customHeight="1">
      <c r="A263" s="46"/>
      <c r="B263" s="47"/>
      <c r="C263" s="46"/>
      <c r="D263" s="46"/>
      <c r="E263" s="46"/>
      <c r="F263" s="47"/>
      <c r="G263" s="48"/>
      <c r="H263" s="48"/>
      <c r="I263" s="7"/>
    </row>
    <row r="264" spans="1:9" ht="14.25" customHeight="1">
      <c r="A264" s="46"/>
      <c r="B264" s="47"/>
      <c r="C264" s="46"/>
      <c r="D264" s="46"/>
      <c r="E264" s="46"/>
      <c r="F264" s="47"/>
      <c r="G264" s="48"/>
      <c r="H264" s="48"/>
      <c r="I264" s="7"/>
    </row>
    <row r="265" spans="1:9" ht="14.25" customHeight="1">
      <c r="A265" s="46"/>
      <c r="B265" s="47"/>
      <c r="C265" s="46"/>
      <c r="D265" s="46"/>
      <c r="E265" s="46"/>
      <c r="F265" s="47"/>
      <c r="G265" s="48"/>
      <c r="H265" s="48"/>
      <c r="I265" s="7"/>
    </row>
    <row r="266" spans="1:9" ht="14.25" customHeight="1">
      <c r="A266" s="46"/>
      <c r="B266" s="47"/>
      <c r="C266" s="46"/>
      <c r="D266" s="46"/>
      <c r="E266" s="46"/>
      <c r="F266" s="47"/>
      <c r="G266" s="48"/>
      <c r="H266" s="48"/>
      <c r="I266" s="7"/>
    </row>
    <row r="267" spans="1:9" ht="14.25" customHeight="1">
      <c r="A267" s="46"/>
      <c r="B267" s="47"/>
      <c r="C267" s="46"/>
      <c r="D267" s="46"/>
      <c r="E267" s="46"/>
      <c r="F267" s="47"/>
      <c r="G267" s="48"/>
      <c r="H267" s="48"/>
      <c r="I267" s="7"/>
    </row>
    <row r="268" spans="1:9" ht="14.25" customHeight="1">
      <c r="A268" s="46"/>
      <c r="B268" s="47"/>
      <c r="C268" s="46"/>
      <c r="D268" s="46"/>
      <c r="E268" s="46"/>
      <c r="F268" s="47"/>
      <c r="G268" s="48"/>
      <c r="H268" s="48"/>
      <c r="I268" s="7"/>
    </row>
    <row r="269" spans="1:9" ht="14.25" customHeight="1">
      <c r="A269" s="46"/>
      <c r="B269" s="47"/>
      <c r="C269" s="46"/>
      <c r="D269" s="46"/>
      <c r="E269" s="46"/>
      <c r="F269" s="47"/>
      <c r="G269" s="48"/>
      <c r="H269" s="48"/>
      <c r="I269" s="7"/>
    </row>
    <row r="270" spans="1:9" ht="14.25" customHeight="1">
      <c r="A270" s="46"/>
      <c r="B270" s="47"/>
      <c r="C270" s="46"/>
      <c r="D270" s="46"/>
      <c r="E270" s="46"/>
      <c r="F270" s="47"/>
      <c r="G270" s="48"/>
      <c r="H270" s="48"/>
      <c r="I270" s="7"/>
    </row>
    <row r="271" spans="1:9" ht="14.25" customHeight="1">
      <c r="A271" s="46"/>
      <c r="B271" s="47"/>
      <c r="C271" s="46"/>
      <c r="D271" s="46"/>
      <c r="E271" s="46"/>
      <c r="F271" s="47"/>
      <c r="G271" s="48"/>
      <c r="H271" s="48"/>
      <c r="I271" s="7"/>
    </row>
    <row r="272" spans="1:9" ht="14.25" customHeight="1">
      <c r="A272" s="46"/>
      <c r="B272" s="47"/>
      <c r="C272" s="46"/>
      <c r="D272" s="46"/>
      <c r="E272" s="46"/>
      <c r="F272" s="47"/>
      <c r="G272" s="48"/>
      <c r="H272" s="48"/>
      <c r="I272" s="7"/>
    </row>
    <row r="273" spans="1:9" ht="14.25" customHeight="1">
      <c r="A273" s="46"/>
      <c r="B273" s="47"/>
      <c r="C273" s="46"/>
      <c r="D273" s="46"/>
      <c r="E273" s="46"/>
      <c r="F273" s="47"/>
      <c r="G273" s="48"/>
      <c r="H273" s="48"/>
      <c r="I273" s="7"/>
    </row>
    <row r="274" spans="1:9" ht="14.25" customHeight="1">
      <c r="A274" s="46"/>
      <c r="B274" s="47"/>
      <c r="C274" s="46"/>
      <c r="D274" s="46"/>
      <c r="E274" s="46"/>
      <c r="F274" s="47"/>
      <c r="G274" s="48"/>
      <c r="H274" s="48"/>
      <c r="I274" s="7"/>
    </row>
    <row r="275" spans="1:9" ht="14.25" customHeight="1">
      <c r="A275" s="46"/>
      <c r="B275" s="47"/>
      <c r="C275" s="46"/>
      <c r="D275" s="46"/>
      <c r="E275" s="46"/>
      <c r="F275" s="47"/>
      <c r="G275" s="48"/>
      <c r="H275" s="48"/>
      <c r="I275" s="7"/>
    </row>
    <row r="276" spans="1:9" ht="14.25" customHeight="1">
      <c r="A276" s="46"/>
      <c r="B276" s="47"/>
      <c r="C276" s="46"/>
      <c r="D276" s="46"/>
      <c r="E276" s="46"/>
      <c r="F276" s="47"/>
      <c r="G276" s="48"/>
      <c r="H276" s="48"/>
      <c r="I276" s="7"/>
    </row>
    <row r="277" spans="1:9" ht="14.25" customHeight="1">
      <c r="A277" s="46"/>
      <c r="B277" s="47"/>
      <c r="C277" s="46"/>
      <c r="D277" s="46"/>
      <c r="E277" s="46"/>
      <c r="F277" s="47"/>
      <c r="G277" s="48"/>
      <c r="H277" s="48"/>
      <c r="I277" s="7"/>
    </row>
    <row r="278" spans="1:9" ht="14.25" customHeight="1">
      <c r="A278" s="46"/>
      <c r="B278" s="47"/>
      <c r="C278" s="46"/>
      <c r="D278" s="46"/>
      <c r="E278" s="46"/>
      <c r="F278" s="47"/>
      <c r="G278" s="48"/>
      <c r="H278" s="48"/>
      <c r="I278" s="7"/>
    </row>
    <row r="279" spans="1:9" ht="14.25" customHeight="1">
      <c r="A279" s="46"/>
      <c r="B279" s="47"/>
      <c r="C279" s="46"/>
      <c r="D279" s="46"/>
      <c r="E279" s="46"/>
      <c r="F279" s="47"/>
      <c r="G279" s="48"/>
      <c r="H279" s="48"/>
      <c r="I279" s="7"/>
    </row>
    <row r="280" spans="1:9" ht="14.25" customHeight="1">
      <c r="A280" s="46"/>
      <c r="B280" s="47"/>
      <c r="C280" s="46"/>
      <c r="D280" s="46"/>
      <c r="E280" s="46"/>
      <c r="F280" s="47"/>
      <c r="G280" s="48"/>
      <c r="H280" s="48"/>
      <c r="I280" s="7"/>
    </row>
    <row r="281" spans="1:9" ht="14.25" customHeight="1">
      <c r="A281" s="46"/>
      <c r="B281" s="47"/>
      <c r="C281" s="46"/>
      <c r="D281" s="46"/>
      <c r="E281" s="46"/>
      <c r="F281" s="47"/>
      <c r="G281" s="48"/>
      <c r="H281" s="48"/>
      <c r="I281" s="7"/>
    </row>
    <row r="282" spans="1:9" ht="14.25" customHeight="1">
      <c r="A282" s="46"/>
      <c r="B282" s="47"/>
      <c r="C282" s="46"/>
      <c r="D282" s="46"/>
      <c r="E282" s="46"/>
      <c r="F282" s="47"/>
      <c r="G282" s="48"/>
      <c r="H282" s="48"/>
      <c r="I282" s="7"/>
    </row>
    <row r="283" spans="1:9" ht="14.25" customHeight="1">
      <c r="A283" s="46"/>
      <c r="B283" s="47"/>
      <c r="C283" s="46"/>
      <c r="D283" s="46"/>
      <c r="E283" s="46"/>
      <c r="F283" s="47"/>
      <c r="G283" s="48"/>
      <c r="H283" s="48"/>
      <c r="I283" s="7"/>
    </row>
    <row r="284" spans="1:9" ht="14.25" customHeight="1">
      <c r="A284" s="46"/>
      <c r="B284" s="47"/>
      <c r="C284" s="46"/>
      <c r="D284" s="46"/>
      <c r="E284" s="46"/>
      <c r="F284" s="47"/>
      <c r="G284" s="48"/>
      <c r="H284" s="48"/>
      <c r="I284" s="7"/>
    </row>
    <row r="285" spans="1:9" ht="14.25" customHeight="1">
      <c r="A285" s="46"/>
      <c r="B285" s="47"/>
      <c r="C285" s="46"/>
      <c r="D285" s="46"/>
      <c r="E285" s="46"/>
      <c r="F285" s="47"/>
      <c r="G285" s="48"/>
      <c r="H285" s="48"/>
      <c r="I285" s="7"/>
    </row>
    <row r="286" spans="1:9" ht="14.25" customHeight="1">
      <c r="A286" s="46"/>
      <c r="B286" s="47"/>
      <c r="C286" s="46"/>
      <c r="D286" s="46"/>
      <c r="E286" s="46"/>
      <c r="F286" s="47"/>
      <c r="G286" s="48"/>
      <c r="H286" s="48"/>
      <c r="I286" s="7"/>
    </row>
    <row r="287" spans="1:9" ht="14.25" customHeight="1">
      <c r="A287" s="46"/>
      <c r="B287" s="47"/>
      <c r="C287" s="46"/>
      <c r="D287" s="46"/>
      <c r="E287" s="46"/>
      <c r="F287" s="47"/>
      <c r="G287" s="48"/>
      <c r="H287" s="48"/>
      <c r="I287" s="7"/>
    </row>
    <row r="288" spans="1:9" ht="14.25" customHeight="1">
      <c r="A288" s="46"/>
      <c r="B288" s="47"/>
      <c r="C288" s="46"/>
      <c r="D288" s="46"/>
      <c r="E288" s="46"/>
      <c r="F288" s="47"/>
      <c r="G288" s="48"/>
      <c r="H288" s="48"/>
      <c r="I288" s="7"/>
    </row>
    <row r="289" spans="1:9" ht="14.25" customHeight="1">
      <c r="A289" s="46"/>
      <c r="B289" s="47"/>
      <c r="C289" s="46"/>
      <c r="D289" s="46"/>
      <c r="E289" s="46"/>
      <c r="F289" s="47"/>
      <c r="G289" s="48"/>
      <c r="H289" s="48"/>
      <c r="I289" s="7"/>
    </row>
    <row r="290" spans="1:9" ht="14.25" customHeight="1">
      <c r="A290" s="46"/>
      <c r="B290" s="47"/>
      <c r="C290" s="46"/>
      <c r="D290" s="46"/>
      <c r="E290" s="46"/>
      <c r="F290" s="47"/>
      <c r="G290" s="48"/>
      <c r="H290" s="48"/>
      <c r="I290" s="7"/>
    </row>
    <row r="291" spans="1:9" ht="14.25" customHeight="1">
      <c r="A291" s="46"/>
      <c r="B291" s="47"/>
      <c r="C291" s="46"/>
      <c r="D291" s="46"/>
      <c r="E291" s="46"/>
      <c r="F291" s="47"/>
      <c r="G291" s="48"/>
      <c r="H291" s="48"/>
      <c r="I291" s="7"/>
    </row>
    <row r="292" spans="1:9" ht="14.25" customHeight="1">
      <c r="A292" s="46"/>
      <c r="B292" s="47"/>
      <c r="C292" s="46"/>
      <c r="D292" s="46"/>
      <c r="E292" s="46"/>
      <c r="F292" s="47"/>
      <c r="G292" s="48"/>
      <c r="H292" s="48"/>
      <c r="I292" s="7"/>
    </row>
    <row r="293" spans="1:9" ht="14.25" customHeight="1">
      <c r="A293" s="46"/>
      <c r="B293" s="47"/>
      <c r="C293" s="46"/>
      <c r="D293" s="46"/>
      <c r="E293" s="46"/>
      <c r="F293" s="47"/>
      <c r="G293" s="48"/>
      <c r="H293" s="48"/>
      <c r="I293" s="7"/>
    </row>
    <row r="294" spans="1:9" ht="14.25" customHeight="1">
      <c r="A294" s="46"/>
      <c r="B294" s="47"/>
      <c r="C294" s="46"/>
      <c r="D294" s="46"/>
      <c r="E294" s="46"/>
      <c r="F294" s="47"/>
      <c r="G294" s="48"/>
      <c r="H294" s="48"/>
      <c r="I294" s="7"/>
    </row>
    <row r="295" spans="1:9" ht="14.25" customHeight="1">
      <c r="A295" s="46"/>
      <c r="B295" s="47"/>
      <c r="C295" s="46"/>
      <c r="D295" s="46"/>
      <c r="E295" s="46"/>
      <c r="F295" s="47"/>
      <c r="G295" s="48"/>
      <c r="H295" s="48"/>
      <c r="I295" s="7"/>
    </row>
    <row r="296" spans="1:9" ht="14.25" customHeight="1">
      <c r="A296" s="46"/>
      <c r="B296" s="47"/>
      <c r="C296" s="46"/>
      <c r="D296" s="46"/>
      <c r="E296" s="46"/>
      <c r="F296" s="47"/>
      <c r="G296" s="48"/>
      <c r="H296" s="48"/>
      <c r="I296" s="7"/>
    </row>
    <row r="297" spans="1:9" ht="14.25" customHeight="1">
      <c r="A297" s="46"/>
      <c r="B297" s="47"/>
      <c r="C297" s="46"/>
      <c r="D297" s="46"/>
      <c r="E297" s="46"/>
      <c r="F297" s="47"/>
      <c r="G297" s="48"/>
      <c r="H297" s="48"/>
      <c r="I297" s="7"/>
    </row>
    <row r="298" spans="1:9" ht="14.25" customHeight="1">
      <c r="A298" s="46"/>
      <c r="B298" s="47"/>
      <c r="C298" s="46"/>
      <c r="D298" s="46"/>
      <c r="E298" s="46"/>
      <c r="F298" s="47"/>
      <c r="G298" s="48"/>
      <c r="H298" s="48"/>
      <c r="I298" s="7"/>
    </row>
    <row r="299" spans="1:9" ht="14.25" customHeight="1">
      <c r="A299" s="46"/>
      <c r="B299" s="47"/>
      <c r="C299" s="46"/>
      <c r="D299" s="46"/>
      <c r="E299" s="46"/>
      <c r="F299" s="47"/>
      <c r="G299" s="48"/>
      <c r="H299" s="48"/>
      <c r="I299" s="7"/>
    </row>
    <row r="300" spans="1:9" ht="14.25" customHeight="1">
      <c r="A300" s="8"/>
      <c r="B300" s="7"/>
      <c r="C300" s="8"/>
      <c r="D300" s="8"/>
      <c r="E300" s="8"/>
      <c r="F300" s="7"/>
      <c r="G300" s="11"/>
      <c r="H300" s="11"/>
      <c r="I300" s="7"/>
    </row>
    <row r="301" spans="1:9" ht="14.25" customHeight="1">
      <c r="A301" s="8"/>
      <c r="B301" s="7"/>
      <c r="C301" s="8"/>
      <c r="D301" s="8"/>
      <c r="E301" s="8"/>
      <c r="F301" s="7"/>
      <c r="G301" s="11"/>
      <c r="H301" s="11"/>
      <c r="I301" s="7"/>
    </row>
    <row r="302" spans="1:9" ht="14.25" customHeight="1">
      <c r="A302" s="8"/>
      <c r="B302" s="7"/>
      <c r="C302" s="8"/>
      <c r="D302" s="8"/>
      <c r="E302" s="8"/>
      <c r="F302" s="7"/>
      <c r="G302" s="11"/>
      <c r="H302" s="11"/>
      <c r="I302" s="7"/>
    </row>
    <row r="303" spans="1:9" ht="14.25" customHeight="1">
      <c r="A303" s="8"/>
      <c r="B303" s="7"/>
      <c r="C303" s="8"/>
      <c r="D303" s="8"/>
      <c r="E303" s="8"/>
      <c r="F303" s="7"/>
      <c r="G303" s="11"/>
      <c r="H303" s="11"/>
      <c r="I303" s="7"/>
    </row>
    <row r="304" spans="1:9" ht="14.25" customHeight="1">
      <c r="A304" s="8"/>
      <c r="B304" s="7"/>
      <c r="C304" s="8"/>
      <c r="D304" s="8"/>
      <c r="E304" s="8"/>
      <c r="F304" s="7"/>
      <c r="G304" s="11"/>
      <c r="H304" s="11"/>
      <c r="I304" s="7"/>
    </row>
    <row r="305" spans="1:9" ht="14.25" customHeight="1">
      <c r="A305" s="8"/>
      <c r="B305" s="7"/>
      <c r="C305" s="8"/>
      <c r="D305" s="8"/>
      <c r="E305" s="8"/>
      <c r="F305" s="7"/>
      <c r="G305" s="11"/>
      <c r="H305" s="11"/>
      <c r="I305" s="7"/>
    </row>
    <row r="306" spans="1:9" ht="14.25" customHeight="1">
      <c r="A306" s="8"/>
      <c r="B306" s="7"/>
      <c r="C306" s="8"/>
      <c r="D306" s="8"/>
      <c r="E306" s="8"/>
      <c r="F306" s="7"/>
      <c r="G306" s="11"/>
      <c r="H306" s="11"/>
      <c r="I306" s="7"/>
    </row>
    <row r="307" spans="1:9" ht="14.25" customHeight="1">
      <c r="A307" s="8"/>
      <c r="B307" s="7"/>
      <c r="C307" s="8"/>
      <c r="D307" s="8"/>
      <c r="E307" s="8"/>
      <c r="F307" s="7"/>
      <c r="G307" s="11"/>
      <c r="H307" s="11"/>
      <c r="I307" s="7"/>
    </row>
    <row r="308" spans="1:8" ht="14.25" customHeight="1">
      <c r="A308" s="8"/>
      <c r="B308" s="7"/>
      <c r="C308" s="8"/>
      <c r="D308" s="8"/>
      <c r="E308" s="8"/>
      <c r="F308" s="7"/>
      <c r="G308" s="11"/>
      <c r="H308" s="11"/>
    </row>
    <row r="309" spans="4:6" ht="14.25" customHeight="1">
      <c r="D309" s="1"/>
      <c r="E309" s="1"/>
      <c r="F309" s="3"/>
    </row>
    <row r="310" spans="4:6" ht="14.25" customHeight="1">
      <c r="D310" s="1"/>
      <c r="E310" s="1"/>
      <c r="F310" s="3"/>
    </row>
    <row r="311" spans="4:6" ht="14.25" customHeight="1">
      <c r="D311" s="1"/>
      <c r="E311" s="1"/>
      <c r="F311" s="3"/>
    </row>
    <row r="312" spans="4:6" ht="14.25" customHeight="1">
      <c r="D312" s="1"/>
      <c r="E312" s="1"/>
      <c r="F312" s="3"/>
    </row>
    <row r="313" spans="4:6" ht="14.25" customHeight="1">
      <c r="D313" s="1"/>
      <c r="E313" s="1"/>
      <c r="F313" s="3"/>
    </row>
    <row r="314" spans="4:6" ht="14.25" customHeight="1">
      <c r="D314" s="1"/>
      <c r="E314" s="1"/>
      <c r="F314" s="3"/>
    </row>
    <row r="315" spans="4:6" ht="14.25" customHeight="1">
      <c r="D315" s="1"/>
      <c r="E315" s="1"/>
      <c r="F315" s="3"/>
    </row>
    <row r="316" spans="4:6" ht="14.25" customHeight="1">
      <c r="D316" s="1"/>
      <c r="E316" s="1"/>
      <c r="F316" s="3"/>
    </row>
    <row r="317" spans="4:6" ht="14.25" customHeight="1">
      <c r="D317" s="1"/>
      <c r="E317" s="1"/>
      <c r="F317" s="3"/>
    </row>
    <row r="318" spans="4:6" ht="14.25" customHeight="1">
      <c r="D318" s="1"/>
      <c r="E318" s="1"/>
      <c r="F318" s="3"/>
    </row>
    <row r="319" spans="4:6" ht="14.25" customHeight="1">
      <c r="D319" s="1"/>
      <c r="E319" s="1"/>
      <c r="F319" s="3"/>
    </row>
    <row r="320" spans="4:6" ht="14.25" customHeight="1">
      <c r="D320" s="1"/>
      <c r="E320" s="1"/>
      <c r="F320" s="3"/>
    </row>
    <row r="321" spans="4:6" ht="14.25" customHeight="1">
      <c r="D321" s="1"/>
      <c r="E321" s="1"/>
      <c r="F321" s="3"/>
    </row>
    <row r="322" spans="4:6" ht="14.25" customHeight="1">
      <c r="D322" s="1"/>
      <c r="E322" s="1"/>
      <c r="F322" s="3"/>
    </row>
    <row r="323" spans="4:6" ht="14.25" customHeight="1">
      <c r="D323" s="1"/>
      <c r="E323" s="1"/>
      <c r="F323" s="3"/>
    </row>
    <row r="324" spans="4:6" ht="14.25" customHeight="1">
      <c r="D324" s="1"/>
      <c r="E324" s="1"/>
      <c r="F324" s="3"/>
    </row>
    <row r="325" spans="4:6" ht="14.25" customHeight="1">
      <c r="D325" s="1"/>
      <c r="E325" s="1"/>
      <c r="F325" s="3"/>
    </row>
    <row r="326" spans="4:6" ht="14.25" customHeight="1">
      <c r="D326" s="1"/>
      <c r="E326" s="1"/>
      <c r="F326" s="3"/>
    </row>
    <row r="327" spans="4:6" ht="14.25" customHeight="1">
      <c r="D327" s="1"/>
      <c r="E327" s="1"/>
      <c r="F327" s="3"/>
    </row>
    <row r="328" spans="4:6" ht="14.25" customHeight="1">
      <c r="D328" s="1"/>
      <c r="E328" s="1"/>
      <c r="F328" s="3"/>
    </row>
    <row r="329" spans="4:6" ht="14.25" customHeight="1">
      <c r="D329" s="1"/>
      <c r="E329" s="1"/>
      <c r="F329" s="3"/>
    </row>
    <row r="330" spans="4:6" ht="14.25" customHeight="1">
      <c r="D330" s="1"/>
      <c r="E330" s="1"/>
      <c r="F330" s="3"/>
    </row>
    <row r="331" spans="4:6" ht="14.25" customHeight="1">
      <c r="D331" s="1"/>
      <c r="E331" s="1"/>
      <c r="F331" s="3"/>
    </row>
    <row r="332" spans="4:6" ht="14.25" customHeight="1">
      <c r="D332" s="1"/>
      <c r="E332" s="1"/>
      <c r="F332" s="3"/>
    </row>
    <row r="333" spans="4:6" ht="14.25" customHeight="1">
      <c r="D333" s="1"/>
      <c r="E333" s="1"/>
      <c r="F333" s="3"/>
    </row>
    <row r="334" spans="4:6" ht="14.25" customHeight="1">
      <c r="D334" s="1"/>
      <c r="E334" s="1"/>
      <c r="F334" s="3"/>
    </row>
    <row r="335" spans="4:6" ht="14.25" customHeight="1">
      <c r="D335" s="1"/>
      <c r="E335" s="1"/>
      <c r="F335" s="3"/>
    </row>
    <row r="336" spans="4:6" ht="14.25" customHeight="1">
      <c r="D336" s="1"/>
      <c r="E336" s="1"/>
      <c r="F336" s="3"/>
    </row>
    <row r="337" spans="4:6" ht="14.25" customHeight="1">
      <c r="D337" s="1"/>
      <c r="E337" s="1"/>
      <c r="F337" s="3"/>
    </row>
    <row r="338" spans="4:6" ht="14.25" customHeight="1">
      <c r="D338" s="1"/>
      <c r="E338" s="1"/>
      <c r="F338" s="3"/>
    </row>
    <row r="339" spans="4:6" ht="14.25" customHeight="1">
      <c r="D339" s="1"/>
      <c r="E339" s="1"/>
      <c r="F339" s="3"/>
    </row>
    <row r="340" spans="4:6" ht="14.25" customHeight="1">
      <c r="D340" s="1"/>
      <c r="E340" s="1"/>
      <c r="F340" s="3"/>
    </row>
    <row r="341" spans="4:6" ht="14.25" customHeight="1">
      <c r="D341" s="1"/>
      <c r="E341" s="1"/>
      <c r="F341" s="3"/>
    </row>
    <row r="342" spans="4:6" ht="14.25" customHeight="1">
      <c r="D342" s="1"/>
      <c r="E342" s="1"/>
      <c r="F342" s="3"/>
    </row>
    <row r="343" spans="4:6" ht="14.25" customHeight="1">
      <c r="D343" s="1"/>
      <c r="E343" s="1"/>
      <c r="F343" s="3"/>
    </row>
    <row r="344" spans="4:6" ht="14.25" customHeight="1">
      <c r="D344" s="1"/>
      <c r="E344" s="1"/>
      <c r="F344" s="3"/>
    </row>
    <row r="345" spans="4:6" ht="14.25" customHeight="1">
      <c r="D345" s="1"/>
      <c r="E345" s="1"/>
      <c r="F345" s="3"/>
    </row>
    <row r="346" spans="4:6" ht="14.25" customHeight="1">
      <c r="D346" s="1"/>
      <c r="E346" s="1"/>
      <c r="F346" s="3"/>
    </row>
    <row r="347" spans="4:6" ht="14.25" customHeight="1">
      <c r="D347" s="1"/>
      <c r="E347" s="1"/>
      <c r="F347" s="3"/>
    </row>
    <row r="348" spans="4:6" ht="14.25" customHeight="1">
      <c r="D348" s="1"/>
      <c r="E348" s="1"/>
      <c r="F348" s="3"/>
    </row>
    <row r="349" spans="4:6" ht="14.25" customHeight="1">
      <c r="D349" s="1"/>
      <c r="E349" s="1"/>
      <c r="F349" s="3"/>
    </row>
    <row r="350" spans="4:6" ht="14.25" customHeight="1">
      <c r="D350" s="1"/>
      <c r="E350" s="1"/>
      <c r="F350" s="3"/>
    </row>
    <row r="351" spans="4:6" ht="14.25" customHeight="1">
      <c r="D351" s="1"/>
      <c r="E351" s="1"/>
      <c r="F351" s="3"/>
    </row>
    <row r="352" spans="4:6" ht="14.25" customHeight="1">
      <c r="D352" s="1"/>
      <c r="E352" s="1"/>
      <c r="F352" s="3"/>
    </row>
    <row r="353" spans="4:6" ht="14.25" customHeight="1">
      <c r="D353" s="1"/>
      <c r="E353" s="1"/>
      <c r="F353" s="3"/>
    </row>
    <row r="354" spans="4:6" ht="14.25" customHeight="1">
      <c r="D354" s="1"/>
      <c r="E354" s="1"/>
      <c r="F354" s="3"/>
    </row>
    <row r="355" spans="4:6" ht="14.25" customHeight="1">
      <c r="D355" s="1"/>
      <c r="E355" s="1"/>
      <c r="F355" s="3"/>
    </row>
    <row r="356" spans="4:6" ht="14.25" customHeight="1">
      <c r="D356" s="1"/>
      <c r="E356" s="1"/>
      <c r="F356" s="3"/>
    </row>
    <row r="357" spans="4:6" ht="14.25" customHeight="1">
      <c r="D357" s="1"/>
      <c r="E357" s="1"/>
      <c r="F357" s="3"/>
    </row>
    <row r="358" spans="4:6" ht="14.25" customHeight="1">
      <c r="D358" s="1"/>
      <c r="E358" s="1"/>
      <c r="F358" s="3"/>
    </row>
    <row r="359" spans="4:6" ht="14.25" customHeight="1">
      <c r="D359" s="1"/>
      <c r="E359" s="1"/>
      <c r="F359" s="3"/>
    </row>
    <row r="360" spans="4:6" ht="14.25" customHeight="1">
      <c r="D360" s="1"/>
      <c r="E360" s="1"/>
      <c r="F360" s="3"/>
    </row>
    <row r="361" spans="4:6" ht="14.25" customHeight="1">
      <c r="D361" s="1"/>
      <c r="E361" s="1"/>
      <c r="F361" s="3"/>
    </row>
    <row r="362" spans="4:6" ht="14.25" customHeight="1">
      <c r="D362" s="1"/>
      <c r="E362" s="1"/>
      <c r="F362" s="3"/>
    </row>
    <row r="363" spans="4:6" ht="14.25" customHeight="1">
      <c r="D363" s="1"/>
      <c r="E363" s="1"/>
      <c r="F363" s="3"/>
    </row>
    <row r="364" spans="4:6" ht="14.25" customHeight="1">
      <c r="D364" s="1"/>
      <c r="E364" s="1"/>
      <c r="F364" s="3"/>
    </row>
    <row r="365" spans="4:6" ht="14.25" customHeight="1">
      <c r="D365" s="1"/>
      <c r="E365" s="1"/>
      <c r="F365" s="3"/>
    </row>
    <row r="366" spans="4:6" ht="14.25" customHeight="1">
      <c r="D366" s="1"/>
      <c r="E366" s="1"/>
      <c r="F366" s="3"/>
    </row>
    <row r="367" spans="4:6" ht="14.25" customHeight="1">
      <c r="D367" s="1"/>
      <c r="E367" s="1"/>
      <c r="F367" s="3"/>
    </row>
    <row r="368" spans="4:6" ht="14.25" customHeight="1">
      <c r="D368" s="1"/>
      <c r="E368" s="1"/>
      <c r="F368" s="3"/>
    </row>
    <row r="369" spans="4:6" ht="14.25" customHeight="1">
      <c r="D369" s="1"/>
      <c r="E369" s="1"/>
      <c r="F369" s="3"/>
    </row>
    <row r="370" spans="4:6" ht="14.25" customHeight="1">
      <c r="D370" s="1"/>
      <c r="E370" s="1"/>
      <c r="F370" s="3"/>
    </row>
    <row r="371" spans="4:6" ht="14.25" customHeight="1">
      <c r="D371" s="1"/>
      <c r="E371" s="1"/>
      <c r="F371" s="3"/>
    </row>
    <row r="372" spans="4:6" ht="14.25" customHeight="1">
      <c r="D372" s="1"/>
      <c r="E372" s="1"/>
      <c r="F372" s="3"/>
    </row>
    <row r="373" spans="4:6" ht="14.25" customHeight="1">
      <c r="D373" s="1"/>
      <c r="E373" s="1"/>
      <c r="F373" s="3"/>
    </row>
    <row r="374" spans="4:6" ht="14.25" customHeight="1">
      <c r="D374" s="1"/>
      <c r="E374" s="1"/>
      <c r="F374" s="3"/>
    </row>
    <row r="375" spans="4:6" ht="14.25" customHeight="1">
      <c r="D375" s="1"/>
      <c r="E375" s="1"/>
      <c r="F375" s="3"/>
    </row>
    <row r="376" spans="4:6" ht="14.25" customHeight="1">
      <c r="D376" s="1"/>
      <c r="E376" s="1"/>
      <c r="F376" s="3"/>
    </row>
    <row r="377" spans="4:6" ht="14.25" customHeight="1">
      <c r="D377" s="1"/>
      <c r="E377" s="1"/>
      <c r="F377" s="3"/>
    </row>
    <row r="378" spans="4:6" ht="14.25" customHeight="1">
      <c r="D378" s="1"/>
      <c r="E378" s="1"/>
      <c r="F378" s="3"/>
    </row>
    <row r="379" spans="4:6" ht="14.25" customHeight="1">
      <c r="D379" s="1"/>
      <c r="E379" s="1"/>
      <c r="F379" s="3"/>
    </row>
    <row r="380" spans="4:6" ht="14.25" customHeight="1">
      <c r="D380" s="1"/>
      <c r="E380" s="1"/>
      <c r="F380" s="3"/>
    </row>
    <row r="381" spans="4:6" ht="14.25" customHeight="1">
      <c r="D381" s="1"/>
      <c r="E381" s="1"/>
      <c r="F381" s="3"/>
    </row>
    <row r="382" spans="4:6" ht="14.25" customHeight="1">
      <c r="D382" s="1"/>
      <c r="E382" s="1"/>
      <c r="F382" s="3"/>
    </row>
    <row r="383" spans="4:6" ht="14.25" customHeight="1">
      <c r="D383" s="1"/>
      <c r="E383" s="1"/>
      <c r="F383" s="3"/>
    </row>
    <row r="384" spans="4:6" ht="14.25" customHeight="1">
      <c r="D384" s="1"/>
      <c r="E384" s="1"/>
      <c r="F384" s="3"/>
    </row>
    <row r="385" spans="4:6" ht="14.25" customHeight="1">
      <c r="D385" s="1"/>
      <c r="E385" s="1"/>
      <c r="F385" s="3"/>
    </row>
    <row r="386" spans="4:6" ht="14.25" customHeight="1">
      <c r="D386" s="1"/>
      <c r="E386" s="1"/>
      <c r="F386" s="3"/>
    </row>
    <row r="387" spans="4:6" ht="14.25" customHeight="1">
      <c r="D387" s="1"/>
      <c r="E387" s="1"/>
      <c r="F387" s="3"/>
    </row>
    <row r="388" spans="4:6" ht="14.25" customHeight="1">
      <c r="D388" s="1"/>
      <c r="E388" s="1"/>
      <c r="F388" s="3"/>
    </row>
    <row r="389" spans="4:6" ht="14.25" customHeight="1">
      <c r="D389" s="1"/>
      <c r="E389" s="1"/>
      <c r="F389" s="3"/>
    </row>
    <row r="390" spans="4:6" ht="14.25" customHeight="1">
      <c r="D390" s="1"/>
      <c r="E390" s="1"/>
      <c r="F390" s="3"/>
    </row>
    <row r="391" spans="4:6" ht="14.25" customHeight="1">
      <c r="D391" s="1"/>
      <c r="E391" s="1"/>
      <c r="F391" s="3"/>
    </row>
    <row r="392" spans="4:6" ht="14.25" customHeight="1">
      <c r="D392" s="1"/>
      <c r="E392" s="1"/>
      <c r="F392" s="3"/>
    </row>
    <row r="393" spans="4:6" ht="14.25" customHeight="1">
      <c r="D393" s="1"/>
      <c r="E393" s="1"/>
      <c r="F393" s="3"/>
    </row>
    <row r="394" spans="4:6" ht="14.25" customHeight="1">
      <c r="D394" s="1"/>
      <c r="E394" s="1"/>
      <c r="F394" s="3"/>
    </row>
    <row r="395" spans="4:6" ht="14.25" customHeight="1">
      <c r="D395" s="1"/>
      <c r="E395" s="1"/>
      <c r="F395" s="3"/>
    </row>
    <row r="396" spans="4:6" ht="14.25" customHeight="1">
      <c r="D396" s="1"/>
      <c r="E396" s="1"/>
      <c r="F396" s="3"/>
    </row>
    <row r="397" spans="4:6" ht="14.25" customHeight="1">
      <c r="D397" s="1"/>
      <c r="E397" s="1"/>
      <c r="F397" s="3"/>
    </row>
    <row r="398" spans="4:6" ht="14.25" customHeight="1">
      <c r="D398" s="1"/>
      <c r="E398" s="1"/>
      <c r="F398" s="3"/>
    </row>
    <row r="399" spans="4:6" ht="14.25" customHeight="1">
      <c r="D399" s="1"/>
      <c r="E399" s="1"/>
      <c r="F399" s="3"/>
    </row>
    <row r="400" spans="4:6" ht="14.25" customHeight="1">
      <c r="D400" s="1"/>
      <c r="E400" s="1"/>
      <c r="F400" s="3"/>
    </row>
    <row r="401" spans="4:6" ht="14.25" customHeight="1">
      <c r="D401" s="1"/>
      <c r="E401" s="1"/>
      <c r="F401" s="3"/>
    </row>
    <row r="402" spans="4:6" ht="14.25" customHeight="1">
      <c r="D402" s="1"/>
      <c r="E402" s="1"/>
      <c r="F402" s="3"/>
    </row>
    <row r="403" spans="4:6" ht="14.25" customHeight="1">
      <c r="D403" s="1"/>
      <c r="E403" s="1"/>
      <c r="F403" s="3"/>
    </row>
    <row r="404" spans="4:6" ht="14.25" customHeight="1">
      <c r="D404" s="1"/>
      <c r="E404" s="1"/>
      <c r="F404" s="3"/>
    </row>
    <row r="405" spans="4:6" ht="14.25" customHeight="1">
      <c r="D405" s="1"/>
      <c r="E405" s="1"/>
      <c r="F405" s="3"/>
    </row>
    <row r="406" spans="4:6" ht="14.25" customHeight="1">
      <c r="D406" s="1"/>
      <c r="E406" s="1"/>
      <c r="F406" s="3"/>
    </row>
    <row r="407" spans="4:6" ht="14.25" customHeight="1">
      <c r="D407" s="1"/>
      <c r="E407" s="1"/>
      <c r="F407" s="3"/>
    </row>
    <row r="408" spans="4:6" ht="14.25" customHeight="1">
      <c r="D408" s="1"/>
      <c r="E408" s="1"/>
      <c r="F408" s="3"/>
    </row>
    <row r="409" spans="4:6" ht="14.25" customHeight="1">
      <c r="D409" s="1"/>
      <c r="E409" s="1"/>
      <c r="F409" s="3"/>
    </row>
    <row r="410" spans="4:6" ht="14.25" customHeight="1">
      <c r="D410" s="1"/>
      <c r="E410" s="1"/>
      <c r="F410" s="3"/>
    </row>
    <row r="411" spans="4:6" ht="14.25" customHeight="1">
      <c r="D411" s="1"/>
      <c r="E411" s="1"/>
      <c r="F411" s="3"/>
    </row>
    <row r="412" spans="4:6" ht="14.25" customHeight="1">
      <c r="D412" s="1"/>
      <c r="E412" s="1"/>
      <c r="F412" s="3"/>
    </row>
    <row r="413" spans="4:6" ht="14.25" customHeight="1">
      <c r="D413" s="1"/>
      <c r="E413" s="1"/>
      <c r="F413" s="3"/>
    </row>
    <row r="414" spans="4:6" ht="14.25" customHeight="1">
      <c r="D414" s="1"/>
      <c r="E414" s="1"/>
      <c r="F414" s="3"/>
    </row>
    <row r="415" spans="4:6" ht="14.25" customHeight="1">
      <c r="D415" s="1"/>
      <c r="E415" s="1"/>
      <c r="F415" s="3"/>
    </row>
    <row r="416" spans="4:6" ht="14.25" customHeight="1">
      <c r="D416" s="1"/>
      <c r="E416" s="1"/>
      <c r="F416" s="3"/>
    </row>
    <row r="417" spans="4:6" ht="14.25" customHeight="1">
      <c r="D417" s="1"/>
      <c r="E417" s="1"/>
      <c r="F417" s="3"/>
    </row>
    <row r="418" spans="4:6" ht="14.25" customHeight="1">
      <c r="D418" s="1"/>
      <c r="E418" s="1"/>
      <c r="F418" s="3"/>
    </row>
    <row r="419" spans="4:6" ht="14.25" customHeight="1">
      <c r="D419" s="1"/>
      <c r="E419" s="1"/>
      <c r="F419" s="3"/>
    </row>
    <row r="420" spans="4:6" ht="14.25" customHeight="1">
      <c r="D420" s="1"/>
      <c r="E420" s="1"/>
      <c r="F420" s="3"/>
    </row>
    <row r="421" spans="4:6" ht="14.25" customHeight="1">
      <c r="D421" s="1"/>
      <c r="E421" s="1"/>
      <c r="F421" s="3"/>
    </row>
    <row r="422" spans="4:6" ht="14.25" customHeight="1">
      <c r="D422" s="1"/>
      <c r="E422" s="1"/>
      <c r="F422" s="3"/>
    </row>
    <row r="423" spans="4:6" ht="14.25" customHeight="1">
      <c r="D423" s="1"/>
      <c r="E423" s="1"/>
      <c r="F423" s="3"/>
    </row>
    <row r="424" spans="4:6" ht="14.25" customHeight="1">
      <c r="D424" s="1"/>
      <c r="E424" s="1"/>
      <c r="F424" s="3"/>
    </row>
    <row r="425" spans="4:6" ht="14.25" customHeight="1">
      <c r="D425" s="1"/>
      <c r="E425" s="1"/>
      <c r="F425" s="3"/>
    </row>
    <row r="426" spans="4:6" ht="14.25" customHeight="1">
      <c r="D426" s="1"/>
      <c r="E426" s="1"/>
      <c r="F426" s="3"/>
    </row>
    <row r="427" spans="4:6" ht="14.25" customHeight="1">
      <c r="D427" s="1"/>
      <c r="E427" s="1"/>
      <c r="F427" s="3"/>
    </row>
    <row r="428" spans="4:6" ht="14.25" customHeight="1">
      <c r="D428" s="1"/>
      <c r="E428" s="1"/>
      <c r="F428" s="3"/>
    </row>
    <row r="429" spans="4:6" ht="14.25" customHeight="1">
      <c r="D429" s="1"/>
      <c r="E429" s="1"/>
      <c r="F429" s="3"/>
    </row>
    <row r="430" spans="4:6" ht="14.25" customHeight="1">
      <c r="D430" s="1"/>
      <c r="E430" s="1"/>
      <c r="F430" s="3"/>
    </row>
    <row r="431" spans="4:6" ht="14.25" customHeight="1">
      <c r="D431" s="1"/>
      <c r="E431" s="1"/>
      <c r="F431" s="3"/>
    </row>
    <row r="432" spans="4:6" ht="14.25" customHeight="1">
      <c r="D432" s="1"/>
      <c r="E432" s="1"/>
      <c r="F432" s="3"/>
    </row>
    <row r="433" spans="4:6" ht="14.25" customHeight="1">
      <c r="D433" s="1"/>
      <c r="E433" s="1"/>
      <c r="F433" s="3"/>
    </row>
    <row r="434" spans="4:6" ht="14.25" customHeight="1">
      <c r="D434" s="1"/>
      <c r="E434" s="1"/>
      <c r="F434" s="3"/>
    </row>
    <row r="435" spans="4:6" ht="14.25" customHeight="1">
      <c r="D435" s="1"/>
      <c r="E435" s="1"/>
      <c r="F435" s="3"/>
    </row>
    <row r="436" spans="4:6" ht="14.25" customHeight="1">
      <c r="D436" s="1"/>
      <c r="E436" s="1"/>
      <c r="F436" s="3"/>
    </row>
    <row r="437" spans="4:6" ht="14.25" customHeight="1">
      <c r="D437" s="1"/>
      <c r="E437" s="1"/>
      <c r="F437" s="3"/>
    </row>
    <row r="438" spans="4:6" ht="14.25" customHeight="1">
      <c r="D438" s="1"/>
      <c r="E438" s="1"/>
      <c r="F438" s="3"/>
    </row>
    <row r="439" spans="4:6" ht="14.25" customHeight="1">
      <c r="D439" s="1"/>
      <c r="E439" s="1"/>
      <c r="F439" s="3"/>
    </row>
    <row r="440" spans="4:6" ht="14.25" customHeight="1">
      <c r="D440" s="1"/>
      <c r="E440" s="1"/>
      <c r="F440" s="3"/>
    </row>
    <row r="441" spans="4:6" ht="14.25" customHeight="1">
      <c r="D441" s="1"/>
      <c r="E441" s="1"/>
      <c r="F441" s="3"/>
    </row>
    <row r="442" spans="4:6" ht="14.25" customHeight="1">
      <c r="D442" s="1"/>
      <c r="E442" s="1"/>
      <c r="F442" s="3"/>
    </row>
    <row r="443" spans="4:6" ht="14.25" customHeight="1">
      <c r="D443" s="1"/>
      <c r="E443" s="1"/>
      <c r="F443" s="3"/>
    </row>
    <row r="444" spans="4:6" ht="14.25" customHeight="1">
      <c r="D444" s="1"/>
      <c r="E444" s="1"/>
      <c r="F444" s="3"/>
    </row>
    <row r="445" spans="4:6" ht="14.25" customHeight="1">
      <c r="D445" s="1"/>
      <c r="E445" s="1"/>
      <c r="F445" s="3"/>
    </row>
    <row r="446" spans="4:6" ht="14.25" customHeight="1">
      <c r="D446" s="1"/>
      <c r="E446" s="1"/>
      <c r="F446" s="3"/>
    </row>
    <row r="447" spans="4:6" ht="14.25" customHeight="1">
      <c r="D447" s="1"/>
      <c r="E447" s="1"/>
      <c r="F447" s="3"/>
    </row>
    <row r="448" spans="4:6" ht="14.25" customHeight="1">
      <c r="D448" s="1"/>
      <c r="E448" s="1"/>
      <c r="F448" s="3"/>
    </row>
    <row r="449" spans="4:6" ht="14.25" customHeight="1">
      <c r="D449" s="1"/>
      <c r="E449" s="1"/>
      <c r="F449" s="3"/>
    </row>
    <row r="450" spans="4:6" ht="14.25" customHeight="1">
      <c r="D450" s="1"/>
      <c r="E450" s="1"/>
      <c r="F450" s="3"/>
    </row>
    <row r="451" spans="4:6" ht="14.25" customHeight="1">
      <c r="D451" s="1"/>
      <c r="E451" s="1"/>
      <c r="F451" s="3"/>
    </row>
    <row r="452" spans="4:6" ht="14.25" customHeight="1">
      <c r="D452" s="1"/>
      <c r="E452" s="1"/>
      <c r="F452" s="3"/>
    </row>
    <row r="453" spans="4:6" ht="14.25" customHeight="1">
      <c r="D453" s="1"/>
      <c r="E453" s="1"/>
      <c r="F453" s="3"/>
    </row>
    <row r="454" spans="4:6" ht="14.25" customHeight="1">
      <c r="D454" s="1"/>
      <c r="E454" s="1"/>
      <c r="F454" s="3"/>
    </row>
    <row r="455" spans="4:6" ht="14.25" customHeight="1">
      <c r="D455" s="1"/>
      <c r="E455" s="1"/>
      <c r="F455" s="3"/>
    </row>
    <row r="456" spans="4:6" ht="14.25" customHeight="1">
      <c r="D456" s="1"/>
      <c r="E456" s="1"/>
      <c r="F456" s="3"/>
    </row>
    <row r="457" spans="4:6" ht="14.25" customHeight="1">
      <c r="D457" s="1"/>
      <c r="E457" s="1"/>
      <c r="F457" s="3"/>
    </row>
    <row r="458" spans="4:6" ht="14.25" customHeight="1">
      <c r="D458" s="1"/>
      <c r="E458" s="1"/>
      <c r="F458" s="3"/>
    </row>
    <row r="459" spans="4:6" ht="14.25" customHeight="1">
      <c r="D459" s="1"/>
      <c r="E459" s="1"/>
      <c r="F459" s="3"/>
    </row>
    <row r="460" spans="4:6" ht="14.25" customHeight="1">
      <c r="D460" s="1"/>
      <c r="E460" s="1"/>
      <c r="F460" s="3"/>
    </row>
    <row r="461" spans="4:6" ht="14.25" customHeight="1">
      <c r="D461" s="1"/>
      <c r="E461" s="1"/>
      <c r="F461" s="3"/>
    </row>
    <row r="462" spans="4:6" ht="14.25" customHeight="1">
      <c r="D462" s="1"/>
      <c r="E462" s="1"/>
      <c r="F462" s="3"/>
    </row>
    <row r="463" spans="4:6" ht="14.25" customHeight="1">
      <c r="D463" s="1"/>
      <c r="E463" s="1"/>
      <c r="F463" s="3"/>
    </row>
    <row r="464" spans="4:6" ht="14.25" customHeight="1">
      <c r="D464" s="1"/>
      <c r="E464" s="1"/>
      <c r="F464" s="3"/>
    </row>
    <row r="465" spans="4:6" ht="14.25" customHeight="1">
      <c r="D465" s="1"/>
      <c r="E465" s="1"/>
      <c r="F465" s="3"/>
    </row>
    <row r="466" spans="4:6" ht="14.25" customHeight="1">
      <c r="D466" s="1"/>
      <c r="E466" s="1"/>
      <c r="F466" s="3"/>
    </row>
    <row r="467" spans="4:6" ht="14.25" customHeight="1">
      <c r="D467" s="1"/>
      <c r="E467" s="1"/>
      <c r="F467" s="3"/>
    </row>
    <row r="468" spans="4:6" ht="14.25" customHeight="1">
      <c r="D468" s="1"/>
      <c r="E468" s="1"/>
      <c r="F468" s="3"/>
    </row>
    <row r="469" spans="4:6" ht="14.25" customHeight="1">
      <c r="D469" s="1"/>
      <c r="E469" s="1"/>
      <c r="F469" s="3"/>
    </row>
    <row r="470" spans="4:6" ht="14.25" customHeight="1">
      <c r="D470" s="1"/>
      <c r="E470" s="1"/>
      <c r="F470" s="3"/>
    </row>
    <row r="471" spans="4:6" ht="14.25" customHeight="1">
      <c r="D471" s="1"/>
      <c r="E471" s="1"/>
      <c r="F471" s="3"/>
    </row>
    <row r="472" spans="4:6" ht="14.25" customHeight="1">
      <c r="D472" s="1"/>
      <c r="E472" s="1"/>
      <c r="F472" s="3"/>
    </row>
    <row r="473" spans="4:6" ht="14.25" customHeight="1">
      <c r="D473" s="1"/>
      <c r="E473" s="1"/>
      <c r="F473" s="3"/>
    </row>
    <row r="474" spans="4:6" ht="14.25" customHeight="1">
      <c r="D474" s="1"/>
      <c r="E474" s="1"/>
      <c r="F474" s="3"/>
    </row>
    <row r="475" spans="4:6" ht="14.25" customHeight="1">
      <c r="D475" s="1"/>
      <c r="E475" s="1"/>
      <c r="F475" s="3"/>
    </row>
    <row r="476" spans="4:6" ht="14.25" customHeight="1">
      <c r="D476" s="1"/>
      <c r="E476" s="1"/>
      <c r="F476" s="3"/>
    </row>
    <row r="477" spans="4:6" ht="14.25" customHeight="1">
      <c r="D477" s="1"/>
      <c r="E477" s="1"/>
      <c r="F477" s="3"/>
    </row>
    <row r="478" spans="4:6" ht="14.25" customHeight="1">
      <c r="D478" s="1"/>
      <c r="E478" s="1"/>
      <c r="F478" s="3"/>
    </row>
    <row r="479" spans="4:6" ht="14.25" customHeight="1">
      <c r="D479" s="1"/>
      <c r="E479" s="1"/>
      <c r="F479" s="3"/>
    </row>
    <row r="480" spans="4:6" ht="14.25" customHeight="1">
      <c r="D480" s="1"/>
      <c r="E480" s="1"/>
      <c r="F480" s="3"/>
    </row>
    <row r="481" spans="4:6" ht="14.25" customHeight="1">
      <c r="D481" s="1"/>
      <c r="E481" s="1"/>
      <c r="F481" s="3"/>
    </row>
    <row r="482" spans="4:6" ht="14.25" customHeight="1">
      <c r="D482" s="1"/>
      <c r="E482" s="1"/>
      <c r="F482" s="3"/>
    </row>
    <row r="483" spans="4:6" ht="14.25" customHeight="1">
      <c r="D483" s="1"/>
      <c r="E483" s="1"/>
      <c r="F483" s="3"/>
    </row>
    <row r="484" spans="4:6" ht="14.25" customHeight="1">
      <c r="D484" s="1"/>
      <c r="E484" s="1"/>
      <c r="F484" s="3"/>
    </row>
    <row r="485" spans="4:6" ht="14.25" customHeight="1">
      <c r="D485" s="1"/>
      <c r="E485" s="1"/>
      <c r="F485" s="3"/>
    </row>
    <row r="486" spans="4:6" ht="14.25" customHeight="1">
      <c r="D486" s="1"/>
      <c r="E486" s="1"/>
      <c r="F486" s="3"/>
    </row>
    <row r="487" spans="4:6" ht="14.25" customHeight="1">
      <c r="D487" s="1"/>
      <c r="E487" s="1"/>
      <c r="F487" s="3"/>
    </row>
    <row r="488" spans="4:6" ht="14.25" customHeight="1">
      <c r="D488" s="1"/>
      <c r="E488" s="1"/>
      <c r="F488" s="3"/>
    </row>
    <row r="489" spans="4:6" ht="14.25" customHeight="1">
      <c r="D489" s="1"/>
      <c r="E489" s="1"/>
      <c r="F489" s="3"/>
    </row>
    <row r="490" spans="4:6" ht="14.25" customHeight="1">
      <c r="D490" s="1"/>
      <c r="E490" s="1"/>
      <c r="F490" s="3"/>
    </row>
    <row r="491" spans="4:6" ht="14.25" customHeight="1">
      <c r="D491" s="1"/>
      <c r="E491" s="1"/>
      <c r="F491" s="3"/>
    </row>
    <row r="492" spans="4:6" ht="14.25" customHeight="1">
      <c r="D492" s="1"/>
      <c r="E492" s="1"/>
      <c r="F492" s="3"/>
    </row>
    <row r="493" spans="4:6" ht="14.25" customHeight="1">
      <c r="D493" s="1"/>
      <c r="E493" s="1"/>
      <c r="F493" s="3"/>
    </row>
    <row r="494" spans="4:6" ht="14.25" customHeight="1">
      <c r="D494" s="1"/>
      <c r="E494" s="1"/>
      <c r="F494" s="3"/>
    </row>
    <row r="495" spans="4:6" ht="14.25" customHeight="1">
      <c r="D495" s="1"/>
      <c r="E495" s="1"/>
      <c r="F495" s="3"/>
    </row>
    <row r="496" spans="4:6" ht="14.25" customHeight="1">
      <c r="D496" s="1"/>
      <c r="E496" s="1"/>
      <c r="F496" s="3"/>
    </row>
    <row r="497" spans="4:6" ht="14.25" customHeight="1">
      <c r="D497" s="1"/>
      <c r="E497" s="1"/>
      <c r="F497" s="3"/>
    </row>
    <row r="498" spans="4:6" ht="14.25" customHeight="1">
      <c r="D498" s="1"/>
      <c r="E498" s="1"/>
      <c r="F498" s="3"/>
    </row>
    <row r="499" spans="4:6" ht="14.25" customHeight="1">
      <c r="D499" s="1"/>
      <c r="E499" s="1"/>
      <c r="F499" s="3"/>
    </row>
    <row r="500" spans="4:6" ht="14.25" customHeight="1">
      <c r="D500" s="1"/>
      <c r="E500" s="1"/>
      <c r="F500" s="3"/>
    </row>
    <row r="501" spans="4:6" ht="14.25" customHeight="1">
      <c r="D501" s="1"/>
      <c r="E501" s="1"/>
      <c r="F501" s="3"/>
    </row>
    <row r="502" spans="4:6" ht="14.25" customHeight="1">
      <c r="D502" s="1"/>
      <c r="E502" s="1"/>
      <c r="F502" s="3"/>
    </row>
    <row r="503" spans="4:6" ht="14.25" customHeight="1">
      <c r="D503" s="1"/>
      <c r="E503" s="1"/>
      <c r="F503" s="3"/>
    </row>
    <row r="504" spans="4:6" ht="14.25" customHeight="1">
      <c r="D504" s="1"/>
      <c r="E504" s="1"/>
      <c r="F504" s="3"/>
    </row>
    <row r="505" spans="4:6" ht="14.25" customHeight="1">
      <c r="D505" s="1"/>
      <c r="E505" s="1"/>
      <c r="F505" s="3"/>
    </row>
    <row r="506" spans="4:6" ht="14.25" customHeight="1">
      <c r="D506" s="1"/>
      <c r="E506" s="1"/>
      <c r="F506" s="3"/>
    </row>
    <row r="507" spans="4:6" ht="14.25" customHeight="1">
      <c r="D507" s="1"/>
      <c r="E507" s="1"/>
      <c r="F507" s="3"/>
    </row>
    <row r="508" spans="4:6" ht="14.25" customHeight="1">
      <c r="D508" s="1"/>
      <c r="E508" s="1"/>
      <c r="F508" s="3"/>
    </row>
    <row r="509" spans="4:6" ht="14.25" customHeight="1">
      <c r="D509" s="1"/>
      <c r="E509" s="1"/>
      <c r="F509" s="3"/>
    </row>
    <row r="510" spans="4:6" ht="14.25" customHeight="1">
      <c r="D510" s="1"/>
      <c r="E510" s="1"/>
      <c r="F510" s="3"/>
    </row>
    <row r="511" spans="4:6" ht="14.25" customHeight="1">
      <c r="D511" s="1"/>
      <c r="E511" s="1"/>
      <c r="F511" s="3"/>
    </row>
    <row r="512" spans="4:6" ht="14.25" customHeight="1">
      <c r="D512" s="1"/>
      <c r="E512" s="1"/>
      <c r="F512" s="3"/>
    </row>
    <row r="513" spans="4:6" ht="14.25" customHeight="1">
      <c r="D513" s="1"/>
      <c r="E513" s="1"/>
      <c r="F513" s="3"/>
    </row>
    <row r="514" spans="4:6" ht="14.25" customHeight="1">
      <c r="D514" s="1"/>
      <c r="E514" s="1"/>
      <c r="F514" s="3"/>
    </row>
    <row r="515" spans="4:6" ht="14.25" customHeight="1">
      <c r="D515" s="1"/>
      <c r="E515" s="1"/>
      <c r="F515" s="3"/>
    </row>
    <row r="516" spans="4:6" ht="14.25" customHeight="1">
      <c r="D516" s="1"/>
      <c r="E516" s="1"/>
      <c r="F516" s="3"/>
    </row>
    <row r="517" spans="4:6" ht="14.25" customHeight="1">
      <c r="D517" s="1"/>
      <c r="E517" s="1"/>
      <c r="F517" s="3"/>
    </row>
    <row r="518" spans="4:6" ht="14.25" customHeight="1">
      <c r="D518" s="1"/>
      <c r="E518" s="1"/>
      <c r="F518" s="3"/>
    </row>
    <row r="519" spans="4:6" ht="14.25" customHeight="1">
      <c r="D519" s="1"/>
      <c r="E519" s="1"/>
      <c r="F519" s="3"/>
    </row>
    <row r="520" spans="4:6" ht="14.25" customHeight="1">
      <c r="D520" s="1"/>
      <c r="E520" s="1"/>
      <c r="F520" s="3"/>
    </row>
    <row r="521" spans="4:6" ht="14.25" customHeight="1">
      <c r="D521" s="1"/>
      <c r="E521" s="1"/>
      <c r="F521" s="3"/>
    </row>
    <row r="522" spans="4:6" ht="14.25" customHeight="1">
      <c r="D522" s="1"/>
      <c r="E522" s="1"/>
      <c r="F522" s="3"/>
    </row>
    <row r="523" spans="4:6" ht="14.25" customHeight="1">
      <c r="D523" s="1"/>
      <c r="E523" s="1"/>
      <c r="F523" s="3"/>
    </row>
    <row r="524" spans="4:6" ht="14.25" customHeight="1">
      <c r="D524" s="1"/>
      <c r="E524" s="1"/>
      <c r="F524" s="3"/>
    </row>
    <row r="525" spans="4:6" ht="14.25" customHeight="1">
      <c r="D525" s="1"/>
      <c r="E525" s="1"/>
      <c r="F525" s="3"/>
    </row>
    <row r="526" spans="4:6" ht="14.25" customHeight="1">
      <c r="D526" s="1"/>
      <c r="E526" s="1"/>
      <c r="F526" s="3"/>
    </row>
    <row r="527" spans="4:6" ht="14.25" customHeight="1">
      <c r="D527" s="1"/>
      <c r="E527" s="1"/>
      <c r="F527" s="3"/>
    </row>
    <row r="528" spans="4:6" ht="14.25" customHeight="1">
      <c r="D528" s="1"/>
      <c r="E528" s="1"/>
      <c r="F528" s="3"/>
    </row>
    <row r="529" spans="4:6" ht="14.25" customHeight="1">
      <c r="D529" s="1"/>
      <c r="E529" s="1"/>
      <c r="F529" s="3"/>
    </row>
    <row r="530" spans="4:6" ht="14.25" customHeight="1">
      <c r="D530" s="1"/>
      <c r="E530" s="1"/>
      <c r="F530" s="3"/>
    </row>
    <row r="531" spans="4:6" ht="14.25" customHeight="1">
      <c r="D531" s="1"/>
      <c r="E531" s="1"/>
      <c r="F531" s="3"/>
    </row>
    <row r="532" spans="4:6" ht="14.25" customHeight="1">
      <c r="D532" s="1"/>
      <c r="E532" s="1"/>
      <c r="F532" s="3"/>
    </row>
    <row r="533" spans="4:6" ht="14.25" customHeight="1">
      <c r="D533" s="1"/>
      <c r="E533" s="1"/>
      <c r="F533" s="3"/>
    </row>
    <row r="534" spans="4:6" ht="14.25" customHeight="1">
      <c r="D534" s="1"/>
      <c r="E534" s="1"/>
      <c r="F534" s="3"/>
    </row>
    <row r="535" spans="4:6" ht="14.25" customHeight="1">
      <c r="D535" s="1"/>
      <c r="E535" s="1"/>
      <c r="F535" s="3"/>
    </row>
    <row r="536" spans="4:6" ht="14.25" customHeight="1">
      <c r="D536" s="1"/>
      <c r="E536" s="1"/>
      <c r="F536" s="3"/>
    </row>
    <row r="537" spans="4:6" ht="14.25" customHeight="1">
      <c r="D537" s="1"/>
      <c r="E537" s="1"/>
      <c r="F537" s="3"/>
    </row>
    <row r="538" spans="4:6" ht="14.25" customHeight="1">
      <c r="D538" s="1"/>
      <c r="E538" s="1"/>
      <c r="F538" s="3"/>
    </row>
    <row r="539" spans="4:6" ht="14.25" customHeight="1">
      <c r="D539" s="1"/>
      <c r="E539" s="1"/>
      <c r="F539" s="3"/>
    </row>
    <row r="540" spans="4:6" ht="14.25" customHeight="1">
      <c r="D540" s="1"/>
      <c r="E540" s="1"/>
      <c r="F540" s="3"/>
    </row>
    <row r="541" spans="4:6" ht="14.25" customHeight="1">
      <c r="D541" s="1"/>
      <c r="E541" s="1"/>
      <c r="F541" s="3"/>
    </row>
    <row r="542" spans="4:6" ht="14.25" customHeight="1">
      <c r="D542" s="1"/>
      <c r="E542" s="1"/>
      <c r="F542" s="3"/>
    </row>
    <row r="543" spans="4:6" ht="14.25" customHeight="1">
      <c r="D543" s="1"/>
      <c r="E543" s="1"/>
      <c r="F543" s="3"/>
    </row>
    <row r="544" spans="4:6" ht="14.25" customHeight="1">
      <c r="D544" s="1"/>
      <c r="E544" s="1"/>
      <c r="F544" s="3"/>
    </row>
    <row r="545" spans="4:6" ht="14.25" customHeight="1">
      <c r="D545" s="1"/>
      <c r="E545" s="1"/>
      <c r="F545" s="3"/>
    </row>
    <row r="546" spans="4:6" ht="14.25" customHeight="1">
      <c r="D546" s="1"/>
      <c r="E546" s="1"/>
      <c r="F546" s="3"/>
    </row>
    <row r="547" spans="4:6" ht="14.25" customHeight="1">
      <c r="D547" s="1"/>
      <c r="E547" s="1"/>
      <c r="F547" s="3"/>
    </row>
    <row r="548" spans="4:6" ht="14.25" customHeight="1">
      <c r="D548" s="1"/>
      <c r="E548" s="1"/>
      <c r="F548" s="3"/>
    </row>
    <row r="549" spans="4:6" ht="14.25" customHeight="1">
      <c r="D549" s="1"/>
      <c r="E549" s="1"/>
      <c r="F549" s="3"/>
    </row>
    <row r="550" spans="4:6" ht="14.25" customHeight="1">
      <c r="D550" s="1"/>
      <c r="E550" s="1"/>
      <c r="F550" s="3"/>
    </row>
    <row r="551" spans="4:6" ht="14.25" customHeight="1">
      <c r="D551" s="1"/>
      <c r="E551" s="1"/>
      <c r="F551" s="3"/>
    </row>
    <row r="552" spans="4:6" ht="14.25" customHeight="1">
      <c r="D552" s="1"/>
      <c r="E552" s="1"/>
      <c r="F552" s="3"/>
    </row>
    <row r="553" spans="4:6" ht="14.25" customHeight="1">
      <c r="D553" s="1"/>
      <c r="E553" s="1"/>
      <c r="F553" s="3"/>
    </row>
    <row r="554" spans="4:6" ht="14.25" customHeight="1">
      <c r="D554" s="1"/>
      <c r="E554" s="1"/>
      <c r="F554" s="3"/>
    </row>
    <row r="555" spans="4:6" ht="14.25" customHeight="1">
      <c r="D555" s="1"/>
      <c r="E555" s="1"/>
      <c r="F555" s="3"/>
    </row>
    <row r="556" spans="4:6" ht="14.25" customHeight="1">
      <c r="D556" s="1"/>
      <c r="E556" s="1"/>
      <c r="F556" s="3"/>
    </row>
    <row r="557" spans="4:6" ht="14.25" customHeight="1">
      <c r="D557" s="1"/>
      <c r="E557" s="1"/>
      <c r="F557" s="3"/>
    </row>
    <row r="558" spans="4:6" ht="14.25" customHeight="1">
      <c r="D558" s="1"/>
      <c r="E558" s="1"/>
      <c r="F558" s="3"/>
    </row>
    <row r="559" spans="4:6" ht="14.25" customHeight="1">
      <c r="D559" s="1"/>
      <c r="E559" s="1"/>
      <c r="F559" s="3"/>
    </row>
    <row r="560" spans="4:6" ht="14.25" customHeight="1">
      <c r="D560" s="1"/>
      <c r="E560" s="1"/>
      <c r="F560" s="3"/>
    </row>
    <row r="561" spans="4:6" ht="14.25" customHeight="1">
      <c r="D561" s="1"/>
      <c r="E561" s="1"/>
      <c r="F561" s="3"/>
    </row>
    <row r="562" spans="4:6" ht="14.25" customHeight="1">
      <c r="D562" s="1"/>
      <c r="E562" s="1"/>
      <c r="F562" s="3"/>
    </row>
    <row r="563" spans="4:6" ht="14.25" customHeight="1">
      <c r="D563" s="1"/>
      <c r="E563" s="1"/>
      <c r="F563" s="3"/>
    </row>
    <row r="564" spans="4:6" ht="14.25" customHeight="1">
      <c r="D564" s="1"/>
      <c r="E564" s="1"/>
      <c r="F564" s="3"/>
    </row>
    <row r="565" spans="4:6" ht="14.25" customHeight="1">
      <c r="D565" s="1"/>
      <c r="E565" s="1"/>
      <c r="F565" s="3"/>
    </row>
    <row r="566" spans="4:6" ht="14.25" customHeight="1">
      <c r="D566" s="1"/>
      <c r="E566" s="1"/>
      <c r="F566" s="3"/>
    </row>
    <row r="567" spans="4:6" ht="14.25" customHeight="1">
      <c r="D567" s="1"/>
      <c r="E567" s="1"/>
      <c r="F567" s="3"/>
    </row>
    <row r="568" spans="4:6" ht="14.25" customHeight="1">
      <c r="D568" s="1"/>
      <c r="E568" s="1"/>
      <c r="F568" s="3"/>
    </row>
    <row r="569" spans="4:6" ht="14.25" customHeight="1">
      <c r="D569" s="1"/>
      <c r="E569" s="1"/>
      <c r="F569" s="3"/>
    </row>
    <row r="570" spans="4:6" ht="14.25" customHeight="1">
      <c r="D570" s="1"/>
      <c r="E570" s="1"/>
      <c r="F570" s="3"/>
    </row>
    <row r="571" spans="4:6" ht="14.25" customHeight="1">
      <c r="D571" s="1"/>
      <c r="E571" s="1"/>
      <c r="F571" s="3"/>
    </row>
    <row r="572" spans="4:6" ht="14.25" customHeight="1">
      <c r="D572" s="1"/>
      <c r="E572" s="1"/>
      <c r="F572" s="3"/>
    </row>
    <row r="573" spans="4:6" ht="14.25" customHeight="1">
      <c r="D573" s="1"/>
      <c r="E573" s="1"/>
      <c r="F573" s="3"/>
    </row>
    <row r="574" spans="4:6" ht="14.25" customHeight="1">
      <c r="D574" s="1"/>
      <c r="E574" s="1"/>
      <c r="F574" s="3"/>
    </row>
    <row r="575" spans="4:6" ht="14.25" customHeight="1">
      <c r="D575" s="1"/>
      <c r="E575" s="1"/>
      <c r="F575" s="3"/>
    </row>
    <row r="576" spans="4:6" ht="14.25" customHeight="1">
      <c r="D576" s="1"/>
      <c r="E576" s="1"/>
      <c r="F576" s="3"/>
    </row>
    <row r="577" spans="4:6" ht="14.25" customHeight="1">
      <c r="D577" s="1"/>
      <c r="E577" s="1"/>
      <c r="F577" s="3"/>
    </row>
    <row r="578" spans="4:6" ht="14.25" customHeight="1">
      <c r="D578" s="1"/>
      <c r="E578" s="1"/>
      <c r="F578" s="3"/>
    </row>
    <row r="579" spans="4:6" ht="14.25" customHeight="1">
      <c r="D579" s="1"/>
      <c r="E579" s="1"/>
      <c r="F579" s="3"/>
    </row>
    <row r="580" spans="4:6" ht="14.25" customHeight="1">
      <c r="D580" s="1"/>
      <c r="E580" s="1"/>
      <c r="F580" s="3"/>
    </row>
    <row r="581" spans="4:6" ht="14.25" customHeight="1">
      <c r="D581" s="1"/>
      <c r="E581" s="1"/>
      <c r="F581" s="3"/>
    </row>
    <row r="582" spans="4:6" ht="14.25" customHeight="1">
      <c r="D582" s="1"/>
      <c r="E582" s="1"/>
      <c r="F582" s="3"/>
    </row>
    <row r="583" spans="4:6" ht="14.25" customHeight="1">
      <c r="D583" s="1"/>
      <c r="E583" s="1"/>
      <c r="F583" s="3"/>
    </row>
    <row r="584" spans="4:6" ht="14.25" customHeight="1">
      <c r="D584" s="1"/>
      <c r="E584" s="1"/>
      <c r="F584" s="3"/>
    </row>
    <row r="585" spans="4:6" ht="14.25" customHeight="1">
      <c r="D585" s="1"/>
      <c r="E585" s="1"/>
      <c r="F585" s="3"/>
    </row>
    <row r="586" spans="4:6" ht="14.25" customHeight="1">
      <c r="D586" s="1"/>
      <c r="E586" s="1"/>
      <c r="F586" s="3"/>
    </row>
    <row r="587" spans="4:6" ht="14.25" customHeight="1">
      <c r="D587" s="1"/>
      <c r="E587" s="1"/>
      <c r="F587" s="3"/>
    </row>
    <row r="588" spans="4:6" ht="14.25" customHeight="1">
      <c r="D588" s="1"/>
      <c r="E588" s="1"/>
      <c r="F588" s="3"/>
    </row>
    <row r="589" spans="4:6" ht="14.25" customHeight="1">
      <c r="D589" s="1"/>
      <c r="E589" s="1"/>
      <c r="F589" s="3"/>
    </row>
    <row r="590" spans="4:6" ht="14.25" customHeight="1">
      <c r="D590" s="1"/>
      <c r="E590" s="1"/>
      <c r="F590" s="3"/>
    </row>
    <row r="591" spans="4:6" ht="14.25" customHeight="1">
      <c r="D591" s="1"/>
      <c r="E591" s="1"/>
      <c r="F591" s="3"/>
    </row>
    <row r="592" spans="4:6" ht="14.25" customHeight="1">
      <c r="D592" s="1"/>
      <c r="E592" s="1"/>
      <c r="F592" s="3"/>
    </row>
    <row r="593" spans="4:6" ht="14.25" customHeight="1">
      <c r="D593" s="1"/>
      <c r="E593" s="1"/>
      <c r="F593" s="3"/>
    </row>
    <row r="594" spans="4:6" ht="14.25" customHeight="1">
      <c r="D594" s="1"/>
      <c r="E594" s="1"/>
      <c r="F594" s="3"/>
    </row>
    <row r="595" spans="4:6" ht="14.25" customHeight="1">
      <c r="D595" s="1"/>
      <c r="E595" s="1"/>
      <c r="F595" s="3"/>
    </row>
    <row r="596" spans="4:6" ht="14.25" customHeight="1">
      <c r="D596" s="1"/>
      <c r="E596" s="1"/>
      <c r="F596" s="3"/>
    </row>
    <row r="597" spans="4:6" ht="14.25" customHeight="1">
      <c r="D597" s="1"/>
      <c r="E597" s="1"/>
      <c r="F597" s="3"/>
    </row>
    <row r="598" spans="4:6" ht="14.25" customHeight="1">
      <c r="D598" s="1"/>
      <c r="E598" s="1"/>
      <c r="F598" s="3"/>
    </row>
    <row r="599" spans="4:6" ht="14.25" customHeight="1">
      <c r="D599" s="1"/>
      <c r="E599" s="1"/>
      <c r="F599" s="3"/>
    </row>
    <row r="600" spans="4:6" ht="14.25" customHeight="1">
      <c r="D600" s="1"/>
      <c r="E600" s="1"/>
      <c r="F600" s="3"/>
    </row>
    <row r="601" spans="4:6" ht="14.25" customHeight="1">
      <c r="D601" s="1"/>
      <c r="E601" s="1"/>
      <c r="F601" s="3"/>
    </row>
    <row r="602" spans="4:6" ht="14.25" customHeight="1">
      <c r="D602" s="1"/>
      <c r="E602" s="1"/>
      <c r="F602" s="3"/>
    </row>
    <row r="603" spans="4:6" ht="14.25" customHeight="1">
      <c r="D603" s="1"/>
      <c r="E603" s="1"/>
      <c r="F603" s="3"/>
    </row>
    <row r="604" spans="4:6" ht="14.25" customHeight="1">
      <c r="D604" s="1"/>
      <c r="E604" s="1"/>
      <c r="F604" s="3"/>
    </row>
    <row r="605" spans="4:6" ht="14.25" customHeight="1">
      <c r="D605" s="1"/>
      <c r="E605" s="1"/>
      <c r="F605" s="3"/>
    </row>
    <row r="606" spans="4:6" ht="14.25" customHeight="1">
      <c r="D606" s="1"/>
      <c r="E606" s="1"/>
      <c r="F606" s="3"/>
    </row>
    <row r="607" spans="4:6" ht="14.25" customHeight="1">
      <c r="D607" s="1"/>
      <c r="E607" s="1"/>
      <c r="F607" s="3"/>
    </row>
    <row r="608" spans="4:6" ht="14.25" customHeight="1">
      <c r="D608" s="1"/>
      <c r="E608" s="1"/>
      <c r="F608" s="3"/>
    </row>
    <row r="609" spans="4:6" ht="14.25" customHeight="1">
      <c r="D609" s="1"/>
      <c r="E609" s="1"/>
      <c r="F609" s="3"/>
    </row>
    <row r="610" spans="4:6" ht="14.25" customHeight="1">
      <c r="D610" s="1"/>
      <c r="E610" s="1"/>
      <c r="F610" s="3"/>
    </row>
    <row r="611" spans="4:6" ht="14.25" customHeight="1">
      <c r="D611" s="1"/>
      <c r="E611" s="1"/>
      <c r="F611" s="3"/>
    </row>
    <row r="612" spans="4:6" ht="14.25" customHeight="1">
      <c r="D612" s="1"/>
      <c r="E612" s="1"/>
      <c r="F612" s="3"/>
    </row>
    <row r="613" spans="4:6" ht="14.25" customHeight="1">
      <c r="D613" s="1"/>
      <c r="E613" s="1"/>
      <c r="F613" s="3"/>
    </row>
    <row r="614" spans="4:6" ht="14.25" customHeight="1">
      <c r="D614" s="1"/>
      <c r="E614" s="1"/>
      <c r="F614" s="3"/>
    </row>
    <row r="615" spans="4:6" ht="14.25" customHeight="1">
      <c r="D615" s="1"/>
      <c r="E615" s="1"/>
      <c r="F615" s="3"/>
    </row>
    <row r="616" spans="4:6" ht="14.25" customHeight="1">
      <c r="D616" s="1"/>
      <c r="E616" s="1"/>
      <c r="F616" s="3"/>
    </row>
    <row r="617" spans="4:6" ht="14.25" customHeight="1">
      <c r="D617" s="1"/>
      <c r="E617" s="1"/>
      <c r="F617" s="3"/>
    </row>
    <row r="618" spans="4:6" ht="14.25" customHeight="1">
      <c r="D618" s="1"/>
      <c r="E618" s="1"/>
      <c r="F618" s="3"/>
    </row>
    <row r="619" spans="4:6" ht="14.25" customHeight="1">
      <c r="D619" s="1"/>
      <c r="E619" s="1"/>
      <c r="F619" s="3"/>
    </row>
    <row r="620" spans="4:6" ht="14.25" customHeight="1">
      <c r="D620" s="1"/>
      <c r="E620" s="1"/>
      <c r="F620" s="3"/>
    </row>
    <row r="621" spans="4:6" ht="14.25" customHeight="1">
      <c r="D621" s="1"/>
      <c r="E621" s="1"/>
      <c r="F621" s="3"/>
    </row>
    <row r="622" spans="4:6" ht="14.25" customHeight="1">
      <c r="D622" s="1"/>
      <c r="E622" s="1"/>
      <c r="F622" s="3"/>
    </row>
    <row r="623" spans="4:6" ht="14.25" customHeight="1">
      <c r="D623" s="1"/>
      <c r="E623" s="1"/>
      <c r="F623" s="3"/>
    </row>
    <row r="624" spans="4:6" ht="14.25" customHeight="1">
      <c r="D624" s="1"/>
      <c r="E624" s="1"/>
      <c r="F624" s="3"/>
    </row>
    <row r="625" spans="4:6" ht="14.25" customHeight="1">
      <c r="D625" s="1"/>
      <c r="E625" s="1"/>
      <c r="F625" s="3"/>
    </row>
    <row r="626" spans="4:6" ht="14.25" customHeight="1">
      <c r="D626" s="1"/>
      <c r="E626" s="1"/>
      <c r="F626" s="3"/>
    </row>
    <row r="627" spans="4:6" ht="14.25" customHeight="1">
      <c r="D627" s="1"/>
      <c r="E627" s="1"/>
      <c r="F627" s="3"/>
    </row>
    <row r="628" spans="4:6" ht="14.25" customHeight="1">
      <c r="D628" s="1"/>
      <c r="E628" s="1"/>
      <c r="F628" s="3"/>
    </row>
    <row r="629" spans="4:6" ht="14.25" customHeight="1">
      <c r="D629" s="1"/>
      <c r="E629" s="1"/>
      <c r="F629" s="3"/>
    </row>
    <row r="630" spans="4:6" ht="14.25" customHeight="1">
      <c r="D630" s="1"/>
      <c r="E630" s="1"/>
      <c r="F630" s="3"/>
    </row>
    <row r="631" spans="4:6" ht="14.25" customHeight="1">
      <c r="D631" s="1"/>
      <c r="E631" s="1"/>
      <c r="F631" s="3"/>
    </row>
    <row r="632" spans="4:6" ht="14.25" customHeight="1">
      <c r="D632" s="1"/>
      <c r="E632" s="1"/>
      <c r="F632" s="3"/>
    </row>
    <row r="633" spans="4:6" ht="14.25" customHeight="1">
      <c r="D633" s="1"/>
      <c r="E633" s="1"/>
      <c r="F633" s="3"/>
    </row>
    <row r="634" spans="4:6" ht="14.25" customHeight="1">
      <c r="D634" s="1"/>
      <c r="E634" s="1"/>
      <c r="F634" s="3"/>
    </row>
    <row r="635" spans="4:6" ht="14.25" customHeight="1">
      <c r="D635" s="1"/>
      <c r="E635" s="1"/>
      <c r="F635" s="3"/>
    </row>
    <row r="636" spans="4:6" ht="14.25" customHeight="1">
      <c r="D636" s="1"/>
      <c r="E636" s="1"/>
      <c r="F636" s="3"/>
    </row>
    <row r="637" spans="4:6" ht="14.25" customHeight="1">
      <c r="D637" s="1"/>
      <c r="E637" s="1"/>
      <c r="F637" s="3"/>
    </row>
    <row r="638" spans="4:6" ht="14.25" customHeight="1">
      <c r="D638" s="1"/>
      <c r="E638" s="1"/>
      <c r="F638" s="3"/>
    </row>
    <row r="639" spans="4:6" ht="14.25" customHeight="1">
      <c r="D639" s="1"/>
      <c r="E639" s="1"/>
      <c r="F639" s="3"/>
    </row>
    <row r="640" spans="4:6" ht="14.25" customHeight="1">
      <c r="D640" s="1"/>
      <c r="E640" s="1"/>
      <c r="F640" s="3"/>
    </row>
    <row r="641" spans="4:6" ht="14.25" customHeight="1">
      <c r="D641" s="1"/>
      <c r="E641" s="1"/>
      <c r="F641" s="3"/>
    </row>
    <row r="642" spans="4:6" ht="14.25" customHeight="1">
      <c r="D642" s="1"/>
      <c r="E642" s="1"/>
      <c r="F642" s="3"/>
    </row>
    <row r="643" spans="4:6" ht="14.25" customHeight="1">
      <c r="D643" s="1"/>
      <c r="E643" s="1"/>
      <c r="F643" s="3"/>
    </row>
    <row r="644" spans="4:6" ht="14.25" customHeight="1">
      <c r="D644" s="1"/>
      <c r="E644" s="1"/>
      <c r="F644" s="3"/>
    </row>
    <row r="645" spans="4:6" ht="14.25" customHeight="1">
      <c r="D645" s="1"/>
      <c r="E645" s="1"/>
      <c r="F645" s="3"/>
    </row>
    <row r="646" spans="4:6" ht="14.25" customHeight="1">
      <c r="D646" s="1"/>
      <c r="E646" s="1"/>
      <c r="F646" s="3"/>
    </row>
    <row r="647" spans="4:6" ht="14.25" customHeight="1">
      <c r="D647" s="1"/>
      <c r="E647" s="1"/>
      <c r="F647" s="3"/>
    </row>
    <row r="648" spans="4:6" ht="14.25" customHeight="1">
      <c r="D648" s="1"/>
      <c r="E648" s="1"/>
      <c r="F648" s="3"/>
    </row>
    <row r="649" spans="4:6" ht="14.25" customHeight="1">
      <c r="D649" s="1"/>
      <c r="E649" s="1"/>
      <c r="F649" s="3"/>
    </row>
    <row r="650" spans="4:6" ht="14.25" customHeight="1">
      <c r="D650" s="1"/>
      <c r="E650" s="1"/>
      <c r="F650" s="3"/>
    </row>
    <row r="651" spans="4:6" ht="14.25" customHeight="1">
      <c r="D651" s="1"/>
      <c r="E651" s="1"/>
      <c r="F651" s="3"/>
    </row>
    <row r="652" spans="4:6" ht="14.25" customHeight="1">
      <c r="D652" s="1"/>
      <c r="E652" s="1"/>
      <c r="F652" s="3"/>
    </row>
    <row r="653" spans="4:6" ht="14.25" customHeight="1">
      <c r="D653" s="1"/>
      <c r="E653" s="1"/>
      <c r="F653" s="3"/>
    </row>
    <row r="654" spans="4:6" ht="14.25" customHeight="1">
      <c r="D654" s="1"/>
      <c r="E654" s="1"/>
      <c r="F654" s="3"/>
    </row>
    <row r="655" spans="4:6" ht="14.25" customHeight="1">
      <c r="D655" s="1"/>
      <c r="E655" s="1"/>
      <c r="F655" s="3"/>
    </row>
    <row r="656" spans="4:6" ht="14.25" customHeight="1">
      <c r="D656" s="1"/>
      <c r="E656" s="1"/>
      <c r="F656" s="3"/>
    </row>
    <row r="657" spans="4:6" ht="14.25" customHeight="1">
      <c r="D657" s="1"/>
      <c r="E657" s="1"/>
      <c r="F657" s="3"/>
    </row>
    <row r="658" spans="4:6" ht="14.25" customHeight="1">
      <c r="D658" s="1"/>
      <c r="E658" s="1"/>
      <c r="F658" s="3"/>
    </row>
    <row r="659" spans="4:6" ht="14.25" customHeight="1">
      <c r="D659" s="1"/>
      <c r="E659" s="1"/>
      <c r="F659" s="3"/>
    </row>
    <row r="660" spans="4:6" ht="14.25" customHeight="1">
      <c r="D660" s="1"/>
      <c r="E660" s="1"/>
      <c r="F660" s="3"/>
    </row>
    <row r="661" spans="4:6" ht="14.25" customHeight="1">
      <c r="D661" s="1"/>
      <c r="E661" s="1"/>
      <c r="F661" s="3"/>
    </row>
    <row r="662" spans="4:6" ht="14.25" customHeight="1">
      <c r="D662" s="1"/>
      <c r="E662" s="1"/>
      <c r="F662" s="3"/>
    </row>
    <row r="663" spans="4:6" ht="14.25" customHeight="1">
      <c r="D663" s="1"/>
      <c r="E663" s="1"/>
      <c r="F663" s="3"/>
    </row>
    <row r="664" spans="4:6" ht="14.25" customHeight="1">
      <c r="D664" s="1"/>
      <c r="E664" s="1"/>
      <c r="F664" s="3"/>
    </row>
    <row r="665" spans="4:6" ht="14.25" customHeight="1">
      <c r="D665" s="1"/>
      <c r="E665" s="1"/>
      <c r="F665" s="3"/>
    </row>
    <row r="666" spans="4:6" ht="14.25" customHeight="1">
      <c r="D666" s="1"/>
      <c r="E666" s="1"/>
      <c r="F666" s="3"/>
    </row>
    <row r="667" spans="4:6" ht="14.25" customHeight="1">
      <c r="D667" s="1"/>
      <c r="E667" s="1"/>
      <c r="F667" s="3"/>
    </row>
    <row r="668" spans="4:6" ht="14.25" customHeight="1">
      <c r="D668" s="1"/>
      <c r="E668" s="1"/>
      <c r="F668" s="3"/>
    </row>
    <row r="669" spans="4:6" ht="14.25" customHeight="1">
      <c r="D669" s="1"/>
      <c r="E669" s="1"/>
      <c r="F669" s="3"/>
    </row>
    <row r="670" spans="4:6" ht="14.25" customHeight="1">
      <c r="D670" s="1"/>
      <c r="E670" s="1"/>
      <c r="F670" s="3"/>
    </row>
    <row r="671" spans="4:6" ht="14.25" customHeight="1">
      <c r="D671" s="1"/>
      <c r="E671" s="1"/>
      <c r="F671" s="3"/>
    </row>
    <row r="672" spans="4:6" ht="14.25" customHeight="1">
      <c r="D672" s="1"/>
      <c r="E672" s="1"/>
      <c r="F672" s="3"/>
    </row>
    <row r="673" spans="4:6" ht="14.25" customHeight="1">
      <c r="D673" s="1"/>
      <c r="E673" s="1"/>
      <c r="F673" s="3"/>
    </row>
    <row r="674" spans="4:6" ht="14.25" customHeight="1">
      <c r="D674" s="1"/>
      <c r="E674" s="1"/>
      <c r="F674" s="3"/>
    </row>
    <row r="675" spans="4:6" ht="14.25" customHeight="1">
      <c r="D675" s="1"/>
      <c r="E675" s="1"/>
      <c r="F675" s="3"/>
    </row>
    <row r="676" spans="4:6" ht="14.25" customHeight="1">
      <c r="D676" s="1"/>
      <c r="E676" s="1"/>
      <c r="F676" s="3"/>
    </row>
    <row r="677" spans="4:6" ht="14.25" customHeight="1">
      <c r="D677" s="1"/>
      <c r="E677" s="1"/>
      <c r="F677" s="3"/>
    </row>
    <row r="678" spans="4:6" ht="14.25" customHeight="1">
      <c r="D678" s="1"/>
      <c r="E678" s="1"/>
      <c r="F678" s="3"/>
    </row>
    <row r="679" spans="4:6" ht="14.25" customHeight="1">
      <c r="D679" s="1"/>
      <c r="E679" s="1"/>
      <c r="F679" s="3"/>
    </row>
    <row r="680" spans="4:6" ht="14.25" customHeight="1">
      <c r="D680" s="1"/>
      <c r="E680" s="1"/>
      <c r="F680" s="3"/>
    </row>
    <row r="681" spans="4:6" ht="14.25" customHeight="1">
      <c r="D681" s="1"/>
      <c r="E681" s="1"/>
      <c r="F681" s="3"/>
    </row>
    <row r="682" spans="4:6" ht="14.25" customHeight="1">
      <c r="D682" s="1"/>
      <c r="E682" s="1"/>
      <c r="F682" s="3"/>
    </row>
    <row r="683" spans="4:6" ht="14.25" customHeight="1">
      <c r="D683" s="1"/>
      <c r="E683" s="1"/>
      <c r="F683" s="3"/>
    </row>
    <row r="684" spans="4:6" ht="14.25" customHeight="1">
      <c r="D684" s="1"/>
      <c r="E684" s="1"/>
      <c r="F684" s="3"/>
    </row>
    <row r="685" spans="4:6" ht="14.25" customHeight="1">
      <c r="D685" s="1"/>
      <c r="E685" s="1"/>
      <c r="F685" s="3"/>
    </row>
    <row r="686" spans="4:6" ht="14.25" customHeight="1">
      <c r="D686" s="1"/>
      <c r="E686" s="1"/>
      <c r="F686" s="3"/>
    </row>
    <row r="687" spans="4:6" ht="14.25" customHeight="1">
      <c r="D687" s="1"/>
      <c r="E687" s="1"/>
      <c r="F687" s="3"/>
    </row>
    <row r="688" spans="4:6" ht="14.25" customHeight="1">
      <c r="D688" s="1"/>
      <c r="E688" s="1"/>
      <c r="F688" s="3"/>
    </row>
    <row r="689" spans="4:6" ht="14.25" customHeight="1">
      <c r="D689" s="1"/>
      <c r="E689" s="1"/>
      <c r="F689" s="3"/>
    </row>
    <row r="690" spans="4:6" ht="14.25" customHeight="1">
      <c r="D690" s="1"/>
      <c r="E690" s="1"/>
      <c r="F690" s="3"/>
    </row>
    <row r="691" spans="4:6" ht="14.25" customHeight="1">
      <c r="D691" s="1"/>
      <c r="E691" s="1"/>
      <c r="F691" s="3"/>
    </row>
    <row r="692" spans="4:6" ht="14.25" customHeight="1">
      <c r="D692" s="1"/>
      <c r="E692" s="1"/>
      <c r="F692" s="3"/>
    </row>
    <row r="693" spans="4:6" ht="14.25" customHeight="1">
      <c r="D693" s="1"/>
      <c r="E693" s="1"/>
      <c r="F693" s="3"/>
    </row>
    <row r="694" spans="4:6" ht="14.25" customHeight="1">
      <c r="D694" s="1"/>
      <c r="E694" s="1"/>
      <c r="F694" s="3"/>
    </row>
    <row r="695" spans="4:6" ht="14.25" customHeight="1">
      <c r="D695" s="1"/>
      <c r="E695" s="1"/>
      <c r="F695" s="3"/>
    </row>
    <row r="696" spans="4:6" ht="14.25" customHeight="1">
      <c r="D696" s="1"/>
      <c r="E696" s="1"/>
      <c r="F696" s="3"/>
    </row>
    <row r="697" spans="4:6" ht="14.25" customHeight="1">
      <c r="D697" s="1"/>
      <c r="E697" s="1"/>
      <c r="F697" s="3"/>
    </row>
    <row r="698" spans="4:6" ht="14.25" customHeight="1">
      <c r="D698" s="1"/>
      <c r="E698" s="1"/>
      <c r="F698" s="3"/>
    </row>
    <row r="699" spans="4:6" ht="14.25" customHeight="1">
      <c r="D699" s="1"/>
      <c r="E699" s="1"/>
      <c r="F699" s="3"/>
    </row>
    <row r="700" spans="4:6" ht="14.25" customHeight="1">
      <c r="D700" s="1"/>
      <c r="E700" s="1"/>
      <c r="F700" s="3"/>
    </row>
    <row r="701" spans="4:6" ht="14.25" customHeight="1">
      <c r="D701" s="1"/>
      <c r="E701" s="1"/>
      <c r="F701" s="3"/>
    </row>
    <row r="702" spans="4:6" ht="14.25" customHeight="1">
      <c r="D702" s="1"/>
      <c r="E702" s="1"/>
      <c r="F702" s="3"/>
    </row>
    <row r="703" spans="4:6" ht="14.25" customHeight="1">
      <c r="D703" s="1"/>
      <c r="E703" s="1"/>
      <c r="F703" s="3"/>
    </row>
    <row r="704" spans="4:6" ht="14.25" customHeight="1">
      <c r="D704" s="1"/>
      <c r="E704" s="1"/>
      <c r="F704" s="3"/>
    </row>
    <row r="705" spans="4:6" ht="14.25" customHeight="1">
      <c r="D705" s="1"/>
      <c r="E705" s="1"/>
      <c r="F705" s="3"/>
    </row>
    <row r="706" spans="4:6" ht="14.25" customHeight="1">
      <c r="D706" s="1"/>
      <c r="E706" s="1"/>
      <c r="F706" s="3"/>
    </row>
    <row r="707" spans="4:6" ht="14.25" customHeight="1">
      <c r="D707" s="1"/>
      <c r="E707" s="1"/>
      <c r="F707" s="3"/>
    </row>
    <row r="708" spans="4:6" ht="14.25" customHeight="1">
      <c r="D708" s="1"/>
      <c r="E708" s="1"/>
      <c r="F708" s="3"/>
    </row>
    <row r="709" spans="4:6" ht="14.25" customHeight="1">
      <c r="D709" s="1"/>
      <c r="E709" s="1"/>
      <c r="F709" s="3"/>
    </row>
    <row r="710" spans="4:6" ht="14.25" customHeight="1">
      <c r="D710" s="1"/>
      <c r="E710" s="1"/>
      <c r="F710" s="3"/>
    </row>
    <row r="711" spans="4:6" ht="14.25" customHeight="1">
      <c r="D711" s="1"/>
      <c r="E711" s="1"/>
      <c r="F711" s="3"/>
    </row>
    <row r="712" spans="4:6" ht="14.25" customHeight="1">
      <c r="D712" s="1"/>
      <c r="E712" s="1"/>
      <c r="F712" s="3"/>
    </row>
    <row r="713" spans="4:6" ht="14.25" customHeight="1">
      <c r="D713" s="1"/>
      <c r="E713" s="1"/>
      <c r="F713" s="3"/>
    </row>
    <row r="714" spans="4:6" ht="14.25" customHeight="1">
      <c r="D714" s="1"/>
      <c r="E714" s="1"/>
      <c r="F714" s="3"/>
    </row>
    <row r="715" spans="4:6" ht="14.25" customHeight="1">
      <c r="D715" s="1"/>
      <c r="E715" s="1"/>
      <c r="F715" s="3"/>
    </row>
    <row r="716" spans="4:6" ht="14.25" customHeight="1">
      <c r="D716" s="1"/>
      <c r="E716" s="1"/>
      <c r="F716" s="3"/>
    </row>
    <row r="717" spans="4:6" ht="14.25" customHeight="1">
      <c r="D717" s="1"/>
      <c r="E717" s="1"/>
      <c r="F717" s="3"/>
    </row>
    <row r="718" spans="4:6" ht="14.25" customHeight="1">
      <c r="D718" s="1"/>
      <c r="E718" s="1"/>
      <c r="F718" s="3"/>
    </row>
    <row r="719" spans="4:6" ht="14.25" customHeight="1">
      <c r="D719" s="1"/>
      <c r="E719" s="1"/>
      <c r="F719" s="3"/>
    </row>
    <row r="720" spans="4:6" ht="14.25" customHeight="1">
      <c r="D720" s="1"/>
      <c r="E720" s="1"/>
      <c r="F720" s="3"/>
    </row>
    <row r="721" spans="4:6" ht="14.25" customHeight="1">
      <c r="D721" s="1"/>
      <c r="E721" s="1"/>
      <c r="F721" s="3"/>
    </row>
    <row r="722" spans="4:6" ht="14.25" customHeight="1">
      <c r="D722" s="1"/>
      <c r="E722" s="1"/>
      <c r="F722" s="3"/>
    </row>
    <row r="723" spans="4:6" ht="14.25" customHeight="1">
      <c r="D723" s="1"/>
      <c r="E723" s="1"/>
      <c r="F723" s="3"/>
    </row>
    <row r="724" spans="4:6" ht="14.25" customHeight="1">
      <c r="D724" s="1"/>
      <c r="E724" s="1"/>
      <c r="F724" s="3"/>
    </row>
    <row r="725" spans="4:6" ht="14.25" customHeight="1">
      <c r="D725" s="1"/>
      <c r="E725" s="1"/>
      <c r="F725" s="3"/>
    </row>
    <row r="726" spans="4:6" ht="14.25" customHeight="1">
      <c r="D726" s="1"/>
      <c r="E726" s="1"/>
      <c r="F726" s="3"/>
    </row>
    <row r="727" spans="4:6" ht="14.25" customHeight="1">
      <c r="D727" s="1"/>
      <c r="E727" s="1"/>
      <c r="F727" s="3"/>
    </row>
    <row r="728" spans="4:6" ht="14.25" customHeight="1">
      <c r="D728" s="1"/>
      <c r="E728" s="1"/>
      <c r="F728" s="3"/>
    </row>
    <row r="729" spans="4:6" ht="14.25" customHeight="1">
      <c r="D729" s="1"/>
      <c r="E729" s="1"/>
      <c r="F729" s="3"/>
    </row>
    <row r="730" spans="4:6" ht="14.25" customHeight="1">
      <c r="D730" s="1"/>
      <c r="E730" s="1"/>
      <c r="F730" s="3"/>
    </row>
    <row r="731" spans="4:6" ht="14.25" customHeight="1">
      <c r="D731" s="1"/>
      <c r="E731" s="1"/>
      <c r="F731" s="3"/>
    </row>
    <row r="732" spans="4:6" ht="14.25" customHeight="1">
      <c r="D732" s="1"/>
      <c r="E732" s="1"/>
      <c r="F732" s="3"/>
    </row>
    <row r="733" spans="4:6" ht="14.25" customHeight="1">
      <c r="D733" s="1"/>
      <c r="E733" s="1"/>
      <c r="F733" s="3"/>
    </row>
    <row r="734" spans="4:6" ht="14.25" customHeight="1">
      <c r="D734" s="1"/>
      <c r="E734" s="1"/>
      <c r="F734" s="3"/>
    </row>
    <row r="735" spans="4:6" ht="14.25" customHeight="1">
      <c r="D735" s="1"/>
      <c r="E735" s="1"/>
      <c r="F735" s="3"/>
    </row>
    <row r="736" spans="4:6" ht="14.25" customHeight="1">
      <c r="D736" s="1"/>
      <c r="E736" s="1"/>
      <c r="F736" s="3"/>
    </row>
    <row r="737" spans="4:6" ht="14.25" customHeight="1">
      <c r="D737" s="1"/>
      <c r="E737" s="1"/>
      <c r="F737" s="3"/>
    </row>
    <row r="738" spans="4:6" ht="14.25" customHeight="1">
      <c r="D738" s="1"/>
      <c r="E738" s="1"/>
      <c r="F738" s="3"/>
    </row>
    <row r="739" spans="4:6" ht="14.25" customHeight="1">
      <c r="D739" s="1"/>
      <c r="E739" s="1"/>
      <c r="F739" s="3"/>
    </row>
    <row r="740" spans="4:6" ht="14.25" customHeight="1">
      <c r="D740" s="1"/>
      <c r="E740" s="1"/>
      <c r="F740" s="3"/>
    </row>
    <row r="741" spans="4:6" ht="14.25" customHeight="1">
      <c r="D741" s="1"/>
      <c r="E741" s="1"/>
      <c r="F741" s="3"/>
    </row>
    <row r="742" spans="4:6" ht="14.25" customHeight="1">
      <c r="D742" s="1"/>
      <c r="E742" s="1"/>
      <c r="F742" s="3"/>
    </row>
    <row r="743" spans="4:6" ht="14.25" customHeight="1">
      <c r="D743" s="1"/>
      <c r="E743" s="1"/>
      <c r="F743" s="3"/>
    </row>
    <row r="744" spans="4:6" ht="14.25" customHeight="1">
      <c r="D744" s="1"/>
      <c r="E744" s="1"/>
      <c r="F744" s="3"/>
    </row>
    <row r="745" spans="4:6" ht="14.25" customHeight="1">
      <c r="D745" s="1"/>
      <c r="E745" s="1"/>
      <c r="F745" s="3"/>
    </row>
    <row r="746" spans="4:6" ht="14.25" customHeight="1">
      <c r="D746" s="1"/>
      <c r="E746" s="1"/>
      <c r="F746" s="3"/>
    </row>
    <row r="747" spans="4:6" ht="14.25" customHeight="1">
      <c r="D747" s="1"/>
      <c r="E747" s="1"/>
      <c r="F747" s="3"/>
    </row>
  </sheetData>
  <sheetProtection/>
  <mergeCells count="3">
    <mergeCell ref="F4:G4"/>
    <mergeCell ref="A9:H9"/>
    <mergeCell ref="F80:G80"/>
  </mergeCells>
  <printOptions/>
  <pageMargins left="0" right="0" top="0.2755905511811024" bottom="0.03937007874015748" header="0" footer="0"/>
  <pageSetup horizontalDpi="1200" verticalDpi="1200" orientation="landscape" paperSize="9" scale="95" r:id="rId1"/>
  <ignoredErrors>
    <ignoredError sqref="D35" formula="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MDLPL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UdristeoiuA</dc:creator>
  <cp:keywords/>
  <dc:description/>
  <cp:lastModifiedBy>Nicoleta ANTON</cp:lastModifiedBy>
  <cp:lastPrinted>2016-11-23T08:08:56Z</cp:lastPrinted>
  <dcterms:created xsi:type="dcterms:W3CDTF">2013-01-23T09:02:26Z</dcterms:created>
  <dcterms:modified xsi:type="dcterms:W3CDTF">2016-11-23T08:11:43Z</dcterms:modified>
  <cp:category/>
  <cp:version/>
  <cp:contentType/>
  <cp:contentStatus/>
</cp:coreProperties>
</file>