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070"/>
  </bookViews>
  <sheets>
    <sheet name="onco - medicamente" sheetId="1" r:id="rId1"/>
  </sheets>
  <calcPr calcId="145621"/>
</workbook>
</file>

<file path=xl/calcChain.xml><?xml version="1.0" encoding="utf-8"?>
<calcChain xmlns="http://schemas.openxmlformats.org/spreadsheetml/2006/main">
  <c r="K76" i="1" l="1"/>
  <c r="V57" i="1"/>
  <c r="U57" i="1"/>
  <c r="R57" i="1"/>
  <c r="Q57" i="1"/>
  <c r="U56" i="1"/>
  <c r="T56" i="1"/>
  <c r="Q56" i="1"/>
  <c r="P56" i="1"/>
  <c r="O56" i="1"/>
  <c r="V56" i="1" s="1"/>
  <c r="N56" i="1"/>
  <c r="M56" i="1"/>
  <c r="T57" i="1" s="1"/>
  <c r="L56" i="1"/>
  <c r="S56" i="1" s="1"/>
  <c r="K56" i="1"/>
  <c r="R56" i="1" s="1"/>
  <c r="J56" i="1"/>
  <c r="I56" i="1"/>
  <c r="P57" i="1" s="1"/>
  <c r="H56" i="1"/>
  <c r="H58" i="1" s="1"/>
  <c r="G56" i="1"/>
  <c r="F56" i="1"/>
  <c r="E56" i="1"/>
  <c r="D56" i="1"/>
  <c r="C56" i="1"/>
  <c r="B56" i="1"/>
  <c r="V55" i="1"/>
  <c r="U55" i="1"/>
  <c r="T55" i="1"/>
  <c r="S55" i="1"/>
  <c r="R55" i="1"/>
  <c r="Q55" i="1"/>
  <c r="P55" i="1"/>
  <c r="V54" i="1"/>
  <c r="U54" i="1"/>
  <c r="T54" i="1"/>
  <c r="S54" i="1"/>
  <c r="R54" i="1"/>
  <c r="Q54" i="1"/>
  <c r="P54" i="1"/>
  <c r="V53" i="1"/>
  <c r="U53" i="1"/>
  <c r="T53" i="1"/>
  <c r="S53" i="1"/>
  <c r="R53" i="1"/>
  <c r="Q53" i="1"/>
  <c r="P53" i="1"/>
  <c r="V52" i="1"/>
  <c r="U52" i="1"/>
  <c r="T52" i="1"/>
  <c r="S52" i="1"/>
  <c r="R52" i="1"/>
  <c r="Q52" i="1"/>
  <c r="P52" i="1"/>
  <c r="V51" i="1"/>
  <c r="U51" i="1"/>
  <c r="T51" i="1"/>
  <c r="S51" i="1"/>
  <c r="R51" i="1"/>
  <c r="Q51" i="1"/>
  <c r="P51" i="1"/>
  <c r="V50" i="1"/>
  <c r="U50" i="1"/>
  <c r="T50" i="1"/>
  <c r="S50" i="1"/>
  <c r="R50" i="1"/>
  <c r="Q50" i="1"/>
  <c r="P50" i="1"/>
  <c r="V49" i="1"/>
  <c r="U49" i="1"/>
  <c r="T49" i="1"/>
  <c r="S49" i="1"/>
  <c r="R49" i="1"/>
  <c r="Q49" i="1"/>
  <c r="P49" i="1"/>
  <c r="V48" i="1"/>
  <c r="U48" i="1"/>
  <c r="T48" i="1"/>
  <c r="S48" i="1"/>
  <c r="R48" i="1"/>
  <c r="Q48" i="1"/>
  <c r="P48" i="1"/>
  <c r="V47" i="1"/>
  <c r="U47" i="1"/>
  <c r="T47" i="1"/>
  <c r="S47" i="1"/>
  <c r="R47" i="1"/>
  <c r="Q47" i="1"/>
  <c r="P47" i="1"/>
  <c r="V46" i="1"/>
  <c r="U46" i="1"/>
  <c r="T46" i="1"/>
  <c r="S46" i="1"/>
  <c r="R46" i="1"/>
  <c r="Q46" i="1"/>
  <c r="P46" i="1"/>
  <c r="V45" i="1"/>
  <c r="U45" i="1"/>
  <c r="T45" i="1"/>
  <c r="S45" i="1"/>
  <c r="R45" i="1"/>
  <c r="Q45" i="1"/>
  <c r="P45" i="1"/>
  <c r="V44" i="1"/>
  <c r="U44" i="1"/>
  <c r="T44" i="1"/>
  <c r="S44" i="1"/>
  <c r="R44" i="1"/>
  <c r="Q44" i="1"/>
  <c r="P44" i="1"/>
  <c r="V43" i="1"/>
  <c r="U43" i="1"/>
  <c r="T43" i="1"/>
  <c r="S43" i="1"/>
  <c r="R43" i="1"/>
  <c r="Q43" i="1"/>
  <c r="P43" i="1"/>
  <c r="V42" i="1"/>
  <c r="U42" i="1"/>
  <c r="T42" i="1"/>
  <c r="S42" i="1"/>
  <c r="R42" i="1"/>
  <c r="Q42" i="1"/>
  <c r="P42" i="1"/>
  <c r="V41" i="1"/>
  <c r="U41" i="1"/>
  <c r="T41" i="1"/>
  <c r="S41" i="1"/>
  <c r="R41" i="1"/>
  <c r="Q41" i="1"/>
  <c r="P41" i="1"/>
  <c r="V40" i="1"/>
  <c r="U40" i="1"/>
  <c r="T40" i="1"/>
  <c r="S40" i="1"/>
  <c r="R40" i="1"/>
  <c r="Q40" i="1"/>
  <c r="P40" i="1"/>
  <c r="V39" i="1"/>
  <c r="U39" i="1"/>
  <c r="T39" i="1"/>
  <c r="S39" i="1"/>
  <c r="R39" i="1"/>
  <c r="Q39" i="1"/>
  <c r="P39" i="1"/>
  <c r="V38" i="1"/>
  <c r="U38" i="1"/>
  <c r="T38" i="1"/>
  <c r="S38" i="1"/>
  <c r="R38" i="1"/>
  <c r="Q38" i="1"/>
  <c r="P38" i="1"/>
  <c r="V37" i="1"/>
  <c r="U37" i="1"/>
  <c r="T37" i="1"/>
  <c r="S37" i="1"/>
  <c r="R37" i="1"/>
  <c r="Q37" i="1"/>
  <c r="P37" i="1"/>
  <c r="V36" i="1"/>
  <c r="U36" i="1"/>
  <c r="T36" i="1"/>
  <c r="S36" i="1"/>
  <c r="R36" i="1"/>
  <c r="Q36" i="1"/>
  <c r="P36" i="1"/>
  <c r="V35" i="1"/>
  <c r="U35" i="1"/>
  <c r="T35" i="1"/>
  <c r="S35" i="1"/>
  <c r="R35" i="1"/>
  <c r="Q35" i="1"/>
  <c r="P35" i="1"/>
  <c r="V34" i="1"/>
  <c r="U34" i="1"/>
  <c r="T34" i="1"/>
  <c r="S34" i="1"/>
  <c r="R34" i="1"/>
  <c r="Q34" i="1"/>
  <c r="P34" i="1"/>
  <c r="V33" i="1"/>
  <c r="U33" i="1"/>
  <c r="T33" i="1"/>
  <c r="S33" i="1"/>
  <c r="R33" i="1"/>
  <c r="Q33" i="1"/>
  <c r="P33" i="1"/>
  <c r="V32" i="1"/>
  <c r="U32" i="1"/>
  <c r="T32" i="1"/>
  <c r="S32" i="1"/>
  <c r="R32" i="1"/>
  <c r="Q32" i="1"/>
  <c r="P32" i="1"/>
  <c r="V31" i="1"/>
  <c r="U31" i="1"/>
  <c r="T31" i="1"/>
  <c r="S31" i="1"/>
  <c r="R31" i="1"/>
  <c r="Q31" i="1"/>
  <c r="P31" i="1"/>
  <c r="V30" i="1"/>
  <c r="U30" i="1"/>
  <c r="T30" i="1"/>
  <c r="S30" i="1"/>
  <c r="R30" i="1"/>
  <c r="Q30" i="1"/>
  <c r="P30" i="1"/>
  <c r="V29" i="1"/>
  <c r="U29" i="1"/>
  <c r="T29" i="1"/>
  <c r="S29" i="1"/>
  <c r="R29" i="1"/>
  <c r="Q29" i="1"/>
  <c r="P29" i="1"/>
  <c r="V28" i="1"/>
  <c r="U28" i="1"/>
  <c r="T28" i="1"/>
  <c r="S28" i="1"/>
  <c r="R28" i="1"/>
  <c r="Q28" i="1"/>
  <c r="P28" i="1"/>
  <c r="V27" i="1"/>
  <c r="U27" i="1"/>
  <c r="T27" i="1"/>
  <c r="S27" i="1"/>
  <c r="R27" i="1"/>
  <c r="Q27" i="1"/>
  <c r="P27" i="1"/>
  <c r="V26" i="1"/>
  <c r="U26" i="1"/>
  <c r="T26" i="1"/>
  <c r="S26" i="1"/>
  <c r="R26" i="1"/>
  <c r="Q26" i="1"/>
  <c r="P26" i="1"/>
  <c r="V25" i="1"/>
  <c r="U25" i="1"/>
  <c r="T25" i="1"/>
  <c r="S25" i="1"/>
  <c r="R25" i="1"/>
  <c r="Q25" i="1"/>
  <c r="P25" i="1"/>
  <c r="V24" i="1"/>
  <c r="U24" i="1"/>
  <c r="T24" i="1"/>
  <c r="S24" i="1"/>
  <c r="R24" i="1"/>
  <c r="Q24" i="1"/>
  <c r="P24" i="1"/>
  <c r="V23" i="1"/>
  <c r="U23" i="1"/>
  <c r="T23" i="1"/>
  <c r="S23" i="1"/>
  <c r="R23" i="1"/>
  <c r="Q23" i="1"/>
  <c r="P23" i="1"/>
  <c r="V22" i="1"/>
  <c r="U22" i="1"/>
  <c r="T22" i="1"/>
  <c r="S22" i="1"/>
  <c r="R22" i="1"/>
  <c r="Q22" i="1"/>
  <c r="P22" i="1"/>
  <c r="V21" i="1"/>
  <c r="U21" i="1"/>
  <c r="T21" i="1"/>
  <c r="S21" i="1"/>
  <c r="R21" i="1"/>
  <c r="Q21" i="1"/>
  <c r="P21" i="1"/>
  <c r="V20" i="1"/>
  <c r="U20" i="1"/>
  <c r="T20" i="1"/>
  <c r="S20" i="1"/>
  <c r="R20" i="1"/>
  <c r="Q20" i="1"/>
  <c r="P20" i="1"/>
  <c r="V19" i="1"/>
  <c r="U19" i="1"/>
  <c r="T19" i="1"/>
  <c r="S19" i="1"/>
  <c r="R19" i="1"/>
  <c r="Q19" i="1"/>
  <c r="P19" i="1"/>
  <c r="V18" i="1"/>
  <c r="U18" i="1"/>
  <c r="T18" i="1"/>
  <c r="S18" i="1"/>
  <c r="R18" i="1"/>
  <c r="Q18" i="1"/>
  <c r="P18" i="1"/>
  <c r="V17" i="1"/>
  <c r="U17" i="1"/>
  <c r="T17" i="1"/>
  <c r="S17" i="1"/>
  <c r="R17" i="1"/>
  <c r="Q17" i="1"/>
  <c r="P17" i="1"/>
  <c r="V16" i="1"/>
  <c r="U16" i="1"/>
  <c r="T16" i="1"/>
  <c r="S16" i="1"/>
  <c r="R16" i="1"/>
  <c r="Q16" i="1"/>
  <c r="P16" i="1"/>
  <c r="V15" i="1"/>
  <c r="U15" i="1"/>
  <c r="T15" i="1"/>
  <c r="S15" i="1"/>
  <c r="R15" i="1"/>
  <c r="Q15" i="1"/>
  <c r="P15" i="1"/>
  <c r="V14" i="1"/>
  <c r="U14" i="1"/>
  <c r="T14" i="1"/>
  <c r="S14" i="1"/>
  <c r="R14" i="1"/>
  <c r="Q14" i="1"/>
  <c r="P14" i="1"/>
  <c r="V13" i="1"/>
  <c r="U13" i="1"/>
  <c r="T13" i="1"/>
  <c r="S13" i="1"/>
  <c r="R13" i="1"/>
  <c r="Q13" i="1"/>
  <c r="P13" i="1"/>
  <c r="S57" i="1" l="1"/>
</calcChain>
</file>

<file path=xl/sharedStrings.xml><?xml version="1.0" encoding="utf-8"?>
<sst xmlns="http://schemas.openxmlformats.org/spreadsheetml/2006/main" count="102" uniqueCount="72">
  <si>
    <t xml:space="preserve">PROGRAMUL NAŢIONAL DE ONCOLOGIE </t>
  </si>
  <si>
    <t xml:space="preserve"> Subprogramul de tratament medicamentos al bolnavilor cu afecţiuni oncologice (adulţi şi copii)
</t>
  </si>
  <si>
    <t>Situația indicatorilor şi a cheltuielilor realizate in Trim I 2021</t>
  </si>
  <si>
    <t>CAS</t>
  </si>
  <si>
    <t>Nr. bolnavi cărora li s-au eliberat medicamente :</t>
  </si>
  <si>
    <t xml:space="preserve">Total bolnavi pentru care s-au eliberat medicamente </t>
  </si>
  <si>
    <t>Cheltuieli cu medicamentele , pentru:</t>
  </si>
  <si>
    <t>Cheltuieli totale în luna de raportare</t>
  </si>
  <si>
    <t>Cost mediu/bolnav in tratament cu:</t>
  </si>
  <si>
    <t>Cost mediu/ beneficiar</t>
  </si>
  <si>
    <t>terapie standard</t>
  </si>
  <si>
    <t>medicamente aferente DCI-uri marcate cu (**)1, conform Hotararii Guvernului 720/2008 cu modificarile si completarile ulterioare</t>
  </si>
  <si>
    <t>unitati sanitare</t>
  </si>
  <si>
    <t>farmacii cu circuit deschis</t>
  </si>
  <si>
    <t>total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</si>
  <si>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</si>
  <si>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</si>
  <si>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</si>
  <si>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</si>
  <si>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</si>
  <si>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</si>
  <si>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</si>
  <si>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</si>
  <si>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</si>
  <si>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</si>
  <si>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</si>
  <si>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</si>
  <si>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</si>
  <si>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</si>
  <si>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</si>
  <si>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</si>
  <si>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</si>
  <si>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</si>
  <si>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</si>
  <si>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</si>
  <si>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</si>
  <si>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</si>
  <si>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</si>
  <si>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</si>
  <si>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</si>
  <si>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</si>
  <si>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</si>
  <si>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</si>
  <si>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</si>
  <si>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</si>
  <si>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</si>
  <si>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</si>
  <si>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</si>
  <si>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</si>
  <si>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</si>
  <si>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</si>
  <si>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</si>
  <si>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</si>
  <si>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</si>
  <si>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</si>
  <si>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</si>
  <si>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</si>
  <si>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</si>
  <si>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</si>
  <si>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</si>
  <si>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</si>
  <si>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</si>
  <si>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</si>
  <si>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</si>
  <si>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</si>
  <si>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</si>
  <si>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</si>
  <si>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</si>
  <si>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</si>
  <si>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</si>
  <si>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>Număr bolnavi trataţi/CNP</t>
  </si>
  <si>
    <t>Număr de bolnavi trataţi în două/mai multe unităţi sanitare/judeţe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</si>
</sst>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b/>
      <sz val="8"/>
      <color indexed="10"/>
      <name val="Arial"/>
      <family val="2"/>
      <charset val="23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10" fillId="0" borderId="0"/>
    <xf numFmtId="164" fontId="10" fillId="0" borderId="0" applyFont="0" applyFill="0" applyBorder="0" applyAlignment="0" applyProtection="0"/>
  </cellStyleXfs>
  <cellXfs count="78">
    <xf numFmtId="0" fontId="0" fillId="0" borderId="0" xfId="0"/>
    <xf numFmtId="3" fontId="1" fillId="0" borderId="0" xfId="0" applyNumberFormat="1" applyFont="1" applyFill="1" applyBorder="1" applyAlignment="1">
      <alignment horizontal="center"/>
    </xf>
    <xf numFmtId="0" fontId="2" fillId="0" borderId="0" xfId="0" applyFont="1"/>
    <xf numFmtId="3" fontId="1" fillId="0" borderId="0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3" fontId="2" fillId="0" borderId="0" xfId="0" applyNumberFormat="1" applyFont="1" applyFill="1" applyBorder="1"/>
    <xf numFmtId="3" fontId="2" fillId="0" borderId="0" xfId="0" applyNumberFormat="1" applyFont="1" applyFill="1"/>
    <xf numFmtId="3" fontId="2" fillId="0" borderId="0" xfId="0" applyNumberFormat="1" applyFont="1"/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center" vertical="center" wrapText="1"/>
    </xf>
    <xf numFmtId="4" fontId="6" fillId="0" borderId="3" xfId="1" applyNumberFormat="1" applyFont="1" applyFill="1" applyBorder="1" applyAlignment="1">
      <alignment horizontal="center" vertical="center" wrapText="1"/>
    </xf>
    <xf numFmtId="4" fontId="6" fillId="0" borderId="4" xfId="1" applyNumberFormat="1" applyFont="1" applyFill="1" applyBorder="1" applyAlignment="1">
      <alignment horizontal="center" vertical="center" wrapText="1"/>
    </xf>
    <xf numFmtId="4" fontId="6" fillId="0" borderId="5" xfId="1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4" fontId="4" fillId="0" borderId="11" xfId="1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 wrapText="1"/>
    </xf>
    <xf numFmtId="4" fontId="6" fillId="0" borderId="10" xfId="1" applyNumberFormat="1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3" fontId="4" fillId="0" borderId="13" xfId="1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4" fontId="4" fillId="0" borderId="13" xfId="1" applyNumberFormat="1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 vertical="center" wrapText="1"/>
    </xf>
    <xf numFmtId="4" fontId="6" fillId="0" borderId="15" xfId="1" applyNumberFormat="1" applyFont="1" applyFill="1" applyBorder="1" applyAlignment="1">
      <alignment horizontal="center" vertical="center" wrapText="1"/>
    </xf>
    <xf numFmtId="4" fontId="6" fillId="0" borderId="16" xfId="1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3" fontId="4" fillId="0" borderId="18" xfId="1" applyNumberFormat="1" applyFont="1" applyBorder="1" applyAlignment="1">
      <alignment horizontal="center" vertical="center" wrapText="1"/>
    </xf>
    <xf numFmtId="3" fontId="4" fillId="0" borderId="19" xfId="1" applyNumberFormat="1" applyFont="1" applyBorder="1" applyAlignment="1">
      <alignment horizontal="center" vertical="center" wrapText="1"/>
    </xf>
    <xf numFmtId="3" fontId="4" fillId="0" borderId="18" xfId="1" applyNumberFormat="1" applyFont="1" applyFill="1" applyBorder="1" applyAlignment="1">
      <alignment horizontal="center" vertical="center" wrapText="1"/>
    </xf>
    <xf numFmtId="3" fontId="4" fillId="0" borderId="19" xfId="1" applyNumberFormat="1" applyFont="1" applyFill="1" applyBorder="1" applyAlignment="1">
      <alignment horizontal="center" vertical="center" wrapText="1"/>
    </xf>
    <xf numFmtId="4" fontId="4" fillId="0" borderId="20" xfId="0" applyNumberFormat="1" applyFont="1" applyFill="1" applyBorder="1" applyAlignment="1">
      <alignment horizontal="center" vertical="center" wrapText="1"/>
    </xf>
    <xf numFmtId="3" fontId="4" fillId="0" borderId="2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Border="1"/>
    <xf numFmtId="3" fontId="2" fillId="0" borderId="11" xfId="0" applyNumberFormat="1" applyFont="1" applyFill="1" applyBorder="1" applyAlignment="1">
      <alignment horizontal="right"/>
    </xf>
    <xf numFmtId="3" fontId="2" fillId="0" borderId="22" xfId="0" applyNumberFormat="1" applyFont="1" applyFill="1" applyBorder="1"/>
    <xf numFmtId="3" fontId="2" fillId="0" borderId="5" xfId="0" applyNumberFormat="1" applyFont="1" applyFill="1" applyBorder="1"/>
    <xf numFmtId="3" fontId="2" fillId="0" borderId="6" xfId="1" applyNumberFormat="1" applyFont="1" applyBorder="1"/>
    <xf numFmtId="3" fontId="2" fillId="0" borderId="11" xfId="0" applyNumberFormat="1" applyFont="1" applyFill="1" applyBorder="1"/>
    <xf numFmtId="3" fontId="2" fillId="0" borderId="10" xfId="0" applyNumberFormat="1" applyFont="1" applyFill="1" applyBorder="1"/>
    <xf numFmtId="3" fontId="2" fillId="0" borderId="6" xfId="1" applyNumberFormat="1" applyFont="1" applyFill="1" applyBorder="1"/>
    <xf numFmtId="3" fontId="2" fillId="0" borderId="23" xfId="1" applyNumberFormat="1" applyFont="1" applyBorder="1"/>
    <xf numFmtId="3" fontId="2" fillId="0" borderId="13" xfId="0" applyNumberFormat="1" applyFont="1" applyFill="1" applyBorder="1"/>
    <xf numFmtId="3" fontId="2" fillId="0" borderId="14" xfId="0" applyNumberFormat="1" applyFont="1" applyFill="1" applyBorder="1"/>
    <xf numFmtId="3" fontId="4" fillId="0" borderId="24" xfId="1" applyNumberFormat="1" applyFont="1" applyFill="1" applyBorder="1"/>
    <xf numFmtId="3" fontId="4" fillId="0" borderId="25" xfId="0" applyNumberFormat="1" applyFont="1" applyFill="1" applyBorder="1"/>
    <xf numFmtId="3" fontId="4" fillId="0" borderId="26" xfId="0" applyNumberFormat="1" applyFont="1" applyFill="1" applyBorder="1"/>
    <xf numFmtId="3" fontId="4" fillId="0" borderId="18" xfId="0" applyNumberFormat="1" applyFont="1" applyFill="1" applyBorder="1"/>
    <xf numFmtId="3" fontId="4" fillId="0" borderId="19" xfId="0" applyNumberFormat="1" applyFont="1" applyFill="1" applyBorder="1"/>
    <xf numFmtId="3" fontId="4" fillId="0" borderId="20" xfId="0" applyNumberFormat="1" applyFont="1" applyFill="1" applyBorder="1"/>
    <xf numFmtId="0" fontId="4" fillId="0" borderId="0" xfId="0" applyFont="1"/>
    <xf numFmtId="0" fontId="4" fillId="0" borderId="27" xfId="0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/>
    <xf numFmtId="3" fontId="4" fillId="0" borderId="21" xfId="0" applyNumberFormat="1" applyFont="1" applyFill="1" applyBorder="1"/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Fill="1" applyAlignment="1">
      <alignment vertical="center" wrapText="1"/>
    </xf>
    <xf numFmtId="0" fontId="9" fillId="0" borderId="0" xfId="0" applyFont="1" applyFill="1"/>
    <xf numFmtId="10" fontId="2" fillId="0" borderId="0" xfId="0" applyNumberFormat="1" applyFont="1" applyFill="1" applyBorder="1"/>
    <xf numFmtId="10" fontId="2" fillId="0" borderId="0" xfId="0" applyNumberFormat="1" applyFont="1" applyFill="1"/>
    <xf numFmtId="10" fontId="2" fillId="0" borderId="0" xfId="0" applyNumberFormat="1" applyFont="1"/>
    <xf numFmtId="9" fontId="2" fillId="0" borderId="0" xfId="0" applyNumberFormat="1" applyFont="1"/>
  </cellXfs>
  <cellStyles count="5">
    <cellStyle name="Normal" xfId="0" builtinId="0"/>
    <cellStyle name="Normal 2" xfId="2"/>
    <cellStyle name="Normal 2 2" xfId="3"/>
    <cellStyle name="Normal_Foaie de lucru din cnas" xfId="1"/>
    <cellStyle name="Virgulă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3:V77"/>
  <sheetViews>
    <sheetView tabSelected="1" zoomScaleNormal="100" workbookViewId="0">
      <selection activeCell="A3" sqref="A3:V5"/>
    </sheetView>
  </sheetViews>
  <sheetFormatPr defaultRowHeight="11.25" x14ac:dyDescent="0.2"/>
  <cols>
    <col min="1" max="1" width="12" style="6" customWidth="1"/>
    <col min="2" max="3" width="11" style="7" customWidth="1"/>
    <col min="4" max="4" width="9.42578125" style="7" customWidth="1"/>
    <col min="5" max="5" width="10.7109375" style="7" customWidth="1"/>
    <col min="6" max="6" width="11.28515625" style="8" customWidth="1"/>
    <col min="7" max="7" width="10.140625" style="9" customWidth="1"/>
    <col min="8" max="8" width="13.85546875" style="9" customWidth="1"/>
    <col min="9" max="9" width="11" style="2" customWidth="1"/>
    <col min="10" max="16384" width="9.140625" style="2"/>
  </cols>
  <sheetData>
    <row r="3" spans="1:22" ht="21.75" customHeight="1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5" x14ac:dyDescent="0.2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17.25" customHeight="1" x14ac:dyDescent="0.2"/>
    <row r="8" spans="1:22" ht="12" thickBot="1" x14ac:dyDescent="0.25"/>
    <row r="9" spans="1:22" ht="13.5" customHeight="1" x14ac:dyDescent="0.2">
      <c r="A9" s="10" t="s">
        <v>3</v>
      </c>
      <c r="B9" s="11" t="s">
        <v>4</v>
      </c>
      <c r="C9" s="12"/>
      <c r="D9" s="12"/>
      <c r="E9" s="12"/>
      <c r="F9" s="12"/>
      <c r="G9" s="13"/>
      <c r="H9" s="14" t="s">
        <v>5</v>
      </c>
      <c r="I9" s="15" t="s">
        <v>6</v>
      </c>
      <c r="J9" s="16"/>
      <c r="K9" s="16"/>
      <c r="L9" s="16"/>
      <c r="M9" s="16"/>
      <c r="N9" s="17"/>
      <c r="O9" s="18" t="s">
        <v>7</v>
      </c>
      <c r="P9" s="19" t="s">
        <v>8</v>
      </c>
      <c r="Q9" s="20"/>
      <c r="R9" s="20"/>
      <c r="S9" s="20"/>
      <c r="T9" s="20"/>
      <c r="U9" s="21"/>
      <c r="V9" s="22" t="s">
        <v>9</v>
      </c>
    </row>
    <row r="10" spans="1:22" ht="43.5" customHeight="1" x14ac:dyDescent="0.2">
      <c r="A10" s="23"/>
      <c r="B10" s="24" t="s">
        <v>10</v>
      </c>
      <c r="C10" s="25"/>
      <c r="D10" s="26"/>
      <c r="E10" s="24" t="s">
        <v>11</v>
      </c>
      <c r="F10" s="25"/>
      <c r="G10" s="26"/>
      <c r="H10" s="27"/>
      <c r="I10" s="28" t="s">
        <v>10</v>
      </c>
      <c r="J10" s="28"/>
      <c r="K10" s="28"/>
      <c r="L10" s="29" t="s">
        <v>11</v>
      </c>
      <c r="M10" s="30"/>
      <c r="N10" s="31"/>
      <c r="O10" s="32"/>
      <c r="P10" s="28" t="s">
        <v>10</v>
      </c>
      <c r="Q10" s="28"/>
      <c r="R10" s="28"/>
      <c r="S10" s="29" t="s">
        <v>11</v>
      </c>
      <c r="T10" s="30"/>
      <c r="U10" s="31"/>
      <c r="V10" s="33"/>
    </row>
    <row r="11" spans="1:22" ht="40.5" customHeight="1" thickBot="1" x14ac:dyDescent="0.25">
      <c r="A11" s="34"/>
      <c r="B11" s="35" t="s">
        <v>12</v>
      </c>
      <c r="C11" s="35" t="s">
        <v>13</v>
      </c>
      <c r="D11" s="35" t="s">
        <v>14</v>
      </c>
      <c r="E11" s="35" t="s">
        <v>12</v>
      </c>
      <c r="F11" s="35" t="s">
        <v>13</v>
      </c>
      <c r="G11" s="35" t="s">
        <v>14</v>
      </c>
      <c r="H11" s="36"/>
      <c r="I11" s="37" t="s">
        <v>12</v>
      </c>
      <c r="J11" s="37" t="s">
        <v>13</v>
      </c>
      <c r="K11" s="37" t="s">
        <v>14</v>
      </c>
      <c r="L11" s="37" t="s">
        <v>12</v>
      </c>
      <c r="M11" s="37" t="s">
        <v>13</v>
      </c>
      <c r="N11" s="37" t="s">
        <v>14</v>
      </c>
      <c r="O11" s="38"/>
      <c r="P11" s="39" t="s">
        <v>12</v>
      </c>
      <c r="Q11" s="39" t="s">
        <v>13</v>
      </c>
      <c r="R11" s="39" t="s">
        <v>14</v>
      </c>
      <c r="S11" s="39" t="s">
        <v>12</v>
      </c>
      <c r="T11" s="39" t="s">
        <v>13</v>
      </c>
      <c r="U11" s="39" t="s">
        <v>14</v>
      </c>
      <c r="V11" s="40"/>
    </row>
    <row r="12" spans="1:22" ht="12" thickBot="1" x14ac:dyDescent="0.25">
      <c r="A12" s="41" t="s">
        <v>15</v>
      </c>
      <c r="B12" s="42" t="s">
        <v>16</v>
      </c>
      <c r="C12" s="42" t="s">
        <v>17</v>
      </c>
      <c r="D12" s="42" t="s">
        <v>18</v>
      </c>
      <c r="E12" s="42" t="s">
        <v>19</v>
      </c>
      <c r="F12" s="42" t="s">
        <v>20</v>
      </c>
      <c r="G12" s="42" t="s">
        <v>21</v>
      </c>
      <c r="H12" s="43" t="s">
        <v>22</v>
      </c>
      <c r="I12" s="44" t="s">
        <v>16</v>
      </c>
      <c r="J12" s="44" t="s">
        <v>17</v>
      </c>
      <c r="K12" s="44" t="s">
        <v>18</v>
      </c>
      <c r="L12" s="44" t="s">
        <v>19</v>
      </c>
      <c r="M12" s="44" t="s">
        <v>20</v>
      </c>
      <c r="N12" s="44" t="s">
        <v>21</v>
      </c>
      <c r="O12" s="45" t="s">
        <v>22</v>
      </c>
      <c r="P12" s="46" t="s">
        <v>16</v>
      </c>
      <c r="Q12" s="46" t="s">
        <v>17</v>
      </c>
      <c r="R12" s="46" t="s">
        <v>18</v>
      </c>
      <c r="S12" s="46" t="s">
        <v>22</v>
      </c>
      <c r="T12" s="46" t="s">
        <v>23</v>
      </c>
      <c r="U12" s="46" t="s">
        <v>24</v>
      </c>
      <c r="V12" s="47" t="s">
        <v>25</v>
      </c>
    </row>
    <row r="13" spans="1:22" x14ac:dyDescent="0.2">
      <c r="A13" s="48" t="s">
        <v>26</v>
      </c>
      <c r="B13" s="49">
        <v>321</v>
      </c>
      <c r="C13" s="49">
        <v>815</v>
      </c>
      <c r="D13" s="49">
        <v>968</v>
      </c>
      <c r="E13" s="50">
        <v>88</v>
      </c>
      <c r="F13" s="50">
        <v>109</v>
      </c>
      <c r="G13" s="50">
        <v>181</v>
      </c>
      <c r="H13" s="51">
        <v>1057</v>
      </c>
      <c r="I13" s="50">
        <v>322764.53999999998</v>
      </c>
      <c r="J13" s="50">
        <v>1047396.43</v>
      </c>
      <c r="K13" s="50">
        <v>1370160.97</v>
      </c>
      <c r="L13" s="50">
        <v>2438402.35</v>
      </c>
      <c r="M13" s="50">
        <v>3542549.78</v>
      </c>
      <c r="N13" s="50">
        <v>5980952.1299999999</v>
      </c>
      <c r="O13" s="51">
        <v>7351113.0999999996</v>
      </c>
      <c r="P13" s="50">
        <f>I13/B13</f>
        <v>1005.4970093457944</v>
      </c>
      <c r="Q13" s="50">
        <f>J13/C13</f>
        <v>1285.1489938650307</v>
      </c>
      <c r="R13" s="50">
        <f>K13/D13</f>
        <v>1415.4555475206612</v>
      </c>
      <c r="S13" s="50">
        <f t="shared" ref="S13:V28" si="0">L13/E13</f>
        <v>27709.117613636365</v>
      </c>
      <c r="T13" s="50">
        <f t="shared" si="0"/>
        <v>32500.456697247704</v>
      </c>
      <c r="U13" s="50">
        <f t="shared" si="0"/>
        <v>33043.934419889505</v>
      </c>
      <c r="V13" s="51">
        <f t="shared" si="0"/>
        <v>6954.6954588457893</v>
      </c>
    </row>
    <row r="14" spans="1:22" x14ac:dyDescent="0.2">
      <c r="A14" s="52" t="s">
        <v>27</v>
      </c>
      <c r="B14" s="53">
        <v>307</v>
      </c>
      <c r="C14" s="53">
        <v>749</v>
      </c>
      <c r="D14" s="53">
        <v>936</v>
      </c>
      <c r="E14" s="53">
        <v>46</v>
      </c>
      <c r="F14" s="53">
        <v>96</v>
      </c>
      <c r="G14" s="53">
        <v>129</v>
      </c>
      <c r="H14" s="54">
        <v>1008</v>
      </c>
      <c r="I14" s="53">
        <v>216765.84</v>
      </c>
      <c r="J14" s="53">
        <v>429347.32</v>
      </c>
      <c r="K14" s="53">
        <v>646113.16</v>
      </c>
      <c r="L14" s="53">
        <v>900412.08</v>
      </c>
      <c r="M14" s="53">
        <v>3513174.91</v>
      </c>
      <c r="N14" s="53">
        <v>4413586.99</v>
      </c>
      <c r="O14" s="54">
        <v>5059700.1500000004</v>
      </c>
      <c r="P14" s="53">
        <f t="shared" ref="P14:V55" si="1">I14/B14</f>
        <v>706.07765472312701</v>
      </c>
      <c r="Q14" s="53">
        <f t="shared" si="1"/>
        <v>573.22739652870496</v>
      </c>
      <c r="R14" s="53">
        <f t="shared" si="1"/>
        <v>690.29183760683759</v>
      </c>
      <c r="S14" s="53">
        <f t="shared" si="0"/>
        <v>19574.175652173912</v>
      </c>
      <c r="T14" s="53">
        <f t="shared" si="0"/>
        <v>36595.571979166671</v>
      </c>
      <c r="U14" s="53">
        <f t="shared" si="0"/>
        <v>34213.852635658914</v>
      </c>
      <c r="V14" s="54">
        <f t="shared" si="0"/>
        <v>5019.5437996031751</v>
      </c>
    </row>
    <row r="15" spans="1:22" x14ac:dyDescent="0.2">
      <c r="A15" s="52" t="s">
        <v>28</v>
      </c>
      <c r="B15" s="49">
        <v>453</v>
      </c>
      <c r="C15" s="49">
        <v>1416</v>
      </c>
      <c r="D15" s="49">
        <v>1584</v>
      </c>
      <c r="E15" s="53">
        <v>87</v>
      </c>
      <c r="F15" s="53">
        <v>171</v>
      </c>
      <c r="G15" s="53">
        <v>244</v>
      </c>
      <c r="H15" s="54">
        <v>1730</v>
      </c>
      <c r="I15" s="53">
        <v>341030.18</v>
      </c>
      <c r="J15" s="53">
        <v>999988.72</v>
      </c>
      <c r="K15" s="53">
        <v>1341018.8999999999</v>
      </c>
      <c r="L15" s="53">
        <v>2277242.37</v>
      </c>
      <c r="M15" s="53">
        <v>6478403.6100000003</v>
      </c>
      <c r="N15" s="53">
        <v>8755645.9800000004</v>
      </c>
      <c r="O15" s="54">
        <v>10096664.880000001</v>
      </c>
      <c r="P15" s="53">
        <f t="shared" si="1"/>
        <v>752.82600441501097</v>
      </c>
      <c r="Q15" s="53">
        <f t="shared" si="1"/>
        <v>706.20672316384184</v>
      </c>
      <c r="R15" s="53">
        <f t="shared" si="1"/>
        <v>846.6028409090909</v>
      </c>
      <c r="S15" s="53">
        <f t="shared" si="0"/>
        <v>26175.199655172415</v>
      </c>
      <c r="T15" s="53">
        <f t="shared" si="0"/>
        <v>37885.401228070179</v>
      </c>
      <c r="U15" s="53">
        <f t="shared" si="0"/>
        <v>35883.794999999998</v>
      </c>
      <c r="V15" s="54">
        <f t="shared" si="0"/>
        <v>5836.2224739884396</v>
      </c>
    </row>
    <row r="16" spans="1:22" x14ac:dyDescent="0.2">
      <c r="A16" s="52" t="s">
        <v>29</v>
      </c>
      <c r="B16" s="53">
        <v>384</v>
      </c>
      <c r="C16" s="53">
        <v>1268</v>
      </c>
      <c r="D16" s="53">
        <v>1471</v>
      </c>
      <c r="E16" s="53">
        <v>66</v>
      </c>
      <c r="F16" s="53">
        <v>105</v>
      </c>
      <c r="G16" s="53">
        <v>160</v>
      </c>
      <c r="H16" s="54">
        <v>1531</v>
      </c>
      <c r="I16" s="53">
        <v>372164.83</v>
      </c>
      <c r="J16" s="53">
        <v>1051530.5</v>
      </c>
      <c r="K16" s="53">
        <v>1423695.33</v>
      </c>
      <c r="L16" s="53">
        <v>2090217.49</v>
      </c>
      <c r="M16" s="53">
        <v>2956827.97</v>
      </c>
      <c r="N16" s="53">
        <v>5047045.46</v>
      </c>
      <c r="O16" s="54">
        <v>6470740.79</v>
      </c>
      <c r="P16" s="53">
        <f t="shared" si="1"/>
        <v>969.17924479166675</v>
      </c>
      <c r="Q16" s="53">
        <f t="shared" si="1"/>
        <v>829.28272870662465</v>
      </c>
      <c r="R16" s="53">
        <f t="shared" si="1"/>
        <v>967.84182868796745</v>
      </c>
      <c r="S16" s="53">
        <f t="shared" si="0"/>
        <v>31669.961969696971</v>
      </c>
      <c r="T16" s="53">
        <f t="shared" si="0"/>
        <v>28160.266380952384</v>
      </c>
      <c r="U16" s="53">
        <f t="shared" si="0"/>
        <v>31544.034124999998</v>
      </c>
      <c r="V16" s="54">
        <f t="shared" si="0"/>
        <v>4226.4799412148923</v>
      </c>
    </row>
    <row r="17" spans="1:22" x14ac:dyDescent="0.2">
      <c r="A17" s="52" t="s">
        <v>30</v>
      </c>
      <c r="B17" s="53">
        <v>612</v>
      </c>
      <c r="C17" s="53">
        <v>1332</v>
      </c>
      <c r="D17" s="53">
        <v>1709</v>
      </c>
      <c r="E17" s="53">
        <v>138</v>
      </c>
      <c r="F17" s="53">
        <v>263</v>
      </c>
      <c r="G17" s="53">
        <v>366</v>
      </c>
      <c r="H17" s="54">
        <v>1900</v>
      </c>
      <c r="I17" s="53">
        <v>664435.11</v>
      </c>
      <c r="J17" s="53">
        <v>1054633.81</v>
      </c>
      <c r="K17" s="53">
        <v>1719068.92</v>
      </c>
      <c r="L17" s="53">
        <v>4580414.37</v>
      </c>
      <c r="M17" s="53">
        <v>8371722.8499999996</v>
      </c>
      <c r="N17" s="53">
        <v>12952137.220000001</v>
      </c>
      <c r="O17" s="54">
        <v>14671206.140000001</v>
      </c>
      <c r="P17" s="53">
        <f t="shared" si="1"/>
        <v>1085.6782843137255</v>
      </c>
      <c r="Q17" s="53">
        <f t="shared" si="1"/>
        <v>791.76712462462467</v>
      </c>
      <c r="R17" s="53">
        <f t="shared" si="1"/>
        <v>1005.8917027501462</v>
      </c>
      <c r="S17" s="53">
        <f t="shared" si="0"/>
        <v>33191.40847826087</v>
      </c>
      <c r="T17" s="53">
        <f t="shared" si="0"/>
        <v>31831.645817490495</v>
      </c>
      <c r="U17" s="53">
        <f t="shared" si="0"/>
        <v>35388.353060109293</v>
      </c>
      <c r="V17" s="54">
        <f t="shared" si="0"/>
        <v>7721.6874421052635</v>
      </c>
    </row>
    <row r="18" spans="1:22" x14ac:dyDescent="0.2">
      <c r="A18" s="52" t="s">
        <v>31</v>
      </c>
      <c r="B18" s="53">
        <v>222</v>
      </c>
      <c r="C18" s="53">
        <v>506</v>
      </c>
      <c r="D18" s="53">
        <v>621</v>
      </c>
      <c r="E18" s="53">
        <v>53</v>
      </c>
      <c r="F18" s="53">
        <v>61</v>
      </c>
      <c r="G18" s="53">
        <v>108</v>
      </c>
      <c r="H18" s="54">
        <v>661</v>
      </c>
      <c r="I18" s="53">
        <v>260464.63</v>
      </c>
      <c r="J18" s="53">
        <v>413901.97</v>
      </c>
      <c r="K18" s="53">
        <v>674366.6</v>
      </c>
      <c r="L18" s="53">
        <v>1631521.97</v>
      </c>
      <c r="M18" s="53">
        <v>2085386.57</v>
      </c>
      <c r="N18" s="53">
        <v>3716908.54</v>
      </c>
      <c r="O18" s="54">
        <v>4391275.1399999997</v>
      </c>
      <c r="P18" s="53">
        <f t="shared" si="1"/>
        <v>1173.2640990990992</v>
      </c>
      <c r="Q18" s="53">
        <f t="shared" si="1"/>
        <v>817.98808300395251</v>
      </c>
      <c r="R18" s="53">
        <f t="shared" si="1"/>
        <v>1085.9365539452497</v>
      </c>
      <c r="S18" s="53">
        <f t="shared" si="0"/>
        <v>30783.433396226414</v>
      </c>
      <c r="T18" s="53">
        <f t="shared" si="0"/>
        <v>34186.665081967214</v>
      </c>
      <c r="U18" s="53">
        <f t="shared" si="0"/>
        <v>34415.819814814815</v>
      </c>
      <c r="V18" s="54">
        <f t="shared" si="0"/>
        <v>6643.3814523449319</v>
      </c>
    </row>
    <row r="19" spans="1:22" x14ac:dyDescent="0.2">
      <c r="A19" s="52" t="s">
        <v>32</v>
      </c>
      <c r="B19" s="53">
        <v>203</v>
      </c>
      <c r="C19" s="53">
        <v>574</v>
      </c>
      <c r="D19" s="53">
        <v>717</v>
      </c>
      <c r="E19" s="53">
        <v>25</v>
      </c>
      <c r="F19" s="53">
        <v>75</v>
      </c>
      <c r="G19" s="53">
        <v>96</v>
      </c>
      <c r="H19" s="54">
        <v>772</v>
      </c>
      <c r="I19" s="53">
        <v>125447.92</v>
      </c>
      <c r="J19" s="53">
        <v>392535.31</v>
      </c>
      <c r="K19" s="53">
        <v>517983.23</v>
      </c>
      <c r="L19" s="53">
        <v>481183.21</v>
      </c>
      <c r="M19" s="53">
        <v>2572576.75</v>
      </c>
      <c r="N19" s="53">
        <v>3053759.96</v>
      </c>
      <c r="O19" s="54">
        <v>3571743.19</v>
      </c>
      <c r="P19" s="53">
        <f t="shared" si="1"/>
        <v>617.97004926108377</v>
      </c>
      <c r="Q19" s="53">
        <f t="shared" si="1"/>
        <v>683.85942508710798</v>
      </c>
      <c r="R19" s="53">
        <f t="shared" si="1"/>
        <v>722.4312831241283</v>
      </c>
      <c r="S19" s="53">
        <f t="shared" si="0"/>
        <v>19247.328400000002</v>
      </c>
      <c r="T19" s="53">
        <f t="shared" si="0"/>
        <v>34301.023333333331</v>
      </c>
      <c r="U19" s="53">
        <f t="shared" si="0"/>
        <v>31809.999583333334</v>
      </c>
      <c r="V19" s="54">
        <f t="shared" si="0"/>
        <v>4626.6103497409322</v>
      </c>
    </row>
    <row r="20" spans="1:22" x14ac:dyDescent="0.2">
      <c r="A20" s="52" t="s">
        <v>33</v>
      </c>
      <c r="B20" s="53">
        <v>1112</v>
      </c>
      <c r="C20" s="53">
        <v>2138</v>
      </c>
      <c r="D20" s="53">
        <v>2660</v>
      </c>
      <c r="E20" s="53">
        <v>251</v>
      </c>
      <c r="F20" s="53">
        <v>365</v>
      </c>
      <c r="G20" s="53">
        <v>579</v>
      </c>
      <c r="H20" s="54">
        <v>2916</v>
      </c>
      <c r="I20" s="53">
        <v>1166026.17</v>
      </c>
      <c r="J20" s="53">
        <v>1807733.08</v>
      </c>
      <c r="K20" s="53">
        <v>2973759.25</v>
      </c>
      <c r="L20" s="53">
        <v>7671441.2199999997</v>
      </c>
      <c r="M20" s="53">
        <v>12350301.82</v>
      </c>
      <c r="N20" s="53">
        <v>20021743.039999999</v>
      </c>
      <c r="O20" s="54">
        <v>22995502.289999999</v>
      </c>
      <c r="P20" s="53">
        <f t="shared" si="1"/>
        <v>1048.5846852517984</v>
      </c>
      <c r="Q20" s="53">
        <f t="shared" si="1"/>
        <v>845.52529466791395</v>
      </c>
      <c r="R20" s="53">
        <f t="shared" si="1"/>
        <v>1117.9546052631579</v>
      </c>
      <c r="S20" s="53">
        <f t="shared" si="0"/>
        <v>30563.510836653386</v>
      </c>
      <c r="T20" s="53">
        <f t="shared" si="0"/>
        <v>33836.443342465755</v>
      </c>
      <c r="U20" s="53">
        <f t="shared" si="0"/>
        <v>34579.867081174438</v>
      </c>
      <c r="V20" s="54">
        <f t="shared" si="0"/>
        <v>7885.9747222222222</v>
      </c>
    </row>
    <row r="21" spans="1:22" x14ac:dyDescent="0.2">
      <c r="A21" s="52" t="s">
        <v>34</v>
      </c>
      <c r="B21" s="53">
        <v>450</v>
      </c>
      <c r="C21" s="53">
        <v>824</v>
      </c>
      <c r="D21" s="53">
        <v>1105</v>
      </c>
      <c r="E21" s="53">
        <v>95</v>
      </c>
      <c r="F21" s="53">
        <v>96</v>
      </c>
      <c r="G21" s="53">
        <v>191</v>
      </c>
      <c r="H21" s="54">
        <v>1187</v>
      </c>
      <c r="I21" s="53">
        <v>637030.11</v>
      </c>
      <c r="J21" s="53">
        <v>580601.19999999995</v>
      </c>
      <c r="K21" s="53">
        <v>1217631.31</v>
      </c>
      <c r="L21" s="53">
        <v>2538231.87</v>
      </c>
      <c r="M21" s="53">
        <v>2933026.93</v>
      </c>
      <c r="N21" s="53">
        <v>5471258.7999999998</v>
      </c>
      <c r="O21" s="54">
        <v>6688890.1100000003</v>
      </c>
      <c r="P21" s="53">
        <f t="shared" si="1"/>
        <v>1415.6224666666667</v>
      </c>
      <c r="Q21" s="53">
        <f t="shared" si="1"/>
        <v>704.61310679611643</v>
      </c>
      <c r="R21" s="53">
        <f t="shared" si="1"/>
        <v>1101.9287873303167</v>
      </c>
      <c r="S21" s="53">
        <f t="shared" si="0"/>
        <v>26718.230210526315</v>
      </c>
      <c r="T21" s="53">
        <f t="shared" si="0"/>
        <v>30552.36385416667</v>
      </c>
      <c r="U21" s="53">
        <f t="shared" si="0"/>
        <v>28645.334031413611</v>
      </c>
      <c r="V21" s="54">
        <f t="shared" si="0"/>
        <v>5635.1222493681553</v>
      </c>
    </row>
    <row r="22" spans="1:22" x14ac:dyDescent="0.2">
      <c r="A22" s="52" t="s">
        <v>35</v>
      </c>
      <c r="B22" s="53">
        <v>214</v>
      </c>
      <c r="C22" s="53">
        <v>797</v>
      </c>
      <c r="D22" s="53">
        <v>878</v>
      </c>
      <c r="E22" s="53">
        <v>35</v>
      </c>
      <c r="F22" s="53">
        <v>76</v>
      </c>
      <c r="G22" s="53">
        <v>104</v>
      </c>
      <c r="H22" s="54">
        <v>926</v>
      </c>
      <c r="I22" s="53">
        <v>136237.57</v>
      </c>
      <c r="J22" s="53">
        <v>664165.56999999995</v>
      </c>
      <c r="K22" s="53">
        <v>800403.14</v>
      </c>
      <c r="L22" s="53">
        <v>804810.48</v>
      </c>
      <c r="M22" s="53">
        <v>2201672.91</v>
      </c>
      <c r="N22" s="53">
        <v>3006483.39</v>
      </c>
      <c r="O22" s="54">
        <v>3806886.53</v>
      </c>
      <c r="P22" s="53">
        <f t="shared" si="1"/>
        <v>636.62415887850466</v>
      </c>
      <c r="Q22" s="53">
        <f t="shared" si="1"/>
        <v>833.33195734002504</v>
      </c>
      <c r="R22" s="53">
        <f t="shared" si="1"/>
        <v>911.62088838268789</v>
      </c>
      <c r="S22" s="53">
        <f t="shared" si="0"/>
        <v>22994.585142857144</v>
      </c>
      <c r="T22" s="53">
        <f t="shared" si="0"/>
        <v>28969.380394736843</v>
      </c>
      <c r="U22" s="53">
        <f t="shared" si="0"/>
        <v>28908.494134615386</v>
      </c>
      <c r="V22" s="54">
        <f t="shared" si="0"/>
        <v>4111.1085637149026</v>
      </c>
    </row>
    <row r="23" spans="1:22" x14ac:dyDescent="0.2">
      <c r="A23" s="52" t="s">
        <v>36</v>
      </c>
      <c r="B23" s="53">
        <v>109</v>
      </c>
      <c r="C23" s="53">
        <v>304</v>
      </c>
      <c r="D23" s="53">
        <v>384</v>
      </c>
      <c r="E23" s="53">
        <v>5</v>
      </c>
      <c r="F23" s="53">
        <v>31</v>
      </c>
      <c r="G23" s="53">
        <v>36</v>
      </c>
      <c r="H23" s="54">
        <v>407</v>
      </c>
      <c r="I23" s="53">
        <v>54267.02</v>
      </c>
      <c r="J23" s="53">
        <v>193286.84</v>
      </c>
      <c r="K23" s="53">
        <v>247553.86</v>
      </c>
      <c r="L23" s="53">
        <v>52328.76</v>
      </c>
      <c r="M23" s="53">
        <v>1035431.43</v>
      </c>
      <c r="N23" s="53">
        <v>1087760.19</v>
      </c>
      <c r="O23" s="54">
        <v>1335314.05</v>
      </c>
      <c r="P23" s="53">
        <f t="shared" si="1"/>
        <v>497.86256880733941</v>
      </c>
      <c r="Q23" s="53">
        <f t="shared" si="1"/>
        <v>635.81197368421056</v>
      </c>
      <c r="R23" s="53">
        <f t="shared" si="1"/>
        <v>644.67151041666659</v>
      </c>
      <c r="S23" s="53">
        <f t="shared" si="0"/>
        <v>10465.752</v>
      </c>
      <c r="T23" s="53">
        <f t="shared" si="0"/>
        <v>33401.013870967741</v>
      </c>
      <c r="U23" s="53">
        <f t="shared" si="0"/>
        <v>30215.560833333333</v>
      </c>
      <c r="V23" s="54">
        <f t="shared" si="0"/>
        <v>3280.8699017199019</v>
      </c>
    </row>
    <row r="24" spans="1:22" x14ac:dyDescent="0.2">
      <c r="A24" s="52" t="s">
        <v>37</v>
      </c>
      <c r="B24" s="53">
        <v>77</v>
      </c>
      <c r="C24" s="53">
        <v>263</v>
      </c>
      <c r="D24" s="53">
        <v>306</v>
      </c>
      <c r="E24" s="53">
        <v>4</v>
      </c>
      <c r="F24" s="53">
        <v>21</v>
      </c>
      <c r="G24" s="53">
        <v>24</v>
      </c>
      <c r="H24" s="54">
        <v>315</v>
      </c>
      <c r="I24" s="53">
        <v>49503.88</v>
      </c>
      <c r="J24" s="53">
        <v>113470.3</v>
      </c>
      <c r="K24" s="53">
        <v>162974.18</v>
      </c>
      <c r="L24" s="53">
        <v>133436.81</v>
      </c>
      <c r="M24" s="53">
        <v>603656.39</v>
      </c>
      <c r="N24" s="53">
        <v>737093.2</v>
      </c>
      <c r="O24" s="54">
        <v>900067.38</v>
      </c>
      <c r="P24" s="53">
        <f t="shared" si="1"/>
        <v>642.90753246753241</v>
      </c>
      <c r="Q24" s="53">
        <f t="shared" si="1"/>
        <v>431.44600760456274</v>
      </c>
      <c r="R24" s="53">
        <f t="shared" si="1"/>
        <v>532.59535947712413</v>
      </c>
      <c r="S24" s="53">
        <f t="shared" si="0"/>
        <v>33359.202499999999</v>
      </c>
      <c r="T24" s="53">
        <f t="shared" si="0"/>
        <v>28745.542380952382</v>
      </c>
      <c r="U24" s="53">
        <f t="shared" si="0"/>
        <v>30712.216666666664</v>
      </c>
      <c r="V24" s="54">
        <f t="shared" si="0"/>
        <v>2857.3567619047617</v>
      </c>
    </row>
    <row r="25" spans="1:22" x14ac:dyDescent="0.2">
      <c r="A25" s="52" t="s">
        <v>38</v>
      </c>
      <c r="B25" s="53">
        <v>2917</v>
      </c>
      <c r="C25" s="53">
        <v>4511</v>
      </c>
      <c r="D25" s="53">
        <v>5918</v>
      </c>
      <c r="E25" s="53">
        <v>884</v>
      </c>
      <c r="F25" s="53">
        <v>978</v>
      </c>
      <c r="G25" s="53">
        <v>1740</v>
      </c>
      <c r="H25" s="54">
        <v>6714</v>
      </c>
      <c r="I25" s="53">
        <v>3082968.54</v>
      </c>
      <c r="J25" s="53">
        <v>5052408.12</v>
      </c>
      <c r="K25" s="53">
        <v>8135376.6600000001</v>
      </c>
      <c r="L25" s="53">
        <v>27254654.329999998</v>
      </c>
      <c r="M25" s="53">
        <v>33249692.829999998</v>
      </c>
      <c r="N25" s="53">
        <v>60504347.159999996</v>
      </c>
      <c r="O25" s="54">
        <v>68639723.819999993</v>
      </c>
      <c r="P25" s="53">
        <f t="shared" si="1"/>
        <v>1056.8969969146383</v>
      </c>
      <c r="Q25" s="53">
        <f t="shared" si="1"/>
        <v>1120.0195344712924</v>
      </c>
      <c r="R25" s="53">
        <f t="shared" si="1"/>
        <v>1374.6834504900305</v>
      </c>
      <c r="S25" s="53">
        <f t="shared" si="0"/>
        <v>30831.056934389137</v>
      </c>
      <c r="T25" s="53">
        <f t="shared" si="0"/>
        <v>33997.640930470348</v>
      </c>
      <c r="U25" s="53">
        <f t="shared" si="0"/>
        <v>34772.613310344823</v>
      </c>
      <c r="V25" s="54">
        <f t="shared" si="0"/>
        <v>10223.372627345843</v>
      </c>
    </row>
    <row r="26" spans="1:22" x14ac:dyDescent="0.2">
      <c r="A26" s="52" t="s">
        <v>39</v>
      </c>
      <c r="B26" s="53">
        <v>669</v>
      </c>
      <c r="C26" s="53">
        <v>1712</v>
      </c>
      <c r="D26" s="53">
        <v>2071</v>
      </c>
      <c r="E26" s="53">
        <v>87</v>
      </c>
      <c r="F26" s="53">
        <v>254</v>
      </c>
      <c r="G26" s="53">
        <v>321</v>
      </c>
      <c r="H26" s="54">
        <v>2234</v>
      </c>
      <c r="I26" s="53">
        <v>384202.28</v>
      </c>
      <c r="J26" s="53">
        <v>1348584.48</v>
      </c>
      <c r="K26" s="53">
        <v>1732786.76</v>
      </c>
      <c r="L26" s="53">
        <v>2342292.34</v>
      </c>
      <c r="M26" s="53">
        <v>7848805.5800000001</v>
      </c>
      <c r="N26" s="53">
        <v>10191097.92</v>
      </c>
      <c r="O26" s="54">
        <v>11923884.68</v>
      </c>
      <c r="P26" s="53">
        <f t="shared" si="1"/>
        <v>574.2933931240658</v>
      </c>
      <c r="Q26" s="53">
        <f t="shared" si="1"/>
        <v>787.72457943925235</v>
      </c>
      <c r="R26" s="53">
        <f t="shared" si="1"/>
        <v>836.69085465958472</v>
      </c>
      <c r="S26" s="53">
        <f t="shared" si="0"/>
        <v>26922.900459770113</v>
      </c>
      <c r="T26" s="53">
        <f t="shared" si="0"/>
        <v>30900.809370078739</v>
      </c>
      <c r="U26" s="53">
        <f t="shared" si="0"/>
        <v>31747.968598130839</v>
      </c>
      <c r="V26" s="54">
        <f t="shared" si="0"/>
        <v>5337.4595702775287</v>
      </c>
    </row>
    <row r="27" spans="1:22" x14ac:dyDescent="0.2">
      <c r="A27" s="52" t="s">
        <v>40</v>
      </c>
      <c r="B27" s="53">
        <v>139</v>
      </c>
      <c r="C27" s="53">
        <v>362</v>
      </c>
      <c r="D27" s="53">
        <v>420</v>
      </c>
      <c r="E27" s="53">
        <v>15</v>
      </c>
      <c r="F27" s="53">
        <v>51</v>
      </c>
      <c r="G27" s="53">
        <v>64</v>
      </c>
      <c r="H27" s="54">
        <v>457</v>
      </c>
      <c r="I27" s="53">
        <v>111643.85</v>
      </c>
      <c r="J27" s="53">
        <v>188291.98</v>
      </c>
      <c r="K27" s="53">
        <v>299935.83</v>
      </c>
      <c r="L27" s="53">
        <v>295847.39</v>
      </c>
      <c r="M27" s="53">
        <v>1406953.41</v>
      </c>
      <c r="N27" s="53">
        <v>1702800.8</v>
      </c>
      <c r="O27" s="54">
        <v>2002736.63</v>
      </c>
      <c r="P27" s="53">
        <f t="shared" si="1"/>
        <v>803.19316546762593</v>
      </c>
      <c r="Q27" s="53">
        <f t="shared" si="1"/>
        <v>520.14359116022104</v>
      </c>
      <c r="R27" s="53">
        <f t="shared" si="1"/>
        <v>714.13292857142858</v>
      </c>
      <c r="S27" s="53">
        <f t="shared" si="0"/>
        <v>19723.159333333333</v>
      </c>
      <c r="T27" s="53">
        <f t="shared" si="0"/>
        <v>27587.321764705881</v>
      </c>
      <c r="U27" s="53">
        <f t="shared" si="0"/>
        <v>26606.262500000001</v>
      </c>
      <c r="V27" s="54">
        <f t="shared" si="0"/>
        <v>4382.3558643326041</v>
      </c>
    </row>
    <row r="28" spans="1:22" x14ac:dyDescent="0.2">
      <c r="A28" s="52" t="s">
        <v>41</v>
      </c>
      <c r="B28" s="53">
        <v>316</v>
      </c>
      <c r="C28" s="53">
        <v>849</v>
      </c>
      <c r="D28" s="53">
        <v>1010</v>
      </c>
      <c r="E28" s="53">
        <v>78</v>
      </c>
      <c r="F28" s="53">
        <v>92</v>
      </c>
      <c r="G28" s="53">
        <v>165</v>
      </c>
      <c r="H28" s="54">
        <v>1077</v>
      </c>
      <c r="I28" s="53">
        <v>364926.62</v>
      </c>
      <c r="J28" s="53">
        <v>1034352.06</v>
      </c>
      <c r="K28" s="53">
        <v>1399278.68</v>
      </c>
      <c r="L28" s="53">
        <v>2147667.48</v>
      </c>
      <c r="M28" s="53">
        <v>2580852.4</v>
      </c>
      <c r="N28" s="53">
        <v>4728519.88</v>
      </c>
      <c r="O28" s="54">
        <v>6127798.5599999996</v>
      </c>
      <c r="P28" s="53">
        <f t="shared" si="1"/>
        <v>1154.831075949367</v>
      </c>
      <c r="Q28" s="53">
        <f t="shared" si="1"/>
        <v>1218.3180918727917</v>
      </c>
      <c r="R28" s="53">
        <f t="shared" si="1"/>
        <v>1385.4244356435643</v>
      </c>
      <c r="S28" s="53">
        <f t="shared" si="0"/>
        <v>27534.198461538461</v>
      </c>
      <c r="T28" s="53">
        <f t="shared" si="0"/>
        <v>28052.743478260869</v>
      </c>
      <c r="U28" s="53">
        <f t="shared" si="0"/>
        <v>28657.696242424241</v>
      </c>
      <c r="V28" s="54">
        <f t="shared" si="0"/>
        <v>5689.692256267409</v>
      </c>
    </row>
    <row r="29" spans="1:22" x14ac:dyDescent="0.2">
      <c r="A29" s="52" t="s">
        <v>42</v>
      </c>
      <c r="B29" s="53">
        <v>1910</v>
      </c>
      <c r="C29" s="53">
        <v>3303</v>
      </c>
      <c r="D29" s="53">
        <v>3996</v>
      </c>
      <c r="E29" s="53">
        <v>422</v>
      </c>
      <c r="F29" s="53">
        <v>390</v>
      </c>
      <c r="G29" s="53">
        <v>774</v>
      </c>
      <c r="H29" s="54">
        <v>4329</v>
      </c>
      <c r="I29" s="53">
        <v>1240499.145646</v>
      </c>
      <c r="J29" s="53">
        <v>3496916.71</v>
      </c>
      <c r="K29" s="53">
        <v>4737415.8556460002</v>
      </c>
      <c r="L29" s="53">
        <v>11245693.466995999</v>
      </c>
      <c r="M29" s="53">
        <v>12718351.470000001</v>
      </c>
      <c r="N29" s="53">
        <v>23964044.936995998</v>
      </c>
      <c r="O29" s="54">
        <v>28701460.792641997</v>
      </c>
      <c r="P29" s="53">
        <f t="shared" si="1"/>
        <v>649.47599248481674</v>
      </c>
      <c r="Q29" s="53">
        <f t="shared" si="1"/>
        <v>1058.7092673327279</v>
      </c>
      <c r="R29" s="53">
        <f t="shared" si="1"/>
        <v>1185.5395034149151</v>
      </c>
      <c r="S29" s="53">
        <f t="shared" si="1"/>
        <v>26648.562717999997</v>
      </c>
      <c r="T29" s="53">
        <f t="shared" si="1"/>
        <v>32611.157615384618</v>
      </c>
      <c r="U29" s="53">
        <f t="shared" si="1"/>
        <v>30961.298368211883</v>
      </c>
      <c r="V29" s="54">
        <f t="shared" si="1"/>
        <v>6630.0440731443741</v>
      </c>
    </row>
    <row r="30" spans="1:22" s="6" customFormat="1" x14ac:dyDescent="0.2">
      <c r="A30" s="52" t="s">
        <v>43</v>
      </c>
      <c r="B30" s="53">
        <v>310</v>
      </c>
      <c r="C30" s="53">
        <v>1057</v>
      </c>
      <c r="D30" s="53">
        <v>1229</v>
      </c>
      <c r="E30" s="53">
        <v>41</v>
      </c>
      <c r="F30" s="53">
        <v>130</v>
      </c>
      <c r="G30" s="53">
        <v>168</v>
      </c>
      <c r="H30" s="54">
        <v>1324</v>
      </c>
      <c r="I30" s="53">
        <v>185948.35</v>
      </c>
      <c r="J30" s="53">
        <v>647405.54</v>
      </c>
      <c r="K30" s="53">
        <v>833353.89</v>
      </c>
      <c r="L30" s="53">
        <v>1048550.33</v>
      </c>
      <c r="M30" s="53">
        <v>4379178.18</v>
      </c>
      <c r="N30" s="53">
        <v>5427728.5099999998</v>
      </c>
      <c r="O30" s="54">
        <v>6261082.4000000004</v>
      </c>
      <c r="P30" s="53">
        <f t="shared" si="1"/>
        <v>599.83338709677423</v>
      </c>
      <c r="Q30" s="53">
        <f t="shared" si="1"/>
        <v>612.49341532639551</v>
      </c>
      <c r="R30" s="53">
        <f t="shared" si="1"/>
        <v>678.07476810414971</v>
      </c>
      <c r="S30" s="53">
        <f t="shared" si="1"/>
        <v>25574.398292682927</v>
      </c>
      <c r="T30" s="53">
        <f t="shared" si="1"/>
        <v>33685.985999999997</v>
      </c>
      <c r="U30" s="53">
        <f t="shared" si="1"/>
        <v>32307.907797619046</v>
      </c>
      <c r="V30" s="54">
        <f t="shared" si="1"/>
        <v>4728.914199395771</v>
      </c>
    </row>
    <row r="31" spans="1:22" x14ac:dyDescent="0.2">
      <c r="A31" s="52" t="s">
        <v>44</v>
      </c>
      <c r="B31" s="53">
        <v>110</v>
      </c>
      <c r="C31" s="53">
        <v>332</v>
      </c>
      <c r="D31" s="53">
        <v>386</v>
      </c>
      <c r="E31" s="53">
        <v>9</v>
      </c>
      <c r="F31" s="53">
        <v>21</v>
      </c>
      <c r="G31" s="53">
        <v>29</v>
      </c>
      <c r="H31" s="54">
        <v>398</v>
      </c>
      <c r="I31" s="53">
        <v>48272.04</v>
      </c>
      <c r="J31" s="53">
        <v>227690.67</v>
      </c>
      <c r="K31" s="53">
        <v>275962.71000000002</v>
      </c>
      <c r="L31" s="53">
        <v>152775.81</v>
      </c>
      <c r="M31" s="53">
        <v>527379.96</v>
      </c>
      <c r="N31" s="53">
        <v>680155.77</v>
      </c>
      <c r="O31" s="54">
        <v>956118.48</v>
      </c>
      <c r="P31" s="53">
        <f t="shared" si="1"/>
        <v>438.83672727272727</v>
      </c>
      <c r="Q31" s="53">
        <f t="shared" si="1"/>
        <v>685.81527108433738</v>
      </c>
      <c r="R31" s="53">
        <f t="shared" si="1"/>
        <v>714.92930051813482</v>
      </c>
      <c r="S31" s="53">
        <f t="shared" si="1"/>
        <v>16975.09</v>
      </c>
      <c r="T31" s="53">
        <f t="shared" si="1"/>
        <v>25113.331428571426</v>
      </c>
      <c r="U31" s="53">
        <f t="shared" si="1"/>
        <v>23453.647241379313</v>
      </c>
      <c r="V31" s="54">
        <f t="shared" si="1"/>
        <v>2402.3077386934674</v>
      </c>
    </row>
    <row r="32" spans="1:22" x14ac:dyDescent="0.2">
      <c r="A32" s="52" t="s">
        <v>45</v>
      </c>
      <c r="B32" s="53">
        <v>141</v>
      </c>
      <c r="C32" s="53">
        <v>505</v>
      </c>
      <c r="D32" s="53">
        <v>575</v>
      </c>
      <c r="E32" s="53">
        <v>19</v>
      </c>
      <c r="F32" s="53">
        <v>56</v>
      </c>
      <c r="G32" s="53">
        <v>72</v>
      </c>
      <c r="H32" s="54">
        <v>613</v>
      </c>
      <c r="I32" s="53">
        <v>104437.01</v>
      </c>
      <c r="J32" s="53">
        <v>403112.43</v>
      </c>
      <c r="K32" s="53">
        <v>507549.44</v>
      </c>
      <c r="L32" s="53">
        <v>441928.65</v>
      </c>
      <c r="M32" s="53">
        <v>1551141.43</v>
      </c>
      <c r="N32" s="53">
        <v>1993070.08</v>
      </c>
      <c r="O32" s="54">
        <v>2500619.52</v>
      </c>
      <c r="P32" s="53">
        <f t="shared" si="1"/>
        <v>740.68801418439716</v>
      </c>
      <c r="Q32" s="53">
        <f t="shared" si="1"/>
        <v>798.24243564356436</v>
      </c>
      <c r="R32" s="53">
        <f t="shared" si="1"/>
        <v>882.69467826086952</v>
      </c>
      <c r="S32" s="53">
        <f t="shared" si="1"/>
        <v>23259.402631578949</v>
      </c>
      <c r="T32" s="53">
        <f t="shared" si="1"/>
        <v>27698.954107142858</v>
      </c>
      <c r="U32" s="53">
        <f t="shared" si="1"/>
        <v>27681.52888888889</v>
      </c>
      <c r="V32" s="54">
        <f t="shared" si="1"/>
        <v>4079.3140619902119</v>
      </c>
    </row>
    <row r="33" spans="1:22" x14ac:dyDescent="0.2">
      <c r="A33" s="52" t="s">
        <v>46</v>
      </c>
      <c r="B33" s="53">
        <v>319</v>
      </c>
      <c r="C33" s="53">
        <v>789</v>
      </c>
      <c r="D33" s="53">
        <v>970</v>
      </c>
      <c r="E33" s="53">
        <v>60</v>
      </c>
      <c r="F33" s="53">
        <v>79</v>
      </c>
      <c r="G33" s="53">
        <v>134</v>
      </c>
      <c r="H33" s="54">
        <v>1026</v>
      </c>
      <c r="I33" s="53">
        <v>297421.19</v>
      </c>
      <c r="J33" s="53">
        <v>544872.26</v>
      </c>
      <c r="K33" s="53">
        <v>842293.45</v>
      </c>
      <c r="L33" s="53">
        <v>1270682.52</v>
      </c>
      <c r="M33" s="53">
        <v>2478627</v>
      </c>
      <c r="N33" s="53">
        <v>3749309.52</v>
      </c>
      <c r="O33" s="54">
        <v>4591602.97</v>
      </c>
      <c r="P33" s="53">
        <f t="shared" si="1"/>
        <v>932.35482758620685</v>
      </c>
      <c r="Q33" s="53">
        <f t="shared" si="1"/>
        <v>690.58588086185046</v>
      </c>
      <c r="R33" s="53">
        <f t="shared" si="1"/>
        <v>868.34376288659791</v>
      </c>
      <c r="S33" s="53">
        <f t="shared" si="1"/>
        <v>21178.042000000001</v>
      </c>
      <c r="T33" s="53">
        <f t="shared" si="1"/>
        <v>31375.025316455696</v>
      </c>
      <c r="U33" s="53">
        <f t="shared" si="1"/>
        <v>27979.921791044777</v>
      </c>
      <c r="V33" s="54">
        <f t="shared" si="1"/>
        <v>4475.2465594541909</v>
      </c>
    </row>
    <row r="34" spans="1:22" x14ac:dyDescent="0.2">
      <c r="A34" s="52" t="s">
        <v>47</v>
      </c>
      <c r="B34" s="53">
        <v>476</v>
      </c>
      <c r="C34" s="53">
        <v>933</v>
      </c>
      <c r="D34" s="53">
        <v>1219</v>
      </c>
      <c r="E34" s="53">
        <v>89</v>
      </c>
      <c r="F34" s="53">
        <v>111</v>
      </c>
      <c r="G34" s="53">
        <v>190</v>
      </c>
      <c r="H34" s="54">
        <v>1299</v>
      </c>
      <c r="I34" s="53">
        <v>399518.06</v>
      </c>
      <c r="J34" s="53">
        <v>666459.91</v>
      </c>
      <c r="K34" s="53">
        <v>1065977.97</v>
      </c>
      <c r="L34" s="53">
        <v>2204644.35</v>
      </c>
      <c r="M34" s="53">
        <v>3425668.85</v>
      </c>
      <c r="N34" s="53">
        <v>5630313.2000000002</v>
      </c>
      <c r="O34" s="54">
        <v>6696291.1699999999</v>
      </c>
      <c r="P34" s="53">
        <f t="shared" si="1"/>
        <v>839.32365546218489</v>
      </c>
      <c r="Q34" s="53">
        <f t="shared" si="1"/>
        <v>714.31930332261527</v>
      </c>
      <c r="R34" s="53">
        <f t="shared" si="1"/>
        <v>874.46921246923705</v>
      </c>
      <c r="S34" s="53">
        <f t="shared" si="1"/>
        <v>24771.284831460674</v>
      </c>
      <c r="T34" s="53">
        <f t="shared" si="1"/>
        <v>30861.881531531533</v>
      </c>
      <c r="U34" s="53">
        <f t="shared" si="1"/>
        <v>29633.227368421052</v>
      </c>
      <c r="V34" s="54">
        <f t="shared" si="1"/>
        <v>5154.9585604311005</v>
      </c>
    </row>
    <row r="35" spans="1:22" x14ac:dyDescent="0.2">
      <c r="A35" s="52" t="s">
        <v>48</v>
      </c>
      <c r="B35" s="53">
        <v>102</v>
      </c>
      <c r="C35" s="53">
        <v>340</v>
      </c>
      <c r="D35" s="53">
        <v>405</v>
      </c>
      <c r="E35" s="53">
        <v>9</v>
      </c>
      <c r="F35" s="53">
        <v>36</v>
      </c>
      <c r="G35" s="53">
        <v>45</v>
      </c>
      <c r="H35" s="54">
        <v>446</v>
      </c>
      <c r="I35" s="53">
        <v>88379.99</v>
      </c>
      <c r="J35" s="53">
        <v>224334.27</v>
      </c>
      <c r="K35" s="53">
        <v>312714.26</v>
      </c>
      <c r="L35" s="53">
        <v>205344.11</v>
      </c>
      <c r="M35" s="53">
        <v>1187304.49</v>
      </c>
      <c r="N35" s="53">
        <v>1392648.6</v>
      </c>
      <c r="O35" s="54">
        <v>1705362.86</v>
      </c>
      <c r="P35" s="53">
        <f t="shared" si="1"/>
        <v>866.47049019607846</v>
      </c>
      <c r="Q35" s="53">
        <f t="shared" si="1"/>
        <v>659.80667647058817</v>
      </c>
      <c r="R35" s="53">
        <f t="shared" si="1"/>
        <v>772.13397530864199</v>
      </c>
      <c r="S35" s="53">
        <f t="shared" si="1"/>
        <v>22816.01222222222</v>
      </c>
      <c r="T35" s="53">
        <f t="shared" si="1"/>
        <v>32980.680277777778</v>
      </c>
      <c r="U35" s="53">
        <f t="shared" si="1"/>
        <v>30947.74666666667</v>
      </c>
      <c r="V35" s="54">
        <f t="shared" si="1"/>
        <v>3823.683542600897</v>
      </c>
    </row>
    <row r="36" spans="1:22" x14ac:dyDescent="0.2">
      <c r="A36" s="52" t="s">
        <v>49</v>
      </c>
      <c r="B36" s="53">
        <v>1958</v>
      </c>
      <c r="C36" s="53">
        <v>3823</v>
      </c>
      <c r="D36" s="53">
        <v>4724</v>
      </c>
      <c r="E36" s="53">
        <v>670</v>
      </c>
      <c r="F36" s="53">
        <v>772</v>
      </c>
      <c r="G36" s="53">
        <v>1350</v>
      </c>
      <c r="H36" s="54">
        <v>5278</v>
      </c>
      <c r="I36" s="53">
        <v>2687925.25</v>
      </c>
      <c r="J36" s="53">
        <v>3978993.61</v>
      </c>
      <c r="K36" s="53">
        <v>6666918.8600000003</v>
      </c>
      <c r="L36" s="53">
        <v>22791646.91</v>
      </c>
      <c r="M36" s="53">
        <v>27977752.010000002</v>
      </c>
      <c r="N36" s="53">
        <v>50769398.920000002</v>
      </c>
      <c r="O36" s="54">
        <v>57436317.770000003</v>
      </c>
      <c r="P36" s="53">
        <f t="shared" si="1"/>
        <v>1372.7912410623085</v>
      </c>
      <c r="Q36" s="53">
        <f t="shared" si="1"/>
        <v>1040.8039785508763</v>
      </c>
      <c r="R36" s="53">
        <f t="shared" si="1"/>
        <v>1411.2868035563083</v>
      </c>
      <c r="S36" s="53">
        <f t="shared" si="1"/>
        <v>34017.383447761196</v>
      </c>
      <c r="T36" s="53">
        <f t="shared" si="1"/>
        <v>36240.611411917103</v>
      </c>
      <c r="U36" s="53">
        <f t="shared" si="1"/>
        <v>37606.962162962962</v>
      </c>
      <c r="V36" s="54">
        <f t="shared" si="1"/>
        <v>10882.212536945814</v>
      </c>
    </row>
    <row r="37" spans="1:22" x14ac:dyDescent="0.2">
      <c r="A37" s="52" t="s">
        <v>50</v>
      </c>
      <c r="B37" s="53">
        <v>491</v>
      </c>
      <c r="C37" s="53">
        <v>1082</v>
      </c>
      <c r="D37" s="53">
        <v>1344</v>
      </c>
      <c r="E37" s="53">
        <v>138</v>
      </c>
      <c r="F37" s="53">
        <v>236</v>
      </c>
      <c r="G37" s="53">
        <v>362</v>
      </c>
      <c r="H37" s="54">
        <v>1552</v>
      </c>
      <c r="I37" s="53">
        <v>638845.39</v>
      </c>
      <c r="J37" s="53">
        <v>1092894.93</v>
      </c>
      <c r="K37" s="53">
        <v>1731740.32</v>
      </c>
      <c r="L37" s="53">
        <v>3892343.9</v>
      </c>
      <c r="M37" s="53">
        <v>9707916.1999999993</v>
      </c>
      <c r="N37" s="53">
        <v>13600260.1</v>
      </c>
      <c r="O37" s="54">
        <v>15332000.42</v>
      </c>
      <c r="P37" s="53">
        <f t="shared" si="1"/>
        <v>1301.1107739307536</v>
      </c>
      <c r="Q37" s="53">
        <f t="shared" si="1"/>
        <v>1010.0692513863215</v>
      </c>
      <c r="R37" s="53">
        <f t="shared" si="1"/>
        <v>1288.4972619047619</v>
      </c>
      <c r="S37" s="53">
        <f t="shared" si="1"/>
        <v>28205.390579710143</v>
      </c>
      <c r="T37" s="53">
        <f t="shared" si="1"/>
        <v>41135.238135593216</v>
      </c>
      <c r="U37" s="53">
        <f t="shared" si="1"/>
        <v>37569.779281767958</v>
      </c>
      <c r="V37" s="54">
        <f t="shared" si="1"/>
        <v>9878.8662499999991</v>
      </c>
    </row>
    <row r="38" spans="1:22" x14ac:dyDescent="0.2">
      <c r="A38" s="52" t="s">
        <v>51</v>
      </c>
      <c r="B38" s="53">
        <v>305</v>
      </c>
      <c r="C38" s="53">
        <v>441</v>
      </c>
      <c r="D38" s="53">
        <v>621</v>
      </c>
      <c r="E38" s="53">
        <v>45</v>
      </c>
      <c r="F38" s="53">
        <v>61</v>
      </c>
      <c r="G38" s="53">
        <v>103</v>
      </c>
      <c r="H38" s="54">
        <v>666</v>
      </c>
      <c r="I38" s="53">
        <v>459214.09</v>
      </c>
      <c r="J38" s="53">
        <v>511375.9</v>
      </c>
      <c r="K38" s="53">
        <v>970589.99</v>
      </c>
      <c r="L38" s="53">
        <v>1164632.17</v>
      </c>
      <c r="M38" s="53">
        <v>1753585.92</v>
      </c>
      <c r="N38" s="53">
        <v>2918218.09</v>
      </c>
      <c r="O38" s="54">
        <v>3888808.08</v>
      </c>
      <c r="P38" s="53">
        <f t="shared" si="1"/>
        <v>1505.6199672131149</v>
      </c>
      <c r="Q38" s="53">
        <f t="shared" si="1"/>
        <v>1159.5825396825398</v>
      </c>
      <c r="R38" s="53">
        <f t="shared" si="1"/>
        <v>1562.9468438003221</v>
      </c>
      <c r="S38" s="53">
        <f t="shared" si="1"/>
        <v>25880.714888888888</v>
      </c>
      <c r="T38" s="53">
        <f t="shared" si="1"/>
        <v>28747.310163934424</v>
      </c>
      <c r="U38" s="53">
        <f t="shared" si="1"/>
        <v>28332.214466019417</v>
      </c>
      <c r="V38" s="54">
        <f t="shared" si="1"/>
        <v>5839.0511711711715</v>
      </c>
    </row>
    <row r="39" spans="1:22" x14ac:dyDescent="0.2">
      <c r="A39" s="52" t="s">
        <v>52</v>
      </c>
      <c r="B39" s="53">
        <v>694</v>
      </c>
      <c r="C39" s="53">
        <v>1823</v>
      </c>
      <c r="D39" s="53">
        <v>2186</v>
      </c>
      <c r="E39" s="53">
        <v>187</v>
      </c>
      <c r="F39" s="53">
        <v>326</v>
      </c>
      <c r="G39" s="53">
        <v>493</v>
      </c>
      <c r="H39" s="54">
        <v>2412</v>
      </c>
      <c r="I39" s="53">
        <v>748341.36</v>
      </c>
      <c r="J39" s="53">
        <v>1503409.24</v>
      </c>
      <c r="K39" s="53">
        <v>2251750.6</v>
      </c>
      <c r="L39" s="53">
        <v>5694386.3399999999</v>
      </c>
      <c r="M39" s="53">
        <v>10963542</v>
      </c>
      <c r="N39" s="53">
        <v>16657928.34</v>
      </c>
      <c r="O39" s="54">
        <v>18909678.940000001</v>
      </c>
      <c r="P39" s="53">
        <f t="shared" si="1"/>
        <v>1078.3016714697405</v>
      </c>
      <c r="Q39" s="53">
        <f t="shared" si="1"/>
        <v>824.68965441579815</v>
      </c>
      <c r="R39" s="53">
        <f t="shared" si="1"/>
        <v>1030.0780420860019</v>
      </c>
      <c r="S39" s="53">
        <f t="shared" si="1"/>
        <v>30451.26385026738</v>
      </c>
      <c r="T39" s="53">
        <f t="shared" si="1"/>
        <v>33630.496932515336</v>
      </c>
      <c r="U39" s="53">
        <f t="shared" si="1"/>
        <v>33788.901298174445</v>
      </c>
      <c r="V39" s="54">
        <f t="shared" si="1"/>
        <v>7839.8337230514098</v>
      </c>
    </row>
    <row r="40" spans="1:22" x14ac:dyDescent="0.2">
      <c r="A40" s="52" t="s">
        <v>53</v>
      </c>
      <c r="B40" s="53">
        <v>300</v>
      </c>
      <c r="C40" s="53">
        <v>1109</v>
      </c>
      <c r="D40" s="53">
        <v>1266</v>
      </c>
      <c r="E40" s="53">
        <v>93</v>
      </c>
      <c r="F40" s="53">
        <v>162</v>
      </c>
      <c r="G40" s="53">
        <v>239</v>
      </c>
      <c r="H40" s="54">
        <v>1385</v>
      </c>
      <c r="I40" s="53">
        <v>228423.83</v>
      </c>
      <c r="J40" s="53">
        <v>816037.51</v>
      </c>
      <c r="K40" s="53">
        <v>1044461.34</v>
      </c>
      <c r="L40" s="53">
        <v>2646680.1</v>
      </c>
      <c r="M40" s="53">
        <v>4845112.1100000003</v>
      </c>
      <c r="N40" s="53">
        <v>7491792.21</v>
      </c>
      <c r="O40" s="54">
        <v>8536253.5500000007</v>
      </c>
      <c r="P40" s="53">
        <f t="shared" si="1"/>
        <v>761.41276666666658</v>
      </c>
      <c r="Q40" s="53">
        <f t="shared" si="1"/>
        <v>735.83183949504064</v>
      </c>
      <c r="R40" s="53">
        <f t="shared" si="1"/>
        <v>825.00895734597157</v>
      </c>
      <c r="S40" s="53">
        <f t="shared" si="1"/>
        <v>28458.925806451614</v>
      </c>
      <c r="T40" s="53">
        <f t="shared" si="1"/>
        <v>29908.099444444448</v>
      </c>
      <c r="U40" s="53">
        <f t="shared" si="1"/>
        <v>31346.41092050209</v>
      </c>
      <c r="V40" s="54">
        <f t="shared" si="1"/>
        <v>6163.3599638989172</v>
      </c>
    </row>
    <row r="41" spans="1:22" x14ac:dyDescent="0.2">
      <c r="A41" s="52" t="s">
        <v>54</v>
      </c>
      <c r="B41" s="53">
        <v>172</v>
      </c>
      <c r="C41" s="53">
        <v>650</v>
      </c>
      <c r="D41" s="53">
        <v>723</v>
      </c>
      <c r="E41" s="53">
        <v>18</v>
      </c>
      <c r="F41" s="53">
        <v>52</v>
      </c>
      <c r="G41" s="53">
        <v>67</v>
      </c>
      <c r="H41" s="54">
        <v>762</v>
      </c>
      <c r="I41" s="53">
        <v>130427.91</v>
      </c>
      <c r="J41" s="53">
        <v>377341.87</v>
      </c>
      <c r="K41" s="53">
        <v>507769.78</v>
      </c>
      <c r="L41" s="53">
        <v>673901.8</v>
      </c>
      <c r="M41" s="53">
        <v>1294938.56</v>
      </c>
      <c r="N41" s="53">
        <v>1968840.36</v>
      </c>
      <c r="O41" s="54">
        <v>2476610.14</v>
      </c>
      <c r="P41" s="53">
        <f t="shared" si="1"/>
        <v>758.30180232558143</v>
      </c>
      <c r="Q41" s="53">
        <f t="shared" si="1"/>
        <v>580.52595384615381</v>
      </c>
      <c r="R41" s="53">
        <f t="shared" si="1"/>
        <v>702.30951590594748</v>
      </c>
      <c r="S41" s="53">
        <f t="shared" si="1"/>
        <v>37438.988888888889</v>
      </c>
      <c r="T41" s="53">
        <f t="shared" si="1"/>
        <v>24902.664615384616</v>
      </c>
      <c r="U41" s="53">
        <f t="shared" si="1"/>
        <v>29385.677014925375</v>
      </c>
      <c r="V41" s="54">
        <f t="shared" si="1"/>
        <v>3250.144540682415</v>
      </c>
    </row>
    <row r="42" spans="1:22" x14ac:dyDescent="0.2">
      <c r="A42" s="52" t="s">
        <v>55</v>
      </c>
      <c r="B42" s="53">
        <v>761</v>
      </c>
      <c r="C42" s="53">
        <v>1930</v>
      </c>
      <c r="D42" s="53">
        <v>2337</v>
      </c>
      <c r="E42" s="53">
        <v>213</v>
      </c>
      <c r="F42" s="53">
        <v>284</v>
      </c>
      <c r="G42" s="53">
        <v>488</v>
      </c>
      <c r="H42" s="54">
        <v>2571</v>
      </c>
      <c r="I42" s="53">
        <v>850632.21</v>
      </c>
      <c r="J42" s="53">
        <v>1842282.9</v>
      </c>
      <c r="K42" s="53">
        <v>2692915.11</v>
      </c>
      <c r="L42" s="53">
        <v>7308927.7999999998</v>
      </c>
      <c r="M42" s="53">
        <v>9497337.9100000001</v>
      </c>
      <c r="N42" s="53">
        <v>16806265.710000001</v>
      </c>
      <c r="O42" s="54">
        <v>19499180.82</v>
      </c>
      <c r="P42" s="53">
        <f t="shared" si="1"/>
        <v>1117.7821419185282</v>
      </c>
      <c r="Q42" s="53">
        <f t="shared" si="1"/>
        <v>954.55072538860099</v>
      </c>
      <c r="R42" s="53">
        <f t="shared" si="1"/>
        <v>1152.2957252888318</v>
      </c>
      <c r="S42" s="53">
        <f t="shared" si="1"/>
        <v>34314.215023474178</v>
      </c>
      <c r="T42" s="53">
        <f t="shared" si="1"/>
        <v>33441.330669014082</v>
      </c>
      <c r="U42" s="53">
        <f t="shared" si="1"/>
        <v>34439.069077868851</v>
      </c>
      <c r="V42" s="54">
        <f t="shared" si="1"/>
        <v>7584.2788098016335</v>
      </c>
    </row>
    <row r="43" spans="1:22" x14ac:dyDescent="0.2">
      <c r="A43" s="52" t="s">
        <v>56</v>
      </c>
      <c r="B43" s="53">
        <v>269</v>
      </c>
      <c r="C43" s="53">
        <v>750</v>
      </c>
      <c r="D43" s="53">
        <v>884</v>
      </c>
      <c r="E43" s="53">
        <v>57</v>
      </c>
      <c r="F43" s="53">
        <v>84</v>
      </c>
      <c r="G43" s="53">
        <v>136</v>
      </c>
      <c r="H43" s="54">
        <v>935</v>
      </c>
      <c r="I43" s="53">
        <v>215671.41</v>
      </c>
      <c r="J43" s="53">
        <v>502940.04</v>
      </c>
      <c r="K43" s="53">
        <v>718611.45</v>
      </c>
      <c r="L43" s="53">
        <v>1210082.3400000001</v>
      </c>
      <c r="M43" s="53">
        <v>2260250.7599999998</v>
      </c>
      <c r="N43" s="53">
        <v>3470333.1</v>
      </c>
      <c r="O43" s="54">
        <v>4188944.55</v>
      </c>
      <c r="P43" s="53">
        <f t="shared" si="1"/>
        <v>801.75245353159858</v>
      </c>
      <c r="Q43" s="53">
        <f t="shared" si="1"/>
        <v>670.58672000000001</v>
      </c>
      <c r="R43" s="53">
        <f t="shared" si="1"/>
        <v>812.90888009049763</v>
      </c>
      <c r="S43" s="53">
        <f t="shared" si="1"/>
        <v>21229.514736842106</v>
      </c>
      <c r="T43" s="53">
        <f t="shared" si="1"/>
        <v>26907.747142857141</v>
      </c>
      <c r="U43" s="53">
        <f t="shared" si="1"/>
        <v>25517.155147058824</v>
      </c>
      <c r="V43" s="54">
        <f t="shared" si="1"/>
        <v>4480.1545989304814</v>
      </c>
    </row>
    <row r="44" spans="1:22" x14ac:dyDescent="0.2">
      <c r="A44" s="52" t="s">
        <v>57</v>
      </c>
      <c r="B44" s="53">
        <v>196</v>
      </c>
      <c r="C44" s="53">
        <v>500</v>
      </c>
      <c r="D44" s="53">
        <v>594</v>
      </c>
      <c r="E44" s="53">
        <v>52</v>
      </c>
      <c r="F44" s="53">
        <v>67</v>
      </c>
      <c r="G44" s="53">
        <v>106</v>
      </c>
      <c r="H44" s="54">
        <v>638</v>
      </c>
      <c r="I44" s="53">
        <v>206302.56</v>
      </c>
      <c r="J44" s="53">
        <v>424056.51</v>
      </c>
      <c r="K44" s="53">
        <v>630359.06999999995</v>
      </c>
      <c r="L44" s="53">
        <v>1265505.3400000001</v>
      </c>
      <c r="M44" s="53">
        <v>2187184.6</v>
      </c>
      <c r="N44" s="53">
        <v>3452689.6</v>
      </c>
      <c r="O44" s="54">
        <v>4083049</v>
      </c>
      <c r="P44" s="53">
        <f t="shared" si="1"/>
        <v>1052.5640816326531</v>
      </c>
      <c r="Q44" s="53">
        <f t="shared" si="1"/>
        <v>848.11302000000001</v>
      </c>
      <c r="R44" s="53">
        <f t="shared" si="1"/>
        <v>1061.2105555555554</v>
      </c>
      <c r="S44" s="53">
        <f t="shared" si="1"/>
        <v>24336.641153846154</v>
      </c>
      <c r="T44" s="53">
        <f t="shared" si="1"/>
        <v>32644.546268656719</v>
      </c>
      <c r="U44" s="53">
        <f t="shared" si="1"/>
        <v>32572.543396226414</v>
      </c>
      <c r="V44" s="54">
        <f t="shared" si="1"/>
        <v>6399.7633228840123</v>
      </c>
    </row>
    <row r="45" spans="1:22" x14ac:dyDescent="0.2">
      <c r="A45" s="52" t="s">
        <v>58</v>
      </c>
      <c r="B45" s="53">
        <v>416</v>
      </c>
      <c r="C45" s="53">
        <v>1317</v>
      </c>
      <c r="D45" s="53">
        <v>1559</v>
      </c>
      <c r="E45" s="53">
        <v>135</v>
      </c>
      <c r="F45" s="53">
        <v>202</v>
      </c>
      <c r="G45" s="53">
        <v>306</v>
      </c>
      <c r="H45" s="54">
        <v>1703</v>
      </c>
      <c r="I45" s="53">
        <v>449514.52</v>
      </c>
      <c r="J45" s="53">
        <v>1124265.8400000001</v>
      </c>
      <c r="K45" s="53">
        <v>1573780.36</v>
      </c>
      <c r="L45" s="53">
        <v>4056289.75</v>
      </c>
      <c r="M45" s="53">
        <v>6183469.3799999999</v>
      </c>
      <c r="N45" s="53">
        <v>10239759.130000001</v>
      </c>
      <c r="O45" s="54">
        <v>11813539.49</v>
      </c>
      <c r="P45" s="53">
        <f t="shared" si="1"/>
        <v>1080.56375</v>
      </c>
      <c r="Q45" s="53">
        <f t="shared" si="1"/>
        <v>853.65667425968115</v>
      </c>
      <c r="R45" s="53">
        <f t="shared" si="1"/>
        <v>1009.4806670942913</v>
      </c>
      <c r="S45" s="53">
        <f t="shared" si="1"/>
        <v>30046.590740740739</v>
      </c>
      <c r="T45" s="53">
        <f t="shared" si="1"/>
        <v>30611.234554455445</v>
      </c>
      <c r="U45" s="53">
        <f t="shared" si="1"/>
        <v>33463.265130718959</v>
      </c>
      <c r="V45" s="54">
        <f t="shared" si="1"/>
        <v>6936.8992894891371</v>
      </c>
    </row>
    <row r="46" spans="1:22" x14ac:dyDescent="0.2">
      <c r="A46" s="52" t="s">
        <v>59</v>
      </c>
      <c r="B46" s="53">
        <v>410</v>
      </c>
      <c r="C46" s="53">
        <v>1312</v>
      </c>
      <c r="D46" s="53">
        <v>1539</v>
      </c>
      <c r="E46" s="53">
        <v>60</v>
      </c>
      <c r="F46" s="53">
        <v>181</v>
      </c>
      <c r="G46" s="53">
        <v>236</v>
      </c>
      <c r="H46" s="54">
        <v>1662</v>
      </c>
      <c r="I46" s="53">
        <v>372206.36</v>
      </c>
      <c r="J46" s="53">
        <v>1114028.58</v>
      </c>
      <c r="K46" s="53">
        <v>1486234.94</v>
      </c>
      <c r="L46" s="53">
        <v>1610167.67</v>
      </c>
      <c r="M46" s="53">
        <v>5396390.3600000003</v>
      </c>
      <c r="N46" s="53">
        <v>7006558.0300000003</v>
      </c>
      <c r="O46" s="54">
        <v>8492792.9700000007</v>
      </c>
      <c r="P46" s="53">
        <f t="shared" si="1"/>
        <v>907.82039024390235</v>
      </c>
      <c r="Q46" s="53">
        <f t="shared" si="1"/>
        <v>849.10714939024399</v>
      </c>
      <c r="R46" s="53">
        <f t="shared" si="1"/>
        <v>965.71471085120208</v>
      </c>
      <c r="S46" s="53">
        <f t="shared" si="1"/>
        <v>26836.127833333332</v>
      </c>
      <c r="T46" s="53">
        <f t="shared" si="1"/>
        <v>29814.31138121547</v>
      </c>
      <c r="U46" s="53">
        <f t="shared" si="1"/>
        <v>29688.805211864408</v>
      </c>
      <c r="V46" s="54">
        <f t="shared" si="1"/>
        <v>5109.9837364620944</v>
      </c>
    </row>
    <row r="47" spans="1:22" x14ac:dyDescent="0.2">
      <c r="A47" s="52" t="s">
        <v>60</v>
      </c>
      <c r="B47" s="53">
        <v>189</v>
      </c>
      <c r="C47" s="53">
        <v>546</v>
      </c>
      <c r="D47" s="53">
        <v>690</v>
      </c>
      <c r="E47" s="53">
        <v>30</v>
      </c>
      <c r="F47" s="53">
        <v>40</v>
      </c>
      <c r="G47" s="53">
        <v>70</v>
      </c>
      <c r="H47" s="54">
        <v>727</v>
      </c>
      <c r="I47" s="53">
        <v>81067.05</v>
      </c>
      <c r="J47" s="53">
        <v>281247.78000000003</v>
      </c>
      <c r="K47" s="53">
        <v>362314.83</v>
      </c>
      <c r="L47" s="53">
        <v>473864.27</v>
      </c>
      <c r="M47" s="53">
        <v>1366525.55</v>
      </c>
      <c r="N47" s="53">
        <v>1840389.82</v>
      </c>
      <c r="O47" s="54">
        <v>2202704.65</v>
      </c>
      <c r="P47" s="53">
        <f t="shared" si="1"/>
        <v>428.92619047619047</v>
      </c>
      <c r="Q47" s="53">
        <f t="shared" si="1"/>
        <v>515.10582417582418</v>
      </c>
      <c r="R47" s="53">
        <f t="shared" si="1"/>
        <v>525.09395652173919</v>
      </c>
      <c r="S47" s="53">
        <f t="shared" si="1"/>
        <v>15795.475666666667</v>
      </c>
      <c r="T47" s="53">
        <f t="shared" si="1"/>
        <v>34163.138749999998</v>
      </c>
      <c r="U47" s="53">
        <f t="shared" si="1"/>
        <v>26291.283142857144</v>
      </c>
      <c r="V47" s="54">
        <f t="shared" si="1"/>
        <v>3029.8550894085279</v>
      </c>
    </row>
    <row r="48" spans="1:22" x14ac:dyDescent="0.2">
      <c r="A48" s="55" t="s">
        <v>61</v>
      </c>
      <c r="B48" s="53">
        <v>1524</v>
      </c>
      <c r="C48" s="53">
        <v>2877</v>
      </c>
      <c r="D48" s="53">
        <v>3726</v>
      </c>
      <c r="E48" s="53">
        <v>458</v>
      </c>
      <c r="F48" s="53">
        <v>589</v>
      </c>
      <c r="G48" s="53">
        <v>959</v>
      </c>
      <c r="H48" s="54">
        <v>4127</v>
      </c>
      <c r="I48" s="53">
        <v>1885826.78</v>
      </c>
      <c r="J48" s="53">
        <v>2644233.2599999998</v>
      </c>
      <c r="K48" s="53">
        <v>4530060.04</v>
      </c>
      <c r="L48" s="53">
        <v>15285664.539999999</v>
      </c>
      <c r="M48" s="53">
        <v>17689358.420000002</v>
      </c>
      <c r="N48" s="53">
        <v>32975022.960000001</v>
      </c>
      <c r="O48" s="54">
        <v>37505083</v>
      </c>
      <c r="P48" s="53">
        <f t="shared" si="1"/>
        <v>1237.4191469816274</v>
      </c>
      <c r="Q48" s="53">
        <f t="shared" si="1"/>
        <v>919.09393812999645</v>
      </c>
      <c r="R48" s="53">
        <f t="shared" si="1"/>
        <v>1215.7971121846483</v>
      </c>
      <c r="S48" s="53">
        <f t="shared" si="1"/>
        <v>33374.813406113535</v>
      </c>
      <c r="T48" s="53">
        <f t="shared" si="1"/>
        <v>30032.866587436336</v>
      </c>
      <c r="U48" s="53">
        <f t="shared" si="1"/>
        <v>34384.799749739315</v>
      </c>
      <c r="V48" s="54">
        <f t="shared" si="1"/>
        <v>9087.7351587109279</v>
      </c>
    </row>
    <row r="49" spans="1:22" x14ac:dyDescent="0.2">
      <c r="A49" s="52" t="s">
        <v>62</v>
      </c>
      <c r="B49" s="53">
        <v>160</v>
      </c>
      <c r="C49" s="53">
        <v>298</v>
      </c>
      <c r="D49" s="53">
        <v>374</v>
      </c>
      <c r="E49" s="53">
        <v>37</v>
      </c>
      <c r="F49" s="53">
        <v>33</v>
      </c>
      <c r="G49" s="53">
        <v>70</v>
      </c>
      <c r="H49" s="54">
        <v>399</v>
      </c>
      <c r="I49" s="53">
        <v>143506.45000000001</v>
      </c>
      <c r="J49" s="53">
        <v>198300.12</v>
      </c>
      <c r="K49" s="53">
        <v>341806.57</v>
      </c>
      <c r="L49" s="53">
        <v>975514.33</v>
      </c>
      <c r="M49" s="53">
        <v>1119773.8899999999</v>
      </c>
      <c r="N49" s="53">
        <v>2095288.22</v>
      </c>
      <c r="O49" s="54">
        <v>2437094.79</v>
      </c>
      <c r="P49" s="53">
        <f t="shared" si="1"/>
        <v>896.91531250000003</v>
      </c>
      <c r="Q49" s="53">
        <f t="shared" si="1"/>
        <v>665.43664429530202</v>
      </c>
      <c r="R49" s="53">
        <f t="shared" si="1"/>
        <v>913.92131016042788</v>
      </c>
      <c r="S49" s="53">
        <f t="shared" si="1"/>
        <v>26365.25216216216</v>
      </c>
      <c r="T49" s="53">
        <f t="shared" si="1"/>
        <v>33932.542121212115</v>
      </c>
      <c r="U49" s="53">
        <f t="shared" si="1"/>
        <v>29932.688857142857</v>
      </c>
      <c r="V49" s="54">
        <f t="shared" si="1"/>
        <v>6108.0069924812033</v>
      </c>
    </row>
    <row r="50" spans="1:22" x14ac:dyDescent="0.2">
      <c r="A50" s="52" t="s">
        <v>63</v>
      </c>
      <c r="B50" s="53">
        <v>103</v>
      </c>
      <c r="C50" s="53">
        <v>434</v>
      </c>
      <c r="D50" s="53">
        <v>485</v>
      </c>
      <c r="E50" s="53">
        <v>17</v>
      </c>
      <c r="F50" s="53">
        <v>48</v>
      </c>
      <c r="G50" s="53">
        <v>65</v>
      </c>
      <c r="H50" s="54">
        <v>523</v>
      </c>
      <c r="I50" s="53">
        <v>71678.19</v>
      </c>
      <c r="J50" s="53">
        <v>236106.91</v>
      </c>
      <c r="K50" s="53">
        <v>307785.09999999998</v>
      </c>
      <c r="L50" s="53">
        <v>413150.87</v>
      </c>
      <c r="M50" s="53">
        <v>1269962.6100000001</v>
      </c>
      <c r="N50" s="53">
        <v>1683113.48</v>
      </c>
      <c r="O50" s="54">
        <v>1990898.58</v>
      </c>
      <c r="P50" s="53">
        <f t="shared" si="1"/>
        <v>695.90475728155343</v>
      </c>
      <c r="Q50" s="53">
        <f t="shared" si="1"/>
        <v>544.02513824884795</v>
      </c>
      <c r="R50" s="53">
        <f t="shared" si="1"/>
        <v>634.60845360824737</v>
      </c>
      <c r="S50" s="53">
        <f t="shared" si="1"/>
        <v>24302.992352941175</v>
      </c>
      <c r="T50" s="53">
        <f t="shared" si="1"/>
        <v>26457.554375000003</v>
      </c>
      <c r="U50" s="53">
        <f t="shared" si="1"/>
        <v>25894.05353846154</v>
      </c>
      <c r="V50" s="54">
        <f t="shared" si="1"/>
        <v>3806.6894455066922</v>
      </c>
    </row>
    <row r="51" spans="1:22" x14ac:dyDescent="0.2">
      <c r="A51" s="52" t="s">
        <v>64</v>
      </c>
      <c r="B51" s="53">
        <v>233</v>
      </c>
      <c r="C51" s="53">
        <v>790</v>
      </c>
      <c r="D51" s="53">
        <v>944</v>
      </c>
      <c r="E51" s="53">
        <v>41</v>
      </c>
      <c r="F51" s="53">
        <v>74</v>
      </c>
      <c r="G51" s="53">
        <v>115</v>
      </c>
      <c r="H51" s="54">
        <v>1006</v>
      </c>
      <c r="I51" s="53">
        <v>194407.73</v>
      </c>
      <c r="J51" s="53">
        <v>501911.65</v>
      </c>
      <c r="K51" s="53">
        <v>696319.38</v>
      </c>
      <c r="L51" s="53">
        <v>1149111.44</v>
      </c>
      <c r="M51" s="53">
        <v>2769986.27</v>
      </c>
      <c r="N51" s="53">
        <v>3919097.71</v>
      </c>
      <c r="O51" s="54">
        <v>4615417.09</v>
      </c>
      <c r="P51" s="53">
        <f t="shared" si="1"/>
        <v>834.36793991416312</v>
      </c>
      <c r="Q51" s="53">
        <f t="shared" si="1"/>
        <v>635.33120253164554</v>
      </c>
      <c r="R51" s="53">
        <f t="shared" si="1"/>
        <v>737.62646186440679</v>
      </c>
      <c r="S51" s="53">
        <f t="shared" si="1"/>
        <v>28027.108292682926</v>
      </c>
      <c r="T51" s="53">
        <f t="shared" si="1"/>
        <v>37432.246891891889</v>
      </c>
      <c r="U51" s="53">
        <f t="shared" si="1"/>
        <v>34079.11052173913</v>
      </c>
      <c r="V51" s="54">
        <f t="shared" si="1"/>
        <v>4587.8897514910532</v>
      </c>
    </row>
    <row r="52" spans="1:22" x14ac:dyDescent="0.2">
      <c r="A52" s="56" t="s">
        <v>65</v>
      </c>
      <c r="B52" s="53">
        <v>253</v>
      </c>
      <c r="C52" s="53">
        <v>585</v>
      </c>
      <c r="D52" s="53">
        <v>740</v>
      </c>
      <c r="E52" s="53">
        <v>35</v>
      </c>
      <c r="F52" s="53">
        <v>105</v>
      </c>
      <c r="G52" s="53">
        <v>137</v>
      </c>
      <c r="H52" s="54">
        <v>816</v>
      </c>
      <c r="I52" s="53">
        <v>170116.22</v>
      </c>
      <c r="J52" s="53">
        <v>415097.36</v>
      </c>
      <c r="K52" s="53">
        <v>585213.57999999996</v>
      </c>
      <c r="L52" s="53">
        <v>980698.49</v>
      </c>
      <c r="M52" s="53">
        <v>2649640.2200000002</v>
      </c>
      <c r="N52" s="53">
        <v>3630338.71</v>
      </c>
      <c r="O52" s="54">
        <v>4215552.29</v>
      </c>
      <c r="P52" s="53">
        <f t="shared" si="1"/>
        <v>672.39612648221339</v>
      </c>
      <c r="Q52" s="53">
        <f t="shared" si="1"/>
        <v>709.56813675213675</v>
      </c>
      <c r="R52" s="53">
        <f t="shared" si="1"/>
        <v>790.82916216216211</v>
      </c>
      <c r="S52" s="53">
        <f t="shared" si="1"/>
        <v>28019.956857142857</v>
      </c>
      <c r="T52" s="53">
        <f t="shared" si="1"/>
        <v>25234.668761904763</v>
      </c>
      <c r="U52" s="53">
        <f t="shared" si="1"/>
        <v>26498.822700729928</v>
      </c>
      <c r="V52" s="54">
        <f t="shared" si="1"/>
        <v>5166.1180024509804</v>
      </c>
    </row>
    <row r="53" spans="1:22" x14ac:dyDescent="0.2">
      <c r="A53" s="52" t="s">
        <v>66</v>
      </c>
      <c r="B53" s="53">
        <v>6912</v>
      </c>
      <c r="C53" s="53">
        <v>12289</v>
      </c>
      <c r="D53" s="53">
        <v>15769</v>
      </c>
      <c r="E53" s="53">
        <v>1949</v>
      </c>
      <c r="F53" s="53">
        <v>2717</v>
      </c>
      <c r="G53" s="53">
        <v>4361</v>
      </c>
      <c r="H53" s="54">
        <v>17668</v>
      </c>
      <c r="I53" s="53">
        <v>6219552.8399999999</v>
      </c>
      <c r="J53" s="53">
        <v>12759058.199999999</v>
      </c>
      <c r="K53" s="53">
        <v>18978611.039999999</v>
      </c>
      <c r="L53" s="53">
        <v>59487409.600000001</v>
      </c>
      <c r="M53" s="53">
        <v>92845838.150000006</v>
      </c>
      <c r="N53" s="53">
        <v>152333247.75</v>
      </c>
      <c r="O53" s="54">
        <v>171311858.78999999</v>
      </c>
      <c r="P53" s="53">
        <f t="shared" si="1"/>
        <v>899.81956597222222</v>
      </c>
      <c r="Q53" s="53">
        <f t="shared" si="1"/>
        <v>1038.2503214256651</v>
      </c>
      <c r="R53" s="53">
        <f t="shared" si="1"/>
        <v>1203.5392884773923</v>
      </c>
      <c r="S53" s="53">
        <f t="shared" si="1"/>
        <v>30522.016213442792</v>
      </c>
      <c r="T53" s="53">
        <f t="shared" si="1"/>
        <v>34172.189234449761</v>
      </c>
      <c r="U53" s="53">
        <f t="shared" si="1"/>
        <v>34930.806638385693</v>
      </c>
      <c r="V53" s="54">
        <f t="shared" si="1"/>
        <v>9696.1658812542446</v>
      </c>
    </row>
    <row r="54" spans="1:22" x14ac:dyDescent="0.2">
      <c r="A54" s="52" t="s">
        <v>67</v>
      </c>
      <c r="B54" s="53">
        <v>322</v>
      </c>
      <c r="C54" s="53">
        <v>417</v>
      </c>
      <c r="D54" s="53">
        <v>623</v>
      </c>
      <c r="E54" s="53">
        <v>60</v>
      </c>
      <c r="F54" s="53">
        <v>45</v>
      </c>
      <c r="G54" s="53">
        <v>99</v>
      </c>
      <c r="H54" s="54">
        <v>649</v>
      </c>
      <c r="I54" s="53">
        <v>204655.91</v>
      </c>
      <c r="J54" s="53">
        <v>331938.71000000002</v>
      </c>
      <c r="K54" s="53">
        <v>536594.62</v>
      </c>
      <c r="L54" s="53">
        <v>1618788.29</v>
      </c>
      <c r="M54" s="53">
        <v>1214110.1100000001</v>
      </c>
      <c r="N54" s="53">
        <v>2832898.4</v>
      </c>
      <c r="O54" s="54">
        <v>3369493.02</v>
      </c>
      <c r="P54" s="53">
        <f t="shared" si="1"/>
        <v>635.57736024844723</v>
      </c>
      <c r="Q54" s="53">
        <f t="shared" si="1"/>
        <v>796.01609112709832</v>
      </c>
      <c r="R54" s="53">
        <f t="shared" si="1"/>
        <v>861.30757624398075</v>
      </c>
      <c r="S54" s="53">
        <f t="shared" si="1"/>
        <v>26979.804833333335</v>
      </c>
      <c r="T54" s="53">
        <f t="shared" si="1"/>
        <v>26980.224666666669</v>
      </c>
      <c r="U54" s="53">
        <f t="shared" si="1"/>
        <v>28615.135353535352</v>
      </c>
      <c r="V54" s="54">
        <f t="shared" si="1"/>
        <v>5191.8228351309708</v>
      </c>
    </row>
    <row r="55" spans="1:22" ht="12" thickBot="1" x14ac:dyDescent="0.25">
      <c r="A55" s="52" t="s">
        <v>68</v>
      </c>
      <c r="B55" s="53">
        <v>525</v>
      </c>
      <c r="C55" s="53">
        <v>1461</v>
      </c>
      <c r="D55" s="53">
        <v>1727</v>
      </c>
      <c r="E55" s="57">
        <v>138</v>
      </c>
      <c r="F55" s="57">
        <v>265</v>
      </c>
      <c r="G55" s="57">
        <v>390</v>
      </c>
      <c r="H55" s="58">
        <v>1914</v>
      </c>
      <c r="I55" s="57">
        <v>520883.66</v>
      </c>
      <c r="J55" s="57">
        <v>1241462.54</v>
      </c>
      <c r="K55" s="57">
        <v>1762346.2</v>
      </c>
      <c r="L55" s="57">
        <v>2866077.29</v>
      </c>
      <c r="M55" s="57">
        <v>8927233.6899999995</v>
      </c>
      <c r="N55" s="57">
        <v>11793310.98</v>
      </c>
      <c r="O55" s="58">
        <v>13555657.18</v>
      </c>
      <c r="P55" s="57">
        <f t="shared" si="1"/>
        <v>992.15935238095233</v>
      </c>
      <c r="Q55" s="57">
        <f t="shared" si="1"/>
        <v>849.73479808350453</v>
      </c>
      <c r="R55" s="57">
        <f t="shared" si="1"/>
        <v>1020.4668210770121</v>
      </c>
      <c r="S55" s="57">
        <f t="shared" si="1"/>
        <v>20768.676014492754</v>
      </c>
      <c r="T55" s="57">
        <f t="shared" si="1"/>
        <v>33687.674301886793</v>
      </c>
      <c r="U55" s="57">
        <f t="shared" si="1"/>
        <v>30239.258923076923</v>
      </c>
      <c r="V55" s="58">
        <f>O55/H55</f>
        <v>7082.3705224660398</v>
      </c>
    </row>
    <row r="56" spans="1:22" s="65" customFormat="1" ht="12" thickBot="1" x14ac:dyDescent="0.25">
      <c r="A56" s="59" t="s">
        <v>69</v>
      </c>
      <c r="B56" s="60">
        <f>SUM(B13:B55)</f>
        <v>28066</v>
      </c>
      <c r="C56" s="60">
        <f t="shared" ref="C56:H56" si="2">SUM(C13:C55)</f>
        <v>60113</v>
      </c>
      <c r="D56" s="60">
        <f t="shared" si="2"/>
        <v>74393</v>
      </c>
      <c r="E56" s="60">
        <f t="shared" si="2"/>
        <v>7039</v>
      </c>
      <c r="F56" s="60">
        <f t="shared" si="2"/>
        <v>10010</v>
      </c>
      <c r="G56" s="60">
        <f t="shared" si="2"/>
        <v>16072</v>
      </c>
      <c r="H56" s="61">
        <f t="shared" si="2"/>
        <v>81720</v>
      </c>
      <c r="I56" s="62">
        <f>SUM(I13:I55)</f>
        <v>27133554.595645998</v>
      </c>
      <c r="J56" s="62">
        <f t="shared" ref="J56:N56" si="3">SUM(J13:J55)</f>
        <v>54480002.939999983</v>
      </c>
      <c r="K56" s="62">
        <f t="shared" si="3"/>
        <v>81613557.535646006</v>
      </c>
      <c r="L56" s="62">
        <f t="shared" si="3"/>
        <v>209774566.99699599</v>
      </c>
      <c r="M56" s="62">
        <f t="shared" si="3"/>
        <v>331918596.23999995</v>
      </c>
      <c r="N56" s="62">
        <f t="shared" si="3"/>
        <v>541693162.8969959</v>
      </c>
      <c r="O56" s="63">
        <f>SUM(O13:O55)</f>
        <v>623306720.75264192</v>
      </c>
      <c r="P56" s="64">
        <f>I56/B56</f>
        <v>966.7766905026009</v>
      </c>
      <c r="Q56" s="64">
        <f t="shared" ref="Q56:V98" si="4">J56/C56</f>
        <v>906.29319681266918</v>
      </c>
      <c r="R56" s="64">
        <f t="shared" si="4"/>
        <v>1097.059636466415</v>
      </c>
      <c r="S56" s="64">
        <f t="shared" si="4"/>
        <v>29801.756925272904</v>
      </c>
      <c r="T56" s="64">
        <f t="shared" si="4"/>
        <v>33158.700923076918</v>
      </c>
      <c r="U56" s="64">
        <f t="shared" si="4"/>
        <v>33704.153988115722</v>
      </c>
      <c r="V56" s="64">
        <f t="shared" si="4"/>
        <v>7627.3460689261128</v>
      </c>
    </row>
    <row r="57" spans="1:22" ht="34.5" thickBot="1" x14ac:dyDescent="0.25">
      <c r="A57" s="66" t="s">
        <v>70</v>
      </c>
      <c r="B57" s="67">
        <v>27896</v>
      </c>
      <c r="C57" s="67">
        <v>59881</v>
      </c>
      <c r="D57" s="67">
        <v>73935</v>
      </c>
      <c r="E57" s="67">
        <v>7022</v>
      </c>
      <c r="F57" s="67">
        <v>9972</v>
      </c>
      <c r="G57" s="67">
        <v>16011</v>
      </c>
      <c r="H57" s="68">
        <v>81186</v>
      </c>
      <c r="I57" s="9"/>
      <c r="N57" s="9"/>
      <c r="P57" s="62">
        <f>I56/B57</f>
        <v>972.66828920440196</v>
      </c>
      <c r="Q57" s="62">
        <f t="shared" ref="Q57:V57" si="5">J56/C57</f>
        <v>909.80449458091857</v>
      </c>
      <c r="R57" s="62">
        <f t="shared" si="5"/>
        <v>1103.8555154615001</v>
      </c>
      <c r="S57" s="62">
        <f t="shared" si="5"/>
        <v>29873.905866846479</v>
      </c>
      <c r="T57" s="62">
        <f t="shared" si="5"/>
        <v>33285.057785800236</v>
      </c>
      <c r="U57" s="62">
        <f t="shared" si="5"/>
        <v>33832.562794141275</v>
      </c>
      <c r="V57" s="62">
        <f t="shared" si="5"/>
        <v>7677.51485173111</v>
      </c>
    </row>
    <row r="58" spans="1:22" ht="12" thickBot="1" x14ac:dyDescent="0.25">
      <c r="A58" s="69" t="s">
        <v>71</v>
      </c>
      <c r="B58" s="70"/>
      <c r="C58" s="70"/>
      <c r="D58" s="70"/>
      <c r="E58" s="70"/>
      <c r="F58" s="70"/>
      <c r="G58" s="70"/>
      <c r="H58" s="63">
        <f>H56-H57</f>
        <v>534</v>
      </c>
      <c r="J58" s="9"/>
      <c r="N58" s="9"/>
    </row>
    <row r="59" spans="1:22" x14ac:dyDescent="0.2">
      <c r="A59" s="71"/>
      <c r="B59" s="72"/>
      <c r="C59" s="72"/>
      <c r="D59" s="72"/>
      <c r="E59" s="72"/>
      <c r="G59" s="8"/>
      <c r="H59" s="8"/>
      <c r="J59" s="73"/>
      <c r="N59" s="9"/>
    </row>
    <row r="61" spans="1:22" x14ac:dyDescent="0.2">
      <c r="D61" s="74"/>
      <c r="E61" s="74"/>
      <c r="F61" s="75"/>
      <c r="G61" s="76"/>
      <c r="J61" s="9"/>
    </row>
    <row r="62" spans="1:22" x14ac:dyDescent="0.2">
      <c r="D62" s="74"/>
      <c r="G62" s="74"/>
      <c r="J62" s="9"/>
    </row>
    <row r="69" spans="10:11" x14ac:dyDescent="0.2">
      <c r="J69" s="76"/>
    </row>
    <row r="76" spans="10:11" x14ac:dyDescent="0.2">
      <c r="K76" s="76" t="e">
        <f>D61+#REF!+G61+#REF!</f>
        <v>#REF!</v>
      </c>
    </row>
    <row r="77" spans="10:11" x14ac:dyDescent="0.2">
      <c r="K77" s="77"/>
    </row>
  </sheetData>
  <mergeCells count="17">
    <mergeCell ref="A58:G58"/>
    <mergeCell ref="B10:D10"/>
    <mergeCell ref="E10:G10"/>
    <mergeCell ref="I10:K10"/>
    <mergeCell ref="L10:N10"/>
    <mergeCell ref="P10:R10"/>
    <mergeCell ref="S10:U10"/>
    <mergeCell ref="A3:V3"/>
    <mergeCell ref="A4:V4"/>
    <mergeCell ref="A5:V5"/>
    <mergeCell ref="A9:A11"/>
    <mergeCell ref="B9:G9"/>
    <mergeCell ref="H9:H11"/>
    <mergeCell ref="I9:N9"/>
    <mergeCell ref="O9:O11"/>
    <mergeCell ref="P9:U9"/>
    <mergeCell ref="V9:V11"/>
  </mergeCells>
  <printOptions horizontalCentered="1" verticalCentered="1"/>
  <pageMargins left="0.43307086614173229" right="0.39370078740157483" top="0.78740157480314965" bottom="0.98425196850393704" header="0.31496062992125984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onco - medicamente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2022-02-11T09:39:03Z</dcterms:created>
  <dcterms:modified xsi:type="dcterms:W3CDTF">2022-02-11T09:39:35Z</dcterms:modified>
</cp:coreProperties>
</file>