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na.maier\Desktop\2022\buget 2022 pt sedinta\"/>
    </mc:Choice>
  </mc:AlternateContent>
  <xr:revisionPtr revIDLastSave="0" documentId="13_ncr:1_{A8146D60-603E-459D-ADB1-FBC7601E503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2" l="1"/>
  <c r="E49" i="2"/>
  <c r="E233" i="2"/>
  <c r="E55" i="2"/>
  <c r="E242" i="2"/>
  <c r="B255" i="2"/>
  <c r="B256" i="2" s="1"/>
  <c r="B257" i="2" s="1"/>
  <c r="E38" i="2" l="1"/>
  <c r="E219" i="2"/>
  <c r="E215" i="2"/>
  <c r="E46" i="2"/>
  <c r="E69" i="2"/>
  <c r="E54" i="2"/>
  <c r="E52" i="2"/>
  <c r="E118" i="2"/>
  <c r="E51" i="2"/>
  <c r="E239" i="2"/>
  <c r="E53" i="2"/>
  <c r="E45" i="2"/>
  <c r="E217" i="2"/>
  <c r="E212" i="2"/>
  <c r="E14" i="2"/>
  <c r="E13" i="2" s="1"/>
  <c r="E42" i="2" s="1"/>
  <c r="E108" i="2"/>
  <c r="E175" i="2"/>
  <c r="E159" i="2"/>
  <c r="E148" i="2"/>
  <c r="E146" i="2" s="1"/>
  <c r="E132" i="2"/>
  <c r="E128" i="2"/>
  <c r="E124" i="2"/>
  <c r="E113" i="2"/>
  <c r="E103" i="2"/>
  <c r="E99" i="2"/>
  <c r="E95" i="2"/>
  <c r="E90" i="2"/>
  <c r="E65" i="2"/>
  <c r="E214" i="2" l="1"/>
  <c r="E48" i="2"/>
  <c r="E197" i="2" l="1"/>
  <c r="E191" i="2"/>
  <c r="E186" i="2"/>
  <c r="E181" i="2"/>
  <c r="E56" i="2" l="1"/>
  <c r="E50" i="2"/>
  <c r="E47" i="2"/>
  <c r="E243" i="2" l="1"/>
  <c r="E259" i="2"/>
  <c r="E237" i="2"/>
  <c r="E225" i="2"/>
  <c r="E224" i="2" s="1"/>
  <c r="E210" i="2"/>
  <c r="E209" i="2" s="1"/>
  <c r="E206" i="2"/>
  <c r="E205" i="2" s="1"/>
  <c r="E202" i="2"/>
  <c r="E201" i="2" s="1"/>
  <c r="E196" i="2"/>
  <c r="E190" i="2"/>
  <c r="E185" i="2"/>
  <c r="E180" i="2"/>
  <c r="E174" i="2"/>
  <c r="E170" i="2"/>
  <c r="E169" i="2" s="1"/>
  <c r="E165" i="2"/>
  <c r="E164" i="2" s="1"/>
  <c r="E158" i="2"/>
  <c r="E138" i="2"/>
  <c r="E136" i="2"/>
  <c r="E89" i="2" s="1"/>
  <c r="E86" i="2"/>
  <c r="E85" i="2" s="1"/>
  <c r="E83" i="2"/>
  <c r="E82" i="2" s="1"/>
  <c r="E78" i="2"/>
  <c r="E76" i="2"/>
  <c r="E73" i="2"/>
  <c r="E64" i="2"/>
  <c r="E58" i="2"/>
  <c r="E57" i="2" s="1"/>
  <c r="E63" i="2" l="1"/>
  <c r="E157" i="2"/>
  <c r="E156" i="2" s="1"/>
  <c r="E44" i="2" s="1"/>
  <c r="E88" i="2"/>
  <c r="B11" i="2" l="1"/>
  <c r="B12" i="2" s="1"/>
  <c r="B13" i="2" s="1"/>
  <c r="B14" i="2" s="1"/>
  <c r="B15" i="2" s="1"/>
  <c r="B16" i="2" s="1"/>
  <c r="B17" i="2" l="1"/>
  <c r="B18" i="2" l="1"/>
  <c r="B19" i="2" l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l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l="1"/>
  <c r="B94" i="2" s="1"/>
  <c r="B95" i="2" s="1"/>
  <c r="B96" i="2" l="1"/>
  <c r="B97" i="2" s="1"/>
  <c r="B98" i="2" s="1"/>
  <c r="B99" i="2" s="1"/>
  <c r="B100" i="2" s="1"/>
  <c r="B101" i="2" s="1"/>
  <c r="B102" i="2" l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l="1"/>
  <c r="B122" i="2" s="1"/>
  <c r="B123" i="2" l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l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l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l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l="1"/>
  <c r="B213" i="2" s="1"/>
  <c r="B214" i="2" s="1"/>
  <c r="B215" i="2" l="1"/>
  <c r="B216" i="2" s="1"/>
  <c r="B217" i="2" s="1"/>
  <c r="B218" i="2" s="1"/>
  <c r="B219" i="2" l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l="1"/>
  <c r="B237" i="2" s="1"/>
  <c r="B238" i="2" s="1"/>
  <c r="B239" i="2" s="1"/>
  <c r="B240" i="2" s="1"/>
  <c r="B241" i="2" l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8" i="2" s="1"/>
  <c r="B259" i="2" s="1"/>
  <c r="B260" i="2" s="1"/>
</calcChain>
</file>

<file path=xl/sharedStrings.xml><?xml version="1.0" encoding="utf-8"?>
<sst xmlns="http://schemas.openxmlformats.org/spreadsheetml/2006/main" count="506" uniqueCount="257">
  <si>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</si>
  <si>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</si>
  <si>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</si>
  <si>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</si>
  <si>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</si>
  <si>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</si>
  <si>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</si>
  <si>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</si>
  <si>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</si>
  <si>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</si>
  <si>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</si>
  <si>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</si>
  <si>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</si>
  <si>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</si>
  <si>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</si>
  <si>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</si>
  <si>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</si>
  <si>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</si>
  <si>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</si>
  <si>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</si>
  <si>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</si>
  <si>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</si>
  <si>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</si>
  <si>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</si>
  <si>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</si>
  <si>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</si>
  <si>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</si>
  <si>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</si>
  <si>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</si>
  <si>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</si>
  <si>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</si>
  <si>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</si>
  <si>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</si>
  <si>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</si>
  <si>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</si>
  <si>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</si>
  <si>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</si>
  <si>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</si>
  <si>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</si>
  <si>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</si>
  <si>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</si>
  <si>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</si>
  <si>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</si>
  <si>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</si>
  <si>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</si>
  <si>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</si>
  <si>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</si>
  <si>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</si>
  <si>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</si>
  <si>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</si>
  <si>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</si>
  <si>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</si>
  <si>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</si>
  <si>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</si>
  <si>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</si>
  <si>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</si>
  <si>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</si>
  <si>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</si>
  <si>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</si>
  <si>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</si>
  <si>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</si>
  <si>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</si>
  <si>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</si>
  <si>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</si>
  <si>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</si>
  <si>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</si>
  <si>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</si>
  <si>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</si>
  <si>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</si>
  <si>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</si>
  <si>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</si>
  <si>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</si>
  <si>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</si>
  <si>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</si>
  <si>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</si>
  <si>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</si>
  <si>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</si>
  <si>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</si>
  <si>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</si>
  <si>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</si>
  <si>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</si>
  <si>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</si>
  <si>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</si>
  <si>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</si>
  <si>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</si>
  <si>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</si>
  <si>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</si>
  <si>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</si>
  <si>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</si>
  <si>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</si>
  <si>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</si>
  <si>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</si>
  <si>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</si>
  <si>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</si>
  <si>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</si>
  <si>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</si>
  <si>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</si>
  <si>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</si>
  <si>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</si>
  <si>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</si>
  <si>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</si>
  <si>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</si>
  <si>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</si>
  <si>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</si>
  <si>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</si>
  <si>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</si>
  <si>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</si>
  <si>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</si>
  <si>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</si>
  <si>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</si>
  <si>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</si>
  <si>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</si>
  <si>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</si>
  <si>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</si>
  <si>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</si>
  <si>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</si>
  <si>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</si>
  <si>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</si>
  <si>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</si>
  <si>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</si>
  <si>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</si>
  <si>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</si>
  <si>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</si>
  <si>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</si>
  <si>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</si>
  <si>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</si>
  <si>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</si>
  <si>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</si>
  <si>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</si>
  <si>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</si>
  <si>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</si>
  <si>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</si>
  <si>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</si>
  <si>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</si>
  <si>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</si>
  <si>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</si>
  <si>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</si>
  <si>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</si>
  <si>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</si>
  <si>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</si>
  <si>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</si>
  <si>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</si>
  <si>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</si>
  <si>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</si>
  <si>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</si>
  <si>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</si>
  <si>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</si>
  <si>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</si>
  <si>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</si>
  <si>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</si>
  <si>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</si>
  <si>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</si>
  <si>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</si>
  <si>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</si>
  <si>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</si>
  <si>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</si>
  <si>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</si>
  <si>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</si>
  <si>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</si>
  <si>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</si>
  <si>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</si>
  <si>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</si>
  <si>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</si>
  <si>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</si>
  <si>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</si>
  <si>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</si>
  <si>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</si>
  <si>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</si>
  <si>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</si>
  <si>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</si>
  <si>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</si>
  <si>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</si>
  <si>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</si>
  <si>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</si>
  <si>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</si>
  <si>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</si>
  <si>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</si>
  <si>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</si>
  <si>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2 Modernizarea și reabilitarea Traseului Județean 2 format din sectoare de drum ale DJ 108D, DJ 105T  si DJ 109A,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</si>
  <si>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</si>
  <si>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</si>
  <si>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</si>
  <si>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</si>
  <si>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</si>
  <si>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</si>
  <si>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</si>
  <si>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</si>
  <si>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</si>
  <si>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</si>
  <si>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</si>
  <si>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</si>
  <si>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</si>
  <si>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</si>
  <si>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</si>
  <si>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</si>
  <si>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</si>
  <si>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</si>
  <si>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</si>
  <si>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</si>
  <si>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</si>
  <si>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</si>
  <si>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</si>
  <si>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</si>
  <si>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</si>
  <si>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</si>
  <si>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</si>
  <si>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</si>
  <si>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</si>
  <si>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</si>
  <si>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</si>
  <si>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</si>
  <si>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</si>
  <si>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</si>
  <si>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</si>
  <si>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</si>
  <si>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</si>
  <si>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</si>
  <si>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</si>
  <si>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Subvenții de la Bugetul de stat pentru carantină</t>
  </si>
  <si>
    <t>42 02 80</t>
  </si>
  <si>
    <t>36 02 47</t>
  </si>
  <si>
    <t>Alte cheltuieli-Burse elevi</t>
  </si>
  <si>
    <t>65 02 59</t>
  </si>
  <si>
    <t>Cheltuieli curente- CJC-carantină</t>
  </si>
  <si>
    <t>66 02 20</t>
  </si>
  <si>
    <t>42 02 51</t>
  </si>
  <si>
    <t>Sume primite de la bugetul de stat pentru finantarea unor programe de interes national destinate sectiunii de dezvoltare a bugetului local</t>
  </si>
  <si>
    <t xml:space="preserve">Parc Industrial TETAROM I, IV, </t>
  </si>
  <si>
    <t>PREȘEDINTE</t>
  </si>
  <si>
    <t>ALIN TIȘE</t>
  </si>
  <si>
    <t>Sume defalcate din TVA-stimulent eduvațional învățământ special</t>
  </si>
  <si>
    <t>Alte culte</t>
  </si>
  <si>
    <t>Cap. 67 02 RECREERE</t>
  </si>
  <si>
    <t>Activități sportive</t>
  </si>
  <si>
    <t>Alte acțiuni de cultură</t>
  </si>
  <si>
    <t>Activități tineret</t>
  </si>
  <si>
    <t>Sume acordate pentru stimulentul de risc</t>
  </si>
  <si>
    <t>42 02 82</t>
  </si>
  <si>
    <t>Cluj Arena</t>
  </si>
  <si>
    <t>80 02 55F</t>
  </si>
  <si>
    <t>Excedent 31.12.2021</t>
  </si>
  <si>
    <t>CJC-cheltuieli de capital-Revitalizarea zonei parcului etnografic National Romulus Vuia</t>
  </si>
  <si>
    <t xml:space="preserve"> BUGET  2022</t>
  </si>
  <si>
    <t xml:space="preserve">    BUGETUL LOCAL  AL JUDEŢULUI CLUJ PE ANUL 2022 PE CAPITOLE, SUBCAPITOLE ȘI TITLURI </t>
  </si>
  <si>
    <t>Cresterea sigurantei pacientilor spitalului clinic de pneumoftiziologie Leon Daniello din Cluj-Napoca</t>
  </si>
  <si>
    <t>Cresterea sigurantei pacientilor spitalelor din municipiul Cluj-Napoca, care utilizează fluide medicale</t>
  </si>
  <si>
    <t>Sprijin la nivelul regiounii de dezvoltare Nord-Vest pentru pregătirea de proiecte finanțate din perioada de programare 2021-2027</t>
  </si>
  <si>
    <t>CJC- Cofinantare proiect FEN Compania de apă</t>
  </si>
  <si>
    <t>70 02 58</t>
  </si>
  <si>
    <t>Alte venituri pt finanțarea secțiunii de dezvoltare(trageri din credit aprobate MFP pt  2022)</t>
  </si>
  <si>
    <t>Anexa nr.2</t>
  </si>
  <si>
    <t>la Hotărârea nr.   /2022</t>
  </si>
  <si>
    <t>Contrasemnează:</t>
  </si>
  <si>
    <t>SECRETAR GENERAL AL JUDEȚULUI</t>
  </si>
  <si>
    <t>SIMONA GACI</t>
  </si>
  <si>
    <t>Proiect FEN</t>
  </si>
  <si>
    <t xml:space="preserve"> Modernizarea și reabilitarea Traseului Județean 9 format din sectoare de drum ale DJ 103N și DJ 103J,  parte a Traseului Regional Transilvania de Nord (POR 2014-2020)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</si>
</sst>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</font>
    <font>
      <b/>
      <sz val="11"/>
      <name val="Montserrat Light"/>
    </font>
    <font>
      <sz val="11"/>
      <name val="Montserrat Light"/>
    </font>
    <font>
      <sz val="11"/>
      <color theme="1"/>
      <name val="Montserrat Light"/>
    </font>
    <font>
      <b/>
      <sz val="11"/>
      <color theme="1"/>
      <name val="Montserrat Light"/>
    </font>
    <font>
      <sz val="11"/>
      <color rgb="FFFF0000"/>
      <name val="Montserrat Light"/>
    </font>
    <font>
      <b/>
      <sz val="11"/>
      <color indexed="8"/>
      <name val="Montserrat Light"/>
    </font>
    <font>
      <b/>
      <i/>
      <sz val="11"/>
      <name val="Montserrat Light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4" fillId="0" borderId="1" xfId="0" applyNumberFormat="1" applyFont="1" applyBorder="1"/>
    <xf numFmtId="0" fontId="3" fillId="0" borderId="1" xfId="1" applyFont="1" applyBorder="1" applyAlignment="1">
      <alignment wrapText="1"/>
    </xf>
    <xf numFmtId="4" fontId="4" fillId="3" borderId="1" xfId="0" applyNumberFormat="1" applyFont="1" applyFill="1" applyBorder="1"/>
    <xf numFmtId="0" fontId="3" fillId="0" borderId="0" xfId="0" applyFont="1" applyBorder="1"/>
    <xf numFmtId="0" fontId="3" fillId="0" borderId="0" xfId="1" applyFont="1" applyBorder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0" xfId="0" applyNumberFormat="1" applyFont="1"/>
    <xf numFmtId="0" fontId="2" fillId="0" borderId="1" xfId="1" applyFont="1" applyBorder="1"/>
    <xf numFmtId="4" fontId="5" fillId="0" borderId="1" xfId="0" applyNumberFormat="1" applyFont="1" applyBorder="1"/>
    <xf numFmtId="4" fontId="6" fillId="0" borderId="0" xfId="0" applyNumberFormat="1" applyFont="1"/>
    <xf numFmtId="4" fontId="2" fillId="0" borderId="0" xfId="0" applyNumberFormat="1" applyFont="1" applyBorder="1"/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4" fontId="2" fillId="3" borderId="1" xfId="0" applyNumberFormat="1" applyFont="1" applyFill="1" applyBorder="1"/>
    <xf numFmtId="4" fontId="3" fillId="0" borderId="1" xfId="0" applyNumberFormat="1" applyFont="1" applyBorder="1"/>
    <xf numFmtId="4" fontId="3" fillId="3" borderId="1" xfId="0" applyNumberFormat="1" applyFont="1" applyFill="1" applyBorder="1"/>
    <xf numFmtId="4" fontId="5" fillId="3" borderId="1" xfId="0" applyNumberFormat="1" applyFont="1" applyFill="1" applyBorder="1"/>
    <xf numFmtId="0" fontId="3" fillId="3" borderId="0" xfId="0" applyFont="1" applyFill="1"/>
    <xf numFmtId="4" fontId="3" fillId="3" borderId="0" xfId="0" applyNumberFormat="1" applyFont="1" applyFill="1"/>
    <xf numFmtId="0" fontId="3" fillId="0" borderId="1" xfId="1" applyFont="1" applyBorder="1" applyAlignment="1">
      <alignment horizontal="left"/>
    </xf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8" fillId="0" borderId="1" xfId="1" applyFont="1" applyBorder="1"/>
    <xf numFmtId="9" fontId="3" fillId="0" borderId="0" xfId="0" applyNumberFormat="1" applyFont="1"/>
    <xf numFmtId="0" fontId="6" fillId="0" borderId="0" xfId="0" applyFont="1"/>
    <xf numFmtId="0" fontId="3" fillId="4" borderId="0" xfId="0" applyFont="1" applyFill="1"/>
    <xf numFmtId="0" fontId="2" fillId="3" borderId="1" xfId="1" applyFont="1" applyFill="1" applyBorder="1"/>
    <xf numFmtId="0" fontId="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0" applyFont="1"/>
    <xf numFmtId="0" fontId="2" fillId="0" borderId="0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left"/>
    </xf>
    <xf numFmtId="4" fontId="6" fillId="0" borderId="1" xfId="0" applyNumberFormat="1" applyFont="1" applyBorder="1"/>
    <xf numFmtId="4" fontId="6" fillId="3" borderId="1" xfId="0" applyNumberFormat="1" applyFont="1" applyFill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8"/>
  <sheetViews>
    <sheetView tabSelected="1" topLeftCell="A34" zoomScaleNormal="100" workbookViewId="0">
      <selection activeCell="I50" sqref="I50"/>
    </sheetView>
  </sheetViews>
  <sheetFormatPr defaultColWidth="9.109375" defaultRowHeight="16.8" x14ac:dyDescent="0.4"/>
  <cols>
    <col min="1" max="1" width="2.21875" style="1" customWidth="1"/>
    <col min="2" max="2" width="5.5546875" style="52" customWidth="1"/>
    <col min="3" max="3" width="62.33203125" style="1" customWidth="1"/>
    <col min="4" max="4" width="12" style="1" customWidth="1"/>
    <col min="5" max="5" width="28.6640625" style="1" customWidth="1"/>
    <col min="6" max="6" width="10" style="1" customWidth="1"/>
    <col min="7" max="7" width="14.5546875" style="1" customWidth="1"/>
    <col min="8" max="8" width="14.6640625" style="1" customWidth="1"/>
    <col min="9" max="16384" width="9.109375" style="1"/>
  </cols>
  <sheetData>
    <row r="1" spans="2:20" x14ac:dyDescent="0.4">
      <c r="B1" s="64" t="s">
        <v>0</v>
      </c>
      <c r="C1" s="64"/>
      <c r="D1" s="63" t="s">
        <v>250</v>
      </c>
      <c r="E1" s="63"/>
    </row>
    <row r="2" spans="2:20" x14ac:dyDescent="0.4">
      <c r="B2" s="64" t="s">
        <v>1</v>
      </c>
      <c r="C2" s="64"/>
      <c r="D2" s="63" t="s">
        <v>251</v>
      </c>
      <c r="E2" s="63"/>
    </row>
    <row r="3" spans="2:20" x14ac:dyDescent="0.4">
      <c r="B3" s="64" t="s">
        <v>2</v>
      </c>
      <c r="C3" s="64"/>
      <c r="D3" s="2"/>
    </row>
    <row r="4" spans="2:20" ht="39" customHeight="1" x14ac:dyDescent="0.4">
      <c r="B4" s="3"/>
      <c r="C4" s="53" t="s">
        <v>243</v>
      </c>
      <c r="D4" s="53"/>
      <c r="E4" s="53"/>
    </row>
    <row r="5" spans="2:20" x14ac:dyDescent="0.4">
      <c r="B5" s="4"/>
      <c r="C5" s="5"/>
      <c r="D5" s="6"/>
      <c r="E5" s="7" t="s">
        <v>113</v>
      </c>
    </row>
    <row r="6" spans="2:20" ht="15.75" customHeight="1" x14ac:dyDescent="0.4">
      <c r="B6" s="58" t="s">
        <v>3</v>
      </c>
      <c r="C6" s="55" t="s">
        <v>4</v>
      </c>
      <c r="D6" s="55" t="s">
        <v>5</v>
      </c>
      <c r="E6" s="58" t="s">
        <v>242</v>
      </c>
    </row>
    <row r="7" spans="2:20" x14ac:dyDescent="0.4">
      <c r="B7" s="59"/>
      <c r="C7" s="56"/>
      <c r="D7" s="56"/>
      <c r="E7" s="59"/>
    </row>
    <row r="8" spans="2:20" ht="7.8" customHeight="1" x14ac:dyDescent="0.4">
      <c r="B8" s="59"/>
      <c r="C8" s="56"/>
      <c r="D8" s="56"/>
      <c r="E8" s="59"/>
    </row>
    <row r="9" spans="2:20" ht="8.4" customHeight="1" x14ac:dyDescent="0.4">
      <c r="B9" s="60"/>
      <c r="C9" s="57"/>
      <c r="D9" s="57"/>
      <c r="E9" s="60"/>
    </row>
    <row r="10" spans="2:20" x14ac:dyDescent="0.4">
      <c r="B10" s="8">
        <v>1</v>
      </c>
      <c r="C10" s="9" t="s">
        <v>6</v>
      </c>
      <c r="D10" s="10" t="s">
        <v>7</v>
      </c>
      <c r="E10" s="11">
        <v>3901</v>
      </c>
    </row>
    <row r="11" spans="2:20" ht="22.5" customHeight="1" x14ac:dyDescent="0.4">
      <c r="B11" s="8">
        <f t="shared" ref="B11:B85" si="0">B10+1</f>
        <v>2</v>
      </c>
      <c r="C11" s="12" t="s">
        <v>8</v>
      </c>
      <c r="D11" s="9" t="s">
        <v>9</v>
      </c>
      <c r="E11" s="11">
        <v>235383</v>
      </c>
    </row>
    <row r="12" spans="2:20" ht="33.6" x14ac:dyDescent="0.4">
      <c r="B12" s="8">
        <f t="shared" si="0"/>
        <v>3</v>
      </c>
      <c r="C12" s="12" t="s">
        <v>152</v>
      </c>
      <c r="D12" s="9" t="s">
        <v>10</v>
      </c>
      <c r="E12" s="13">
        <v>32954</v>
      </c>
    </row>
    <row r="13" spans="2:20" x14ac:dyDescent="0.4">
      <c r="B13" s="8">
        <f t="shared" si="0"/>
        <v>4</v>
      </c>
      <c r="C13" s="12" t="s">
        <v>11</v>
      </c>
      <c r="D13" s="9" t="s">
        <v>12</v>
      </c>
      <c r="E13" s="11">
        <f>E14+E24</f>
        <v>119578</v>
      </c>
    </row>
    <row r="14" spans="2:20" ht="33.6" x14ac:dyDescent="0.4">
      <c r="B14" s="8">
        <f t="shared" si="0"/>
        <v>5</v>
      </c>
      <c r="C14" s="12" t="s">
        <v>13</v>
      </c>
      <c r="D14" s="9" t="s">
        <v>14</v>
      </c>
      <c r="E14" s="11">
        <f>E15+E16+E17+E20+E21+E22+E23+E18+E19</f>
        <v>99778</v>
      </c>
    </row>
    <row r="15" spans="2:20" ht="18.600000000000001" customHeight="1" x14ac:dyDescent="0.4">
      <c r="B15" s="8">
        <f t="shared" si="0"/>
        <v>6</v>
      </c>
      <c r="C15" s="12" t="s">
        <v>144</v>
      </c>
      <c r="D15" s="9" t="s">
        <v>14</v>
      </c>
      <c r="E15" s="11">
        <v>10523</v>
      </c>
    </row>
    <row r="16" spans="2:20" ht="33.6" x14ac:dyDescent="0.4">
      <c r="B16" s="8">
        <f t="shared" si="0"/>
        <v>7</v>
      </c>
      <c r="C16" s="12" t="s">
        <v>145</v>
      </c>
      <c r="D16" s="9" t="s">
        <v>14</v>
      </c>
      <c r="E16" s="11">
        <v>7746</v>
      </c>
      <c r="M16" s="14"/>
      <c r="N16" s="14"/>
      <c r="O16" s="14"/>
      <c r="P16" s="14"/>
      <c r="Q16" s="14"/>
      <c r="R16" s="14"/>
      <c r="S16" s="14"/>
      <c r="T16" s="14"/>
    </row>
    <row r="17" spans="1:20" s="12" customFormat="1" ht="20.399999999999999" customHeight="1" x14ac:dyDescent="0.4">
      <c r="A17" s="15"/>
      <c r="B17" s="8">
        <f t="shared" si="0"/>
        <v>8</v>
      </c>
      <c r="C17" s="12" t="s">
        <v>161</v>
      </c>
      <c r="D17" s="12" t="s">
        <v>14</v>
      </c>
      <c r="E17" s="11">
        <v>7047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s="15" customFormat="1" ht="22.2" customHeight="1" x14ac:dyDescent="0.4">
      <c r="B18" s="8">
        <f t="shared" si="0"/>
        <v>9</v>
      </c>
      <c r="C18" s="12" t="s">
        <v>217</v>
      </c>
      <c r="D18" s="12" t="s">
        <v>14</v>
      </c>
      <c r="E18" s="11">
        <v>849</v>
      </c>
    </row>
    <row r="19" spans="1:20" s="15" customFormat="1" ht="33.6" x14ac:dyDescent="0.4">
      <c r="B19" s="8">
        <f t="shared" si="0"/>
        <v>10</v>
      </c>
      <c r="C19" s="12" t="s">
        <v>230</v>
      </c>
      <c r="D19" s="12" t="s">
        <v>14</v>
      </c>
      <c r="E19" s="11">
        <v>25</v>
      </c>
    </row>
    <row r="20" spans="1:20" ht="19.2" customHeight="1" x14ac:dyDescent="0.4">
      <c r="B20" s="8">
        <f t="shared" si="0"/>
        <v>11</v>
      </c>
      <c r="C20" s="12" t="s">
        <v>139</v>
      </c>
      <c r="D20" s="9" t="s">
        <v>14</v>
      </c>
      <c r="E20" s="11">
        <v>1282</v>
      </c>
    </row>
    <row r="21" spans="1:20" ht="19.2" customHeight="1" x14ac:dyDescent="0.4">
      <c r="B21" s="8">
        <f t="shared" si="0"/>
        <v>12</v>
      </c>
      <c r="C21" s="12" t="s">
        <v>162</v>
      </c>
      <c r="D21" s="9" t="s">
        <v>14</v>
      </c>
      <c r="E21" s="11">
        <v>19979</v>
      </c>
    </row>
    <row r="22" spans="1:20" ht="31.2" customHeight="1" x14ac:dyDescent="0.4">
      <c r="B22" s="8">
        <f t="shared" si="0"/>
        <v>13</v>
      </c>
      <c r="C22" s="12" t="s">
        <v>193</v>
      </c>
      <c r="D22" s="9" t="s">
        <v>14</v>
      </c>
      <c r="E22" s="11">
        <v>25091</v>
      </c>
    </row>
    <row r="23" spans="1:20" ht="33.6" customHeight="1" x14ac:dyDescent="0.4">
      <c r="B23" s="8">
        <f t="shared" si="0"/>
        <v>14</v>
      </c>
      <c r="C23" s="12" t="s">
        <v>194</v>
      </c>
      <c r="D23" s="9" t="s">
        <v>14</v>
      </c>
      <c r="E23" s="11">
        <v>27236</v>
      </c>
    </row>
    <row r="24" spans="1:20" ht="18.600000000000001" customHeight="1" x14ac:dyDescent="0.4">
      <c r="B24" s="8">
        <f t="shared" si="0"/>
        <v>15</v>
      </c>
      <c r="C24" s="12" t="s">
        <v>15</v>
      </c>
      <c r="D24" s="9" t="s">
        <v>16</v>
      </c>
      <c r="E24" s="11">
        <v>19800</v>
      </c>
    </row>
    <row r="25" spans="1:20" ht="18.600000000000001" customHeight="1" x14ac:dyDescent="0.4">
      <c r="B25" s="8">
        <f t="shared" si="0"/>
        <v>16</v>
      </c>
      <c r="C25" s="9" t="s">
        <v>17</v>
      </c>
      <c r="D25" s="9" t="s">
        <v>18</v>
      </c>
      <c r="E25" s="11">
        <v>4200</v>
      </c>
    </row>
    <row r="26" spans="1:20" ht="19.2" customHeight="1" x14ac:dyDescent="0.4">
      <c r="B26" s="8">
        <f t="shared" si="0"/>
        <v>17</v>
      </c>
      <c r="C26" s="9" t="s">
        <v>19</v>
      </c>
      <c r="D26" s="9" t="s">
        <v>20</v>
      </c>
      <c r="E26" s="11">
        <v>14000</v>
      </c>
    </row>
    <row r="27" spans="1:20" ht="19.2" customHeight="1" x14ac:dyDescent="0.4">
      <c r="B27" s="8">
        <f t="shared" si="0"/>
        <v>18</v>
      </c>
      <c r="C27" s="12" t="s">
        <v>136</v>
      </c>
      <c r="D27" s="9" t="s">
        <v>135</v>
      </c>
      <c r="E27" s="11">
        <v>2580</v>
      </c>
    </row>
    <row r="28" spans="1:20" ht="18.600000000000001" customHeight="1" x14ac:dyDescent="0.4">
      <c r="B28" s="8">
        <f t="shared" si="0"/>
        <v>19</v>
      </c>
      <c r="C28" s="9" t="s">
        <v>21</v>
      </c>
      <c r="D28" s="9" t="s">
        <v>22</v>
      </c>
      <c r="E28" s="13">
        <v>250</v>
      </c>
    </row>
    <row r="29" spans="1:20" ht="18" customHeight="1" x14ac:dyDescent="0.4">
      <c r="B29" s="8">
        <f t="shared" si="0"/>
        <v>20</v>
      </c>
      <c r="C29" s="9" t="s">
        <v>23</v>
      </c>
      <c r="D29" s="9" t="s">
        <v>195</v>
      </c>
      <c r="E29" s="11">
        <v>160</v>
      </c>
    </row>
    <row r="30" spans="1:20" ht="38.4" customHeight="1" x14ac:dyDescent="0.4">
      <c r="B30" s="8">
        <f t="shared" si="0"/>
        <v>21</v>
      </c>
      <c r="C30" s="12" t="s">
        <v>249</v>
      </c>
      <c r="D30" s="9" t="s">
        <v>220</v>
      </c>
      <c r="E30" s="11">
        <v>73937.320000000007</v>
      </c>
    </row>
    <row r="31" spans="1:20" ht="21" customHeight="1" x14ac:dyDescent="0.4">
      <c r="B31" s="8">
        <f t="shared" si="0"/>
        <v>22</v>
      </c>
      <c r="C31" s="9" t="s">
        <v>165</v>
      </c>
      <c r="D31" s="9" t="s">
        <v>164</v>
      </c>
      <c r="E31" s="13">
        <v>5000</v>
      </c>
    </row>
    <row r="32" spans="1:20" ht="21" customHeight="1" x14ac:dyDescent="0.4">
      <c r="B32" s="8">
        <f t="shared" si="0"/>
        <v>23</v>
      </c>
      <c r="C32" s="12" t="s">
        <v>24</v>
      </c>
      <c r="D32" s="9" t="s">
        <v>25</v>
      </c>
      <c r="E32" s="26">
        <v>2200</v>
      </c>
    </row>
    <row r="33" spans="2:8" ht="50.4" x14ac:dyDescent="0.4">
      <c r="B33" s="8">
        <f t="shared" si="0"/>
        <v>24</v>
      </c>
      <c r="C33" s="16" t="s">
        <v>226</v>
      </c>
      <c r="D33" s="9" t="s">
        <v>225</v>
      </c>
      <c r="E33" s="11">
        <v>0</v>
      </c>
    </row>
    <row r="34" spans="2:8" ht="36" customHeight="1" x14ac:dyDescent="0.4">
      <c r="B34" s="8">
        <f t="shared" si="0"/>
        <v>25</v>
      </c>
      <c r="C34" s="12" t="s">
        <v>205</v>
      </c>
      <c r="D34" s="9" t="s">
        <v>206</v>
      </c>
      <c r="E34" s="13">
        <v>50838.75</v>
      </c>
      <c r="G34" s="17"/>
    </row>
    <row r="35" spans="2:8" x14ac:dyDescent="0.4">
      <c r="B35" s="8">
        <f t="shared" si="0"/>
        <v>26</v>
      </c>
      <c r="C35" s="12" t="s">
        <v>218</v>
      </c>
      <c r="D35" s="9" t="s">
        <v>219</v>
      </c>
      <c r="E35" s="11">
        <v>0</v>
      </c>
      <c r="G35" s="17"/>
    </row>
    <row r="36" spans="2:8" ht="20.399999999999999" customHeight="1" x14ac:dyDescent="0.4">
      <c r="B36" s="8">
        <f t="shared" si="0"/>
        <v>27</v>
      </c>
      <c r="C36" s="12" t="s">
        <v>236</v>
      </c>
      <c r="D36" s="9" t="s">
        <v>237</v>
      </c>
      <c r="E36" s="11">
        <v>1901</v>
      </c>
      <c r="G36" s="17"/>
    </row>
    <row r="37" spans="2:8" ht="19.2" customHeight="1" x14ac:dyDescent="0.4">
      <c r="B37" s="8">
        <f t="shared" si="0"/>
        <v>28</v>
      </c>
      <c r="C37" s="9" t="s">
        <v>203</v>
      </c>
      <c r="D37" s="9" t="s">
        <v>204</v>
      </c>
      <c r="E37" s="11">
        <v>50</v>
      </c>
      <c r="G37" s="17"/>
    </row>
    <row r="38" spans="2:8" ht="20.399999999999999" customHeight="1" x14ac:dyDescent="0.4">
      <c r="B38" s="8">
        <f t="shared" si="0"/>
        <v>29</v>
      </c>
      <c r="C38" s="12" t="s">
        <v>213</v>
      </c>
      <c r="D38" s="12" t="s">
        <v>214</v>
      </c>
      <c r="E38" s="13">
        <f>E39+E40+E41</f>
        <v>362339.55999999994</v>
      </c>
    </row>
    <row r="39" spans="2:8" ht="21.6" customHeight="1" x14ac:dyDescent="0.4">
      <c r="B39" s="8">
        <f t="shared" si="0"/>
        <v>30</v>
      </c>
      <c r="C39" s="12" t="s">
        <v>207</v>
      </c>
      <c r="D39" s="9" t="s">
        <v>208</v>
      </c>
      <c r="E39" s="11">
        <v>323978.15999999997</v>
      </c>
    </row>
    <row r="40" spans="2:8" ht="19.2" customHeight="1" x14ac:dyDescent="0.4">
      <c r="B40" s="8">
        <f t="shared" si="0"/>
        <v>31</v>
      </c>
      <c r="C40" s="9" t="s">
        <v>209</v>
      </c>
      <c r="D40" s="9" t="s">
        <v>210</v>
      </c>
      <c r="E40" s="26">
        <v>2856.93</v>
      </c>
    </row>
    <row r="41" spans="2:8" ht="16.8" customHeight="1" x14ac:dyDescent="0.4">
      <c r="B41" s="8">
        <f t="shared" si="0"/>
        <v>32</v>
      </c>
      <c r="C41" s="9" t="s">
        <v>211</v>
      </c>
      <c r="D41" s="9" t="s">
        <v>212</v>
      </c>
      <c r="E41" s="11">
        <v>35504.47</v>
      </c>
    </row>
    <row r="42" spans="2:8" ht="17.25" customHeight="1" x14ac:dyDescent="0.4">
      <c r="B42" s="8">
        <f t="shared" si="0"/>
        <v>33</v>
      </c>
      <c r="C42" s="18" t="s">
        <v>26</v>
      </c>
      <c r="D42" s="9"/>
      <c r="E42" s="19">
        <f>E10+E11+E12+E13+E25+E26+E27+E28+E29+E31+E32+E33+E34+E37+E38+E30+E35+E36</f>
        <v>909272.62999999989</v>
      </c>
      <c r="G42" s="20"/>
    </row>
    <row r="43" spans="2:8" ht="16.5" customHeight="1" x14ac:dyDescent="0.4">
      <c r="B43" s="8">
        <f t="shared" si="0"/>
        <v>34</v>
      </c>
      <c r="C43" s="18" t="s">
        <v>240</v>
      </c>
      <c r="D43" s="18"/>
      <c r="E43" s="19">
        <v>5589.22</v>
      </c>
      <c r="G43" s="17"/>
      <c r="H43" s="17">
        <f>E42+E43</f>
        <v>914861.84999999986</v>
      </c>
    </row>
    <row r="44" spans="2:8" x14ac:dyDescent="0.4">
      <c r="B44" s="8">
        <f t="shared" si="0"/>
        <v>35</v>
      </c>
      <c r="C44" s="18" t="s">
        <v>140</v>
      </c>
      <c r="D44" s="9"/>
      <c r="E44" s="22">
        <f>E57+O209+E63+E82+E85+E88+E146+E156+E224+E233+E237+E239+E242+E259</f>
        <v>914861.85</v>
      </c>
      <c r="G44" s="21"/>
    </row>
    <row r="45" spans="2:8" x14ac:dyDescent="0.4">
      <c r="B45" s="8">
        <f t="shared" si="0"/>
        <v>36</v>
      </c>
      <c r="C45" s="18" t="s">
        <v>30</v>
      </c>
      <c r="D45" s="18">
        <v>10</v>
      </c>
      <c r="E45" s="22">
        <f>E59+E66+E70+E160+E166+E171+E176+E182+E187+E192+E198+E203+E207+E226</f>
        <v>209802.58000000002</v>
      </c>
      <c r="G45" s="17"/>
    </row>
    <row r="46" spans="2:8" x14ac:dyDescent="0.4">
      <c r="B46" s="8">
        <f t="shared" si="0"/>
        <v>37</v>
      </c>
      <c r="C46" s="18" t="s">
        <v>31</v>
      </c>
      <c r="D46" s="18">
        <v>20</v>
      </c>
      <c r="E46" s="22">
        <f>E60+E67+E71+E74+E77+E79+E84+E87+E91+E96+E100+E104+E109+E114+E119+E125+E129+E133+E137+E161+E167+E172+E177+E183+E188+E193+E199+E204+E208+E227+E244+E147</f>
        <v>107926</v>
      </c>
      <c r="G46" s="17"/>
    </row>
    <row r="47" spans="2:8" x14ac:dyDescent="0.4">
      <c r="B47" s="8">
        <f t="shared" si="0"/>
        <v>38</v>
      </c>
      <c r="C47" s="18" t="s">
        <v>143</v>
      </c>
      <c r="D47" s="18">
        <v>30</v>
      </c>
      <c r="E47" s="22">
        <f>E257</f>
        <v>7857.9</v>
      </c>
    </row>
    <row r="48" spans="2:8" x14ac:dyDescent="0.4">
      <c r="B48" s="8">
        <f t="shared" si="0"/>
        <v>39</v>
      </c>
      <c r="C48" s="18" t="s">
        <v>216</v>
      </c>
      <c r="D48" s="18">
        <v>50</v>
      </c>
      <c r="E48" s="22">
        <f>E81</f>
        <v>1200</v>
      </c>
    </row>
    <row r="49" spans="2:8" x14ac:dyDescent="0.4">
      <c r="B49" s="8">
        <f t="shared" si="0"/>
        <v>40</v>
      </c>
      <c r="C49" s="23" t="s">
        <v>112</v>
      </c>
      <c r="D49" s="24" t="s">
        <v>128</v>
      </c>
      <c r="E49" s="22">
        <f>E228</f>
        <v>2200</v>
      </c>
    </row>
    <row r="50" spans="2:8" x14ac:dyDescent="0.4">
      <c r="B50" s="8">
        <f t="shared" si="0"/>
        <v>41</v>
      </c>
      <c r="C50" s="23" t="s">
        <v>112</v>
      </c>
      <c r="D50" s="24" t="s">
        <v>129</v>
      </c>
      <c r="E50" s="22">
        <f>E149</f>
        <v>7171.23</v>
      </c>
      <c r="H50" s="17"/>
    </row>
    <row r="51" spans="2:8" x14ac:dyDescent="0.4">
      <c r="B51" s="8">
        <f t="shared" si="0"/>
        <v>42</v>
      </c>
      <c r="C51" s="18" t="s">
        <v>124</v>
      </c>
      <c r="D51" s="24" t="s">
        <v>127</v>
      </c>
      <c r="E51" s="22">
        <f>E75+E234+E240</f>
        <v>18298.349999999999</v>
      </c>
    </row>
    <row r="52" spans="2:8" x14ac:dyDescent="0.4">
      <c r="B52" s="8">
        <f t="shared" si="0"/>
        <v>43</v>
      </c>
      <c r="C52" s="18" t="s">
        <v>62</v>
      </c>
      <c r="D52" s="18">
        <v>57</v>
      </c>
      <c r="E52" s="22">
        <f>E92+E97+E101+E105+E110+E115+E120+E126+E130+E134+E139</f>
        <v>18294</v>
      </c>
    </row>
    <row r="53" spans="2:8" x14ac:dyDescent="0.4">
      <c r="B53" s="8">
        <f t="shared" si="0"/>
        <v>44</v>
      </c>
      <c r="C53" s="18" t="s">
        <v>90</v>
      </c>
      <c r="D53" s="18">
        <v>59</v>
      </c>
      <c r="E53" s="22">
        <f>E61+E162+E168+E178+E194+E211+E229+E93+E98+E102+E106+E111+E116+E121+E127+E135+E213+E216+E218+E220</f>
        <v>29349</v>
      </c>
    </row>
    <row r="54" spans="2:8" x14ac:dyDescent="0.4">
      <c r="B54" s="8">
        <f t="shared" si="0"/>
        <v>45</v>
      </c>
      <c r="C54" s="18" t="s">
        <v>32</v>
      </c>
      <c r="D54" s="18">
        <v>70</v>
      </c>
      <c r="E54" s="22">
        <f>E62+E80+E94+E173+E221+E230+E235+E241+E245+E72+E107+E117+E122+E131+E163+E184+E189+E195+E200+E68+E179+E112</f>
        <v>70625.5</v>
      </c>
      <c r="G54" s="17"/>
    </row>
    <row r="55" spans="2:8" x14ac:dyDescent="0.4">
      <c r="B55" s="8">
        <f t="shared" si="0"/>
        <v>46</v>
      </c>
      <c r="C55" s="18" t="s">
        <v>138</v>
      </c>
      <c r="D55" s="18">
        <v>58</v>
      </c>
      <c r="E55" s="22">
        <f>E140+E141+E142+E143+E144+E145+E150+E151+E152+E153+E154+E155+E222+E231+E232+E238+E246+E247+E248+E249+E250+E251+E252+E253+E254+E255+E260+E223+E236+E123+E256</f>
        <v>435099.77999999997</v>
      </c>
    </row>
    <row r="56" spans="2:8" x14ac:dyDescent="0.4">
      <c r="B56" s="8">
        <f t="shared" si="0"/>
        <v>47</v>
      </c>
      <c r="C56" s="18" t="s">
        <v>202</v>
      </c>
      <c r="D56" s="18">
        <v>81</v>
      </c>
      <c r="E56" s="22">
        <f>E258</f>
        <v>7037.51</v>
      </c>
    </row>
    <row r="57" spans="2:8" x14ac:dyDescent="0.4">
      <c r="B57" s="8">
        <f t="shared" si="0"/>
        <v>48</v>
      </c>
      <c r="C57" s="18" t="s">
        <v>27</v>
      </c>
      <c r="D57" s="18" t="s">
        <v>28</v>
      </c>
      <c r="E57" s="25">
        <f>E58</f>
        <v>50827.16</v>
      </c>
    </row>
    <row r="58" spans="2:8" x14ac:dyDescent="0.4">
      <c r="B58" s="8">
        <f t="shared" si="0"/>
        <v>49</v>
      </c>
      <c r="C58" s="18" t="s">
        <v>29</v>
      </c>
      <c r="D58" s="18" t="s">
        <v>28</v>
      </c>
      <c r="E58" s="25">
        <f>E59+E60+E61+E62</f>
        <v>50827.16</v>
      </c>
    </row>
    <row r="59" spans="2:8" x14ac:dyDescent="0.4">
      <c r="B59" s="8">
        <f t="shared" si="0"/>
        <v>50</v>
      </c>
      <c r="C59" s="9" t="s">
        <v>30</v>
      </c>
      <c r="D59" s="9" t="s">
        <v>190</v>
      </c>
      <c r="E59" s="13">
        <v>38657.160000000003</v>
      </c>
    </row>
    <row r="60" spans="2:8" x14ac:dyDescent="0.4">
      <c r="B60" s="8">
        <f t="shared" si="0"/>
        <v>51</v>
      </c>
      <c r="C60" s="9" t="s">
        <v>31</v>
      </c>
      <c r="D60" s="9" t="s">
        <v>189</v>
      </c>
      <c r="E60" s="66">
        <v>5800</v>
      </c>
    </row>
    <row r="61" spans="2:8" ht="15.6" customHeight="1" x14ac:dyDescent="0.4">
      <c r="B61" s="8">
        <f t="shared" si="0"/>
        <v>52</v>
      </c>
      <c r="C61" s="12" t="s">
        <v>153</v>
      </c>
      <c r="D61" s="9" t="s">
        <v>191</v>
      </c>
      <c r="E61" s="13">
        <v>270</v>
      </c>
    </row>
    <row r="62" spans="2:8" x14ac:dyDescent="0.4">
      <c r="B62" s="8">
        <f t="shared" si="0"/>
        <v>53</v>
      </c>
      <c r="C62" s="9" t="s">
        <v>32</v>
      </c>
      <c r="D62" s="9" t="s">
        <v>192</v>
      </c>
      <c r="E62" s="13">
        <v>6100</v>
      </c>
    </row>
    <row r="63" spans="2:8" ht="20.25" customHeight="1" x14ac:dyDescent="0.4">
      <c r="B63" s="8">
        <f t="shared" si="0"/>
        <v>54</v>
      </c>
      <c r="C63" s="23" t="s">
        <v>33</v>
      </c>
      <c r="D63" s="18" t="s">
        <v>34</v>
      </c>
      <c r="E63" s="22">
        <f>E64+E69+E73+E76+E78+E81</f>
        <v>15583.59</v>
      </c>
      <c r="G63" s="17"/>
    </row>
    <row r="64" spans="2:8" x14ac:dyDescent="0.4">
      <c r="B64" s="8">
        <f t="shared" si="0"/>
        <v>55</v>
      </c>
      <c r="C64" s="23" t="s">
        <v>35</v>
      </c>
      <c r="D64" s="18" t="s">
        <v>36</v>
      </c>
      <c r="E64" s="22">
        <f>E65</f>
        <v>5084.8</v>
      </c>
    </row>
    <row r="65" spans="2:5" ht="15.75" customHeight="1" x14ac:dyDescent="0.4">
      <c r="B65" s="8">
        <f t="shared" si="0"/>
        <v>56</v>
      </c>
      <c r="C65" s="12" t="s">
        <v>37</v>
      </c>
      <c r="D65" s="9" t="s">
        <v>38</v>
      </c>
      <c r="E65" s="26">
        <f>E66+E67+E68</f>
        <v>5084.8</v>
      </c>
    </row>
    <row r="66" spans="2:5" x14ac:dyDescent="0.4">
      <c r="B66" s="8">
        <f t="shared" si="0"/>
        <v>57</v>
      </c>
      <c r="C66" s="9" t="s">
        <v>39</v>
      </c>
      <c r="D66" s="9" t="s">
        <v>40</v>
      </c>
      <c r="E66" s="11">
        <v>4584.8</v>
      </c>
    </row>
    <row r="67" spans="2:5" x14ac:dyDescent="0.4">
      <c r="B67" s="8">
        <f t="shared" si="0"/>
        <v>58</v>
      </c>
      <c r="C67" s="9" t="s">
        <v>31</v>
      </c>
      <c r="D67" s="9" t="s">
        <v>41</v>
      </c>
      <c r="E67" s="11">
        <v>500</v>
      </c>
    </row>
    <row r="68" spans="2:5" x14ac:dyDescent="0.4">
      <c r="B68" s="8">
        <f t="shared" si="0"/>
        <v>59</v>
      </c>
      <c r="C68" s="9" t="s">
        <v>32</v>
      </c>
      <c r="D68" s="9" t="s">
        <v>46</v>
      </c>
      <c r="E68" s="26">
        <v>0</v>
      </c>
    </row>
    <row r="69" spans="2:5" x14ac:dyDescent="0.4">
      <c r="B69" s="8">
        <f t="shared" si="0"/>
        <v>60</v>
      </c>
      <c r="C69" s="18" t="s">
        <v>42</v>
      </c>
      <c r="D69" s="18" t="s">
        <v>36</v>
      </c>
      <c r="E69" s="22">
        <f>E70+E71+E72</f>
        <v>4186.79</v>
      </c>
    </row>
    <row r="70" spans="2:5" x14ac:dyDescent="0.4">
      <c r="B70" s="8">
        <f t="shared" si="0"/>
        <v>61</v>
      </c>
      <c r="C70" s="9" t="s">
        <v>39</v>
      </c>
      <c r="D70" s="9" t="s">
        <v>43</v>
      </c>
      <c r="E70" s="11">
        <v>2836.79</v>
      </c>
    </row>
    <row r="71" spans="2:5" x14ac:dyDescent="0.4">
      <c r="B71" s="8">
        <f t="shared" si="0"/>
        <v>62</v>
      </c>
      <c r="C71" s="9" t="s">
        <v>44</v>
      </c>
      <c r="D71" s="9" t="s">
        <v>45</v>
      </c>
      <c r="E71" s="26">
        <v>1350</v>
      </c>
    </row>
    <row r="72" spans="2:5" x14ac:dyDescent="0.4">
      <c r="B72" s="8">
        <f t="shared" si="0"/>
        <v>63</v>
      </c>
      <c r="C72" s="9" t="s">
        <v>32</v>
      </c>
      <c r="D72" s="9" t="s">
        <v>46</v>
      </c>
      <c r="E72" s="11">
        <v>0</v>
      </c>
    </row>
    <row r="73" spans="2:5" x14ac:dyDescent="0.4">
      <c r="B73" s="8">
        <f t="shared" si="0"/>
        <v>64</v>
      </c>
      <c r="C73" s="18" t="s">
        <v>47</v>
      </c>
      <c r="D73" s="18" t="s">
        <v>36</v>
      </c>
      <c r="E73" s="22">
        <f>E74+E75</f>
        <v>5030</v>
      </c>
    </row>
    <row r="74" spans="2:5" ht="20.25" customHeight="1" x14ac:dyDescent="0.4">
      <c r="B74" s="8">
        <f t="shared" si="0"/>
        <v>65</v>
      </c>
      <c r="C74" s="9" t="s">
        <v>31</v>
      </c>
      <c r="D74" s="9" t="s">
        <v>45</v>
      </c>
      <c r="E74" s="13">
        <v>5000</v>
      </c>
    </row>
    <row r="75" spans="2:5" x14ac:dyDescent="0.4">
      <c r="B75" s="8">
        <f t="shared" si="0"/>
        <v>66</v>
      </c>
      <c r="C75" s="9" t="s">
        <v>121</v>
      </c>
      <c r="D75" s="9" t="s">
        <v>125</v>
      </c>
      <c r="E75" s="13">
        <v>30</v>
      </c>
    </row>
    <row r="76" spans="2:5" x14ac:dyDescent="0.4">
      <c r="B76" s="8">
        <f t="shared" si="0"/>
        <v>67</v>
      </c>
      <c r="C76" s="18" t="s">
        <v>132</v>
      </c>
      <c r="D76" s="18" t="s">
        <v>34</v>
      </c>
      <c r="E76" s="25">
        <f>E77</f>
        <v>22</v>
      </c>
    </row>
    <row r="77" spans="2:5" x14ac:dyDescent="0.4">
      <c r="B77" s="8">
        <f t="shared" si="0"/>
        <v>68</v>
      </c>
      <c r="C77" s="9" t="s">
        <v>44</v>
      </c>
      <c r="D77" s="9" t="s">
        <v>45</v>
      </c>
      <c r="E77" s="13">
        <v>22</v>
      </c>
    </row>
    <row r="78" spans="2:5" x14ac:dyDescent="0.4">
      <c r="B78" s="8">
        <f t="shared" si="0"/>
        <v>69</v>
      </c>
      <c r="C78" s="18" t="s">
        <v>148</v>
      </c>
      <c r="D78" s="18" t="s">
        <v>34</v>
      </c>
      <c r="E78" s="25">
        <f>E79+E80</f>
        <v>60</v>
      </c>
    </row>
    <row r="79" spans="2:5" x14ac:dyDescent="0.4">
      <c r="B79" s="8">
        <f t="shared" si="0"/>
        <v>70</v>
      </c>
      <c r="C79" s="9" t="s">
        <v>44</v>
      </c>
      <c r="D79" s="9" t="s">
        <v>45</v>
      </c>
      <c r="E79" s="13">
        <v>60</v>
      </c>
    </row>
    <row r="80" spans="2:5" x14ac:dyDescent="0.4">
      <c r="B80" s="8">
        <f t="shared" si="0"/>
        <v>71</v>
      </c>
      <c r="C80" s="9" t="s">
        <v>32</v>
      </c>
      <c r="D80" s="9" t="s">
        <v>46</v>
      </c>
      <c r="E80" s="27">
        <v>0</v>
      </c>
    </row>
    <row r="81" spans="2:11" ht="20.399999999999999" customHeight="1" x14ac:dyDescent="0.4">
      <c r="B81" s="8">
        <f t="shared" si="0"/>
        <v>72</v>
      </c>
      <c r="C81" s="18" t="s">
        <v>216</v>
      </c>
      <c r="D81" s="18" t="s">
        <v>34</v>
      </c>
      <c r="E81" s="25">
        <v>1200</v>
      </c>
    </row>
    <row r="82" spans="2:11" ht="19.2" customHeight="1" x14ac:dyDescent="0.4">
      <c r="B82" s="8">
        <f t="shared" si="0"/>
        <v>73</v>
      </c>
      <c r="C82" s="18" t="s">
        <v>48</v>
      </c>
      <c r="D82" s="18" t="s">
        <v>49</v>
      </c>
      <c r="E82" s="25">
        <f>E83</f>
        <v>400</v>
      </c>
    </row>
    <row r="83" spans="2:11" x14ac:dyDescent="0.4">
      <c r="B83" s="8">
        <f t="shared" si="0"/>
        <v>74</v>
      </c>
      <c r="C83" s="18" t="s">
        <v>50</v>
      </c>
      <c r="D83" s="18" t="s">
        <v>49</v>
      </c>
      <c r="E83" s="25">
        <f>E84</f>
        <v>400</v>
      </c>
    </row>
    <row r="84" spans="2:11" ht="19.8" customHeight="1" x14ac:dyDescent="0.4">
      <c r="B84" s="8">
        <f t="shared" si="0"/>
        <v>75</v>
      </c>
      <c r="C84" s="9" t="s">
        <v>31</v>
      </c>
      <c r="D84" s="9" t="s">
        <v>51</v>
      </c>
      <c r="E84" s="13">
        <v>400</v>
      </c>
    </row>
    <row r="85" spans="2:11" ht="33.6" x14ac:dyDescent="0.4">
      <c r="B85" s="8">
        <f t="shared" si="0"/>
        <v>76</v>
      </c>
      <c r="C85" s="23" t="s">
        <v>107</v>
      </c>
      <c r="D85" s="18" t="s">
        <v>52</v>
      </c>
      <c r="E85" s="25">
        <f>E86</f>
        <v>40</v>
      </c>
    </row>
    <row r="86" spans="2:11" x14ac:dyDescent="0.4">
      <c r="B86" s="8">
        <f t="shared" ref="B86:B91" si="1">B85+1</f>
        <v>77</v>
      </c>
      <c r="C86" s="23" t="s">
        <v>53</v>
      </c>
      <c r="D86" s="18" t="s">
        <v>52</v>
      </c>
      <c r="E86" s="25">
        <f>E87</f>
        <v>40</v>
      </c>
    </row>
    <row r="87" spans="2:11" ht="19.2" customHeight="1" x14ac:dyDescent="0.4">
      <c r="B87" s="8">
        <f t="shared" si="1"/>
        <v>78</v>
      </c>
      <c r="C87" s="9" t="s">
        <v>31</v>
      </c>
      <c r="D87" s="9" t="s">
        <v>54</v>
      </c>
      <c r="E87" s="13">
        <v>40</v>
      </c>
      <c r="G87" s="17"/>
      <c r="H87" s="17"/>
      <c r="I87" s="17"/>
      <c r="J87" s="17"/>
    </row>
    <row r="88" spans="2:11" ht="19.2" customHeight="1" x14ac:dyDescent="0.4">
      <c r="B88" s="8">
        <f t="shared" si="1"/>
        <v>79</v>
      </c>
      <c r="C88" s="18" t="s">
        <v>55</v>
      </c>
      <c r="D88" s="18" t="s">
        <v>56</v>
      </c>
      <c r="E88" s="25">
        <f>E89+E138+E140+E141+E142+E143+E144+E145</f>
        <v>69299.02</v>
      </c>
      <c r="F88" s="29"/>
      <c r="G88" s="29"/>
      <c r="H88" s="29"/>
      <c r="I88" s="29"/>
      <c r="J88" s="29"/>
      <c r="K88" s="29"/>
    </row>
    <row r="89" spans="2:11" ht="20.399999999999999" customHeight="1" x14ac:dyDescent="0.4">
      <c r="B89" s="8">
        <f t="shared" si="1"/>
        <v>80</v>
      </c>
      <c r="C89" s="18" t="s">
        <v>122</v>
      </c>
      <c r="D89" s="18" t="s">
        <v>56</v>
      </c>
      <c r="E89" s="25">
        <f>E90+E95+E99+E103+E108+E113+E118+E124+E128+E132+E136</f>
        <v>16638</v>
      </c>
      <c r="F89" s="29"/>
      <c r="G89" s="29"/>
      <c r="H89" s="29"/>
      <c r="I89" s="29"/>
      <c r="J89" s="29"/>
      <c r="K89" s="29"/>
    </row>
    <row r="90" spans="2:11" ht="18.600000000000001" customHeight="1" x14ac:dyDescent="0.4">
      <c r="B90" s="8">
        <f t="shared" si="1"/>
        <v>81</v>
      </c>
      <c r="C90" s="23" t="s">
        <v>115</v>
      </c>
      <c r="D90" s="18" t="s">
        <v>57</v>
      </c>
      <c r="E90" s="25">
        <f>E91+E92+E94+E93</f>
        <v>2182</v>
      </c>
      <c r="F90" s="29"/>
      <c r="G90" s="30"/>
      <c r="H90" s="29"/>
      <c r="I90" s="29"/>
      <c r="J90" s="29"/>
      <c r="K90" s="29"/>
    </row>
    <row r="91" spans="2:11" x14ac:dyDescent="0.4">
      <c r="B91" s="8">
        <f t="shared" si="1"/>
        <v>82</v>
      </c>
      <c r="C91" s="9" t="s">
        <v>31</v>
      </c>
      <c r="D91" s="9" t="s">
        <v>58</v>
      </c>
      <c r="E91" s="13">
        <v>930</v>
      </c>
      <c r="F91" s="29"/>
      <c r="G91" s="30"/>
      <c r="H91" s="30"/>
      <c r="I91" s="30"/>
      <c r="J91" s="29"/>
      <c r="K91" s="29"/>
    </row>
    <row r="92" spans="2:11" x14ac:dyDescent="0.4">
      <c r="B92" s="8">
        <f t="shared" ref="B92:B168" si="2">B91+1</f>
        <v>83</v>
      </c>
      <c r="C92" s="9" t="s">
        <v>141</v>
      </c>
      <c r="D92" s="31" t="s">
        <v>63</v>
      </c>
      <c r="E92" s="13">
        <v>1148</v>
      </c>
      <c r="F92" s="29"/>
      <c r="G92" s="29"/>
      <c r="H92" s="29"/>
      <c r="I92" s="29"/>
      <c r="J92" s="29"/>
      <c r="K92" s="29"/>
    </row>
    <row r="93" spans="2:11" x14ac:dyDescent="0.4">
      <c r="B93" s="8">
        <f t="shared" si="2"/>
        <v>84</v>
      </c>
      <c r="C93" s="9" t="s">
        <v>221</v>
      </c>
      <c r="D93" s="31" t="s">
        <v>222</v>
      </c>
      <c r="E93" s="13">
        <v>104</v>
      </c>
      <c r="F93" s="29"/>
      <c r="G93" s="29"/>
      <c r="H93" s="29"/>
      <c r="I93" s="29"/>
      <c r="J93" s="29"/>
      <c r="K93" s="29"/>
    </row>
    <row r="94" spans="2:11" x14ac:dyDescent="0.4">
      <c r="B94" s="8">
        <f t="shared" si="2"/>
        <v>85</v>
      </c>
      <c r="C94" s="9" t="s">
        <v>32</v>
      </c>
      <c r="D94" s="9" t="s">
        <v>110</v>
      </c>
      <c r="E94" s="27">
        <v>0</v>
      </c>
      <c r="F94" s="29"/>
      <c r="G94" s="30"/>
      <c r="H94" s="30"/>
      <c r="I94" s="30"/>
      <c r="J94" s="29"/>
      <c r="K94" s="29"/>
    </row>
    <row r="95" spans="2:11" ht="36" customHeight="1" x14ac:dyDescent="0.4">
      <c r="B95" s="8">
        <f t="shared" si="2"/>
        <v>86</v>
      </c>
      <c r="C95" s="23" t="s">
        <v>114</v>
      </c>
      <c r="D95" s="18" t="s">
        <v>56</v>
      </c>
      <c r="E95" s="25">
        <f>E96+E97+E98</f>
        <v>1625</v>
      </c>
      <c r="F95" s="29"/>
      <c r="G95" s="29"/>
      <c r="H95" s="29"/>
      <c r="I95" s="29"/>
      <c r="J95" s="29"/>
      <c r="K95" s="29"/>
    </row>
    <row r="96" spans="2:11" x14ac:dyDescent="0.4">
      <c r="B96" s="8">
        <f t="shared" si="2"/>
        <v>87</v>
      </c>
      <c r="C96" s="9" t="s">
        <v>59</v>
      </c>
      <c r="D96" s="9" t="s">
        <v>58</v>
      </c>
      <c r="E96" s="13">
        <v>720</v>
      </c>
      <c r="F96" s="29"/>
      <c r="G96" s="29"/>
      <c r="H96" s="29"/>
      <c r="I96" s="29"/>
      <c r="J96" s="29"/>
      <c r="K96" s="29"/>
    </row>
    <row r="97" spans="2:11" ht="18.600000000000001" customHeight="1" x14ac:dyDescent="0.4">
      <c r="B97" s="8">
        <f t="shared" si="2"/>
        <v>88</v>
      </c>
      <c r="C97" s="9" t="s">
        <v>141</v>
      </c>
      <c r="D97" s="31" t="s">
        <v>63</v>
      </c>
      <c r="E97" s="13">
        <v>815</v>
      </c>
      <c r="F97" s="29"/>
      <c r="G97" s="29"/>
      <c r="H97" s="29"/>
      <c r="I97" s="29"/>
      <c r="J97" s="29"/>
      <c r="K97" s="29"/>
    </row>
    <row r="98" spans="2:11" x14ac:dyDescent="0.4">
      <c r="B98" s="8">
        <f t="shared" si="2"/>
        <v>89</v>
      </c>
      <c r="C98" s="9" t="s">
        <v>221</v>
      </c>
      <c r="D98" s="31" t="s">
        <v>222</v>
      </c>
      <c r="E98" s="13">
        <v>90</v>
      </c>
      <c r="F98" s="29"/>
      <c r="G98" s="29"/>
      <c r="H98" s="29"/>
      <c r="I98" s="29"/>
      <c r="J98" s="29"/>
      <c r="K98" s="29"/>
    </row>
    <row r="99" spans="2:11" ht="19.2" customHeight="1" x14ac:dyDescent="0.4">
      <c r="B99" s="8">
        <f t="shared" si="2"/>
        <v>90</v>
      </c>
      <c r="C99" s="23" t="s">
        <v>116</v>
      </c>
      <c r="D99" s="18" t="s">
        <v>56</v>
      </c>
      <c r="E99" s="25">
        <f>E100+E101+E102</f>
        <v>2348</v>
      </c>
      <c r="F99" s="29"/>
      <c r="G99" s="29"/>
      <c r="H99" s="29"/>
      <c r="I99" s="29"/>
      <c r="J99" s="29"/>
      <c r="K99" s="29"/>
    </row>
    <row r="100" spans="2:11" ht="19.2" customHeight="1" x14ac:dyDescent="0.4">
      <c r="B100" s="8">
        <f t="shared" si="2"/>
        <v>91</v>
      </c>
      <c r="C100" s="9" t="s">
        <v>31</v>
      </c>
      <c r="D100" s="9" t="s">
        <v>58</v>
      </c>
      <c r="E100" s="13">
        <v>1155</v>
      </c>
      <c r="F100" s="29"/>
      <c r="G100" s="29"/>
      <c r="H100" s="29"/>
      <c r="I100" s="29"/>
      <c r="J100" s="29"/>
      <c r="K100" s="29"/>
    </row>
    <row r="101" spans="2:11" x14ac:dyDescent="0.4">
      <c r="B101" s="8">
        <f t="shared" si="2"/>
        <v>92</v>
      </c>
      <c r="C101" s="9" t="s">
        <v>141</v>
      </c>
      <c r="D101" s="31" t="s">
        <v>63</v>
      </c>
      <c r="E101" s="13">
        <v>1003</v>
      </c>
      <c r="F101" s="29"/>
      <c r="G101" s="29"/>
      <c r="H101" s="29"/>
      <c r="I101" s="29"/>
      <c r="J101" s="29"/>
      <c r="K101" s="29"/>
    </row>
    <row r="102" spans="2:11" x14ac:dyDescent="0.4">
      <c r="B102" s="8">
        <f t="shared" si="2"/>
        <v>93</v>
      </c>
      <c r="C102" s="9" t="s">
        <v>221</v>
      </c>
      <c r="D102" s="31" t="s">
        <v>222</v>
      </c>
      <c r="E102" s="13">
        <v>190</v>
      </c>
      <c r="F102" s="29"/>
      <c r="G102" s="29"/>
      <c r="H102" s="29"/>
      <c r="I102" s="29"/>
      <c r="J102" s="29"/>
      <c r="K102" s="29"/>
    </row>
    <row r="103" spans="2:11" ht="19.8" customHeight="1" x14ac:dyDescent="0.4">
      <c r="B103" s="8">
        <f t="shared" si="2"/>
        <v>94</v>
      </c>
      <c r="C103" s="23" t="s">
        <v>158</v>
      </c>
      <c r="D103" s="18" t="s">
        <v>56</v>
      </c>
      <c r="E103" s="25">
        <f>E104+E105+E107+E106</f>
        <v>2505</v>
      </c>
      <c r="F103" s="29"/>
      <c r="G103" s="29"/>
      <c r="H103" s="29"/>
      <c r="I103" s="29"/>
      <c r="J103" s="29"/>
      <c r="K103" s="29"/>
    </row>
    <row r="104" spans="2:11" x14ac:dyDescent="0.4">
      <c r="B104" s="8">
        <f t="shared" si="2"/>
        <v>95</v>
      </c>
      <c r="C104" s="9" t="s">
        <v>31</v>
      </c>
      <c r="D104" s="9" t="s">
        <v>58</v>
      </c>
      <c r="E104" s="13">
        <v>1100</v>
      </c>
      <c r="F104" s="29"/>
      <c r="G104" s="29"/>
      <c r="H104" s="29"/>
      <c r="I104" s="29"/>
      <c r="J104" s="29"/>
      <c r="K104" s="29"/>
    </row>
    <row r="105" spans="2:11" x14ac:dyDescent="0.4">
      <c r="B105" s="8">
        <f t="shared" si="2"/>
        <v>96</v>
      </c>
      <c r="C105" s="9" t="s">
        <v>141</v>
      </c>
      <c r="D105" s="31" t="s">
        <v>63</v>
      </c>
      <c r="E105" s="13">
        <v>1200</v>
      </c>
      <c r="F105" s="29"/>
      <c r="G105" s="29"/>
      <c r="H105" s="29"/>
      <c r="I105" s="29"/>
      <c r="J105" s="29"/>
      <c r="K105" s="29"/>
    </row>
    <row r="106" spans="2:11" x14ac:dyDescent="0.4">
      <c r="B106" s="8">
        <f t="shared" si="2"/>
        <v>97</v>
      </c>
      <c r="C106" s="9" t="s">
        <v>221</v>
      </c>
      <c r="D106" s="31" t="s">
        <v>222</v>
      </c>
      <c r="E106" s="13">
        <v>55</v>
      </c>
      <c r="F106" s="29"/>
      <c r="G106" s="29"/>
      <c r="H106" s="29"/>
      <c r="I106" s="29"/>
      <c r="J106" s="29"/>
      <c r="K106" s="29"/>
    </row>
    <row r="107" spans="2:11" x14ac:dyDescent="0.4">
      <c r="B107" s="8">
        <f t="shared" si="2"/>
        <v>98</v>
      </c>
      <c r="C107" s="9" t="s">
        <v>32</v>
      </c>
      <c r="D107" s="9" t="s">
        <v>110</v>
      </c>
      <c r="E107" s="27">
        <v>150</v>
      </c>
      <c r="F107" s="29"/>
      <c r="G107" s="29"/>
      <c r="H107" s="29"/>
      <c r="I107" s="29"/>
      <c r="J107" s="29"/>
      <c r="K107" s="29"/>
    </row>
    <row r="108" spans="2:11" ht="18" customHeight="1" x14ac:dyDescent="0.4">
      <c r="B108" s="8">
        <f t="shared" si="2"/>
        <v>99</v>
      </c>
      <c r="C108" s="23" t="s">
        <v>60</v>
      </c>
      <c r="D108" s="18" t="s">
        <v>56</v>
      </c>
      <c r="E108" s="25">
        <f>E109+E110+E111+E112</f>
        <v>1846</v>
      </c>
    </row>
    <row r="109" spans="2:11" x14ac:dyDescent="0.4">
      <c r="B109" s="8">
        <f t="shared" si="2"/>
        <v>100</v>
      </c>
      <c r="C109" s="9" t="s">
        <v>31</v>
      </c>
      <c r="D109" s="9" t="s">
        <v>58</v>
      </c>
      <c r="E109" s="13">
        <v>800</v>
      </c>
      <c r="F109" s="29"/>
    </row>
    <row r="110" spans="2:11" ht="18.600000000000001" customHeight="1" x14ac:dyDescent="0.4">
      <c r="B110" s="8">
        <f t="shared" si="2"/>
        <v>101</v>
      </c>
      <c r="C110" s="9" t="s">
        <v>141</v>
      </c>
      <c r="D110" s="31" t="s">
        <v>63</v>
      </c>
      <c r="E110" s="13">
        <v>800</v>
      </c>
      <c r="F110" s="29"/>
    </row>
    <row r="111" spans="2:11" x14ac:dyDescent="0.4">
      <c r="B111" s="8">
        <f t="shared" si="2"/>
        <v>102</v>
      </c>
      <c r="C111" s="9" t="s">
        <v>221</v>
      </c>
      <c r="D111" s="31" t="s">
        <v>222</v>
      </c>
      <c r="E111" s="13">
        <v>180</v>
      </c>
      <c r="F111" s="29"/>
    </row>
    <row r="112" spans="2:11" x14ac:dyDescent="0.4">
      <c r="B112" s="8">
        <f t="shared" si="2"/>
        <v>103</v>
      </c>
      <c r="C112" s="9" t="s">
        <v>32</v>
      </c>
      <c r="D112" s="9" t="s">
        <v>110</v>
      </c>
      <c r="E112" s="13">
        <v>66</v>
      </c>
      <c r="F112" s="29"/>
    </row>
    <row r="113" spans="2:6" ht="19.2" customHeight="1" x14ac:dyDescent="0.4">
      <c r="B113" s="8">
        <f t="shared" si="2"/>
        <v>104</v>
      </c>
      <c r="C113" s="23" t="s">
        <v>117</v>
      </c>
      <c r="D113" s="18" t="s">
        <v>56</v>
      </c>
      <c r="E113" s="19">
        <f>E114+E115+E117+E116</f>
        <v>1100</v>
      </c>
      <c r="F113" s="29"/>
    </row>
    <row r="114" spans="2:6" x14ac:dyDescent="0.4">
      <c r="B114" s="8">
        <f t="shared" si="2"/>
        <v>105</v>
      </c>
      <c r="C114" s="9" t="s">
        <v>31</v>
      </c>
      <c r="D114" s="9" t="s">
        <v>58</v>
      </c>
      <c r="E114" s="11">
        <v>350</v>
      </c>
      <c r="F114" s="29"/>
    </row>
    <row r="115" spans="2:6" x14ac:dyDescent="0.4">
      <c r="B115" s="8">
        <f t="shared" si="2"/>
        <v>106</v>
      </c>
      <c r="C115" s="9" t="s">
        <v>141</v>
      </c>
      <c r="D115" s="31" t="s">
        <v>63</v>
      </c>
      <c r="E115" s="11">
        <v>300</v>
      </c>
      <c r="F115" s="29"/>
    </row>
    <row r="116" spans="2:6" ht="18.600000000000001" customHeight="1" x14ac:dyDescent="0.4">
      <c r="B116" s="8">
        <f t="shared" si="2"/>
        <v>107</v>
      </c>
      <c r="C116" s="9" t="s">
        <v>221</v>
      </c>
      <c r="D116" s="31" t="s">
        <v>222</v>
      </c>
      <c r="E116" s="11">
        <v>50</v>
      </c>
      <c r="F116" s="29"/>
    </row>
    <row r="117" spans="2:6" ht="19.2" customHeight="1" x14ac:dyDescent="0.4">
      <c r="B117" s="8">
        <f t="shared" si="2"/>
        <v>108</v>
      </c>
      <c r="C117" s="9" t="s">
        <v>32</v>
      </c>
      <c r="D117" s="9" t="s">
        <v>110</v>
      </c>
      <c r="E117" s="11">
        <v>400</v>
      </c>
      <c r="F117" s="29"/>
    </row>
    <row r="118" spans="2:6" x14ac:dyDescent="0.4">
      <c r="B118" s="8">
        <f t="shared" si="2"/>
        <v>109</v>
      </c>
      <c r="C118" s="32" t="s">
        <v>159</v>
      </c>
      <c r="D118" s="18" t="s">
        <v>56</v>
      </c>
      <c r="E118" s="22">
        <f>E119+E120+E122+E121+E123</f>
        <v>1826</v>
      </c>
      <c r="F118" s="29"/>
    </row>
    <row r="119" spans="2:6" x14ac:dyDescent="0.4">
      <c r="B119" s="8">
        <f t="shared" si="2"/>
        <v>110</v>
      </c>
      <c r="C119" s="9" t="s">
        <v>31</v>
      </c>
      <c r="D119" s="9" t="s">
        <v>58</v>
      </c>
      <c r="E119" s="11">
        <v>600</v>
      </c>
      <c r="F119" s="29"/>
    </row>
    <row r="120" spans="2:6" x14ac:dyDescent="0.4">
      <c r="B120" s="8">
        <f t="shared" si="2"/>
        <v>111</v>
      </c>
      <c r="C120" s="9" t="s">
        <v>141</v>
      </c>
      <c r="D120" s="31" t="s">
        <v>63</v>
      </c>
      <c r="E120" s="11">
        <v>800</v>
      </c>
    </row>
    <row r="121" spans="2:6" x14ac:dyDescent="0.4">
      <c r="B121" s="8">
        <f t="shared" si="2"/>
        <v>112</v>
      </c>
      <c r="C121" s="9" t="s">
        <v>221</v>
      </c>
      <c r="D121" s="31" t="s">
        <v>222</v>
      </c>
      <c r="E121" s="11">
        <v>110</v>
      </c>
    </row>
    <row r="122" spans="2:6" x14ac:dyDescent="0.4">
      <c r="B122" s="8">
        <f t="shared" si="2"/>
        <v>113</v>
      </c>
      <c r="C122" s="9" t="s">
        <v>32</v>
      </c>
      <c r="D122" s="9" t="s">
        <v>110</v>
      </c>
      <c r="E122" s="11">
        <v>0</v>
      </c>
    </row>
    <row r="123" spans="2:6" x14ac:dyDescent="0.4">
      <c r="B123" s="8">
        <f t="shared" si="2"/>
        <v>114</v>
      </c>
      <c r="C123" s="9" t="s">
        <v>255</v>
      </c>
      <c r="D123" s="9" t="s">
        <v>157</v>
      </c>
      <c r="E123" s="26">
        <v>316</v>
      </c>
    </row>
    <row r="124" spans="2:6" ht="33.6" x14ac:dyDescent="0.4">
      <c r="B124" s="8">
        <f t="shared" si="2"/>
        <v>115</v>
      </c>
      <c r="C124" s="33" t="s">
        <v>118</v>
      </c>
      <c r="D124" s="18" t="s">
        <v>56</v>
      </c>
      <c r="E124" s="22">
        <f>E125+E126+E127</f>
        <v>1410</v>
      </c>
    </row>
    <row r="125" spans="2:6" x14ac:dyDescent="0.4">
      <c r="B125" s="8">
        <f t="shared" si="2"/>
        <v>116</v>
      </c>
      <c r="C125" s="9" t="s">
        <v>31</v>
      </c>
      <c r="D125" s="9" t="s">
        <v>58</v>
      </c>
      <c r="E125" s="11">
        <v>600</v>
      </c>
      <c r="F125" s="29"/>
    </row>
    <row r="126" spans="2:6" x14ac:dyDescent="0.4">
      <c r="B126" s="8">
        <f t="shared" si="2"/>
        <v>117</v>
      </c>
      <c r="C126" s="9" t="s">
        <v>141</v>
      </c>
      <c r="D126" s="31" t="s">
        <v>63</v>
      </c>
      <c r="E126" s="11">
        <v>800</v>
      </c>
    </row>
    <row r="127" spans="2:6" x14ac:dyDescent="0.4">
      <c r="B127" s="8">
        <f t="shared" si="2"/>
        <v>118</v>
      </c>
      <c r="C127" s="9" t="s">
        <v>221</v>
      </c>
      <c r="D127" s="31" t="s">
        <v>222</v>
      </c>
      <c r="E127" s="11">
        <v>10</v>
      </c>
    </row>
    <row r="128" spans="2:6" ht="18.600000000000001" customHeight="1" x14ac:dyDescent="0.4">
      <c r="B128" s="8">
        <f t="shared" si="2"/>
        <v>119</v>
      </c>
      <c r="C128" s="32" t="s">
        <v>120</v>
      </c>
      <c r="D128" s="18" t="s">
        <v>56</v>
      </c>
      <c r="E128" s="22">
        <f>E129+E130+E131</f>
        <v>676</v>
      </c>
    </row>
    <row r="129" spans="2:6" x14ac:dyDescent="0.4">
      <c r="B129" s="8">
        <f t="shared" si="2"/>
        <v>120</v>
      </c>
      <c r="C129" s="9" t="s">
        <v>31</v>
      </c>
      <c r="D129" s="9" t="s">
        <v>58</v>
      </c>
      <c r="E129" s="11">
        <v>232</v>
      </c>
      <c r="F129" s="29"/>
    </row>
    <row r="130" spans="2:6" x14ac:dyDescent="0.4">
      <c r="B130" s="8">
        <f t="shared" si="2"/>
        <v>121</v>
      </c>
      <c r="C130" s="9" t="s">
        <v>141</v>
      </c>
      <c r="D130" s="31" t="s">
        <v>63</v>
      </c>
      <c r="E130" s="11">
        <v>405</v>
      </c>
    </row>
    <row r="131" spans="2:6" x14ac:dyDescent="0.4">
      <c r="B131" s="8">
        <f t="shared" si="2"/>
        <v>122</v>
      </c>
      <c r="C131" s="9" t="s">
        <v>32</v>
      </c>
      <c r="D131" s="9" t="s">
        <v>110</v>
      </c>
      <c r="E131" s="11">
        <v>39</v>
      </c>
    </row>
    <row r="132" spans="2:6" ht="18.600000000000001" customHeight="1" x14ac:dyDescent="0.4">
      <c r="B132" s="8">
        <f t="shared" si="2"/>
        <v>123</v>
      </c>
      <c r="C132" s="32" t="s">
        <v>119</v>
      </c>
      <c r="D132" s="18" t="s">
        <v>56</v>
      </c>
      <c r="E132" s="22">
        <f>E133+E134+E135</f>
        <v>930</v>
      </c>
    </row>
    <row r="133" spans="2:6" x14ac:dyDescent="0.4">
      <c r="B133" s="8">
        <f t="shared" si="2"/>
        <v>124</v>
      </c>
      <c r="C133" s="9" t="s">
        <v>31</v>
      </c>
      <c r="D133" s="9" t="s">
        <v>58</v>
      </c>
      <c r="E133" s="11">
        <v>370</v>
      </c>
      <c r="F133" s="29"/>
    </row>
    <row r="134" spans="2:6" x14ac:dyDescent="0.4">
      <c r="B134" s="8">
        <f t="shared" si="2"/>
        <v>125</v>
      </c>
      <c r="C134" s="9" t="s">
        <v>141</v>
      </c>
      <c r="D134" s="31" t="s">
        <v>63</v>
      </c>
      <c r="E134" s="11">
        <v>500</v>
      </c>
    </row>
    <row r="135" spans="2:6" x14ac:dyDescent="0.4">
      <c r="B135" s="8">
        <f t="shared" si="2"/>
        <v>126</v>
      </c>
      <c r="C135" s="9" t="s">
        <v>221</v>
      </c>
      <c r="D135" s="31" t="s">
        <v>222</v>
      </c>
      <c r="E135" s="11">
        <v>60</v>
      </c>
    </row>
    <row r="136" spans="2:6" ht="33.6" x14ac:dyDescent="0.4">
      <c r="B136" s="8">
        <f t="shared" si="2"/>
        <v>127</v>
      </c>
      <c r="C136" s="23" t="s">
        <v>61</v>
      </c>
      <c r="D136" s="18" t="s">
        <v>56</v>
      </c>
      <c r="E136" s="22">
        <f>E137</f>
        <v>190</v>
      </c>
    </row>
    <row r="137" spans="2:6" ht="18" customHeight="1" x14ac:dyDescent="0.4">
      <c r="B137" s="8">
        <f t="shared" si="2"/>
        <v>128</v>
      </c>
      <c r="C137" s="9" t="s">
        <v>31</v>
      </c>
      <c r="D137" s="9" t="s">
        <v>58</v>
      </c>
      <c r="E137" s="11">
        <v>190</v>
      </c>
      <c r="F137" s="29"/>
    </row>
    <row r="138" spans="2:6" x14ac:dyDescent="0.4">
      <c r="B138" s="8">
        <f t="shared" si="2"/>
        <v>129</v>
      </c>
      <c r="C138" s="18" t="s">
        <v>144</v>
      </c>
      <c r="D138" s="18" t="s">
        <v>56</v>
      </c>
      <c r="E138" s="22">
        <f>E139</f>
        <v>10523</v>
      </c>
    </row>
    <row r="139" spans="2:6" ht="20.399999999999999" customHeight="1" x14ac:dyDescent="0.4">
      <c r="B139" s="8">
        <f t="shared" si="2"/>
        <v>130</v>
      </c>
      <c r="C139" s="9" t="s">
        <v>62</v>
      </c>
      <c r="D139" s="9" t="s">
        <v>63</v>
      </c>
      <c r="E139" s="11">
        <v>10523</v>
      </c>
    </row>
    <row r="140" spans="2:6" ht="54" customHeight="1" x14ac:dyDescent="0.4">
      <c r="B140" s="8">
        <f t="shared" si="2"/>
        <v>131</v>
      </c>
      <c r="C140" s="23" t="s">
        <v>166</v>
      </c>
      <c r="D140" s="18" t="s">
        <v>157</v>
      </c>
      <c r="E140" s="22">
        <v>0</v>
      </c>
    </row>
    <row r="141" spans="2:6" ht="66.599999999999994" customHeight="1" x14ac:dyDescent="0.4">
      <c r="B141" s="8">
        <f t="shared" si="2"/>
        <v>132</v>
      </c>
      <c r="C141" s="23" t="s">
        <v>167</v>
      </c>
      <c r="D141" s="18" t="s">
        <v>157</v>
      </c>
      <c r="E141" s="19">
        <v>5511</v>
      </c>
    </row>
    <row r="142" spans="2:6" ht="34.200000000000003" customHeight="1" x14ac:dyDescent="0.4">
      <c r="B142" s="8">
        <f t="shared" si="2"/>
        <v>133</v>
      </c>
      <c r="C142" s="23" t="s">
        <v>168</v>
      </c>
      <c r="D142" s="18" t="s">
        <v>157</v>
      </c>
      <c r="E142" s="19">
        <v>10200</v>
      </c>
    </row>
    <row r="143" spans="2:6" ht="25.8" customHeight="1" x14ac:dyDescent="0.4">
      <c r="B143" s="8">
        <f t="shared" si="2"/>
        <v>134</v>
      </c>
      <c r="C143" s="23" t="s">
        <v>169</v>
      </c>
      <c r="D143" s="18" t="s">
        <v>157</v>
      </c>
      <c r="E143" s="19">
        <v>7005.64</v>
      </c>
    </row>
    <row r="144" spans="2:6" ht="36" customHeight="1" x14ac:dyDescent="0.4">
      <c r="B144" s="8">
        <f t="shared" si="2"/>
        <v>135</v>
      </c>
      <c r="C144" s="23" t="s">
        <v>170</v>
      </c>
      <c r="D144" s="18" t="s">
        <v>157</v>
      </c>
      <c r="E144" s="19">
        <v>2942</v>
      </c>
    </row>
    <row r="145" spans="2:6" ht="19.95" customHeight="1" x14ac:dyDescent="0.4">
      <c r="B145" s="8">
        <f t="shared" si="2"/>
        <v>136</v>
      </c>
      <c r="C145" s="23" t="s">
        <v>171</v>
      </c>
      <c r="D145" s="18" t="s">
        <v>157</v>
      </c>
      <c r="E145" s="19">
        <v>16479.38</v>
      </c>
    </row>
    <row r="146" spans="2:6" ht="20.399999999999999" customHeight="1" x14ac:dyDescent="0.4">
      <c r="B146" s="8">
        <f t="shared" si="2"/>
        <v>137</v>
      </c>
      <c r="C146" s="18" t="s">
        <v>64</v>
      </c>
      <c r="D146" s="18" t="s">
        <v>65</v>
      </c>
      <c r="E146" s="22">
        <f>E148+E150+E151+E152+E153+E154+E155+E147</f>
        <v>52892.56</v>
      </c>
    </row>
    <row r="147" spans="2:6" x14ac:dyDescent="0.4">
      <c r="B147" s="8">
        <f t="shared" si="2"/>
        <v>138</v>
      </c>
      <c r="C147" s="9" t="s">
        <v>223</v>
      </c>
      <c r="D147" s="9" t="s">
        <v>224</v>
      </c>
      <c r="E147" s="26"/>
    </row>
    <row r="148" spans="2:6" x14ac:dyDescent="0.4">
      <c r="B148" s="8">
        <f t="shared" si="2"/>
        <v>139</v>
      </c>
      <c r="C148" s="18" t="s">
        <v>66</v>
      </c>
      <c r="D148" s="18" t="s">
        <v>65</v>
      </c>
      <c r="E148" s="22">
        <f>E149</f>
        <v>7171.23</v>
      </c>
    </row>
    <row r="149" spans="2:6" x14ac:dyDescent="0.4">
      <c r="B149" s="8">
        <f t="shared" si="2"/>
        <v>140</v>
      </c>
      <c r="C149" s="9" t="s">
        <v>111</v>
      </c>
      <c r="D149" s="9" t="s">
        <v>123</v>
      </c>
      <c r="E149" s="26">
        <v>7171.23</v>
      </c>
    </row>
    <row r="150" spans="2:6" ht="50.4" customHeight="1" x14ac:dyDescent="0.4">
      <c r="B150" s="8">
        <f t="shared" si="2"/>
        <v>141</v>
      </c>
      <c r="C150" s="23" t="s">
        <v>172</v>
      </c>
      <c r="D150" s="18" t="s">
        <v>160</v>
      </c>
      <c r="E150" s="19">
        <v>3442.52</v>
      </c>
    </row>
    <row r="151" spans="2:6" ht="52.95" customHeight="1" x14ac:dyDescent="0.4">
      <c r="B151" s="8">
        <f t="shared" si="2"/>
        <v>142</v>
      </c>
      <c r="C151" s="23" t="s">
        <v>196</v>
      </c>
      <c r="D151" s="18" t="s">
        <v>187</v>
      </c>
      <c r="E151" s="25">
        <v>10740.75</v>
      </c>
    </row>
    <row r="152" spans="2:6" ht="36" customHeight="1" x14ac:dyDescent="0.4">
      <c r="B152" s="8">
        <f t="shared" si="2"/>
        <v>143</v>
      </c>
      <c r="C152" s="23" t="s">
        <v>244</v>
      </c>
      <c r="D152" s="18" t="s">
        <v>187</v>
      </c>
      <c r="E152" s="22">
        <v>5000</v>
      </c>
    </row>
    <row r="153" spans="2:6" ht="39" customHeight="1" x14ac:dyDescent="0.4">
      <c r="B153" s="8">
        <f t="shared" si="2"/>
        <v>144</v>
      </c>
      <c r="C153" s="23" t="s">
        <v>245</v>
      </c>
      <c r="D153" s="18" t="s">
        <v>187</v>
      </c>
      <c r="E153" s="22">
        <v>15000</v>
      </c>
    </row>
    <row r="154" spans="2:6" ht="39" customHeight="1" x14ac:dyDescent="0.4">
      <c r="B154" s="8">
        <f t="shared" si="2"/>
        <v>145</v>
      </c>
      <c r="C154" s="23" t="s">
        <v>197</v>
      </c>
      <c r="D154" s="18" t="s">
        <v>187</v>
      </c>
      <c r="E154" s="22">
        <v>6836.06</v>
      </c>
    </row>
    <row r="155" spans="2:6" ht="33.6" x14ac:dyDescent="0.4">
      <c r="B155" s="8">
        <f t="shared" si="2"/>
        <v>146</v>
      </c>
      <c r="C155" s="23" t="s">
        <v>198</v>
      </c>
      <c r="D155" s="18" t="s">
        <v>187</v>
      </c>
      <c r="E155" s="22">
        <v>4702</v>
      </c>
    </row>
    <row r="156" spans="2:6" ht="18.600000000000001" customHeight="1" x14ac:dyDescent="0.4">
      <c r="B156" s="8">
        <f t="shared" si="2"/>
        <v>147</v>
      </c>
      <c r="C156" s="23" t="s">
        <v>67</v>
      </c>
      <c r="D156" s="34" t="s">
        <v>68</v>
      </c>
      <c r="E156" s="22">
        <f>E157+E209+E221+E222+E223+E214</f>
        <v>98698.159999999989</v>
      </c>
    </row>
    <row r="157" spans="2:6" ht="17.399999999999999" customHeight="1" x14ac:dyDescent="0.4">
      <c r="B157" s="8">
        <f t="shared" si="2"/>
        <v>148</v>
      </c>
      <c r="C157" s="35" t="s">
        <v>69</v>
      </c>
      <c r="D157" s="34" t="s">
        <v>68</v>
      </c>
      <c r="E157" s="22">
        <f>E158+E164+E169+E174+E180+E185+E190+E196+E201+E205</f>
        <v>57507.579999999994</v>
      </c>
    </row>
    <row r="158" spans="2:6" x14ac:dyDescent="0.4">
      <c r="B158" s="8">
        <f t="shared" si="2"/>
        <v>149</v>
      </c>
      <c r="C158" s="18" t="s">
        <v>70</v>
      </c>
      <c r="D158" s="34" t="s">
        <v>68</v>
      </c>
      <c r="E158" s="22">
        <f>E159</f>
        <v>26025.18</v>
      </c>
    </row>
    <row r="159" spans="2:6" ht="18.600000000000001" customHeight="1" x14ac:dyDescent="0.4">
      <c r="B159" s="8">
        <f t="shared" si="2"/>
        <v>150</v>
      </c>
      <c r="C159" s="12" t="s">
        <v>71</v>
      </c>
      <c r="D159" s="9" t="s">
        <v>72</v>
      </c>
      <c r="E159" s="26">
        <f>E160+E161+E162+E163</f>
        <v>26025.18</v>
      </c>
    </row>
    <row r="160" spans="2:6" ht="18" customHeight="1" x14ac:dyDescent="0.4">
      <c r="B160" s="8">
        <f t="shared" si="2"/>
        <v>151</v>
      </c>
      <c r="C160" s="9" t="s">
        <v>39</v>
      </c>
      <c r="D160" s="9" t="s">
        <v>73</v>
      </c>
      <c r="E160" s="11">
        <v>24971.18</v>
      </c>
      <c r="F160" s="36"/>
    </row>
    <row r="161" spans="2:6" x14ac:dyDescent="0.4">
      <c r="B161" s="8">
        <f t="shared" si="2"/>
        <v>152</v>
      </c>
      <c r="C161" s="9" t="s">
        <v>31</v>
      </c>
      <c r="D161" s="9" t="s">
        <v>74</v>
      </c>
      <c r="E161" s="11">
        <v>850</v>
      </c>
    </row>
    <row r="162" spans="2:6" x14ac:dyDescent="0.4">
      <c r="B162" s="8">
        <f t="shared" si="2"/>
        <v>153</v>
      </c>
      <c r="C162" s="12" t="s">
        <v>153</v>
      </c>
      <c r="D162" s="31" t="s">
        <v>91</v>
      </c>
      <c r="E162" s="11">
        <v>204</v>
      </c>
    </row>
    <row r="163" spans="2:6" x14ac:dyDescent="0.4">
      <c r="B163" s="8">
        <f t="shared" si="2"/>
        <v>154</v>
      </c>
      <c r="C163" s="9" t="s">
        <v>32</v>
      </c>
      <c r="D163" s="9" t="s">
        <v>87</v>
      </c>
      <c r="E163" s="26">
        <v>0</v>
      </c>
    </row>
    <row r="164" spans="2:6" x14ac:dyDescent="0.4">
      <c r="B164" s="8">
        <f t="shared" si="2"/>
        <v>155</v>
      </c>
      <c r="C164" s="18" t="s">
        <v>75</v>
      </c>
      <c r="D164" s="18" t="s">
        <v>68</v>
      </c>
      <c r="E164" s="22">
        <f>E165</f>
        <v>6879.27</v>
      </c>
    </row>
    <row r="165" spans="2:6" x14ac:dyDescent="0.4">
      <c r="B165" s="8">
        <f t="shared" si="2"/>
        <v>156</v>
      </c>
      <c r="C165" s="12" t="s">
        <v>71</v>
      </c>
      <c r="D165" s="9" t="s">
        <v>72</v>
      </c>
      <c r="E165" s="26">
        <f>E166+E167+E168</f>
        <v>6879.27</v>
      </c>
    </row>
    <row r="166" spans="2:6" x14ac:dyDescent="0.4">
      <c r="B166" s="8">
        <f t="shared" si="2"/>
        <v>157</v>
      </c>
      <c r="C166" s="9" t="s">
        <v>39</v>
      </c>
      <c r="D166" s="9" t="s">
        <v>76</v>
      </c>
      <c r="E166" s="11">
        <v>6071.27</v>
      </c>
    </row>
    <row r="167" spans="2:6" x14ac:dyDescent="0.4">
      <c r="B167" s="8">
        <f t="shared" si="2"/>
        <v>158</v>
      </c>
      <c r="C167" s="9" t="s">
        <v>31</v>
      </c>
      <c r="D167" s="9" t="s">
        <v>74</v>
      </c>
      <c r="E167" s="11">
        <v>740</v>
      </c>
    </row>
    <row r="168" spans="2:6" x14ac:dyDescent="0.4">
      <c r="B168" s="8">
        <f t="shared" si="2"/>
        <v>159</v>
      </c>
      <c r="C168" s="12" t="s">
        <v>153</v>
      </c>
      <c r="D168" s="31" t="s">
        <v>91</v>
      </c>
      <c r="E168" s="11">
        <v>68</v>
      </c>
    </row>
    <row r="169" spans="2:6" x14ac:dyDescent="0.4">
      <c r="B169" s="8">
        <f t="shared" ref="B169:B233" si="3">B168+1</f>
        <v>160</v>
      </c>
      <c r="C169" s="18" t="s">
        <v>77</v>
      </c>
      <c r="D169" s="18" t="s">
        <v>68</v>
      </c>
      <c r="E169" s="22">
        <f>E170</f>
        <v>3207.19</v>
      </c>
    </row>
    <row r="170" spans="2:6" x14ac:dyDescent="0.4">
      <c r="B170" s="8">
        <f t="shared" si="3"/>
        <v>161</v>
      </c>
      <c r="C170" s="12" t="s">
        <v>71</v>
      </c>
      <c r="D170" s="9" t="s">
        <v>72</v>
      </c>
      <c r="E170" s="26">
        <f>E171+E172+E173</f>
        <v>3207.19</v>
      </c>
    </row>
    <row r="171" spans="2:6" x14ac:dyDescent="0.4">
      <c r="B171" s="8">
        <f t="shared" si="3"/>
        <v>162</v>
      </c>
      <c r="C171" s="9" t="s">
        <v>39</v>
      </c>
      <c r="D171" s="9" t="s">
        <v>73</v>
      </c>
      <c r="E171" s="11">
        <v>2457.19</v>
      </c>
      <c r="F171" s="36"/>
    </row>
    <row r="172" spans="2:6" x14ac:dyDescent="0.4">
      <c r="B172" s="8">
        <f t="shared" si="3"/>
        <v>163</v>
      </c>
      <c r="C172" s="9" t="s">
        <v>31</v>
      </c>
      <c r="D172" s="9" t="s">
        <v>74</v>
      </c>
      <c r="E172" s="11">
        <v>475</v>
      </c>
    </row>
    <row r="173" spans="2:6" x14ac:dyDescent="0.4">
      <c r="B173" s="8">
        <f t="shared" si="3"/>
        <v>164</v>
      </c>
      <c r="C173" s="9" t="s">
        <v>32</v>
      </c>
      <c r="D173" s="9" t="s">
        <v>80</v>
      </c>
      <c r="E173" s="26">
        <v>275</v>
      </c>
    </row>
    <row r="174" spans="2:6" x14ac:dyDescent="0.4">
      <c r="B174" s="8">
        <f t="shared" si="3"/>
        <v>165</v>
      </c>
      <c r="C174" s="18" t="s">
        <v>78</v>
      </c>
      <c r="D174" s="18" t="s">
        <v>68</v>
      </c>
      <c r="E174" s="22">
        <f>E175</f>
        <v>4931.6399999999994</v>
      </c>
    </row>
    <row r="175" spans="2:6" x14ac:dyDescent="0.4">
      <c r="B175" s="8">
        <f t="shared" si="3"/>
        <v>166</v>
      </c>
      <c r="C175" s="12" t="s">
        <v>79</v>
      </c>
      <c r="D175" s="9" t="s">
        <v>72</v>
      </c>
      <c r="E175" s="26">
        <f>E176+E177+E178+E179</f>
        <v>4931.6399999999994</v>
      </c>
    </row>
    <row r="176" spans="2:6" x14ac:dyDescent="0.4">
      <c r="B176" s="8">
        <f t="shared" si="3"/>
        <v>167</v>
      </c>
      <c r="C176" s="9" t="s">
        <v>39</v>
      </c>
      <c r="D176" s="9" t="s">
        <v>73</v>
      </c>
      <c r="E176" s="11">
        <v>3862.64</v>
      </c>
    </row>
    <row r="177" spans="2:6" x14ac:dyDescent="0.4">
      <c r="B177" s="8">
        <f t="shared" si="3"/>
        <v>168</v>
      </c>
      <c r="C177" s="9" t="s">
        <v>31</v>
      </c>
      <c r="D177" s="9" t="s">
        <v>74</v>
      </c>
      <c r="E177" s="11">
        <v>1000</v>
      </c>
      <c r="F177" s="29"/>
    </row>
    <row r="178" spans="2:6" x14ac:dyDescent="0.4">
      <c r="B178" s="8">
        <f t="shared" si="3"/>
        <v>169</v>
      </c>
      <c r="C178" s="12" t="s">
        <v>153</v>
      </c>
      <c r="D178" s="31" t="s">
        <v>91</v>
      </c>
      <c r="E178" s="11">
        <v>69</v>
      </c>
    </row>
    <row r="179" spans="2:6" x14ac:dyDescent="0.4">
      <c r="B179" s="8">
        <f t="shared" si="3"/>
        <v>170</v>
      </c>
      <c r="C179" s="9" t="s">
        <v>32</v>
      </c>
      <c r="D179" s="9" t="s">
        <v>80</v>
      </c>
      <c r="E179" s="11">
        <v>0</v>
      </c>
    </row>
    <row r="180" spans="2:6" ht="19.95" customHeight="1" x14ac:dyDescent="0.4">
      <c r="B180" s="8">
        <f t="shared" si="3"/>
        <v>171</v>
      </c>
      <c r="C180" s="23" t="s">
        <v>81</v>
      </c>
      <c r="D180" s="18" t="s">
        <v>68</v>
      </c>
      <c r="E180" s="22">
        <f>E181</f>
        <v>1269.05</v>
      </c>
    </row>
    <row r="181" spans="2:6" x14ac:dyDescent="0.4">
      <c r="B181" s="8">
        <f t="shared" si="3"/>
        <v>172</v>
      </c>
      <c r="C181" s="12" t="s">
        <v>79</v>
      </c>
      <c r="D181" s="9" t="s">
        <v>72</v>
      </c>
      <c r="E181" s="26">
        <f>E182+E183+E184</f>
        <v>1269.05</v>
      </c>
    </row>
    <row r="182" spans="2:6" x14ac:dyDescent="0.4">
      <c r="B182" s="8">
        <f t="shared" si="3"/>
        <v>173</v>
      </c>
      <c r="C182" s="9" t="s">
        <v>39</v>
      </c>
      <c r="D182" s="9" t="s">
        <v>73</v>
      </c>
      <c r="E182" s="11">
        <v>824.05</v>
      </c>
    </row>
    <row r="183" spans="2:6" x14ac:dyDescent="0.4">
      <c r="B183" s="8">
        <f t="shared" si="3"/>
        <v>174</v>
      </c>
      <c r="C183" s="9" t="s">
        <v>31</v>
      </c>
      <c r="D183" s="9" t="s">
        <v>74</v>
      </c>
      <c r="E183" s="11">
        <v>345</v>
      </c>
    </row>
    <row r="184" spans="2:6" x14ac:dyDescent="0.4">
      <c r="B184" s="8">
        <f t="shared" si="3"/>
        <v>175</v>
      </c>
      <c r="C184" s="9" t="s">
        <v>32</v>
      </c>
      <c r="D184" s="9" t="s">
        <v>87</v>
      </c>
      <c r="E184" s="11">
        <v>100</v>
      </c>
    </row>
    <row r="185" spans="2:6" ht="18.600000000000001" customHeight="1" x14ac:dyDescent="0.4">
      <c r="B185" s="8">
        <f t="shared" si="3"/>
        <v>176</v>
      </c>
      <c r="C185" s="18" t="s">
        <v>82</v>
      </c>
      <c r="D185" s="18" t="s">
        <v>68</v>
      </c>
      <c r="E185" s="22">
        <f>E186</f>
        <v>2928.56</v>
      </c>
    </row>
    <row r="186" spans="2:6" x14ac:dyDescent="0.4">
      <c r="B186" s="8">
        <f t="shared" si="3"/>
        <v>177</v>
      </c>
      <c r="C186" s="12" t="s">
        <v>79</v>
      </c>
      <c r="D186" s="9" t="s">
        <v>72</v>
      </c>
      <c r="E186" s="26">
        <f>E187+E188+E189</f>
        <v>2928.56</v>
      </c>
    </row>
    <row r="187" spans="2:6" x14ac:dyDescent="0.4">
      <c r="B187" s="8">
        <f t="shared" si="3"/>
        <v>178</v>
      </c>
      <c r="C187" s="9" t="s">
        <v>39</v>
      </c>
      <c r="D187" s="9" t="s">
        <v>73</v>
      </c>
      <c r="E187" s="11">
        <v>1928.56</v>
      </c>
    </row>
    <row r="188" spans="2:6" x14ac:dyDescent="0.4">
      <c r="B188" s="8">
        <f t="shared" si="3"/>
        <v>179</v>
      </c>
      <c r="C188" s="9" t="s">
        <v>31</v>
      </c>
      <c r="D188" s="9" t="s">
        <v>74</v>
      </c>
      <c r="E188" s="11">
        <v>1000</v>
      </c>
    </row>
    <row r="189" spans="2:6" x14ac:dyDescent="0.4">
      <c r="B189" s="8">
        <f t="shared" si="3"/>
        <v>180</v>
      </c>
      <c r="C189" s="9" t="s">
        <v>32</v>
      </c>
      <c r="D189" s="9" t="s">
        <v>87</v>
      </c>
      <c r="E189" s="26">
        <v>0</v>
      </c>
      <c r="F189" s="36"/>
    </row>
    <row r="190" spans="2:6" ht="18" customHeight="1" x14ac:dyDescent="0.4">
      <c r="B190" s="8">
        <f t="shared" si="3"/>
        <v>181</v>
      </c>
      <c r="C190" s="18" t="s">
        <v>83</v>
      </c>
      <c r="D190" s="18" t="s">
        <v>68</v>
      </c>
      <c r="E190" s="22">
        <f>E191</f>
        <v>8005.89</v>
      </c>
    </row>
    <row r="191" spans="2:6" x14ac:dyDescent="0.4">
      <c r="B191" s="8">
        <f t="shared" si="3"/>
        <v>182</v>
      </c>
      <c r="C191" s="12" t="s">
        <v>79</v>
      </c>
      <c r="D191" s="9" t="s">
        <v>72</v>
      </c>
      <c r="E191" s="26">
        <f>E192+E193+E194+E195</f>
        <v>8005.89</v>
      </c>
    </row>
    <row r="192" spans="2:6" x14ac:dyDescent="0.4">
      <c r="B192" s="8">
        <f t="shared" si="3"/>
        <v>183</v>
      </c>
      <c r="C192" s="9" t="s">
        <v>39</v>
      </c>
      <c r="D192" s="9" t="s">
        <v>73</v>
      </c>
      <c r="E192" s="11">
        <v>5895.89</v>
      </c>
    </row>
    <row r="193" spans="2:6" x14ac:dyDescent="0.4">
      <c r="B193" s="8">
        <f t="shared" si="3"/>
        <v>184</v>
      </c>
      <c r="C193" s="9" t="s">
        <v>31</v>
      </c>
      <c r="D193" s="9" t="s">
        <v>74</v>
      </c>
      <c r="E193" s="11">
        <v>2000</v>
      </c>
    </row>
    <row r="194" spans="2:6" x14ac:dyDescent="0.4">
      <c r="B194" s="8">
        <f t="shared" si="3"/>
        <v>185</v>
      </c>
      <c r="C194" s="12" t="s">
        <v>153</v>
      </c>
      <c r="D194" s="31" t="s">
        <v>91</v>
      </c>
      <c r="E194" s="11">
        <v>110</v>
      </c>
    </row>
    <row r="195" spans="2:6" x14ac:dyDescent="0.4">
      <c r="B195" s="8">
        <f t="shared" si="3"/>
        <v>186</v>
      </c>
      <c r="C195" s="9" t="s">
        <v>32</v>
      </c>
      <c r="D195" s="9" t="s">
        <v>87</v>
      </c>
      <c r="E195" s="26">
        <v>0</v>
      </c>
    </row>
    <row r="196" spans="2:6" ht="19.2" customHeight="1" x14ac:dyDescent="0.4">
      <c r="B196" s="8">
        <f t="shared" si="3"/>
        <v>187</v>
      </c>
      <c r="C196" s="23" t="s">
        <v>84</v>
      </c>
      <c r="D196" s="18" t="s">
        <v>68</v>
      </c>
      <c r="E196" s="22">
        <f>E197</f>
        <v>2411.17</v>
      </c>
    </row>
    <row r="197" spans="2:6" x14ac:dyDescent="0.4">
      <c r="B197" s="8">
        <f t="shared" si="3"/>
        <v>188</v>
      </c>
      <c r="C197" s="12" t="s">
        <v>79</v>
      </c>
      <c r="D197" s="9" t="s">
        <v>72</v>
      </c>
      <c r="E197" s="26">
        <f>E198+E199+E200</f>
        <v>2411.17</v>
      </c>
    </row>
    <row r="198" spans="2:6" x14ac:dyDescent="0.4">
      <c r="B198" s="8">
        <f t="shared" si="3"/>
        <v>189</v>
      </c>
      <c r="C198" s="9" t="s">
        <v>39</v>
      </c>
      <c r="D198" s="9" t="s">
        <v>73</v>
      </c>
      <c r="E198" s="11">
        <v>1954.17</v>
      </c>
      <c r="F198" s="37"/>
    </row>
    <row r="199" spans="2:6" x14ac:dyDescent="0.4">
      <c r="B199" s="8">
        <f t="shared" si="3"/>
        <v>190</v>
      </c>
      <c r="C199" s="9" t="s">
        <v>31</v>
      </c>
      <c r="D199" s="9" t="s">
        <v>74</v>
      </c>
      <c r="E199" s="11">
        <v>457</v>
      </c>
    </row>
    <row r="200" spans="2:6" x14ac:dyDescent="0.4">
      <c r="B200" s="8">
        <f t="shared" si="3"/>
        <v>191</v>
      </c>
      <c r="C200" s="9" t="s">
        <v>32</v>
      </c>
      <c r="D200" s="9" t="s">
        <v>87</v>
      </c>
      <c r="E200" s="26">
        <v>0</v>
      </c>
    </row>
    <row r="201" spans="2:6" x14ac:dyDescent="0.4">
      <c r="B201" s="8">
        <f t="shared" si="3"/>
        <v>192</v>
      </c>
      <c r="C201" s="18" t="s">
        <v>85</v>
      </c>
      <c r="D201" s="18" t="s">
        <v>68</v>
      </c>
      <c r="E201" s="22">
        <f>E202</f>
        <v>1361.1</v>
      </c>
    </row>
    <row r="202" spans="2:6" x14ac:dyDescent="0.4">
      <c r="B202" s="8">
        <f t="shared" si="3"/>
        <v>193</v>
      </c>
      <c r="C202" s="12" t="s">
        <v>79</v>
      </c>
      <c r="D202" s="9" t="s">
        <v>72</v>
      </c>
      <c r="E202" s="26">
        <f>E203+E204</f>
        <v>1361.1</v>
      </c>
    </row>
    <row r="203" spans="2:6" x14ac:dyDescent="0.4">
      <c r="B203" s="8">
        <f t="shared" si="3"/>
        <v>194</v>
      </c>
      <c r="C203" s="9" t="s">
        <v>39</v>
      </c>
      <c r="D203" s="9" t="s">
        <v>73</v>
      </c>
      <c r="E203" s="11">
        <v>641.1</v>
      </c>
    </row>
    <row r="204" spans="2:6" x14ac:dyDescent="0.4">
      <c r="B204" s="8">
        <f t="shared" si="3"/>
        <v>195</v>
      </c>
      <c r="C204" s="9" t="s">
        <v>31</v>
      </c>
      <c r="D204" s="9" t="s">
        <v>74</v>
      </c>
      <c r="E204" s="11">
        <v>720</v>
      </c>
    </row>
    <row r="205" spans="2:6" x14ac:dyDescent="0.4">
      <c r="B205" s="8">
        <f t="shared" si="3"/>
        <v>196</v>
      </c>
      <c r="C205" s="18" t="s">
        <v>86</v>
      </c>
      <c r="D205" s="18" t="s">
        <v>68</v>
      </c>
      <c r="E205" s="22">
        <f>E206</f>
        <v>488.53</v>
      </c>
    </row>
    <row r="206" spans="2:6" x14ac:dyDescent="0.4">
      <c r="B206" s="8">
        <f t="shared" si="3"/>
        <v>197</v>
      </c>
      <c r="C206" s="12" t="s">
        <v>79</v>
      </c>
      <c r="D206" s="9" t="s">
        <v>72</v>
      </c>
      <c r="E206" s="26">
        <f>E207+E208</f>
        <v>488.53</v>
      </c>
    </row>
    <row r="207" spans="2:6" x14ac:dyDescent="0.4">
      <c r="B207" s="8">
        <f t="shared" si="3"/>
        <v>198</v>
      </c>
      <c r="C207" s="9" t="s">
        <v>39</v>
      </c>
      <c r="D207" s="9" t="s">
        <v>73</v>
      </c>
      <c r="E207" s="11">
        <v>368.53</v>
      </c>
    </row>
    <row r="208" spans="2:6" x14ac:dyDescent="0.4">
      <c r="B208" s="8">
        <f t="shared" si="3"/>
        <v>199</v>
      </c>
      <c r="C208" s="9" t="s">
        <v>31</v>
      </c>
      <c r="D208" s="9" t="s">
        <v>74</v>
      </c>
      <c r="E208" s="11">
        <v>120</v>
      </c>
    </row>
    <row r="209" spans="2:5" x14ac:dyDescent="0.4">
      <c r="B209" s="8">
        <f t="shared" si="3"/>
        <v>200</v>
      </c>
      <c r="C209" s="35" t="s">
        <v>88</v>
      </c>
      <c r="D209" s="34" t="s">
        <v>68</v>
      </c>
      <c r="E209" s="22">
        <f>E210+E212</f>
        <v>22979</v>
      </c>
    </row>
    <row r="210" spans="2:5" x14ac:dyDescent="0.4">
      <c r="B210" s="8">
        <f t="shared" si="3"/>
        <v>201</v>
      </c>
      <c r="C210" s="23" t="s">
        <v>89</v>
      </c>
      <c r="D210" s="18" t="s">
        <v>68</v>
      </c>
      <c r="E210" s="22">
        <f>E211</f>
        <v>19979</v>
      </c>
    </row>
    <row r="211" spans="2:5" x14ac:dyDescent="0.4">
      <c r="B211" s="8">
        <f t="shared" si="3"/>
        <v>202</v>
      </c>
      <c r="C211" s="9" t="s">
        <v>90</v>
      </c>
      <c r="D211" s="9" t="s">
        <v>91</v>
      </c>
      <c r="E211" s="11">
        <v>19979</v>
      </c>
    </row>
    <row r="212" spans="2:5" x14ac:dyDescent="0.4">
      <c r="B212" s="8">
        <f t="shared" si="3"/>
        <v>203</v>
      </c>
      <c r="C212" s="18" t="s">
        <v>231</v>
      </c>
      <c r="D212" s="18" t="s">
        <v>68</v>
      </c>
      <c r="E212" s="19">
        <f>E213</f>
        <v>3000</v>
      </c>
    </row>
    <row r="213" spans="2:5" x14ac:dyDescent="0.4">
      <c r="B213" s="8">
        <f t="shared" si="3"/>
        <v>204</v>
      </c>
      <c r="C213" s="9" t="s">
        <v>90</v>
      </c>
      <c r="D213" s="9" t="s">
        <v>91</v>
      </c>
      <c r="E213" s="26">
        <v>3000</v>
      </c>
    </row>
    <row r="214" spans="2:5" x14ac:dyDescent="0.4">
      <c r="B214" s="8">
        <f t="shared" si="3"/>
        <v>205</v>
      </c>
      <c r="C214" s="18" t="s">
        <v>232</v>
      </c>
      <c r="D214" s="18" t="s">
        <v>68</v>
      </c>
      <c r="E214" s="22">
        <f>E215+E217+E219</f>
        <v>3800</v>
      </c>
    </row>
    <row r="215" spans="2:5" x14ac:dyDescent="0.4">
      <c r="B215" s="8">
        <f t="shared" si="3"/>
        <v>206</v>
      </c>
      <c r="C215" s="18" t="s">
        <v>233</v>
      </c>
      <c r="D215" s="18" t="s">
        <v>68</v>
      </c>
      <c r="E215" s="19">
        <f>E216</f>
        <v>2000</v>
      </c>
    </row>
    <row r="216" spans="2:5" x14ac:dyDescent="0.4">
      <c r="B216" s="8">
        <f t="shared" si="3"/>
        <v>207</v>
      </c>
      <c r="C216" s="9" t="s">
        <v>90</v>
      </c>
      <c r="D216" s="9" t="s">
        <v>91</v>
      </c>
      <c r="E216" s="26">
        <v>2000</v>
      </c>
    </row>
    <row r="217" spans="2:5" x14ac:dyDescent="0.4">
      <c r="B217" s="8">
        <f t="shared" si="3"/>
        <v>208</v>
      </c>
      <c r="C217" s="18" t="s">
        <v>234</v>
      </c>
      <c r="D217" s="18" t="s">
        <v>68</v>
      </c>
      <c r="E217" s="19">
        <f>E218</f>
        <v>900</v>
      </c>
    </row>
    <row r="218" spans="2:5" x14ac:dyDescent="0.4">
      <c r="B218" s="8">
        <f t="shared" si="3"/>
        <v>209</v>
      </c>
      <c r="C218" s="9" t="s">
        <v>90</v>
      </c>
      <c r="D218" s="9" t="s">
        <v>91</v>
      </c>
      <c r="E218" s="65">
        <v>900</v>
      </c>
    </row>
    <row r="219" spans="2:5" x14ac:dyDescent="0.4">
      <c r="B219" s="8">
        <f t="shared" si="3"/>
        <v>210</v>
      </c>
      <c r="C219" s="18" t="s">
        <v>235</v>
      </c>
      <c r="D219" s="18" t="s">
        <v>68</v>
      </c>
      <c r="E219" s="19">
        <f>E220</f>
        <v>900</v>
      </c>
    </row>
    <row r="220" spans="2:5" x14ac:dyDescent="0.4">
      <c r="B220" s="8">
        <f t="shared" si="3"/>
        <v>211</v>
      </c>
      <c r="C220" s="9" t="s">
        <v>90</v>
      </c>
      <c r="D220" s="9" t="s">
        <v>91</v>
      </c>
      <c r="E220" s="65">
        <v>900</v>
      </c>
    </row>
    <row r="221" spans="2:5" ht="33.6" x14ac:dyDescent="0.4">
      <c r="B221" s="8">
        <f t="shared" si="3"/>
        <v>212</v>
      </c>
      <c r="C221" s="23" t="s">
        <v>241</v>
      </c>
      <c r="D221" s="18" t="s">
        <v>87</v>
      </c>
      <c r="E221" s="19">
        <v>702</v>
      </c>
    </row>
    <row r="222" spans="2:5" ht="70.2" customHeight="1" x14ac:dyDescent="0.4">
      <c r="B222" s="8">
        <f t="shared" si="3"/>
        <v>213</v>
      </c>
      <c r="C222" s="23" t="s">
        <v>173</v>
      </c>
      <c r="D222" s="18" t="s">
        <v>146</v>
      </c>
      <c r="E222" s="22">
        <v>13709.58</v>
      </c>
    </row>
    <row r="223" spans="2:5" ht="40.200000000000003" customHeight="1" x14ac:dyDescent="0.4">
      <c r="B223" s="8">
        <f t="shared" si="3"/>
        <v>214</v>
      </c>
      <c r="C223" s="23" t="s">
        <v>215</v>
      </c>
      <c r="D223" s="18" t="s">
        <v>146</v>
      </c>
      <c r="E223" s="22">
        <v>0</v>
      </c>
    </row>
    <row r="224" spans="2:5" ht="23.25" customHeight="1" x14ac:dyDescent="0.4">
      <c r="B224" s="8">
        <f t="shared" si="3"/>
        <v>215</v>
      </c>
      <c r="C224" s="23" t="s">
        <v>92</v>
      </c>
      <c r="D224" s="18" t="s">
        <v>93</v>
      </c>
      <c r="E224" s="22">
        <f>E225</f>
        <v>143503.25</v>
      </c>
    </row>
    <row r="225" spans="2:6" ht="37.200000000000003" customHeight="1" x14ac:dyDescent="0.4">
      <c r="B225" s="8">
        <f t="shared" si="3"/>
        <v>216</v>
      </c>
      <c r="C225" s="23" t="s">
        <v>94</v>
      </c>
      <c r="D225" s="18" t="s">
        <v>95</v>
      </c>
      <c r="E225" s="22">
        <f>E226+E227+E228+E229+E230+E231+E232</f>
        <v>143503.25</v>
      </c>
    </row>
    <row r="226" spans="2:6" x14ac:dyDescent="0.4">
      <c r="B226" s="8">
        <f t="shared" si="3"/>
        <v>217</v>
      </c>
      <c r="C226" s="9" t="s">
        <v>39</v>
      </c>
      <c r="D226" s="9" t="s">
        <v>96</v>
      </c>
      <c r="E226" s="11">
        <v>114749.25</v>
      </c>
      <c r="F226" s="38"/>
    </row>
    <row r="227" spans="2:6" x14ac:dyDescent="0.4">
      <c r="B227" s="8">
        <f t="shared" si="3"/>
        <v>218</v>
      </c>
      <c r="C227" s="9" t="s">
        <v>31</v>
      </c>
      <c r="D227" s="9" t="s">
        <v>97</v>
      </c>
      <c r="E227" s="11">
        <v>20000</v>
      </c>
    </row>
    <row r="228" spans="2:6" ht="22.2" customHeight="1" x14ac:dyDescent="0.4">
      <c r="B228" s="8">
        <f t="shared" si="3"/>
        <v>219</v>
      </c>
      <c r="C228" s="9" t="s">
        <v>98</v>
      </c>
      <c r="D228" s="9" t="s">
        <v>126</v>
      </c>
      <c r="E228" s="26">
        <v>2200</v>
      </c>
    </row>
    <row r="229" spans="2:6" ht="18.600000000000001" customHeight="1" x14ac:dyDescent="0.4">
      <c r="B229" s="8">
        <f t="shared" si="3"/>
        <v>220</v>
      </c>
      <c r="C229" s="12" t="s">
        <v>153</v>
      </c>
      <c r="D229" s="31" t="s">
        <v>155</v>
      </c>
      <c r="E229" s="11">
        <v>1000</v>
      </c>
    </row>
    <row r="230" spans="2:6" ht="18.600000000000001" customHeight="1" x14ac:dyDescent="0.4">
      <c r="B230" s="8">
        <f t="shared" si="3"/>
        <v>221</v>
      </c>
      <c r="C230" s="9" t="s">
        <v>32</v>
      </c>
      <c r="D230" s="9" t="s">
        <v>99</v>
      </c>
      <c r="E230" s="26">
        <v>1400</v>
      </c>
    </row>
    <row r="231" spans="2:6" ht="36.75" customHeight="1" x14ac:dyDescent="0.4">
      <c r="B231" s="8">
        <f t="shared" si="3"/>
        <v>222</v>
      </c>
      <c r="C231" s="12" t="s">
        <v>184</v>
      </c>
      <c r="D231" s="9" t="s">
        <v>185</v>
      </c>
      <c r="E231" s="26">
        <v>3365</v>
      </c>
    </row>
    <row r="232" spans="2:6" ht="22.2" customHeight="1" x14ac:dyDescent="0.4">
      <c r="B232" s="8">
        <f t="shared" si="3"/>
        <v>223</v>
      </c>
      <c r="C232" s="12" t="s">
        <v>188</v>
      </c>
      <c r="D232" s="9" t="s">
        <v>185</v>
      </c>
      <c r="E232" s="26">
        <v>789</v>
      </c>
    </row>
    <row r="233" spans="2:6" ht="21.75" customHeight="1" x14ac:dyDescent="0.4">
      <c r="B233" s="8">
        <f t="shared" si="3"/>
        <v>224</v>
      </c>
      <c r="C233" s="23" t="s">
        <v>100</v>
      </c>
      <c r="D233" s="18" t="s">
        <v>101</v>
      </c>
      <c r="E233" s="22">
        <f>E234+E235+E236</f>
        <v>62394.85</v>
      </c>
    </row>
    <row r="234" spans="2:6" x14ac:dyDescent="0.4">
      <c r="B234" s="8">
        <f t="shared" ref="B234:B260" si="4">B233+1</f>
        <v>225</v>
      </c>
      <c r="C234" s="18" t="s">
        <v>163</v>
      </c>
      <c r="D234" s="18" t="s">
        <v>154</v>
      </c>
      <c r="E234" s="28">
        <v>13268.35</v>
      </c>
    </row>
    <row r="235" spans="2:6" x14ac:dyDescent="0.4">
      <c r="B235" s="8">
        <f t="shared" si="4"/>
        <v>226</v>
      </c>
      <c r="C235" s="18" t="s">
        <v>130</v>
      </c>
      <c r="D235" s="18" t="s">
        <v>102</v>
      </c>
      <c r="E235" s="25">
        <v>45953.5</v>
      </c>
    </row>
    <row r="236" spans="2:6" x14ac:dyDescent="0.4">
      <c r="B236" s="8">
        <f t="shared" si="4"/>
        <v>227</v>
      </c>
      <c r="C236" s="18" t="s">
        <v>247</v>
      </c>
      <c r="D236" s="18" t="s">
        <v>248</v>
      </c>
      <c r="E236" s="28">
        <v>3173</v>
      </c>
    </row>
    <row r="237" spans="2:6" ht="25.2" customHeight="1" x14ac:dyDescent="0.4">
      <c r="B237" s="8">
        <f t="shared" si="4"/>
        <v>228</v>
      </c>
      <c r="C237" s="23" t="s">
        <v>108</v>
      </c>
      <c r="D237" s="18" t="s">
        <v>109</v>
      </c>
      <c r="E237" s="22">
        <f>E238</f>
        <v>65269</v>
      </c>
    </row>
    <row r="238" spans="2:6" ht="57" customHeight="1" x14ac:dyDescent="0.4">
      <c r="B238" s="8">
        <f t="shared" si="4"/>
        <v>229</v>
      </c>
      <c r="C238" s="23" t="s">
        <v>174</v>
      </c>
      <c r="D238" s="18" t="s">
        <v>137</v>
      </c>
      <c r="E238" s="22">
        <v>65269</v>
      </c>
    </row>
    <row r="239" spans="2:6" ht="18" customHeight="1" x14ac:dyDescent="0.4">
      <c r="B239" s="8">
        <f t="shared" si="4"/>
        <v>230</v>
      </c>
      <c r="C239" s="23" t="s">
        <v>103</v>
      </c>
      <c r="D239" s="18" t="s">
        <v>104</v>
      </c>
      <c r="E239" s="22">
        <f>E240+E241</f>
        <v>5440</v>
      </c>
    </row>
    <row r="240" spans="2:6" ht="18.600000000000001" customHeight="1" x14ac:dyDescent="0.4">
      <c r="B240" s="8">
        <f t="shared" si="4"/>
        <v>231</v>
      </c>
      <c r="C240" s="23" t="s">
        <v>238</v>
      </c>
      <c r="D240" s="39" t="s">
        <v>239</v>
      </c>
      <c r="E240" s="19">
        <v>5000</v>
      </c>
    </row>
    <row r="241" spans="2:6" ht="20.25" customHeight="1" x14ac:dyDescent="0.4">
      <c r="B241" s="8">
        <f t="shared" si="4"/>
        <v>232</v>
      </c>
      <c r="C241" s="23" t="s">
        <v>227</v>
      </c>
      <c r="D241" s="18" t="s">
        <v>131</v>
      </c>
      <c r="E241" s="22">
        <v>440</v>
      </c>
    </row>
    <row r="242" spans="2:6" ht="21.75" customHeight="1" x14ac:dyDescent="0.4">
      <c r="B242" s="8">
        <f t="shared" si="4"/>
        <v>233</v>
      </c>
      <c r="C242" s="18" t="s">
        <v>105</v>
      </c>
      <c r="D242" s="18" t="s">
        <v>106</v>
      </c>
      <c r="E242" s="22">
        <f>E243+E246+E247+E248+E249+E250+E251+E252+E253+E254+E255+E257+E258+E256</f>
        <v>347506.26</v>
      </c>
    </row>
    <row r="243" spans="2:6" ht="21.75" customHeight="1" x14ac:dyDescent="0.4">
      <c r="B243" s="8">
        <f t="shared" si="4"/>
        <v>234</v>
      </c>
      <c r="C243" s="18" t="s">
        <v>133</v>
      </c>
      <c r="D243" s="18" t="s">
        <v>106</v>
      </c>
      <c r="E243" s="22">
        <f>E244+E245</f>
        <v>75000</v>
      </c>
    </row>
    <row r="244" spans="2:6" x14ac:dyDescent="0.4">
      <c r="B244" s="8">
        <f t="shared" si="4"/>
        <v>235</v>
      </c>
      <c r="C244" s="9" t="s">
        <v>31</v>
      </c>
      <c r="D244" s="9" t="s">
        <v>134</v>
      </c>
      <c r="E244" s="11">
        <v>60000</v>
      </c>
    </row>
    <row r="245" spans="2:6" x14ac:dyDescent="0.4">
      <c r="B245" s="8">
        <f t="shared" si="4"/>
        <v>236</v>
      </c>
      <c r="C245" s="9" t="s">
        <v>32</v>
      </c>
      <c r="D245" s="9" t="s">
        <v>156</v>
      </c>
      <c r="E245" s="26">
        <v>15000</v>
      </c>
    </row>
    <row r="246" spans="2:6" ht="109.8" customHeight="1" x14ac:dyDescent="0.4">
      <c r="B246" s="8">
        <f t="shared" si="4"/>
        <v>237</v>
      </c>
      <c r="C246" s="40" t="s">
        <v>175</v>
      </c>
      <c r="D246" s="18" t="s">
        <v>147</v>
      </c>
      <c r="E246" s="22">
        <v>84605.14</v>
      </c>
    </row>
    <row r="247" spans="2:6" ht="62.4" customHeight="1" x14ac:dyDescent="0.4">
      <c r="B247" s="8">
        <f t="shared" si="4"/>
        <v>238</v>
      </c>
      <c r="C247" s="40" t="s">
        <v>246</v>
      </c>
      <c r="D247" s="18" t="s">
        <v>147</v>
      </c>
      <c r="E247" s="22">
        <v>1449.54</v>
      </c>
      <c r="F247" s="14"/>
    </row>
    <row r="248" spans="2:6" ht="100.5" customHeight="1" x14ac:dyDescent="0.4">
      <c r="B248" s="8">
        <f t="shared" si="4"/>
        <v>239</v>
      </c>
      <c r="C248" s="40" t="s">
        <v>176</v>
      </c>
      <c r="D248" s="18" t="s">
        <v>147</v>
      </c>
      <c r="E248" s="22">
        <v>48796.2</v>
      </c>
    </row>
    <row r="249" spans="2:6" ht="68.400000000000006" customHeight="1" x14ac:dyDescent="0.4">
      <c r="B249" s="8">
        <f t="shared" si="4"/>
        <v>240</v>
      </c>
      <c r="C249" s="40" t="s">
        <v>177</v>
      </c>
      <c r="D249" s="18" t="s">
        <v>147</v>
      </c>
      <c r="E249" s="22">
        <v>32248</v>
      </c>
    </row>
    <row r="250" spans="2:6" ht="70.8" customHeight="1" x14ac:dyDescent="0.4">
      <c r="B250" s="8">
        <f t="shared" si="4"/>
        <v>241</v>
      </c>
      <c r="C250" s="40" t="s">
        <v>178</v>
      </c>
      <c r="D250" s="18" t="s">
        <v>147</v>
      </c>
      <c r="E250" s="22">
        <v>30350</v>
      </c>
    </row>
    <row r="251" spans="2:6" ht="75" customHeight="1" x14ac:dyDescent="0.4">
      <c r="B251" s="8">
        <f t="shared" si="4"/>
        <v>242</v>
      </c>
      <c r="C251" s="40" t="s">
        <v>179</v>
      </c>
      <c r="D251" s="18" t="s">
        <v>147</v>
      </c>
      <c r="E251" s="22">
        <v>2035</v>
      </c>
    </row>
    <row r="252" spans="2:6" ht="67.2" x14ac:dyDescent="0.4">
      <c r="B252" s="8">
        <f t="shared" si="4"/>
        <v>243</v>
      </c>
      <c r="C252" s="40" t="s">
        <v>180</v>
      </c>
      <c r="D252" s="18" t="s">
        <v>147</v>
      </c>
      <c r="E252" s="22">
        <v>37145</v>
      </c>
    </row>
    <row r="253" spans="2:6" ht="70.2" customHeight="1" x14ac:dyDescent="0.4">
      <c r="B253" s="8">
        <f t="shared" si="4"/>
        <v>244</v>
      </c>
      <c r="C253" s="41" t="s">
        <v>181</v>
      </c>
      <c r="D253" s="18" t="s">
        <v>147</v>
      </c>
      <c r="E253" s="22">
        <v>15000</v>
      </c>
    </row>
    <row r="254" spans="2:6" ht="73.5" customHeight="1" x14ac:dyDescent="0.4">
      <c r="B254" s="8">
        <f t="shared" si="4"/>
        <v>245</v>
      </c>
      <c r="C254" s="40" t="s">
        <v>182</v>
      </c>
      <c r="D254" s="18" t="s">
        <v>147</v>
      </c>
      <c r="E254" s="22">
        <v>5198.47</v>
      </c>
    </row>
    <row r="255" spans="2:6" ht="69.599999999999994" customHeight="1" x14ac:dyDescent="0.4">
      <c r="B255" s="8">
        <f t="shared" si="4"/>
        <v>246</v>
      </c>
      <c r="C255" s="40" t="s">
        <v>183</v>
      </c>
      <c r="D255" s="18" t="s">
        <v>147</v>
      </c>
      <c r="E255" s="22">
        <v>781.5</v>
      </c>
    </row>
    <row r="256" spans="2:6" ht="71.400000000000006" customHeight="1" x14ac:dyDescent="0.4">
      <c r="B256" s="8">
        <f t="shared" si="4"/>
        <v>247</v>
      </c>
      <c r="C256" s="40" t="s">
        <v>256</v>
      </c>
      <c r="D256" s="18" t="s">
        <v>147</v>
      </c>
      <c r="E256" s="22">
        <v>2</v>
      </c>
    </row>
    <row r="257" spans="2:6" x14ac:dyDescent="0.4">
      <c r="B257" s="8">
        <f t="shared" si="4"/>
        <v>248</v>
      </c>
      <c r="C257" s="23" t="s">
        <v>200</v>
      </c>
      <c r="D257" s="18" t="s">
        <v>142</v>
      </c>
      <c r="E257" s="19">
        <v>7857.9</v>
      </c>
    </row>
    <row r="258" spans="2:6" ht="19.8" customHeight="1" x14ac:dyDescent="0.4">
      <c r="B258" s="8">
        <f t="shared" si="4"/>
        <v>249</v>
      </c>
      <c r="C258" s="23" t="s">
        <v>199</v>
      </c>
      <c r="D258" s="18" t="s">
        <v>201</v>
      </c>
      <c r="E258" s="19">
        <v>7037.51</v>
      </c>
    </row>
    <row r="259" spans="2:6" ht="19.8" customHeight="1" x14ac:dyDescent="0.4">
      <c r="B259" s="8">
        <f t="shared" si="4"/>
        <v>250</v>
      </c>
      <c r="C259" s="18" t="s">
        <v>149</v>
      </c>
      <c r="D259" s="18" t="s">
        <v>150</v>
      </c>
      <c r="E259" s="19">
        <f>E260</f>
        <v>3008</v>
      </c>
    </row>
    <row r="260" spans="2:6" ht="19.8" customHeight="1" x14ac:dyDescent="0.4">
      <c r="B260" s="8">
        <f t="shared" si="4"/>
        <v>251</v>
      </c>
      <c r="C260" s="42" t="s">
        <v>186</v>
      </c>
      <c r="D260" s="42" t="s">
        <v>151</v>
      </c>
      <c r="E260" s="22">
        <v>3008</v>
      </c>
    </row>
    <row r="261" spans="2:6" x14ac:dyDescent="0.4">
      <c r="B261" s="43"/>
      <c r="C261" s="44"/>
      <c r="D261" s="44"/>
      <c r="E261" s="21"/>
    </row>
    <row r="262" spans="2:6" x14ac:dyDescent="0.4">
      <c r="B262" s="45"/>
      <c r="C262" s="46" t="s">
        <v>228</v>
      </c>
      <c r="D262" s="61" t="s">
        <v>252</v>
      </c>
      <c r="E262" s="61"/>
    </row>
    <row r="263" spans="2:6" x14ac:dyDescent="0.4">
      <c r="B263" s="45"/>
      <c r="C263" s="47"/>
      <c r="D263" s="62" t="s">
        <v>253</v>
      </c>
      <c r="E263" s="62"/>
      <c r="F263" s="62"/>
    </row>
    <row r="264" spans="2:6" x14ac:dyDescent="0.4">
      <c r="B264" s="45"/>
      <c r="C264" s="48" t="s">
        <v>229</v>
      </c>
      <c r="D264" s="61" t="s">
        <v>254</v>
      </c>
      <c r="E264" s="61"/>
    </row>
    <row r="265" spans="2:6" x14ac:dyDescent="0.4">
      <c r="B265" s="49"/>
      <c r="C265" s="49"/>
      <c r="D265" s="49"/>
    </row>
    <row r="266" spans="2:6" x14ac:dyDescent="0.4">
      <c r="B266" s="50"/>
      <c r="C266" s="51"/>
      <c r="D266" s="48"/>
    </row>
    <row r="267" spans="2:6" x14ac:dyDescent="0.4">
      <c r="B267" s="50"/>
      <c r="C267" s="54"/>
      <c r="D267" s="54"/>
    </row>
    <row r="268" spans="2:6" x14ac:dyDescent="0.4">
      <c r="B268" s="50"/>
      <c r="C268" s="51"/>
      <c r="D268" s="48"/>
    </row>
  </sheetData>
  <mergeCells count="14">
    <mergeCell ref="D1:E1"/>
    <mergeCell ref="D2:E2"/>
    <mergeCell ref="B1:C1"/>
    <mergeCell ref="B2:C2"/>
    <mergeCell ref="B3:C3"/>
    <mergeCell ref="C4:E4"/>
    <mergeCell ref="C267:D267"/>
    <mergeCell ref="D6:D9"/>
    <mergeCell ref="B6:B9"/>
    <mergeCell ref="C6:C9"/>
    <mergeCell ref="E6:E9"/>
    <mergeCell ref="D262:E262"/>
    <mergeCell ref="D264:E264"/>
    <mergeCell ref="D263:F263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Dorina Maier</cp:lastModifiedBy>
  <cp:lastPrinted>2022-01-31T09:22:45Z</cp:lastPrinted>
  <dcterms:created xsi:type="dcterms:W3CDTF">2011-02-07T14:42:14Z</dcterms:created>
  <dcterms:modified xsi:type="dcterms:W3CDTF">2022-02-10T09:41:17Z</dcterms:modified>
</cp:coreProperties>
</file>