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XTRAS - 063" sheetId="7" r:id="rId1"/>
  </sheets>
  <definedNames>
    <definedName name="_xlnm.Print_Titles" localSheetId="0">'EXTRAS - 063'!$5:$5</definedName>
  </definedNames>
  <calcPr calcId="145621"/>
</workbook>
</file>

<file path=xl/calcChain.xml><?xml version="1.0" encoding="utf-8"?>
<calcChain xmlns="http://schemas.openxmlformats.org/spreadsheetml/2006/main">
  <c r="H55" i="7" l="1"/>
  <c r="H57" i="7" s="1"/>
  <c r="G53" i="7"/>
  <c r="F53" i="7" s="1"/>
  <c r="G52" i="7"/>
  <c r="F52" i="7" s="1"/>
  <c r="G51" i="7"/>
  <c r="F51" i="7" s="1"/>
  <c r="G50" i="7"/>
  <c r="F50" i="7" s="1"/>
  <c r="G49" i="7"/>
  <c r="F49" i="7" s="1"/>
  <c r="G48" i="7"/>
  <c r="F48" i="7" s="1"/>
  <c r="G47" i="7"/>
  <c r="F47" i="7" s="1"/>
  <c r="G46" i="7"/>
  <c r="F46" i="7" s="1"/>
  <c r="G45" i="7"/>
  <c r="F45" i="7" s="1"/>
  <c r="G44" i="7"/>
  <c r="F44" i="7" s="1"/>
  <c r="G42" i="7"/>
  <c r="F42" i="7" s="1"/>
  <c r="G41" i="7"/>
  <c r="F41" i="7" s="1"/>
  <c r="G40" i="7"/>
  <c r="F40" i="7" s="1"/>
  <c r="G38" i="7"/>
  <c r="F38" i="7" s="1"/>
  <c r="G37" i="7"/>
  <c r="F37" i="7" s="1"/>
  <c r="G36" i="7"/>
  <c r="F36" i="7" s="1"/>
  <c r="G34" i="7"/>
  <c r="F34" i="7" s="1"/>
  <c r="G33" i="7"/>
  <c r="F33" i="7" s="1"/>
  <c r="G31" i="7"/>
  <c r="F31" i="7" s="1"/>
  <c r="G30" i="7"/>
  <c r="F30" i="7" s="1"/>
  <c r="G29" i="7"/>
  <c r="F29" i="7" s="1"/>
  <c r="G28" i="7"/>
  <c r="F28" i="7" s="1"/>
  <c r="G27" i="7"/>
  <c r="F27" i="7" s="1"/>
  <c r="G26" i="7"/>
  <c r="F26" i="7" s="1"/>
  <c r="G25" i="7"/>
  <c r="F25" i="7" s="1"/>
  <c r="G24" i="7"/>
  <c r="F24" i="7" s="1"/>
  <c r="G22" i="7"/>
  <c r="F22" i="7" s="1"/>
  <c r="G21" i="7"/>
  <c r="F21" i="7" s="1"/>
  <c r="G20" i="7"/>
  <c r="F20" i="7" s="1"/>
  <c r="G19" i="7"/>
  <c r="F19" i="7" s="1"/>
  <c r="G18" i="7"/>
  <c r="F18" i="7" s="1"/>
  <c r="G17" i="7"/>
  <c r="F17" i="7" s="1"/>
  <c r="G16" i="7"/>
  <c r="F16" i="7" s="1"/>
  <c r="G15" i="7"/>
  <c r="F15" i="7" s="1"/>
  <c r="G13" i="7"/>
  <c r="F13" i="7" s="1"/>
  <c r="G12" i="7"/>
  <c r="F12" i="7" s="1"/>
  <c r="G11" i="7"/>
  <c r="F11" i="7" s="1"/>
  <c r="G10" i="7"/>
  <c r="F10" i="7" s="1"/>
  <c r="G9" i="7"/>
  <c r="F9" i="7" s="1"/>
  <c r="G8" i="7"/>
  <c r="F8" i="7" s="1"/>
  <c r="G7" i="7"/>
  <c r="F7" i="7" s="1"/>
  <c r="H56" i="7" l="1"/>
  <c r="H58" i="7"/>
  <c r="G55" i="7"/>
  <c r="G57" i="7" s="1"/>
  <c r="G56" i="7"/>
  <c r="G58" i="7" l="1"/>
</calcChain>
</file>

<file path=xl/sharedStrings.xml><?xml version="1.0" encoding="utf-8"?>
<sst xmlns="http://schemas.openxmlformats.org/spreadsheetml/2006/main" count="356" uniqueCount="71">
  <si>
    <t>Cod CPV</t>
  </si>
  <si>
    <t>Persoană responsabilă</t>
  </si>
  <si>
    <t>iulie</t>
  </si>
  <si>
    <t>online</t>
  </si>
  <si>
    <t>persoana desemnata prin DZU</t>
  </si>
  <si>
    <t>octombrie</t>
  </si>
  <si>
    <t>septembrie</t>
  </si>
  <si>
    <t>martie</t>
  </si>
  <si>
    <t>aprilie</t>
  </si>
  <si>
    <t>mai</t>
  </si>
  <si>
    <t>offline</t>
  </si>
  <si>
    <t>Nr.          crt.</t>
  </si>
  <si>
    <t>Denumire  produs / serviciu</t>
  </si>
  <si>
    <t>U/M</t>
  </si>
  <si>
    <t>Cant.</t>
  </si>
  <si>
    <t>Procedura                aplicată</t>
  </si>
  <si>
    <t>Dată estimată        pentru începere procedură</t>
  </si>
  <si>
    <t>Dată estimată                    pentru finalizarea procedură</t>
  </si>
  <si>
    <t>Modalitate de derulare a procedurii de atribuire   online / offline</t>
  </si>
  <si>
    <t>EXTRAS DIN PROGRAMUL ACHIZIŢIILOR PUBLICE</t>
  </si>
  <si>
    <t>PU          fără TVA</t>
  </si>
  <si>
    <t>serv.</t>
  </si>
  <si>
    <t>39294100-0</t>
  </si>
  <si>
    <t>P.S.         (Anexa 2)</t>
  </si>
  <si>
    <t>1 euro =</t>
  </si>
  <si>
    <t>(pentru 07.03.2017)</t>
  </si>
  <si>
    <t>Valoare totală estimată fără TVA                (lei)</t>
  </si>
  <si>
    <t>Valoare totală estimată fără TVA                (euro)</t>
  </si>
  <si>
    <t>Întâlnire bilaterală DGA - Direcţia de Securitate Internă - Bulgaria (Bucureşti - aprilie 2017)</t>
  </si>
  <si>
    <t>79540000-1</t>
  </si>
  <si>
    <t>Servicii de interpretariat 2 pers x 3 zile</t>
  </si>
  <si>
    <t>A.D.</t>
  </si>
  <si>
    <t>55110000-4</t>
  </si>
  <si>
    <t>Servicii cazare 3 zile x 4 pers.</t>
  </si>
  <si>
    <t>55300000-3</t>
  </si>
  <si>
    <t>Servicii hrănire mic dejun 3 zile x 4 pers</t>
  </si>
  <si>
    <t>Servicii hrănire dejun 3 zile x 12 pers</t>
  </si>
  <si>
    <t>Servicii hrănire cină 3 zile x 4 pers</t>
  </si>
  <si>
    <t> serv.</t>
  </si>
  <si>
    <t>55330000-2</t>
  </si>
  <si>
    <t>Pauze cafea 6 x 12 pers</t>
  </si>
  <si>
    <t>pers</t>
  </si>
  <si>
    <t>Materiale vizibilitate</t>
  </si>
  <si>
    <t>pach.</t>
  </si>
  <si>
    <t>C.D.</t>
  </si>
  <si>
    <t>Întâlnire bilaterală DGA - Serviciul Naţional de Protecţie - Ungaria (Bucureşti - aprilie 2017)</t>
  </si>
  <si>
    <t xml:space="preserve">60400000-2 </t>
  </si>
  <si>
    <t>Servicii transport aerian extern Budapesta - Bucureşti - Budapesta 4 pers.</t>
  </si>
  <si>
    <t>Întâlnire bilaterală DGA - Biroul Naţional Anticorupţie - Ucraina (Bucureşti - septembrie 2017)</t>
  </si>
  <si>
    <t>august</t>
  </si>
  <si>
    <t>Servicii transport aerian extern Kiev - Bucureşti - Kiev 4 pers.</t>
  </si>
  <si>
    <t>Întâlnire bilaterală Direcţia de Securitate Internă - Bulgaria - DGA  (Sofia - mai 2017)</t>
  </si>
  <si>
    <t xml:space="preserve">martie </t>
  </si>
  <si>
    <t>Întâlnire bilaterală Serviciul Naţional de Protecţie - Ungaria - DGA (Budapesta - iunie 2017)</t>
  </si>
  <si>
    <t>Servicii transport aerian extern Bucureşti - Budapesta - Bucureşti 4 pers.</t>
  </si>
  <si>
    <t>Întâlnire bilaterală Biroul Naţional Anticorupţie - Ucraina - DGA (Kiev - octombrie 2017)</t>
  </si>
  <si>
    <t>Servicii transport aerian extern Bucureşti - Kiev - Bucureşti 4 pers.</t>
  </si>
  <si>
    <t>Masă rotundă (Bucureşti - noiembrie 2017)</t>
  </si>
  <si>
    <t>55120000-7</t>
  </si>
  <si>
    <t xml:space="preserve">Servicii închiriere sală hotel (1.400 euro) dotată cu echipament tehnic (300 euro) şi echipament de traducere simultană (800 euro) - 2 zile </t>
  </si>
  <si>
    <t>Pauze cafea 4 x 22 pers</t>
  </si>
  <si>
    <t>Servicii cazare 2 zile x 12 pers.</t>
  </si>
  <si>
    <t>Servicii hrănire mic dejun 2 zile x 12 pers</t>
  </si>
  <si>
    <t>Servicii hrănire dejun 2 zile x 22 pers</t>
  </si>
  <si>
    <t>Servicii hrănire cină 2 zile x 12 pers</t>
  </si>
  <si>
    <t>Servicii de interpretariat 2 pers x 2 zile</t>
  </si>
  <si>
    <t>TOTAL GENERAL</t>
  </si>
  <si>
    <t>SURSA A                      58.15.01</t>
  </si>
  <si>
    <t xml:space="preserve">                                     58.15.02</t>
  </si>
  <si>
    <t>SURSA D                     58.15.02</t>
  </si>
  <si>
    <r>
      <t xml:space="preserve">Proiect OLAF/2016 /D1/063 </t>
    </r>
    <r>
      <rPr>
        <b/>
        <sz val="12"/>
        <color rgb="FF000000"/>
        <rFont val="Times New Roman"/>
        <family val="1"/>
      </rPr>
      <t xml:space="preserve">Îmbunătăţirea cooperării transfrontaliere pentru combaterea fraudei, corupţiei şi a infracţiunilor conexe în sud-estul Europei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</si>
</sst>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8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0" fontId="12" fillId="2" borderId="0" xfId="0" applyFont="1" applyFill="1"/>
    <xf numFmtId="0" fontId="13" fillId="0" borderId="0" xfId="0" applyFont="1" applyFill="1" applyBorder="1"/>
    <xf numFmtId="0" fontId="13" fillId="2" borderId="0" xfId="0" applyFont="1" applyFill="1"/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Border="1"/>
    <xf numFmtId="0" fontId="14" fillId="0" borderId="1" xfId="0" applyFont="1" applyBorder="1" applyAlignment="1">
      <alignment horizontal="center" vertical="center" wrapText="1"/>
    </xf>
    <xf numFmtId="4" fontId="5" fillId="0" borderId="0" xfId="0" applyNumberFormat="1" applyFont="1"/>
    <xf numFmtId="0" fontId="15" fillId="0" borderId="0" xfId="0" applyFont="1" applyAlignment="1">
      <alignment horizontal="left" vertical="center"/>
    </xf>
    <xf numFmtId="0" fontId="16" fillId="0" borderId="0" xfId="0" applyFont="1"/>
    <xf numFmtId="0" fontId="16" fillId="0" borderId="0" xfId="0" applyFont="1" applyFill="1" applyBorder="1"/>
    <xf numFmtId="0" fontId="17" fillId="0" borderId="0" xfId="0" applyFont="1" applyAlignment="1">
      <alignment vertical="center"/>
    </xf>
    <xf numFmtId="0" fontId="15" fillId="0" borderId="0" xfId="0" applyFont="1" applyAlignment="1">
      <alignment horizontal="left" vertical="center" indent="1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/>
    <xf numFmtId="0" fontId="7" fillId="0" borderId="0" xfId="0" applyFont="1" applyAlignment="1">
      <alignment horizontal="center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/>
    <xf numFmtId="4" fontId="16" fillId="0" borderId="0" xfId="0" applyNumberFormat="1" applyFont="1" applyFill="1" applyBorder="1"/>
    <xf numFmtId="0" fontId="20" fillId="0" borderId="0" xfId="0" applyFont="1" applyFill="1" applyBorder="1"/>
    <xf numFmtId="4" fontId="21" fillId="0" borderId="0" xfId="0" applyNumberFormat="1" applyFont="1" applyFill="1" applyBorder="1"/>
    <xf numFmtId="4" fontId="11" fillId="0" borderId="1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6"/>
  <sheetViews>
    <sheetView tabSelected="1" zoomScale="115" zoomScaleNormal="115" workbookViewId="0">
      <selection activeCell="Q2" sqref="Q2"/>
    </sheetView>
  </sheetViews>
  <sheetFormatPr defaultRowHeight="15" x14ac:dyDescent="0.25"/>
  <cols>
    <col min="1" max="1" width="3.7109375" style="1" bestFit="1" customWidth="1"/>
    <col min="2" max="2" width="10.140625" style="1" customWidth="1"/>
    <col min="3" max="3" width="36.85546875" style="1" customWidth="1"/>
    <col min="4" max="5" width="5.140625" style="1" bestFit="1" customWidth="1"/>
    <col min="6" max="6" width="9.5703125" style="1" customWidth="1"/>
    <col min="7" max="8" width="11" style="1" customWidth="1"/>
    <col min="9" max="9" width="10" style="1" customWidth="1"/>
    <col min="10" max="10" width="10.28515625" style="1" customWidth="1"/>
    <col min="11" max="12" width="10.42578125" style="1" customWidth="1"/>
    <col min="13" max="13" width="13.28515625" style="1" customWidth="1"/>
    <col min="14" max="14" width="9.85546875" customWidth="1"/>
    <col min="15" max="15" width="11" customWidth="1"/>
    <col min="16" max="16" width="11.140625" customWidth="1"/>
    <col min="17" max="17" width="9.5703125" bestFit="1" customWidth="1"/>
    <col min="19" max="19" width="11.42578125" customWidth="1"/>
  </cols>
  <sheetData>
    <row r="1" spans="1:29" s="3" customFormat="1" ht="15.75" x14ac:dyDescent="0.25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29" s="3" customFormat="1" ht="15.75" x14ac:dyDescent="0.25">
      <c r="A2" s="51" t="s">
        <v>19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29" s="3" customFormat="1" ht="37.5" customHeight="1" x14ac:dyDescent="0.25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29" s="3" customFormat="1" ht="15.75" x14ac:dyDescent="0.25">
      <c r="I4" s="4" t="s">
        <v>24</v>
      </c>
      <c r="J4" s="27">
        <v>4.5323000000000002</v>
      </c>
      <c r="K4" s="3" t="s">
        <v>25</v>
      </c>
    </row>
    <row r="5" spans="1:29" ht="76.5" x14ac:dyDescent="0.25">
      <c r="A5" s="5" t="s">
        <v>11</v>
      </c>
      <c r="B5" s="5" t="s">
        <v>0</v>
      </c>
      <c r="C5" s="5" t="s">
        <v>12</v>
      </c>
      <c r="D5" s="5" t="s">
        <v>13</v>
      </c>
      <c r="E5" s="5" t="s">
        <v>14</v>
      </c>
      <c r="F5" s="5" t="s">
        <v>20</v>
      </c>
      <c r="G5" s="5" t="s">
        <v>26</v>
      </c>
      <c r="H5" s="5" t="s">
        <v>27</v>
      </c>
      <c r="I5" s="5" t="s">
        <v>15</v>
      </c>
      <c r="J5" s="5" t="s">
        <v>16</v>
      </c>
      <c r="K5" s="5" t="s">
        <v>17</v>
      </c>
      <c r="L5" s="6" t="s">
        <v>18</v>
      </c>
      <c r="M5" s="5" t="s">
        <v>1</v>
      </c>
      <c r="N5" s="7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11" customFormat="1" ht="38.25" x14ac:dyDescent="0.25">
      <c r="A6" s="32"/>
      <c r="B6" s="33"/>
      <c r="C6" s="34" t="s">
        <v>28</v>
      </c>
      <c r="D6" s="33"/>
      <c r="E6" s="33"/>
      <c r="F6" s="35"/>
      <c r="G6" s="36"/>
      <c r="H6" s="36"/>
      <c r="I6" s="32"/>
      <c r="J6" s="37"/>
      <c r="K6" s="38"/>
      <c r="L6" s="38"/>
      <c r="M6" s="32"/>
      <c r="N6" s="9"/>
      <c r="O6" s="9"/>
      <c r="P6" s="9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11" customFormat="1" ht="38.25" x14ac:dyDescent="0.25">
      <c r="A7" s="39">
        <v>1</v>
      </c>
      <c r="B7" s="14" t="s">
        <v>29</v>
      </c>
      <c r="C7" s="40" t="s">
        <v>30</v>
      </c>
      <c r="D7" s="14" t="s">
        <v>21</v>
      </c>
      <c r="E7" s="14">
        <v>1</v>
      </c>
      <c r="F7" s="41">
        <f>G7</f>
        <v>8158.14</v>
      </c>
      <c r="G7" s="42">
        <f>H7*$J$4</f>
        <v>8158.14</v>
      </c>
      <c r="H7" s="42">
        <v>1800</v>
      </c>
      <c r="I7" s="39" t="s">
        <v>31</v>
      </c>
      <c r="J7" s="43" t="s">
        <v>7</v>
      </c>
      <c r="K7" s="43" t="s">
        <v>7</v>
      </c>
      <c r="L7" s="30" t="s">
        <v>3</v>
      </c>
      <c r="M7" s="39" t="s">
        <v>4</v>
      </c>
      <c r="N7" s="9"/>
      <c r="O7" s="9"/>
      <c r="P7" s="9"/>
      <c r="Q7" s="9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s="11" customFormat="1" ht="38.25" x14ac:dyDescent="0.25">
      <c r="A8" s="39">
        <v>2</v>
      </c>
      <c r="B8" s="14" t="s">
        <v>32</v>
      </c>
      <c r="C8" s="40" t="s">
        <v>33</v>
      </c>
      <c r="D8" s="14" t="s">
        <v>21</v>
      </c>
      <c r="E8" s="14">
        <v>1</v>
      </c>
      <c r="F8" s="41">
        <f t="shared" ref="F8:F12" si="0">G8</f>
        <v>9245.8919999999998</v>
      </c>
      <c r="G8" s="42">
        <f>H8*$J$4</f>
        <v>9245.8919999999998</v>
      </c>
      <c r="H8" s="42">
        <v>2040</v>
      </c>
      <c r="I8" s="39" t="s">
        <v>23</v>
      </c>
      <c r="J8" s="43" t="s">
        <v>7</v>
      </c>
      <c r="K8" s="43" t="s">
        <v>7</v>
      </c>
      <c r="L8" s="44" t="s">
        <v>10</v>
      </c>
      <c r="M8" s="39" t="s">
        <v>4</v>
      </c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s="11" customFormat="1" ht="38.25" x14ac:dyDescent="0.25">
      <c r="A9" s="39">
        <v>3</v>
      </c>
      <c r="B9" s="14" t="s">
        <v>34</v>
      </c>
      <c r="C9" s="40" t="s">
        <v>35</v>
      </c>
      <c r="D9" s="14" t="s">
        <v>21</v>
      </c>
      <c r="E9" s="14">
        <v>1</v>
      </c>
      <c r="F9" s="41">
        <f t="shared" si="0"/>
        <v>271.93799999999999</v>
      </c>
      <c r="G9" s="42">
        <f>H9*$J$4</f>
        <v>271.93799999999999</v>
      </c>
      <c r="H9" s="42">
        <v>60</v>
      </c>
      <c r="I9" s="14" t="s">
        <v>23</v>
      </c>
      <c r="J9" s="43" t="s">
        <v>7</v>
      </c>
      <c r="K9" s="43" t="s">
        <v>7</v>
      </c>
      <c r="L9" s="44" t="s">
        <v>10</v>
      </c>
      <c r="M9" s="39" t="s">
        <v>4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s="11" customFormat="1" ht="38.25" x14ac:dyDescent="0.25">
      <c r="A10" s="39">
        <v>4</v>
      </c>
      <c r="B10" s="14" t="s">
        <v>34</v>
      </c>
      <c r="C10" s="40" t="s">
        <v>36</v>
      </c>
      <c r="D10" s="14" t="s">
        <v>21</v>
      </c>
      <c r="E10" s="14">
        <v>1</v>
      </c>
      <c r="F10" s="41">
        <f t="shared" si="0"/>
        <v>3263.2560000000003</v>
      </c>
      <c r="G10" s="42">
        <f t="shared" ref="G10:G53" si="1">H10*$J$4</f>
        <v>3263.2560000000003</v>
      </c>
      <c r="H10" s="42">
        <v>720</v>
      </c>
      <c r="I10" s="14" t="s">
        <v>23</v>
      </c>
      <c r="J10" s="43" t="s">
        <v>7</v>
      </c>
      <c r="K10" s="43" t="s">
        <v>7</v>
      </c>
      <c r="L10" s="44" t="s">
        <v>10</v>
      </c>
      <c r="M10" s="39" t="s">
        <v>4</v>
      </c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s="11" customFormat="1" ht="38.25" x14ac:dyDescent="0.25">
      <c r="A11" s="39">
        <v>5</v>
      </c>
      <c r="B11" s="14" t="s">
        <v>34</v>
      </c>
      <c r="C11" s="40" t="s">
        <v>37</v>
      </c>
      <c r="D11" s="14" t="s">
        <v>38</v>
      </c>
      <c r="E11" s="14">
        <v>1</v>
      </c>
      <c r="F11" s="41">
        <f t="shared" si="0"/>
        <v>815.81400000000008</v>
      </c>
      <c r="G11" s="42">
        <f t="shared" si="1"/>
        <v>815.81400000000008</v>
      </c>
      <c r="H11" s="42">
        <v>180</v>
      </c>
      <c r="I11" s="14" t="s">
        <v>23</v>
      </c>
      <c r="J11" s="43" t="s">
        <v>7</v>
      </c>
      <c r="K11" s="43" t="s">
        <v>7</v>
      </c>
      <c r="L11" s="44" t="s">
        <v>10</v>
      </c>
      <c r="M11" s="39" t="s">
        <v>4</v>
      </c>
      <c r="N11" s="45"/>
      <c r="O11" s="45"/>
      <c r="P11" s="45"/>
      <c r="Q11" s="45"/>
      <c r="R11" s="12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s="11" customFormat="1" ht="38.25" x14ac:dyDescent="0.25">
      <c r="A12" s="39">
        <v>6</v>
      </c>
      <c r="B12" s="14" t="s">
        <v>39</v>
      </c>
      <c r="C12" s="40" t="s">
        <v>40</v>
      </c>
      <c r="D12" s="14" t="s">
        <v>41</v>
      </c>
      <c r="E12" s="14">
        <v>1</v>
      </c>
      <c r="F12" s="41">
        <f t="shared" si="0"/>
        <v>3915.9072000000001</v>
      </c>
      <c r="G12" s="42">
        <f t="shared" si="1"/>
        <v>3915.9072000000001</v>
      </c>
      <c r="H12" s="42">
        <v>864</v>
      </c>
      <c r="I12" s="14" t="s">
        <v>23</v>
      </c>
      <c r="J12" s="43" t="s">
        <v>7</v>
      </c>
      <c r="K12" s="43" t="s">
        <v>7</v>
      </c>
      <c r="L12" s="44" t="s">
        <v>10</v>
      </c>
      <c r="M12" s="39" t="s">
        <v>4</v>
      </c>
      <c r="N12" s="9"/>
      <c r="O12" s="46"/>
      <c r="P12" s="46"/>
      <c r="Q12" s="46"/>
      <c r="R12" s="12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s="13" customFormat="1" ht="38.25" x14ac:dyDescent="0.25">
      <c r="A13" s="39">
        <v>7</v>
      </c>
      <c r="B13" s="14" t="s">
        <v>22</v>
      </c>
      <c r="C13" s="40" t="s">
        <v>42</v>
      </c>
      <c r="D13" s="14" t="s">
        <v>43</v>
      </c>
      <c r="E13" s="14">
        <v>12</v>
      </c>
      <c r="F13" s="41">
        <f>G13/E13</f>
        <v>90.646000000000001</v>
      </c>
      <c r="G13" s="42">
        <f t="shared" si="1"/>
        <v>1087.752</v>
      </c>
      <c r="H13" s="42">
        <v>240</v>
      </c>
      <c r="I13" s="14" t="s">
        <v>44</v>
      </c>
      <c r="J13" s="43" t="s">
        <v>7</v>
      </c>
      <c r="K13" s="43" t="s">
        <v>7</v>
      </c>
      <c r="L13" s="30" t="s">
        <v>3</v>
      </c>
      <c r="M13" s="39" t="s">
        <v>4</v>
      </c>
      <c r="N13" s="9"/>
      <c r="O13" s="9"/>
      <c r="P13" s="9"/>
      <c r="Q13" s="9"/>
      <c r="R13" s="12"/>
      <c r="S13" s="10"/>
      <c r="T13" s="47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1" customFormat="1" ht="38.25" x14ac:dyDescent="0.25">
      <c r="A14" s="32"/>
      <c r="B14" s="33"/>
      <c r="C14" s="34" t="s">
        <v>45</v>
      </c>
      <c r="D14" s="33"/>
      <c r="E14" s="33"/>
      <c r="F14" s="35"/>
      <c r="G14" s="36"/>
      <c r="H14" s="36"/>
      <c r="I14" s="32"/>
      <c r="J14" s="37"/>
      <c r="K14" s="38"/>
      <c r="L14" s="38"/>
      <c r="M14" s="32"/>
      <c r="N14" s="9"/>
      <c r="O14" s="48"/>
      <c r="P14" s="48"/>
      <c r="Q14" s="48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s="11" customFormat="1" ht="38.25" x14ac:dyDescent="0.25">
      <c r="A15" s="39">
        <v>1</v>
      </c>
      <c r="B15" s="14" t="s">
        <v>29</v>
      </c>
      <c r="C15" s="40" t="s">
        <v>30</v>
      </c>
      <c r="D15" s="14" t="s">
        <v>21</v>
      </c>
      <c r="E15" s="14">
        <v>1</v>
      </c>
      <c r="F15" s="41">
        <f>G15</f>
        <v>8158.14</v>
      </c>
      <c r="G15" s="42">
        <f t="shared" si="1"/>
        <v>8158.14</v>
      </c>
      <c r="H15" s="42">
        <v>1800</v>
      </c>
      <c r="I15" s="39" t="s">
        <v>31</v>
      </c>
      <c r="J15" s="43" t="s">
        <v>7</v>
      </c>
      <c r="K15" s="43" t="s">
        <v>7</v>
      </c>
      <c r="L15" s="30" t="s">
        <v>3</v>
      </c>
      <c r="M15" s="39" t="s">
        <v>4</v>
      </c>
      <c r="N15" s="9"/>
      <c r="O15" s="9"/>
      <c r="P15" s="9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s="11" customFormat="1" ht="38.25" x14ac:dyDescent="0.25">
      <c r="A16" s="39">
        <v>2</v>
      </c>
      <c r="B16" s="14" t="s">
        <v>32</v>
      </c>
      <c r="C16" s="40" t="s">
        <v>33</v>
      </c>
      <c r="D16" s="14" t="s">
        <v>21</v>
      </c>
      <c r="E16" s="14">
        <v>1</v>
      </c>
      <c r="F16" s="41">
        <f t="shared" ref="F16:F20" si="2">G16</f>
        <v>9245.8919999999998</v>
      </c>
      <c r="G16" s="42">
        <f t="shared" si="1"/>
        <v>9245.8919999999998</v>
      </c>
      <c r="H16" s="42">
        <v>2040</v>
      </c>
      <c r="I16" s="39" t="s">
        <v>23</v>
      </c>
      <c r="J16" s="43" t="s">
        <v>7</v>
      </c>
      <c r="K16" s="43" t="s">
        <v>7</v>
      </c>
      <c r="L16" s="44" t="s">
        <v>10</v>
      </c>
      <c r="M16" s="39" t="s">
        <v>4</v>
      </c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s="13" customFormat="1" ht="38.25" x14ac:dyDescent="0.25">
      <c r="A17" s="39">
        <v>3</v>
      </c>
      <c r="B17" s="14" t="s">
        <v>34</v>
      </c>
      <c r="C17" s="40" t="s">
        <v>35</v>
      </c>
      <c r="D17" s="14" t="s">
        <v>21</v>
      </c>
      <c r="E17" s="14">
        <v>1</v>
      </c>
      <c r="F17" s="41">
        <f t="shared" si="2"/>
        <v>271.93799999999999</v>
      </c>
      <c r="G17" s="42">
        <f t="shared" si="1"/>
        <v>271.93799999999999</v>
      </c>
      <c r="H17" s="42">
        <v>60</v>
      </c>
      <c r="I17" s="14" t="s">
        <v>23</v>
      </c>
      <c r="J17" s="43" t="s">
        <v>7</v>
      </c>
      <c r="K17" s="43" t="s">
        <v>7</v>
      </c>
      <c r="L17" s="44" t="s">
        <v>10</v>
      </c>
      <c r="M17" s="39" t="s">
        <v>4</v>
      </c>
      <c r="N17" s="9"/>
      <c r="O17" s="9"/>
      <c r="P17" s="9"/>
      <c r="Q17" s="9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spans="1:29" s="13" customFormat="1" ht="38.25" x14ac:dyDescent="0.25">
      <c r="A18" s="39">
        <v>4</v>
      </c>
      <c r="B18" s="14" t="s">
        <v>34</v>
      </c>
      <c r="C18" s="40" t="s">
        <v>36</v>
      </c>
      <c r="D18" s="14" t="s">
        <v>21</v>
      </c>
      <c r="E18" s="14">
        <v>1</v>
      </c>
      <c r="F18" s="41">
        <f t="shared" si="2"/>
        <v>3263.2560000000003</v>
      </c>
      <c r="G18" s="42">
        <f t="shared" si="1"/>
        <v>3263.2560000000003</v>
      </c>
      <c r="H18" s="42">
        <v>720</v>
      </c>
      <c r="I18" s="14" t="s">
        <v>23</v>
      </c>
      <c r="J18" s="43" t="s">
        <v>7</v>
      </c>
      <c r="K18" s="43" t="s">
        <v>7</v>
      </c>
      <c r="L18" s="44" t="s">
        <v>10</v>
      </c>
      <c r="M18" s="39" t="s">
        <v>4</v>
      </c>
      <c r="N18" s="9"/>
      <c r="O18" s="9"/>
      <c r="P18" s="9"/>
      <c r="Q18" s="9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spans="1:29" s="11" customFormat="1" ht="38.25" x14ac:dyDescent="0.25">
      <c r="A19" s="39">
        <v>5</v>
      </c>
      <c r="B19" s="14" t="s">
        <v>34</v>
      </c>
      <c r="C19" s="40" t="s">
        <v>37</v>
      </c>
      <c r="D19" s="14" t="s">
        <v>38</v>
      </c>
      <c r="E19" s="14">
        <v>1</v>
      </c>
      <c r="F19" s="41">
        <f t="shared" si="2"/>
        <v>815.81400000000008</v>
      </c>
      <c r="G19" s="42">
        <f t="shared" si="1"/>
        <v>815.81400000000008</v>
      </c>
      <c r="H19" s="42">
        <v>180</v>
      </c>
      <c r="I19" s="14" t="s">
        <v>23</v>
      </c>
      <c r="J19" s="43" t="s">
        <v>7</v>
      </c>
      <c r="K19" s="43" t="s">
        <v>7</v>
      </c>
      <c r="L19" s="44" t="s">
        <v>10</v>
      </c>
      <c r="M19" s="39" t="s">
        <v>4</v>
      </c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s="11" customFormat="1" ht="38.25" x14ac:dyDescent="0.25">
      <c r="A20" s="39">
        <v>6</v>
      </c>
      <c r="B20" s="14" t="s">
        <v>39</v>
      </c>
      <c r="C20" s="40" t="s">
        <v>40</v>
      </c>
      <c r="D20" s="14" t="s">
        <v>41</v>
      </c>
      <c r="E20" s="14">
        <v>1</v>
      </c>
      <c r="F20" s="41">
        <f t="shared" si="2"/>
        <v>3915.9072000000001</v>
      </c>
      <c r="G20" s="42">
        <f t="shared" si="1"/>
        <v>3915.9072000000001</v>
      </c>
      <c r="H20" s="42">
        <v>864</v>
      </c>
      <c r="I20" s="14" t="s">
        <v>23</v>
      </c>
      <c r="J20" s="43" t="s">
        <v>7</v>
      </c>
      <c r="K20" s="43" t="s">
        <v>7</v>
      </c>
      <c r="L20" s="44" t="s">
        <v>10</v>
      </c>
      <c r="M20" s="39" t="s">
        <v>4</v>
      </c>
      <c r="N20" s="9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s="28" customFormat="1" ht="38.25" x14ac:dyDescent="0.25">
      <c r="A21" s="39">
        <v>7</v>
      </c>
      <c r="B21" s="14" t="s">
        <v>22</v>
      </c>
      <c r="C21" s="40" t="s">
        <v>42</v>
      </c>
      <c r="D21" s="14" t="s">
        <v>43</v>
      </c>
      <c r="E21" s="14">
        <v>12</v>
      </c>
      <c r="F21" s="41">
        <f>G21/E21</f>
        <v>90.646000000000001</v>
      </c>
      <c r="G21" s="42">
        <f t="shared" si="1"/>
        <v>1087.752</v>
      </c>
      <c r="H21" s="42">
        <v>240</v>
      </c>
      <c r="I21" s="14" t="s">
        <v>44</v>
      </c>
      <c r="J21" s="43" t="s">
        <v>7</v>
      </c>
      <c r="K21" s="43" t="s">
        <v>7</v>
      </c>
      <c r="L21" s="30" t="s">
        <v>3</v>
      </c>
      <c r="M21" s="29" t="s">
        <v>4</v>
      </c>
      <c r="N21" s="9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38.25" x14ac:dyDescent="0.25">
      <c r="A22" s="14">
        <v>8</v>
      </c>
      <c r="B22" s="14" t="s">
        <v>46</v>
      </c>
      <c r="C22" s="40" t="s">
        <v>47</v>
      </c>
      <c r="D22" s="14" t="s">
        <v>21</v>
      </c>
      <c r="E22" s="14">
        <v>1</v>
      </c>
      <c r="F22" s="41">
        <f>G22/E22</f>
        <v>7251.68</v>
      </c>
      <c r="G22" s="42">
        <f t="shared" si="1"/>
        <v>7251.68</v>
      </c>
      <c r="H22" s="49">
        <v>1600</v>
      </c>
      <c r="I22" s="14" t="s">
        <v>44</v>
      </c>
      <c r="J22" s="43" t="s">
        <v>7</v>
      </c>
      <c r="K22" s="43" t="s">
        <v>7</v>
      </c>
      <c r="L22" s="44" t="s">
        <v>10</v>
      </c>
      <c r="M22" s="14" t="s">
        <v>4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s="28" customFormat="1" ht="38.25" x14ac:dyDescent="0.25">
      <c r="A23" s="32"/>
      <c r="B23" s="33"/>
      <c r="C23" s="34" t="s">
        <v>48</v>
      </c>
      <c r="D23" s="33"/>
      <c r="E23" s="33"/>
      <c r="F23" s="35"/>
      <c r="G23" s="36"/>
      <c r="H23" s="36"/>
      <c r="I23" s="32"/>
      <c r="J23" s="37"/>
      <c r="K23" s="38"/>
      <c r="L23" s="38"/>
      <c r="M23" s="32"/>
      <c r="N23" s="10"/>
      <c r="O23" s="10"/>
      <c r="P23" s="10"/>
      <c r="Q23" s="10"/>
      <c r="R23" s="10"/>
      <c r="S23" s="17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28" customFormat="1" ht="38.25" x14ac:dyDescent="0.25">
      <c r="A24" s="39">
        <v>1</v>
      </c>
      <c r="B24" s="14" t="s">
        <v>29</v>
      </c>
      <c r="C24" s="40" t="s">
        <v>30</v>
      </c>
      <c r="D24" s="14" t="s">
        <v>21</v>
      </c>
      <c r="E24" s="14">
        <v>1</v>
      </c>
      <c r="F24" s="41">
        <f>G24</f>
        <v>8158.14</v>
      </c>
      <c r="G24" s="42">
        <f t="shared" si="1"/>
        <v>8158.14</v>
      </c>
      <c r="H24" s="42">
        <v>1800</v>
      </c>
      <c r="I24" s="39" t="s">
        <v>31</v>
      </c>
      <c r="J24" s="43" t="s">
        <v>2</v>
      </c>
      <c r="K24" s="43" t="s">
        <v>49</v>
      </c>
      <c r="L24" s="30" t="s">
        <v>3</v>
      </c>
      <c r="M24" s="29" t="s">
        <v>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s="28" customFormat="1" ht="38.25" x14ac:dyDescent="0.25">
      <c r="A25" s="39">
        <v>2</v>
      </c>
      <c r="B25" s="14" t="s">
        <v>32</v>
      </c>
      <c r="C25" s="40" t="s">
        <v>33</v>
      </c>
      <c r="D25" s="14" t="s">
        <v>21</v>
      </c>
      <c r="E25" s="14">
        <v>1</v>
      </c>
      <c r="F25" s="41">
        <f t="shared" ref="F25:F29" si="3">G25</f>
        <v>9245.8919999999998</v>
      </c>
      <c r="G25" s="42">
        <f t="shared" si="1"/>
        <v>9245.8919999999998</v>
      </c>
      <c r="H25" s="42">
        <v>2040</v>
      </c>
      <c r="I25" s="39" t="s">
        <v>23</v>
      </c>
      <c r="J25" s="43" t="s">
        <v>2</v>
      </c>
      <c r="K25" s="43" t="s">
        <v>49</v>
      </c>
      <c r="L25" s="44" t="s">
        <v>10</v>
      </c>
      <c r="M25" s="29" t="s">
        <v>4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s="28" customFormat="1" ht="38.25" x14ac:dyDescent="0.25">
      <c r="A26" s="39">
        <v>3</v>
      </c>
      <c r="B26" s="14" t="s">
        <v>34</v>
      </c>
      <c r="C26" s="40" t="s">
        <v>35</v>
      </c>
      <c r="D26" s="14" t="s">
        <v>21</v>
      </c>
      <c r="E26" s="14">
        <v>1</v>
      </c>
      <c r="F26" s="41">
        <f t="shared" si="3"/>
        <v>271.93799999999999</v>
      </c>
      <c r="G26" s="42">
        <f t="shared" si="1"/>
        <v>271.93799999999999</v>
      </c>
      <c r="H26" s="42">
        <v>60</v>
      </c>
      <c r="I26" s="14" t="s">
        <v>23</v>
      </c>
      <c r="J26" s="43" t="s">
        <v>2</v>
      </c>
      <c r="K26" s="43" t="s">
        <v>49</v>
      </c>
      <c r="L26" s="44" t="s">
        <v>10</v>
      </c>
      <c r="M26" s="29" t="s">
        <v>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s="28" customFormat="1" ht="38.25" x14ac:dyDescent="0.25">
      <c r="A27" s="39">
        <v>4</v>
      </c>
      <c r="B27" s="14" t="s">
        <v>34</v>
      </c>
      <c r="C27" s="40" t="s">
        <v>36</v>
      </c>
      <c r="D27" s="14" t="s">
        <v>21</v>
      </c>
      <c r="E27" s="14">
        <v>1</v>
      </c>
      <c r="F27" s="41">
        <f t="shared" si="3"/>
        <v>3263.2560000000003</v>
      </c>
      <c r="G27" s="42">
        <f t="shared" si="1"/>
        <v>3263.2560000000003</v>
      </c>
      <c r="H27" s="42">
        <v>720</v>
      </c>
      <c r="I27" s="14" t="s">
        <v>23</v>
      </c>
      <c r="J27" s="43" t="s">
        <v>2</v>
      </c>
      <c r="K27" s="43" t="s">
        <v>49</v>
      </c>
      <c r="L27" s="44" t="s">
        <v>10</v>
      </c>
      <c r="M27" s="29" t="s">
        <v>4</v>
      </c>
      <c r="N27" s="10"/>
      <c r="O27" s="10"/>
      <c r="P27" s="10"/>
      <c r="Q27" s="10"/>
      <c r="R27" s="10"/>
      <c r="S27" s="17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s="28" customFormat="1" ht="38.25" x14ac:dyDescent="0.25">
      <c r="A28" s="39">
        <v>5</v>
      </c>
      <c r="B28" s="14" t="s">
        <v>34</v>
      </c>
      <c r="C28" s="40" t="s">
        <v>37</v>
      </c>
      <c r="D28" s="14" t="s">
        <v>38</v>
      </c>
      <c r="E28" s="14">
        <v>1</v>
      </c>
      <c r="F28" s="41">
        <f t="shared" si="3"/>
        <v>815.81400000000008</v>
      </c>
      <c r="G28" s="42">
        <f t="shared" si="1"/>
        <v>815.81400000000008</v>
      </c>
      <c r="H28" s="42">
        <v>180</v>
      </c>
      <c r="I28" s="14" t="s">
        <v>23</v>
      </c>
      <c r="J28" s="43" t="s">
        <v>2</v>
      </c>
      <c r="K28" s="43" t="s">
        <v>49</v>
      </c>
      <c r="L28" s="44" t="s">
        <v>10</v>
      </c>
      <c r="M28" s="29" t="s">
        <v>4</v>
      </c>
      <c r="N28" s="10"/>
      <c r="O28" s="10"/>
      <c r="P28" s="10"/>
      <c r="Q28" s="10"/>
      <c r="R28" s="10"/>
      <c r="S28" s="17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38.25" x14ac:dyDescent="0.25">
      <c r="A29" s="39">
        <v>6</v>
      </c>
      <c r="B29" s="14" t="s">
        <v>39</v>
      </c>
      <c r="C29" s="40" t="s">
        <v>40</v>
      </c>
      <c r="D29" s="14" t="s">
        <v>41</v>
      </c>
      <c r="E29" s="14">
        <v>1</v>
      </c>
      <c r="F29" s="41">
        <f t="shared" si="3"/>
        <v>3915.9072000000001</v>
      </c>
      <c r="G29" s="42">
        <f t="shared" si="1"/>
        <v>3915.9072000000001</v>
      </c>
      <c r="H29" s="42">
        <v>864</v>
      </c>
      <c r="I29" s="14" t="s">
        <v>23</v>
      </c>
      <c r="J29" s="43" t="s">
        <v>2</v>
      </c>
      <c r="K29" s="43" t="s">
        <v>49</v>
      </c>
      <c r="L29" s="44" t="s">
        <v>10</v>
      </c>
      <c r="M29" s="14" t="s">
        <v>4</v>
      </c>
      <c r="N29" s="8"/>
      <c r="O29" s="8"/>
      <c r="P29" s="8"/>
      <c r="Q29" s="8"/>
      <c r="R29" s="8"/>
      <c r="S29" s="17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s="28" customFormat="1" ht="49.5" customHeight="1" x14ac:dyDescent="0.25">
      <c r="A30" s="39">
        <v>7</v>
      </c>
      <c r="B30" s="14" t="s">
        <v>22</v>
      </c>
      <c r="C30" s="40" t="s">
        <v>42</v>
      </c>
      <c r="D30" s="14" t="s">
        <v>43</v>
      </c>
      <c r="E30" s="14">
        <v>12</v>
      </c>
      <c r="F30" s="41">
        <f>G30/E30</f>
        <v>90.646000000000001</v>
      </c>
      <c r="G30" s="42">
        <f t="shared" si="1"/>
        <v>1087.752</v>
      </c>
      <c r="H30" s="42">
        <v>240</v>
      </c>
      <c r="I30" s="14" t="s">
        <v>44</v>
      </c>
      <c r="J30" s="43" t="s">
        <v>2</v>
      </c>
      <c r="K30" s="43" t="s">
        <v>49</v>
      </c>
      <c r="L30" s="30" t="s">
        <v>3</v>
      </c>
      <c r="M30" s="29" t="s">
        <v>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s="28" customFormat="1" ht="38.25" x14ac:dyDescent="0.25">
      <c r="A31" s="14">
        <v>8</v>
      </c>
      <c r="B31" s="14" t="s">
        <v>46</v>
      </c>
      <c r="C31" s="40" t="s">
        <v>50</v>
      </c>
      <c r="D31" s="14" t="s">
        <v>21</v>
      </c>
      <c r="E31" s="14">
        <v>1</v>
      </c>
      <c r="F31" s="41">
        <f>G31/E31</f>
        <v>7251.68</v>
      </c>
      <c r="G31" s="42">
        <f t="shared" si="1"/>
        <v>7251.68</v>
      </c>
      <c r="H31" s="49">
        <v>1600</v>
      </c>
      <c r="I31" s="14" t="s">
        <v>44</v>
      </c>
      <c r="J31" s="43" t="s">
        <v>2</v>
      </c>
      <c r="K31" s="43" t="s">
        <v>49</v>
      </c>
      <c r="L31" s="44" t="s">
        <v>10</v>
      </c>
      <c r="M31" s="29" t="s">
        <v>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s="28" customFormat="1" ht="25.5" x14ac:dyDescent="0.25">
      <c r="A32" s="32"/>
      <c r="B32" s="33"/>
      <c r="C32" s="34" t="s">
        <v>51</v>
      </c>
      <c r="D32" s="33"/>
      <c r="E32" s="33"/>
      <c r="F32" s="35"/>
      <c r="G32" s="36"/>
      <c r="H32" s="36"/>
      <c r="I32" s="32"/>
      <c r="J32" s="37"/>
      <c r="K32" s="38"/>
      <c r="L32" s="38"/>
      <c r="M32" s="32"/>
      <c r="N32" s="10"/>
      <c r="O32" s="10"/>
      <c r="P32" s="10"/>
      <c r="Q32" s="10"/>
      <c r="R32" s="10"/>
      <c r="S32" s="17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38.25" x14ac:dyDescent="0.25">
      <c r="A33" s="39">
        <v>1</v>
      </c>
      <c r="B33" s="14" t="s">
        <v>29</v>
      </c>
      <c r="C33" s="40" t="s">
        <v>30</v>
      </c>
      <c r="D33" s="14" t="s">
        <v>21</v>
      </c>
      <c r="E33" s="14">
        <v>1</v>
      </c>
      <c r="F33" s="41">
        <f>G33</f>
        <v>10877.52</v>
      </c>
      <c r="G33" s="42">
        <f t="shared" si="1"/>
        <v>10877.52</v>
      </c>
      <c r="H33" s="42">
        <v>2400</v>
      </c>
      <c r="I33" s="39" t="s">
        <v>31</v>
      </c>
      <c r="J33" s="43" t="s">
        <v>52</v>
      </c>
      <c r="K33" s="43" t="s">
        <v>8</v>
      </c>
      <c r="L33" s="30" t="s">
        <v>3</v>
      </c>
      <c r="M33" s="29" t="s">
        <v>4</v>
      </c>
      <c r="N33" s="8"/>
      <c r="O33" s="8"/>
      <c r="P33" s="8"/>
      <c r="Q33" s="8"/>
      <c r="R33" s="8"/>
      <c r="S33" s="17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s="28" customFormat="1" ht="38.25" x14ac:dyDescent="0.25">
      <c r="A34" s="39">
        <v>2</v>
      </c>
      <c r="B34" s="14" t="s">
        <v>22</v>
      </c>
      <c r="C34" s="40" t="s">
        <v>42</v>
      </c>
      <c r="D34" s="14" t="s">
        <v>43</v>
      </c>
      <c r="E34" s="14">
        <v>12</v>
      </c>
      <c r="F34" s="41">
        <f>G34/E34</f>
        <v>90.646000000000001</v>
      </c>
      <c r="G34" s="42">
        <f t="shared" si="1"/>
        <v>1087.752</v>
      </c>
      <c r="H34" s="42">
        <v>240</v>
      </c>
      <c r="I34" s="14" t="s">
        <v>44</v>
      </c>
      <c r="J34" s="43" t="s">
        <v>52</v>
      </c>
      <c r="K34" s="43" t="s">
        <v>8</v>
      </c>
      <c r="L34" s="30" t="s">
        <v>3</v>
      </c>
      <c r="M34" s="29" t="s">
        <v>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s="28" customFormat="1" ht="38.25" x14ac:dyDescent="0.25">
      <c r="A35" s="32"/>
      <c r="B35" s="33"/>
      <c r="C35" s="34" t="s">
        <v>53</v>
      </c>
      <c r="D35" s="33"/>
      <c r="E35" s="33"/>
      <c r="F35" s="35"/>
      <c r="G35" s="36"/>
      <c r="H35" s="36"/>
      <c r="I35" s="32"/>
      <c r="J35" s="37"/>
      <c r="K35" s="38"/>
      <c r="L35" s="38"/>
      <c r="M35" s="32"/>
      <c r="N35" s="10"/>
      <c r="O35" s="10"/>
      <c r="P35" s="10"/>
      <c r="Q35" s="10"/>
      <c r="R35" s="10"/>
      <c r="S35" s="17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38.25" x14ac:dyDescent="0.25">
      <c r="A36" s="39">
        <v>1</v>
      </c>
      <c r="B36" s="14" t="s">
        <v>29</v>
      </c>
      <c r="C36" s="40" t="s">
        <v>30</v>
      </c>
      <c r="D36" s="14" t="s">
        <v>21</v>
      </c>
      <c r="E36" s="14">
        <v>1</v>
      </c>
      <c r="F36" s="41">
        <f>G36</f>
        <v>10877.52</v>
      </c>
      <c r="G36" s="42">
        <f t="shared" si="1"/>
        <v>10877.52</v>
      </c>
      <c r="H36" s="42">
        <v>2400</v>
      </c>
      <c r="I36" s="39" t="s">
        <v>31</v>
      </c>
      <c r="J36" s="43" t="s">
        <v>8</v>
      </c>
      <c r="K36" s="43" t="s">
        <v>9</v>
      </c>
      <c r="L36" s="30" t="s">
        <v>3</v>
      </c>
      <c r="M36" s="14" t="s">
        <v>4</v>
      </c>
      <c r="N36" s="8"/>
      <c r="O36" s="8"/>
      <c r="P36" s="8"/>
      <c r="Q36" s="8"/>
      <c r="R36" s="8"/>
      <c r="S36" s="17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ht="38.25" x14ac:dyDescent="0.25">
      <c r="A37" s="39">
        <v>2</v>
      </c>
      <c r="B37" s="14" t="s">
        <v>22</v>
      </c>
      <c r="C37" s="40" t="s">
        <v>42</v>
      </c>
      <c r="D37" s="14" t="s">
        <v>43</v>
      </c>
      <c r="E37" s="14">
        <v>12</v>
      </c>
      <c r="F37" s="41">
        <f>G37/E37</f>
        <v>90.646000000000001</v>
      </c>
      <c r="G37" s="42">
        <f t="shared" si="1"/>
        <v>1087.752</v>
      </c>
      <c r="H37" s="42">
        <v>240</v>
      </c>
      <c r="I37" s="14" t="s">
        <v>44</v>
      </c>
      <c r="J37" s="43" t="s">
        <v>8</v>
      </c>
      <c r="K37" s="43" t="s">
        <v>9</v>
      </c>
      <c r="L37" s="30" t="s">
        <v>3</v>
      </c>
      <c r="M37" s="14" t="s">
        <v>4</v>
      </c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s="28" customFormat="1" ht="38.25" x14ac:dyDescent="0.25">
      <c r="A38" s="14">
        <v>3</v>
      </c>
      <c r="B38" s="14" t="s">
        <v>46</v>
      </c>
      <c r="C38" s="40" t="s">
        <v>54</v>
      </c>
      <c r="D38" s="14" t="s">
        <v>21</v>
      </c>
      <c r="E38" s="14">
        <v>1</v>
      </c>
      <c r="F38" s="41">
        <f>G38/E38</f>
        <v>7251.68</v>
      </c>
      <c r="G38" s="42">
        <f t="shared" si="1"/>
        <v>7251.68</v>
      </c>
      <c r="H38" s="49">
        <v>1600</v>
      </c>
      <c r="I38" s="14" t="s">
        <v>44</v>
      </c>
      <c r="J38" s="43" t="s">
        <v>8</v>
      </c>
      <c r="K38" s="43" t="s">
        <v>9</v>
      </c>
      <c r="L38" s="44" t="s">
        <v>10</v>
      </c>
      <c r="M38" s="29" t="s">
        <v>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s="28" customFormat="1" ht="38.25" x14ac:dyDescent="0.25">
      <c r="A39" s="32"/>
      <c r="B39" s="33"/>
      <c r="C39" s="34" t="s">
        <v>55</v>
      </c>
      <c r="D39" s="33"/>
      <c r="E39" s="33"/>
      <c r="F39" s="35"/>
      <c r="G39" s="36"/>
      <c r="H39" s="36"/>
      <c r="I39" s="32"/>
      <c r="J39" s="37"/>
      <c r="K39" s="38"/>
      <c r="L39" s="38"/>
      <c r="M39" s="32"/>
      <c r="N39" s="10"/>
      <c r="O39" s="10"/>
      <c r="P39" s="10"/>
      <c r="Q39" s="10"/>
      <c r="R39" s="10"/>
      <c r="S39" s="17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38.25" x14ac:dyDescent="0.25">
      <c r="A40" s="39">
        <v>1</v>
      </c>
      <c r="B40" s="14" t="s">
        <v>29</v>
      </c>
      <c r="C40" s="40" t="s">
        <v>30</v>
      </c>
      <c r="D40" s="14" t="s">
        <v>21</v>
      </c>
      <c r="E40" s="14">
        <v>1</v>
      </c>
      <c r="F40" s="41">
        <f>G40</f>
        <v>10877.52</v>
      </c>
      <c r="G40" s="42">
        <f t="shared" si="1"/>
        <v>10877.52</v>
      </c>
      <c r="H40" s="42">
        <v>2400</v>
      </c>
      <c r="I40" s="39" t="s">
        <v>31</v>
      </c>
      <c r="J40" s="43" t="s">
        <v>49</v>
      </c>
      <c r="K40" s="43" t="s">
        <v>6</v>
      </c>
      <c r="L40" s="30" t="s">
        <v>3</v>
      </c>
      <c r="M40" s="14" t="s">
        <v>4</v>
      </c>
      <c r="N40" s="8"/>
      <c r="O40" s="8"/>
      <c r="P40" s="8"/>
      <c r="Q40" s="8"/>
      <c r="R40" s="8"/>
      <c r="S40" s="17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38.25" x14ac:dyDescent="0.25">
      <c r="A41" s="39">
        <v>2</v>
      </c>
      <c r="B41" s="14" t="s">
        <v>22</v>
      </c>
      <c r="C41" s="40" t="s">
        <v>42</v>
      </c>
      <c r="D41" s="14" t="s">
        <v>43</v>
      </c>
      <c r="E41" s="14">
        <v>12</v>
      </c>
      <c r="F41" s="41">
        <f>G41/E41</f>
        <v>90.646000000000001</v>
      </c>
      <c r="G41" s="42">
        <f t="shared" si="1"/>
        <v>1087.752</v>
      </c>
      <c r="H41" s="42">
        <v>240</v>
      </c>
      <c r="I41" s="14" t="s">
        <v>44</v>
      </c>
      <c r="J41" s="43" t="s">
        <v>49</v>
      </c>
      <c r="K41" s="43" t="s">
        <v>6</v>
      </c>
      <c r="L41" s="30" t="s">
        <v>3</v>
      </c>
      <c r="M41" s="14" t="s">
        <v>4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s="28" customFormat="1" ht="42" customHeight="1" x14ac:dyDescent="0.25">
      <c r="A42" s="14">
        <v>3</v>
      </c>
      <c r="B42" s="14" t="s">
        <v>46</v>
      </c>
      <c r="C42" s="40" t="s">
        <v>56</v>
      </c>
      <c r="D42" s="14" t="s">
        <v>21</v>
      </c>
      <c r="E42" s="14">
        <v>1</v>
      </c>
      <c r="F42" s="41">
        <f>G42/E42</f>
        <v>7251.68</v>
      </c>
      <c r="G42" s="42">
        <f t="shared" si="1"/>
        <v>7251.68</v>
      </c>
      <c r="H42" s="49">
        <v>1600</v>
      </c>
      <c r="I42" s="14" t="s">
        <v>44</v>
      </c>
      <c r="J42" s="43" t="s">
        <v>49</v>
      </c>
      <c r="K42" s="43" t="s">
        <v>6</v>
      </c>
      <c r="L42" s="44" t="s">
        <v>10</v>
      </c>
      <c r="M42" s="29" t="s">
        <v>4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s="11" customFormat="1" x14ac:dyDescent="0.25">
      <c r="A43" s="32"/>
      <c r="B43" s="33"/>
      <c r="C43" s="34" t="s">
        <v>57</v>
      </c>
      <c r="D43" s="33"/>
      <c r="E43" s="33"/>
      <c r="F43" s="35"/>
      <c r="G43" s="36"/>
      <c r="H43" s="36"/>
      <c r="I43" s="32"/>
      <c r="J43" s="37"/>
      <c r="K43" s="38"/>
      <c r="L43" s="38"/>
      <c r="M43" s="32"/>
      <c r="N43" s="9"/>
      <c r="O43" s="48"/>
      <c r="P43" s="48"/>
      <c r="Q43" s="48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s="11" customFormat="1" ht="51" x14ac:dyDescent="0.25">
      <c r="A44" s="39">
        <v>1</v>
      </c>
      <c r="B44" s="14" t="s">
        <v>58</v>
      </c>
      <c r="C44" s="40" t="s">
        <v>59</v>
      </c>
      <c r="D44" s="14" t="s">
        <v>21</v>
      </c>
      <c r="E44" s="14">
        <v>1</v>
      </c>
      <c r="F44" s="41">
        <f t="shared" ref="F44" si="4">G44/E44</f>
        <v>11330.75</v>
      </c>
      <c r="G44" s="42">
        <f t="shared" si="1"/>
        <v>11330.75</v>
      </c>
      <c r="H44" s="42">
        <v>2500</v>
      </c>
      <c r="I44" s="39" t="s">
        <v>23</v>
      </c>
      <c r="J44" s="43" t="s">
        <v>6</v>
      </c>
      <c r="K44" s="43" t="s">
        <v>5</v>
      </c>
      <c r="L44" s="44" t="s">
        <v>10</v>
      </c>
      <c r="M44" s="29" t="s">
        <v>4</v>
      </c>
      <c r="N44" s="9"/>
      <c r="O44" s="48"/>
      <c r="P44" s="48"/>
      <c r="Q44" s="48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s="11" customFormat="1" ht="38.25" x14ac:dyDescent="0.25">
      <c r="A45" s="39">
        <v>2</v>
      </c>
      <c r="B45" s="14" t="s">
        <v>39</v>
      </c>
      <c r="C45" s="40" t="s">
        <v>60</v>
      </c>
      <c r="D45" s="14" t="s">
        <v>41</v>
      </c>
      <c r="E45" s="14">
        <v>1</v>
      </c>
      <c r="F45" s="41">
        <f>G45</f>
        <v>4786.1088</v>
      </c>
      <c r="G45" s="42">
        <f t="shared" si="1"/>
        <v>4786.1088</v>
      </c>
      <c r="H45" s="42">
        <v>1056</v>
      </c>
      <c r="I45" s="14" t="s">
        <v>23</v>
      </c>
      <c r="J45" s="43" t="s">
        <v>6</v>
      </c>
      <c r="K45" s="43" t="s">
        <v>5</v>
      </c>
      <c r="L45" s="44" t="s">
        <v>10</v>
      </c>
      <c r="M45" s="39" t="s">
        <v>4</v>
      </c>
      <c r="N45" s="9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s="11" customFormat="1" ht="38.25" x14ac:dyDescent="0.25">
      <c r="A46" s="39">
        <v>3</v>
      </c>
      <c r="B46" s="14" t="s">
        <v>32</v>
      </c>
      <c r="C46" s="40" t="s">
        <v>61</v>
      </c>
      <c r="D46" s="14" t="s">
        <v>21</v>
      </c>
      <c r="E46" s="14">
        <v>1</v>
      </c>
      <c r="F46" s="41">
        <f t="shared" ref="F46:F49" si="5">G46</f>
        <v>18491.784</v>
      </c>
      <c r="G46" s="42">
        <f t="shared" si="1"/>
        <v>18491.784</v>
      </c>
      <c r="H46" s="42">
        <v>4080</v>
      </c>
      <c r="I46" s="39" t="s">
        <v>23</v>
      </c>
      <c r="J46" s="43" t="s">
        <v>6</v>
      </c>
      <c r="K46" s="43" t="s">
        <v>5</v>
      </c>
      <c r="L46" s="44" t="s">
        <v>10</v>
      </c>
      <c r="M46" s="39" t="s">
        <v>4</v>
      </c>
      <c r="N46" s="9"/>
      <c r="O46" s="9"/>
      <c r="P46" s="9"/>
      <c r="Q46" s="9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s="13" customFormat="1" ht="38.25" x14ac:dyDescent="0.25">
      <c r="A47" s="39">
        <v>4</v>
      </c>
      <c r="B47" s="14" t="s">
        <v>34</v>
      </c>
      <c r="C47" s="40" t="s">
        <v>62</v>
      </c>
      <c r="D47" s="14" t="s">
        <v>21</v>
      </c>
      <c r="E47" s="14">
        <v>1</v>
      </c>
      <c r="F47" s="41">
        <f t="shared" si="5"/>
        <v>543.87599999999998</v>
      </c>
      <c r="G47" s="42">
        <f t="shared" si="1"/>
        <v>543.87599999999998</v>
      </c>
      <c r="H47" s="42">
        <v>120</v>
      </c>
      <c r="I47" s="14" t="s">
        <v>23</v>
      </c>
      <c r="J47" s="43" t="s">
        <v>6</v>
      </c>
      <c r="K47" s="43" t="s">
        <v>5</v>
      </c>
      <c r="L47" s="44" t="s">
        <v>10</v>
      </c>
      <c r="M47" s="39" t="s">
        <v>4</v>
      </c>
      <c r="N47" s="9"/>
      <c r="O47" s="9"/>
      <c r="P47" s="9"/>
      <c r="Q47" s="9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spans="1:29" s="13" customFormat="1" ht="38.25" x14ac:dyDescent="0.25">
      <c r="A48" s="39">
        <v>5</v>
      </c>
      <c r="B48" s="14" t="s">
        <v>34</v>
      </c>
      <c r="C48" s="40" t="s">
        <v>63</v>
      </c>
      <c r="D48" s="14" t="s">
        <v>21</v>
      </c>
      <c r="E48" s="14">
        <v>1</v>
      </c>
      <c r="F48" s="41">
        <f t="shared" si="5"/>
        <v>3988.424</v>
      </c>
      <c r="G48" s="42">
        <f t="shared" si="1"/>
        <v>3988.424</v>
      </c>
      <c r="H48" s="42">
        <v>880</v>
      </c>
      <c r="I48" s="14" t="s">
        <v>23</v>
      </c>
      <c r="J48" s="43" t="s">
        <v>6</v>
      </c>
      <c r="K48" s="43" t="s">
        <v>5</v>
      </c>
      <c r="L48" s="44" t="s">
        <v>10</v>
      </c>
      <c r="M48" s="39" t="s">
        <v>4</v>
      </c>
      <c r="N48" s="9"/>
      <c r="O48" s="9"/>
      <c r="P48" s="9"/>
      <c r="Q48" s="9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spans="1:29" s="11" customFormat="1" ht="38.25" x14ac:dyDescent="0.25">
      <c r="A49" s="39">
        <v>6</v>
      </c>
      <c r="B49" s="14" t="s">
        <v>34</v>
      </c>
      <c r="C49" s="40" t="s">
        <v>64</v>
      </c>
      <c r="D49" s="14" t="s">
        <v>38</v>
      </c>
      <c r="E49" s="14">
        <v>1</v>
      </c>
      <c r="F49" s="41">
        <f t="shared" si="5"/>
        <v>1631.6280000000002</v>
      </c>
      <c r="G49" s="42">
        <f t="shared" si="1"/>
        <v>1631.6280000000002</v>
      </c>
      <c r="H49" s="42">
        <v>360</v>
      </c>
      <c r="I49" s="14" t="s">
        <v>23</v>
      </c>
      <c r="J49" s="43" t="s">
        <v>6</v>
      </c>
      <c r="K49" s="43" t="s">
        <v>5</v>
      </c>
      <c r="L49" s="44" t="s">
        <v>10</v>
      </c>
      <c r="M49" s="39" t="s">
        <v>4</v>
      </c>
      <c r="N49" s="9"/>
      <c r="O49" s="9"/>
      <c r="P49" s="9"/>
      <c r="Q49" s="9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s="28" customFormat="1" ht="38.25" x14ac:dyDescent="0.25">
      <c r="A50" s="39">
        <v>7</v>
      </c>
      <c r="B50" s="14" t="s">
        <v>22</v>
      </c>
      <c r="C50" s="40" t="s">
        <v>42</v>
      </c>
      <c r="D50" s="14" t="s">
        <v>43</v>
      </c>
      <c r="E50" s="14">
        <v>22</v>
      </c>
      <c r="F50" s="41">
        <f>G50/E50</f>
        <v>135.96900000000002</v>
      </c>
      <c r="G50" s="42">
        <f t="shared" si="1"/>
        <v>2991.3180000000002</v>
      </c>
      <c r="H50" s="42">
        <v>660</v>
      </c>
      <c r="I50" s="39" t="s">
        <v>31</v>
      </c>
      <c r="J50" s="43" t="s">
        <v>6</v>
      </c>
      <c r="K50" s="43" t="s">
        <v>5</v>
      </c>
      <c r="L50" s="30" t="s">
        <v>3</v>
      </c>
      <c r="M50" s="29" t="s">
        <v>4</v>
      </c>
      <c r="N50" s="9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38.25" x14ac:dyDescent="0.25">
      <c r="A51" s="39">
        <v>8</v>
      </c>
      <c r="B51" s="14" t="s">
        <v>46</v>
      </c>
      <c r="C51" s="40" t="s">
        <v>47</v>
      </c>
      <c r="D51" s="14" t="s">
        <v>21</v>
      </c>
      <c r="E51" s="14">
        <v>1</v>
      </c>
      <c r="F51" s="41">
        <f>G51/E51</f>
        <v>7251.68</v>
      </c>
      <c r="G51" s="42">
        <f t="shared" si="1"/>
        <v>7251.68</v>
      </c>
      <c r="H51" s="49">
        <v>1600</v>
      </c>
      <c r="I51" s="39" t="s">
        <v>31</v>
      </c>
      <c r="J51" s="43" t="s">
        <v>6</v>
      </c>
      <c r="K51" s="43" t="s">
        <v>5</v>
      </c>
      <c r="L51" s="44" t="s">
        <v>10</v>
      </c>
      <c r="M51" s="14" t="s">
        <v>4</v>
      </c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ht="38.25" x14ac:dyDescent="0.25">
      <c r="A52" s="39">
        <v>9</v>
      </c>
      <c r="B52" s="14" t="s">
        <v>46</v>
      </c>
      <c r="C52" s="40" t="s">
        <v>50</v>
      </c>
      <c r="D52" s="14" t="s">
        <v>21</v>
      </c>
      <c r="E52" s="14">
        <v>1</v>
      </c>
      <c r="F52" s="41">
        <f>G52/E52</f>
        <v>7251.68</v>
      </c>
      <c r="G52" s="42">
        <f t="shared" si="1"/>
        <v>7251.68</v>
      </c>
      <c r="H52" s="49">
        <v>1600</v>
      </c>
      <c r="I52" s="39" t="s">
        <v>31</v>
      </c>
      <c r="J52" s="43" t="s">
        <v>6</v>
      </c>
      <c r="K52" s="43" t="s">
        <v>5</v>
      </c>
      <c r="L52" s="44" t="s">
        <v>10</v>
      </c>
      <c r="M52" s="14" t="s">
        <v>4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s="11" customFormat="1" ht="38.25" x14ac:dyDescent="0.25">
      <c r="A53" s="39">
        <v>10</v>
      </c>
      <c r="B53" s="14" t="s">
        <v>29</v>
      </c>
      <c r="C53" s="40" t="s">
        <v>65</v>
      </c>
      <c r="D53" s="14" t="s">
        <v>21</v>
      </c>
      <c r="E53" s="14">
        <v>1</v>
      </c>
      <c r="F53" s="41">
        <f>G53</f>
        <v>5438.76</v>
      </c>
      <c r="G53" s="42">
        <f t="shared" si="1"/>
        <v>5438.76</v>
      </c>
      <c r="H53" s="42">
        <v>1200</v>
      </c>
      <c r="I53" s="39" t="s">
        <v>31</v>
      </c>
      <c r="J53" s="43" t="s">
        <v>6</v>
      </c>
      <c r="K53" s="43" t="s">
        <v>5</v>
      </c>
      <c r="L53" s="30" t="s">
        <v>3</v>
      </c>
      <c r="M53" s="39" t="s">
        <v>4</v>
      </c>
      <c r="N53" s="9"/>
      <c r="O53" s="9"/>
      <c r="P53" s="9"/>
      <c r="Q53" s="9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s="28" customFormat="1" x14ac:dyDescent="0.25">
      <c r="A54" s="14"/>
      <c r="B54" s="14"/>
      <c r="C54" s="40"/>
      <c r="D54" s="14"/>
      <c r="E54" s="14"/>
      <c r="F54" s="41"/>
      <c r="G54" s="49"/>
      <c r="H54" s="49"/>
      <c r="I54" s="39"/>
      <c r="J54" s="43"/>
      <c r="K54" s="43"/>
      <c r="L54" s="43"/>
      <c r="M54" s="39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5">
      <c r="A55" s="14"/>
      <c r="B55" s="14"/>
      <c r="C55" s="18" t="s">
        <v>66</v>
      </c>
      <c r="D55" s="5"/>
      <c r="E55" s="5"/>
      <c r="F55" s="5"/>
      <c r="G55" s="16">
        <f>SUM(G7:G53)</f>
        <v>208884.64239999995</v>
      </c>
      <c r="H55" s="16">
        <f>SUM(H7:H53)</f>
        <v>46088</v>
      </c>
      <c r="I55" s="14"/>
      <c r="J55" s="14"/>
      <c r="K55" s="14"/>
      <c r="L55" s="14"/>
      <c r="M55" s="14"/>
      <c r="N55" s="8"/>
      <c r="O55" s="8"/>
      <c r="P55" s="8"/>
      <c r="Q55" s="8"/>
      <c r="R55" s="8"/>
      <c r="S55" s="17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25">
      <c r="A56" s="14"/>
      <c r="B56" s="14"/>
      <c r="C56" s="15" t="s">
        <v>67</v>
      </c>
      <c r="D56" s="5"/>
      <c r="E56" s="5"/>
      <c r="F56" s="5"/>
      <c r="G56" s="16">
        <f>G55*20%</f>
        <v>41776.928479999995</v>
      </c>
      <c r="H56" s="16">
        <f>H55*20%</f>
        <v>9217.6</v>
      </c>
      <c r="I56" s="14"/>
      <c r="J56" s="14"/>
      <c r="K56" s="14"/>
      <c r="L56" s="14"/>
      <c r="M56" s="14"/>
      <c r="N56" s="8"/>
      <c r="O56" s="8"/>
      <c r="P56" s="8"/>
      <c r="Q56" s="8"/>
      <c r="R56" s="8"/>
      <c r="S56" s="17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25">
      <c r="A57" s="14"/>
      <c r="B57" s="14"/>
      <c r="C57" s="15" t="s">
        <v>68</v>
      </c>
      <c r="D57" s="5"/>
      <c r="E57" s="5"/>
      <c r="F57" s="5"/>
      <c r="G57" s="16">
        <f>G55*80%/2</f>
        <v>83553.85695999999</v>
      </c>
      <c r="H57" s="16">
        <f>H55*80%/2</f>
        <v>18435.2</v>
      </c>
      <c r="I57" s="14"/>
      <c r="J57" s="14"/>
      <c r="K57" s="14"/>
      <c r="L57" s="14"/>
      <c r="M57" s="14"/>
      <c r="N57" s="8"/>
      <c r="O57" s="8"/>
      <c r="P57" s="8"/>
      <c r="Q57" s="8"/>
      <c r="R57" s="8"/>
      <c r="S57" s="17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25">
      <c r="A58" s="14"/>
      <c r="B58" s="14"/>
      <c r="C58" s="15" t="s">
        <v>69</v>
      </c>
      <c r="D58" s="5"/>
      <c r="E58" s="5"/>
      <c r="F58" s="5"/>
      <c r="G58" s="16">
        <f>G55*80%/2</f>
        <v>83553.85695999999</v>
      </c>
      <c r="H58" s="16">
        <f>H55*80%/2</f>
        <v>18435.2</v>
      </c>
      <c r="I58" s="14"/>
      <c r="J58" s="14"/>
      <c r="K58" s="14"/>
      <c r="L58" s="14"/>
      <c r="M58" s="14"/>
      <c r="N58" s="8"/>
      <c r="O58" s="8"/>
      <c r="P58" s="8"/>
      <c r="Q58" s="8"/>
      <c r="R58" s="8"/>
      <c r="S58" s="17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25">
      <c r="G59" s="19"/>
      <c r="H59" s="19"/>
      <c r="N59" s="8"/>
      <c r="O59" s="8"/>
      <c r="P59" s="8"/>
      <c r="Q59" s="8"/>
      <c r="R59" s="8"/>
      <c r="S59" s="17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s="21" customFormat="1" x14ac:dyDescent="0.25">
      <c r="A60" s="2"/>
      <c r="B60" s="2"/>
      <c r="C60" s="20"/>
      <c r="I60" s="2"/>
      <c r="J60" s="25"/>
      <c r="K60" s="2"/>
      <c r="L60" s="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s="21" customFormat="1" x14ac:dyDescent="0.25">
      <c r="A61" s="2"/>
      <c r="B61" s="2"/>
      <c r="C61" s="23"/>
      <c r="I61" s="2"/>
      <c r="J61" s="50"/>
      <c r="M61" s="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s="21" customFormat="1" x14ac:dyDescent="0.25">
      <c r="A62" s="2"/>
      <c r="B62" s="2"/>
      <c r="C62" s="24"/>
      <c r="J62" s="25"/>
      <c r="K62" s="2"/>
      <c r="L62" s="2"/>
      <c r="N62" s="22"/>
      <c r="O62" s="8"/>
      <c r="P62" s="8"/>
      <c r="Q62" s="8"/>
      <c r="R62" s="8"/>
      <c r="S62" s="8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s="21" customFormat="1" x14ac:dyDescent="0.25">
      <c r="A63" s="2"/>
      <c r="B63" s="2"/>
      <c r="C63" s="24"/>
      <c r="N63" s="22"/>
      <c r="O63" s="8"/>
      <c r="P63" s="8"/>
      <c r="Q63" s="8"/>
      <c r="R63" s="8"/>
      <c r="S63" s="8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s="21" customFormat="1" x14ac:dyDescent="0.25">
      <c r="A64" s="2"/>
      <c r="B64" s="2"/>
      <c r="C64" s="24"/>
      <c r="F64" s="25"/>
      <c r="N64" s="22"/>
      <c r="O64" s="8"/>
      <c r="P64" s="8"/>
      <c r="Q64" s="8"/>
      <c r="R64" s="8"/>
      <c r="S64" s="8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s="21" customFormat="1" x14ac:dyDescent="0.25">
      <c r="A65" s="2"/>
      <c r="B65" s="2"/>
      <c r="C65" s="24"/>
      <c r="N65" s="22"/>
      <c r="O65" s="8"/>
      <c r="P65" s="8"/>
      <c r="Q65" s="8"/>
      <c r="R65" s="8"/>
      <c r="S65" s="8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s="21" customFormat="1" x14ac:dyDescent="0.25">
      <c r="A66" s="2"/>
      <c r="B66" s="2"/>
      <c r="N66" s="22"/>
      <c r="O66" s="8"/>
      <c r="P66" s="8"/>
      <c r="Q66" s="8"/>
      <c r="R66" s="8"/>
      <c r="S66" s="8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s="2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M67" s="2"/>
      <c r="N67" s="22"/>
      <c r="O67" s="8"/>
      <c r="P67" s="8"/>
      <c r="Q67" s="8"/>
      <c r="R67" s="8"/>
      <c r="S67" s="8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x14ac:dyDescent="0.25">
      <c r="J68" s="26"/>
      <c r="K68" s="26"/>
      <c r="L68" s="26"/>
      <c r="M68" s="26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  <row r="69" spans="1:29" x14ac:dyDescent="0.25"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</row>
    <row r="70" spans="1:29" x14ac:dyDescent="0.25"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</row>
    <row r="71" spans="1:29" x14ac:dyDescent="0.25"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</row>
    <row r="72" spans="1:29" x14ac:dyDescent="0.25"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</row>
    <row r="73" spans="1:29" x14ac:dyDescent="0.25"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</row>
    <row r="74" spans="1:29" x14ac:dyDescent="0.25"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</row>
    <row r="75" spans="1:29" x14ac:dyDescent="0.25"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</row>
    <row r="76" spans="1:29" x14ac:dyDescent="0.25"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</row>
    <row r="77" spans="1:29" x14ac:dyDescent="0.25"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</row>
    <row r="78" spans="1:29" x14ac:dyDescent="0.25"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</row>
    <row r="79" spans="1:29" x14ac:dyDescent="0.25"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</row>
    <row r="80" spans="1:29" x14ac:dyDescent="0.25"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</row>
    <row r="81" spans="1:29" x14ac:dyDescent="0.25">
      <c r="N81" s="8"/>
      <c r="O81" s="8"/>
      <c r="P81" s="17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</row>
    <row r="82" spans="1:29" x14ac:dyDescent="0.25">
      <c r="N82" s="8"/>
      <c r="O82" s="8"/>
      <c r="P82" s="17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</row>
    <row r="83" spans="1:29" x14ac:dyDescent="0.25">
      <c r="A83"/>
      <c r="B83"/>
      <c r="C83"/>
      <c r="D83"/>
      <c r="E83"/>
      <c r="F83"/>
      <c r="G83"/>
      <c r="H83"/>
      <c r="I83"/>
      <c r="J83"/>
      <c r="K83"/>
      <c r="L83"/>
      <c r="N83" s="8"/>
      <c r="O83" s="8"/>
      <c r="P83" s="17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</row>
    <row r="84" spans="1:29" x14ac:dyDescent="0.25">
      <c r="A84"/>
      <c r="B84"/>
      <c r="C84"/>
      <c r="D84"/>
      <c r="E84"/>
      <c r="F84"/>
      <c r="G84"/>
      <c r="H84"/>
      <c r="I84"/>
      <c r="J84"/>
      <c r="K84"/>
      <c r="L84"/>
      <c r="N84" s="8"/>
      <c r="O84" s="8"/>
      <c r="P84" s="17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</row>
    <row r="85" spans="1:29" x14ac:dyDescent="0.25">
      <c r="A85"/>
      <c r="B85"/>
      <c r="C85"/>
      <c r="D85"/>
      <c r="E85"/>
      <c r="F85"/>
      <c r="G85"/>
      <c r="H85"/>
      <c r="I85"/>
      <c r="J85"/>
      <c r="K85"/>
      <c r="L85"/>
      <c r="N85" s="8"/>
      <c r="O85" s="8"/>
      <c r="P85" s="17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</row>
    <row r="86" spans="1:29" x14ac:dyDescent="0.25">
      <c r="A86"/>
      <c r="B86"/>
      <c r="C86"/>
      <c r="D86"/>
      <c r="E86"/>
      <c r="F86"/>
      <c r="G86"/>
      <c r="H86"/>
      <c r="I86"/>
      <c r="J86"/>
      <c r="K86"/>
      <c r="L86"/>
      <c r="N86" s="8"/>
      <c r="O86" s="8"/>
      <c r="P86" s="17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</row>
    <row r="87" spans="1:29" x14ac:dyDescent="0.25">
      <c r="A87"/>
      <c r="B87"/>
      <c r="C87"/>
      <c r="D87"/>
      <c r="E87"/>
      <c r="F87"/>
      <c r="G87"/>
      <c r="H87"/>
      <c r="I87"/>
      <c r="J87"/>
      <c r="K87"/>
      <c r="L87"/>
    </row>
    <row r="88" spans="1:29" x14ac:dyDescent="0.25">
      <c r="A88"/>
      <c r="B88"/>
      <c r="C88"/>
      <c r="D88"/>
      <c r="E88"/>
      <c r="F88"/>
      <c r="G88"/>
      <c r="H88"/>
      <c r="I88"/>
      <c r="J88"/>
      <c r="K88"/>
      <c r="L88"/>
    </row>
    <row r="93" spans="1:29" x14ac:dyDescent="0.25">
      <c r="A93"/>
      <c r="B93"/>
      <c r="C93"/>
      <c r="D93"/>
      <c r="E93"/>
      <c r="F93"/>
      <c r="G93"/>
      <c r="H93"/>
      <c r="I93"/>
      <c r="J93"/>
      <c r="K93"/>
      <c r="L93"/>
    </row>
    <row r="94" spans="1:29" x14ac:dyDescent="0.25">
      <c r="A94"/>
      <c r="B94"/>
      <c r="C94"/>
      <c r="D94"/>
      <c r="E94"/>
      <c r="F94"/>
      <c r="G94"/>
      <c r="H94"/>
      <c r="I94"/>
      <c r="J94"/>
      <c r="K94"/>
      <c r="L94"/>
    </row>
    <row r="95" spans="1:29" s="1" customFormat="1" x14ac:dyDescent="0.25">
      <c r="A95"/>
      <c r="B95"/>
      <c r="C95"/>
      <c r="D95"/>
      <c r="E95"/>
      <c r="F95"/>
      <c r="G95"/>
      <c r="H95"/>
      <c r="I95"/>
      <c r="J95"/>
      <c r="K95"/>
      <c r="L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s="1" customFormat="1" x14ac:dyDescent="0.25">
      <c r="A96"/>
      <c r="B96"/>
      <c r="C96"/>
      <c r="D96"/>
      <c r="E96"/>
      <c r="F96"/>
      <c r="G96"/>
      <c r="H96"/>
      <c r="I96"/>
      <c r="J96"/>
      <c r="K96"/>
      <c r="L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</sheetData>
  <mergeCells count="2">
    <mergeCell ref="A2:M2"/>
    <mergeCell ref="A3:M3"/>
  </mergeCells>
  <printOptions horizontalCentered="1"/>
  <pageMargins left="0.2" right="0.2" top="0.75" bottom="0.75" header="0.3" footer="0.3"/>
  <pageSetup paperSize="9" scale="85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EXTRAS - 063</vt:lpstr>
      <vt:lpstr>'EXTRAS - 063'!Print_Titles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2017-03-29T10:20:22Z</dcterms:modified>
</cp:coreProperties>
</file>