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D:\B Buget an 2023\lucrari\publicare pe site bilant si buget\buget an 2023\"/>
    </mc:Choice>
  </mc:AlternateContent>
  <xr:revisionPtr revIDLastSave="0" documentId="13_ncr:1_{4C84384B-3897-47B2-9E24-603F235AE1D4}" xr6:coauthVersionLast="36" xr6:coauthVersionMax="36" xr10:uidLastSave="{00000000-0000-0000-0000-000000000000}"/>
  <bookViews>
    <workbookView xWindow="0" yWindow="0" windowWidth="28800" windowHeight="12225" xr2:uid="{52F8C484-3CD0-4173-B0AC-6C2047E22C0C}"/>
  </bookViews>
  <sheets>
    <sheet name="bg de stat an 2023" sheetId="1" r:id="rId1"/>
  </sheets>
  <definedNames>
    <definedName name="_xlnm.Print_Titles" localSheetId="0">'bg de stat an 2023'!$12:$13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3" i="1" l="1"/>
  <c r="G342" i="1"/>
  <c r="G341" i="1"/>
  <c r="G340" i="1"/>
  <c r="G339" i="1"/>
  <c r="G338" i="1"/>
  <c r="I333" i="1"/>
  <c r="G336" i="1"/>
  <c r="G335" i="1"/>
  <c r="H332" i="1"/>
  <c r="I332" i="1"/>
  <c r="G327" i="1"/>
  <c r="H324" i="1"/>
  <c r="I325" i="1"/>
  <c r="I321" i="1" s="1"/>
  <c r="H325" i="1"/>
  <c r="G325" i="1" s="1"/>
  <c r="G322" i="1"/>
  <c r="I317" i="1"/>
  <c r="I315" i="1" s="1"/>
  <c r="I313" i="1" s="1"/>
  <c r="I311" i="1" s="1"/>
  <c r="H317" i="1"/>
  <c r="G317" i="1" s="1"/>
  <c r="I316" i="1"/>
  <c r="I314" i="1" s="1"/>
  <c r="H316" i="1"/>
  <c r="I302" i="1"/>
  <c r="G303" i="1"/>
  <c r="H302" i="1"/>
  <c r="I301" i="1"/>
  <c r="G292" i="1"/>
  <c r="G291" i="1"/>
  <c r="G290" i="1"/>
  <c r="G288" i="1"/>
  <c r="G287" i="1"/>
  <c r="H284" i="1"/>
  <c r="I283" i="1"/>
  <c r="I281" i="1" s="1"/>
  <c r="I279" i="1" s="1"/>
  <c r="G273" i="1"/>
  <c r="G272" i="1"/>
  <c r="G270" i="1"/>
  <c r="G269" i="1"/>
  <c r="G268" i="1"/>
  <c r="I265" i="1"/>
  <c r="I264" i="1"/>
  <c r="G266" i="1"/>
  <c r="H264" i="1"/>
  <c r="G264" i="1" s="1"/>
  <c r="G258" i="1"/>
  <c r="G255" i="1"/>
  <c r="H247" i="1"/>
  <c r="I246" i="1"/>
  <c r="I244" i="1" s="1"/>
  <c r="H246" i="1"/>
  <c r="H244" i="1" s="1"/>
  <c r="I247" i="1"/>
  <c r="I245" i="1" s="1"/>
  <c r="I241" i="1"/>
  <c r="I240" i="1"/>
  <c r="G239" i="1"/>
  <c r="G238" i="1"/>
  <c r="G237" i="1"/>
  <c r="G236" i="1"/>
  <c r="I232" i="1"/>
  <c r="H232" i="1"/>
  <c r="I233" i="1"/>
  <c r="G231" i="1"/>
  <c r="G230" i="1"/>
  <c r="I227" i="1"/>
  <c r="G229" i="1"/>
  <c r="I226" i="1"/>
  <c r="G228" i="1"/>
  <c r="H226" i="1"/>
  <c r="G225" i="1"/>
  <c r="G224" i="1"/>
  <c r="G223" i="1"/>
  <c r="I220" i="1"/>
  <c r="H220" i="1"/>
  <c r="G222" i="1"/>
  <c r="I221" i="1"/>
  <c r="H221" i="1"/>
  <c r="I217" i="1"/>
  <c r="G218" i="1"/>
  <c r="H217" i="1"/>
  <c r="I216" i="1"/>
  <c r="G216" i="1" s="1"/>
  <c r="H216" i="1"/>
  <c r="I213" i="1"/>
  <c r="G215" i="1"/>
  <c r="I212" i="1"/>
  <c r="G214" i="1"/>
  <c r="H212" i="1"/>
  <c r="G211" i="1"/>
  <c r="G210" i="1"/>
  <c r="G208" i="1"/>
  <c r="I205" i="1"/>
  <c r="G206" i="1"/>
  <c r="H205" i="1"/>
  <c r="I204" i="1"/>
  <c r="H204" i="1"/>
  <c r="G204" i="1" s="1"/>
  <c r="G202" i="1"/>
  <c r="G201" i="1"/>
  <c r="G200" i="1"/>
  <c r="G199" i="1"/>
  <c r="G198" i="1"/>
  <c r="G197" i="1"/>
  <c r="I194" i="1"/>
  <c r="H194" i="1"/>
  <c r="G194" i="1" s="1"/>
  <c r="I195" i="1"/>
  <c r="G193" i="1"/>
  <c r="G192" i="1"/>
  <c r="I186" i="1"/>
  <c r="G190" i="1"/>
  <c r="I187" i="1"/>
  <c r="G189" i="1"/>
  <c r="G188" i="1"/>
  <c r="G185" i="1"/>
  <c r="H178" i="1"/>
  <c r="G178" i="1" s="1"/>
  <c r="I179" i="1"/>
  <c r="G182" i="1"/>
  <c r="G181" i="1"/>
  <c r="G180" i="1"/>
  <c r="I178" i="1"/>
  <c r="G175" i="1"/>
  <c r="G174" i="1"/>
  <c r="G173" i="1"/>
  <c r="I166" i="1"/>
  <c r="I164" i="1" s="1"/>
  <c r="G171" i="1"/>
  <c r="I167" i="1"/>
  <c r="I165" i="1" s="1"/>
  <c r="H167" i="1"/>
  <c r="I161" i="1"/>
  <c r="H161" i="1"/>
  <c r="G161" i="1" s="1"/>
  <c r="I160" i="1"/>
  <c r="I157" i="1"/>
  <c r="H157" i="1"/>
  <c r="I156" i="1"/>
  <c r="H151" i="1"/>
  <c r="G151" i="1" s="1"/>
  <c r="G153" i="1"/>
  <c r="G152" i="1"/>
  <c r="I151" i="1"/>
  <c r="I150" i="1"/>
  <c r="G149" i="1"/>
  <c r="G148" i="1"/>
  <c r="I145" i="1"/>
  <c r="I143" i="1" s="1"/>
  <c r="G147" i="1"/>
  <c r="I144" i="1"/>
  <c r="G146" i="1"/>
  <c r="G141" i="1"/>
  <c r="G138" i="1"/>
  <c r="G135" i="1"/>
  <c r="G133" i="1"/>
  <c r="G132" i="1"/>
  <c r="I128" i="1"/>
  <c r="G130" i="1"/>
  <c r="G127" i="1"/>
  <c r="G126" i="1"/>
  <c r="G124" i="1"/>
  <c r="G118" i="1"/>
  <c r="I114" i="1"/>
  <c r="I115" i="1"/>
  <c r="H115" i="1"/>
  <c r="I106" i="1"/>
  <c r="G112" i="1"/>
  <c r="I107" i="1"/>
  <c r="H107" i="1"/>
  <c r="G108" i="1"/>
  <c r="I101" i="1"/>
  <c r="H101" i="1"/>
  <c r="I100" i="1"/>
  <c r="G102" i="1"/>
  <c r="H100" i="1"/>
  <c r="G98" i="1"/>
  <c r="G94" i="1"/>
  <c r="G92" i="1"/>
  <c r="G88" i="1"/>
  <c r="G86" i="1"/>
  <c r="G82" i="1"/>
  <c r="G80" i="1"/>
  <c r="H77" i="1"/>
  <c r="I76" i="1"/>
  <c r="I74" i="1" s="1"/>
  <c r="H76" i="1"/>
  <c r="G73" i="1"/>
  <c r="G72" i="1"/>
  <c r="G71" i="1"/>
  <c r="G70" i="1"/>
  <c r="G69" i="1"/>
  <c r="G68" i="1"/>
  <c r="G67" i="1"/>
  <c r="G66" i="1"/>
  <c r="G65" i="1"/>
  <c r="G64" i="1"/>
  <c r="G62" i="1"/>
  <c r="I61" i="1"/>
  <c r="I60" i="1"/>
  <c r="G59" i="1"/>
  <c r="G58" i="1"/>
  <c r="G57" i="1"/>
  <c r="G56" i="1"/>
  <c r="H51" i="1"/>
  <c r="G54" i="1"/>
  <c r="G53" i="1"/>
  <c r="G52" i="1"/>
  <c r="I51" i="1"/>
  <c r="I50" i="1"/>
  <c r="G49" i="1"/>
  <c r="G48" i="1"/>
  <c r="G47" i="1"/>
  <c r="G46" i="1"/>
  <c r="G45" i="1"/>
  <c r="G44" i="1"/>
  <c r="G43" i="1"/>
  <c r="G42" i="1"/>
  <c r="G41" i="1"/>
  <c r="G40" i="1"/>
  <c r="G39" i="1"/>
  <c r="G38" i="1"/>
  <c r="G37" i="1"/>
  <c r="G36" i="1"/>
  <c r="G35" i="1"/>
  <c r="G34" i="1"/>
  <c r="G33" i="1"/>
  <c r="G32" i="1"/>
  <c r="G31" i="1"/>
  <c r="G30" i="1"/>
  <c r="G28" i="1"/>
  <c r="G27" i="1"/>
  <c r="I25" i="1"/>
  <c r="I23" i="1" s="1"/>
  <c r="I24" i="1"/>
  <c r="I22" i="1" s="1"/>
  <c r="G332" i="1" l="1"/>
  <c r="G226" i="1"/>
  <c r="G51" i="1"/>
  <c r="G220" i="1"/>
  <c r="I297" i="1"/>
  <c r="H282" i="1"/>
  <c r="I177" i="1"/>
  <c r="I154" i="1"/>
  <c r="G212" i="1"/>
  <c r="G76" i="1"/>
  <c r="I176" i="1"/>
  <c r="I329" i="1"/>
  <c r="I155" i="1"/>
  <c r="G157" i="1"/>
  <c r="H75" i="1"/>
  <c r="I77" i="1"/>
  <c r="I75" i="1" s="1"/>
  <c r="I21" i="1" s="1"/>
  <c r="I19" i="1" s="1"/>
  <c r="G104" i="1"/>
  <c r="G110" i="1"/>
  <c r="G116" i="1"/>
  <c r="G122" i="1"/>
  <c r="G131" i="1"/>
  <c r="G134" i="1"/>
  <c r="G137" i="1"/>
  <c r="G140" i="1"/>
  <c r="I142" i="1"/>
  <c r="I20" i="1" s="1"/>
  <c r="I18" i="1" s="1"/>
  <c r="I260" i="1" s="1"/>
  <c r="G163" i="1"/>
  <c r="G167" i="1"/>
  <c r="G170" i="1"/>
  <c r="H179" i="1"/>
  <c r="G179" i="1" s="1"/>
  <c r="G184" i="1"/>
  <c r="H186" i="1"/>
  <c r="G191" i="1"/>
  <c r="G196" i="1"/>
  <c r="G203" i="1"/>
  <c r="G267" i="1"/>
  <c r="G286" i="1"/>
  <c r="G293" i="1"/>
  <c r="G296" i="1"/>
  <c r="H320" i="1"/>
  <c r="G326" i="1"/>
  <c r="H333" i="1"/>
  <c r="G333" i="1" s="1"/>
  <c r="G205" i="1"/>
  <c r="H128" i="1"/>
  <c r="G128" i="1" s="1"/>
  <c r="I129" i="1"/>
  <c r="H213" i="1"/>
  <c r="G213" i="1" s="1"/>
  <c r="H227" i="1"/>
  <c r="G227" i="1" s="1"/>
  <c r="H265" i="1"/>
  <c r="G265" i="1" s="1"/>
  <c r="H106" i="1"/>
  <c r="G106" i="1" s="1"/>
  <c r="G100" i="1"/>
  <c r="G217" i="1"/>
  <c r="G232" i="1"/>
  <c r="H61" i="1"/>
  <c r="G61" i="1" s="1"/>
  <c r="H114" i="1"/>
  <c r="G114" i="1" s="1"/>
  <c r="G120" i="1"/>
  <c r="G168" i="1"/>
  <c r="H187" i="1"/>
  <c r="G242" i="1"/>
  <c r="G250" i="1"/>
  <c r="G253" i="1"/>
  <c r="G259" i="1"/>
  <c r="G289" i="1"/>
  <c r="G294" i="1"/>
  <c r="H301" i="1"/>
  <c r="G301" i="1" s="1"/>
  <c r="I324" i="1"/>
  <c r="G324" i="1" s="1"/>
  <c r="G334" i="1"/>
  <c r="H25" i="1"/>
  <c r="G25" i="1" s="1"/>
  <c r="H24" i="1"/>
  <c r="H50" i="1"/>
  <c r="G50" i="1" s="1"/>
  <c r="G78" i="1"/>
  <c r="G84" i="1"/>
  <c r="G90" i="1"/>
  <c r="G96" i="1"/>
  <c r="H129" i="1"/>
  <c r="G159" i="1"/>
  <c r="G209" i="1"/>
  <c r="G221" i="1"/>
  <c r="I284" i="1"/>
  <c r="I282" i="1" s="1"/>
  <c r="I280" i="1" s="1"/>
  <c r="I298" i="1" s="1"/>
  <c r="G136" i="1"/>
  <c r="G139" i="1"/>
  <c r="H155" i="1"/>
  <c r="G162" i="1"/>
  <c r="H166" i="1"/>
  <c r="G169" i="1"/>
  <c r="G172" i="1"/>
  <c r="G183" i="1"/>
  <c r="H195" i="1"/>
  <c r="G195" i="1" s="1"/>
  <c r="G207" i="1"/>
  <c r="G219" i="1"/>
  <c r="G234" i="1"/>
  <c r="G243" i="1"/>
  <c r="G251" i="1"/>
  <c r="G254" i="1"/>
  <c r="G257" i="1"/>
  <c r="G271" i="1"/>
  <c r="G285" i="1"/>
  <c r="G295" i="1"/>
  <c r="G319" i="1"/>
  <c r="G337" i="1"/>
  <c r="G24" i="1"/>
  <c r="I261" i="1"/>
  <c r="H60" i="1"/>
  <c r="G60" i="1" s="1"/>
  <c r="G26" i="1"/>
  <c r="G29" i="1"/>
  <c r="G55" i="1"/>
  <c r="G63" i="1"/>
  <c r="G79" i="1"/>
  <c r="G83" i="1"/>
  <c r="G87" i="1"/>
  <c r="G91" i="1"/>
  <c r="G95" i="1"/>
  <c r="G99" i="1"/>
  <c r="G103" i="1"/>
  <c r="G107" i="1"/>
  <c r="G111" i="1"/>
  <c r="G115" i="1"/>
  <c r="G119" i="1"/>
  <c r="G123" i="1"/>
  <c r="G158" i="1"/>
  <c r="H156" i="1"/>
  <c r="G81" i="1"/>
  <c r="G85" i="1"/>
  <c r="G89" i="1"/>
  <c r="G93" i="1"/>
  <c r="G97" i="1"/>
  <c r="G101" i="1"/>
  <c r="G105" i="1"/>
  <c r="G109" i="1"/>
  <c r="G113" i="1"/>
  <c r="G117" i="1"/>
  <c r="G121" i="1"/>
  <c r="G125" i="1"/>
  <c r="H150" i="1"/>
  <c r="G150" i="1" s="1"/>
  <c r="G155" i="1"/>
  <c r="G129" i="1"/>
  <c r="H160" i="1"/>
  <c r="G160" i="1" s="1"/>
  <c r="G302" i="1"/>
  <c r="G316" i="1"/>
  <c r="H145" i="1"/>
  <c r="G235" i="1"/>
  <c r="H233" i="1"/>
  <c r="G233" i="1" s="1"/>
  <c r="I320" i="1"/>
  <c r="G320" i="1" s="1"/>
  <c r="G244" i="1"/>
  <c r="G248" i="1"/>
  <c r="G252" i="1"/>
  <c r="G256" i="1"/>
  <c r="G304" i="1"/>
  <c r="G318" i="1"/>
  <c r="H144" i="1"/>
  <c r="H165" i="1"/>
  <c r="G165" i="1" s="1"/>
  <c r="G323" i="1"/>
  <c r="H321" i="1"/>
  <c r="G321" i="1" s="1"/>
  <c r="G246" i="1"/>
  <c r="G247" i="1"/>
  <c r="H245" i="1"/>
  <c r="G245" i="1" s="1"/>
  <c r="H283" i="1"/>
  <c r="H241" i="1"/>
  <c r="G241" i="1" s="1"/>
  <c r="G249" i="1"/>
  <c r="H315" i="1"/>
  <c r="H240" i="1"/>
  <c r="G240" i="1" s="1"/>
  <c r="H314" i="1"/>
  <c r="I16" i="1" l="1"/>
  <c r="G77" i="1"/>
  <c r="H23" i="1"/>
  <c r="G23" i="1" s="1"/>
  <c r="G166" i="1"/>
  <c r="H164" i="1"/>
  <c r="G164" i="1" s="1"/>
  <c r="G282" i="1"/>
  <c r="H280" i="1"/>
  <c r="G75" i="1"/>
  <c r="H74" i="1"/>
  <c r="G74" i="1" s="1"/>
  <c r="I312" i="1"/>
  <c r="I310" i="1" s="1"/>
  <c r="I328" i="1" s="1"/>
  <c r="G187" i="1"/>
  <c r="H177" i="1"/>
  <c r="G177" i="1" s="1"/>
  <c r="G186" i="1"/>
  <c r="H176" i="1"/>
  <c r="G176" i="1" s="1"/>
  <c r="G284" i="1"/>
  <c r="H313" i="1"/>
  <c r="G315" i="1"/>
  <c r="H143" i="1"/>
  <c r="G143" i="1" s="1"/>
  <c r="G145" i="1"/>
  <c r="H312" i="1"/>
  <c r="G314" i="1"/>
  <c r="G144" i="1"/>
  <c r="H142" i="1"/>
  <c r="G142" i="1" s="1"/>
  <c r="G156" i="1"/>
  <c r="H154" i="1"/>
  <c r="G154" i="1" s="1"/>
  <c r="G283" i="1"/>
  <c r="H281" i="1"/>
  <c r="H22" i="1"/>
  <c r="I15" i="1" l="1"/>
  <c r="H21" i="1"/>
  <c r="H19" i="1" s="1"/>
  <c r="G280" i="1"/>
  <c r="G298" i="1" s="1"/>
  <c r="H298" i="1"/>
  <c r="G312" i="1"/>
  <c r="H310" i="1"/>
  <c r="G313" i="1"/>
  <c r="H311" i="1"/>
  <c r="H261" i="1"/>
  <c r="G19" i="1"/>
  <c r="H16" i="1"/>
  <c r="G16" i="1" s="1"/>
  <c r="G281" i="1"/>
  <c r="H279" i="1"/>
  <c r="G21" i="1"/>
  <c r="H20" i="1"/>
  <c r="H18" i="1" s="1"/>
  <c r="G22" i="1"/>
  <c r="G279" i="1" l="1"/>
  <c r="H297" i="1"/>
  <c r="H260" i="1"/>
  <c r="H15" i="1"/>
  <c r="G15" i="1" s="1"/>
  <c r="G18" i="1"/>
  <c r="G20" i="1"/>
  <c r="H328" i="1"/>
  <c r="G310" i="1"/>
  <c r="G261" i="1"/>
  <c r="G311" i="1"/>
  <c r="H329" i="1"/>
  <c r="G297" i="1" l="1"/>
  <c r="G328" i="1"/>
  <c r="G260" i="1"/>
  <c r="G329" i="1"/>
</calcChain>
</file>

<file path=xl/sharedStrings.xml><?xml version="1.0" encoding="utf-8"?>
<sst xmlns="http://schemas.openxmlformats.org/spreadsheetml/2006/main" count="673" uniqueCount="280">
  <si>
    <t>MINISTERUL JUSTITIEI</t>
  </si>
  <si>
    <t>Nr. 5/92564/ 27.12.2022</t>
  </si>
  <si>
    <t>BUGETUL DE STAT PE ANUL 2023</t>
  </si>
  <si>
    <t>aprobat prin Legea bugetului de stat pe anul 2023, nr. 368/2022</t>
  </si>
  <si>
    <t>CENTRALIZAT</t>
  </si>
  <si>
    <t>lei</t>
  </si>
  <si>
    <t>Capitol</t>
  </si>
  <si>
    <t>Subcapitol</t>
  </si>
  <si>
    <t>Paragraf</t>
  </si>
  <si>
    <t>DENUMIREA INDICATORILOR</t>
  </si>
  <si>
    <t>Titlu/ Articol/ Alineat</t>
  </si>
  <si>
    <t>C.A./ C.B.</t>
  </si>
  <si>
    <t>Buget 2023</t>
  </si>
  <si>
    <t>din care:</t>
  </si>
  <si>
    <t>buget</t>
  </si>
  <si>
    <t>cota de 10%</t>
  </si>
  <si>
    <t>50. 01</t>
  </si>
  <si>
    <t xml:space="preserve">Total cheltuieli buget de stat </t>
  </si>
  <si>
    <t>Cap. 61.01+ 54.01+ 68.01</t>
  </si>
  <si>
    <t>C.A.</t>
  </si>
  <si>
    <t>C.B.</t>
  </si>
  <si>
    <t>ORDINE PUBLICA SI SIGURANTA NATIONALA</t>
  </si>
  <si>
    <t>TOTAL CHELTUIELI</t>
  </si>
  <si>
    <t>Cap. 61.01</t>
  </si>
  <si>
    <t xml:space="preserve">CHELTUIELI CURENTE  </t>
  </si>
  <si>
    <t>01</t>
  </si>
  <si>
    <t xml:space="preserve">TITLUL I CHELTUIELI DE PERSONAL </t>
  </si>
  <si>
    <t>Cheltuieli salariale in bani</t>
  </si>
  <si>
    <t>10.01</t>
  </si>
  <si>
    <t>Salarii de baza</t>
  </si>
  <si>
    <t xml:space="preserve">10.01.01 </t>
  </si>
  <si>
    <t>Sporuri pentru conditii de munca</t>
  </si>
  <si>
    <t>10.01.05</t>
  </si>
  <si>
    <t>Alte sporuri</t>
  </si>
  <si>
    <t>10.01.06</t>
  </si>
  <si>
    <t>Ore suplimentare</t>
  </si>
  <si>
    <t>10.01.07</t>
  </si>
  <si>
    <t>Fond aferent platii cu ora</t>
  </si>
  <si>
    <t>10.01.11</t>
  </si>
  <si>
    <t>Indemnizatii platite unor persoane din afara unitatii</t>
  </si>
  <si>
    <t>10.01.12</t>
  </si>
  <si>
    <t>Drepturi de delegare</t>
  </si>
  <si>
    <t>10.01.13</t>
  </si>
  <si>
    <t>Indemnizatii de detasare</t>
  </si>
  <si>
    <t>10.01.14</t>
  </si>
  <si>
    <t>Alocatii pentru transportul la si de la locul de munca</t>
  </si>
  <si>
    <t>10.01.15</t>
  </si>
  <si>
    <t>Alocatii pentru locuinte</t>
  </si>
  <si>
    <t>10.01.16</t>
  </si>
  <si>
    <t>Indemnizații de hrană</t>
  </si>
  <si>
    <t>10.01.17</t>
  </si>
  <si>
    <t>Alte drepturi salariale in bani</t>
  </si>
  <si>
    <t xml:space="preserve">10.01.30 </t>
  </si>
  <si>
    <t>Cheltuieli salariale in natura</t>
  </si>
  <si>
    <t>10.02</t>
  </si>
  <si>
    <t>Norme de hrana</t>
  </si>
  <si>
    <t>10.02.02</t>
  </si>
  <si>
    <t>Uniforme si echipament obligatoriu</t>
  </si>
  <si>
    <t>10.02.03</t>
  </si>
  <si>
    <t>Vouchere de vacanta</t>
  </si>
  <si>
    <t>10.02.06</t>
  </si>
  <si>
    <t>Alte drepturi salariale in natura</t>
  </si>
  <si>
    <t>10.02.30</t>
  </si>
  <si>
    <t>Contributii</t>
  </si>
  <si>
    <t>10.03</t>
  </si>
  <si>
    <t>Contributii de asigurari sociale de stat</t>
  </si>
  <si>
    <t xml:space="preserve">10.03.01 </t>
  </si>
  <si>
    <t>Contributii de asigurări de somaj</t>
  </si>
  <si>
    <t>10.03.02</t>
  </si>
  <si>
    <t>Contributii de asigurari sociale de sanatate</t>
  </si>
  <si>
    <t>10.03.03</t>
  </si>
  <si>
    <t>Contributii de asigurari pentru accidente de munca si boli profesionale</t>
  </si>
  <si>
    <t>10.03.04</t>
  </si>
  <si>
    <t>Contributii pentru concedii si indemnizatii</t>
  </si>
  <si>
    <t>10.03.06</t>
  </si>
  <si>
    <t>Contributia asiguratorie pentru munca</t>
  </si>
  <si>
    <t>10.03.07</t>
  </si>
  <si>
    <t xml:space="preserve">TITLUL II BUNURI SI SERVICII </t>
  </si>
  <si>
    <t>Bunuri si servicii</t>
  </si>
  <si>
    <t>20.01</t>
  </si>
  <si>
    <t>Furnituri de birou</t>
  </si>
  <si>
    <t xml:space="preserve">20.01.01 </t>
  </si>
  <si>
    <t>Materiale pentru curatenie</t>
  </si>
  <si>
    <t>20.01.02</t>
  </si>
  <si>
    <t>Încalzit, Iluminat si forta motrica</t>
  </si>
  <si>
    <t>20.01.03</t>
  </si>
  <si>
    <t>Apa, canal si salubritate</t>
  </si>
  <si>
    <t>20.01.04</t>
  </si>
  <si>
    <t>Carburanti si lubrifianti</t>
  </si>
  <si>
    <t>20.01.05</t>
  </si>
  <si>
    <t>Piese de schimb</t>
  </si>
  <si>
    <t>20.01.06</t>
  </si>
  <si>
    <t>Transport</t>
  </si>
  <si>
    <t>20.01.07</t>
  </si>
  <si>
    <t>Posta, telecomunicatii, radio, tv, internet</t>
  </si>
  <si>
    <t>20.01.08</t>
  </si>
  <si>
    <t>Materiale si prestari de servicii cu caracter functional</t>
  </si>
  <si>
    <t>20.01.09</t>
  </si>
  <si>
    <t>Alte bunuri si servicii pentru întretinere si functionare</t>
  </si>
  <si>
    <t>20.01.30</t>
  </si>
  <si>
    <t>Reparatii curente</t>
  </si>
  <si>
    <t>20.02</t>
  </si>
  <si>
    <t>Medicamente si materiale sanitare</t>
  </si>
  <si>
    <t>20.04</t>
  </si>
  <si>
    <t>Materiale sanitare</t>
  </si>
  <si>
    <t>20.04.02</t>
  </si>
  <si>
    <t>Dezinfectanti</t>
  </si>
  <si>
    <t>20.04.04</t>
  </si>
  <si>
    <t>Bunuri de natura obiectelor de inventar</t>
  </si>
  <si>
    <t>20.05</t>
  </si>
  <si>
    <t>Uniforme si echipament</t>
  </si>
  <si>
    <t xml:space="preserve">20.05.01 </t>
  </si>
  <si>
    <t>Lenjerie si accesorii de pat</t>
  </si>
  <si>
    <t>20.05.03</t>
  </si>
  <si>
    <t>Alte obiecte de inventar</t>
  </si>
  <si>
    <t>20.05.30</t>
  </si>
  <si>
    <t>Deplasari, detasari, transferari</t>
  </si>
  <si>
    <t>20.06</t>
  </si>
  <si>
    <t>Deplasari interne, detaşări, transferări</t>
  </si>
  <si>
    <t xml:space="preserve">20.06.01 </t>
  </si>
  <si>
    <t>Deplasari în străinătate</t>
  </si>
  <si>
    <t xml:space="preserve">20.06.02 </t>
  </si>
  <si>
    <t>Carti, publicatii si materiale documentare</t>
  </si>
  <si>
    <t xml:space="preserve">20.11 </t>
  </si>
  <si>
    <t>Consultanta si expertiza</t>
  </si>
  <si>
    <t xml:space="preserve">20.12 </t>
  </si>
  <si>
    <t>Pregatire profesionala</t>
  </si>
  <si>
    <t>20.13</t>
  </si>
  <si>
    <t>Protectia muncii</t>
  </si>
  <si>
    <t>20.14</t>
  </si>
  <si>
    <t>Alte cheltuieli</t>
  </si>
  <si>
    <t>20.30</t>
  </si>
  <si>
    <t>Reclama si publicitate</t>
  </si>
  <si>
    <t xml:space="preserve">20.30.01 </t>
  </si>
  <si>
    <t>Protocol si reprezentare</t>
  </si>
  <si>
    <t>20.30.02</t>
  </si>
  <si>
    <t>Prime de asigurare non-viata</t>
  </si>
  <si>
    <t>20.30.03</t>
  </si>
  <si>
    <t>Chirii</t>
  </si>
  <si>
    <t>20.30.04</t>
  </si>
  <si>
    <t>Fondul Presedintelui/Fondul conducatorului institutiei publice</t>
  </si>
  <si>
    <t>20.30.07</t>
  </si>
  <si>
    <t>Alte cheltuieli cu bunuri si servicii</t>
  </si>
  <si>
    <t>20.30.30</t>
  </si>
  <si>
    <t>TITLUL VI TRANSFERURI INTRE UNITATI ALE ADMINISTRATIEI PUBLICE</t>
  </si>
  <si>
    <t>Transferuri curente</t>
  </si>
  <si>
    <t xml:space="preserve">51.01 </t>
  </si>
  <si>
    <t>Transferuri catre instituţii publice</t>
  </si>
  <si>
    <t xml:space="preserve">51.01.01 </t>
  </si>
  <si>
    <t>Actiuni de sanatate</t>
  </si>
  <si>
    <t>51.01.03</t>
  </si>
  <si>
    <t>Transferuri de capital</t>
  </si>
  <si>
    <t xml:space="preserve">51.02 </t>
  </si>
  <si>
    <t>transferuri pentru investitii la spitale</t>
  </si>
  <si>
    <t>51.02.12</t>
  </si>
  <si>
    <t>TITLUL VII ALTE TRANSFERURI</t>
  </si>
  <si>
    <t>Transferuri interne</t>
  </si>
  <si>
    <t>55.01</t>
  </si>
  <si>
    <t>Alte transferuri curente interne</t>
  </si>
  <si>
    <t xml:space="preserve">55.01.18 </t>
  </si>
  <si>
    <t xml:space="preserve">Transferuri curente in strainatate </t>
  </si>
  <si>
    <t xml:space="preserve">55.02 </t>
  </si>
  <si>
    <t>Contributii si cotizatii la organisme internationale</t>
  </si>
  <si>
    <t xml:space="preserve">55.02.01 </t>
  </si>
  <si>
    <t>TITLUL VIII PROIECTE CU FINANTARE DIN FONDURI EXTERNE NERAMBURSABILE (FEN) POSTADERARE</t>
  </si>
  <si>
    <t>Programe finanțate din Fondul European de Dezvoltare Regională (FEDR), aferente cadrului financiar 2021-2027</t>
  </si>
  <si>
    <t>56.48</t>
  </si>
  <si>
    <t>Finantarea nationala</t>
  </si>
  <si>
    <t>56.48.01</t>
  </si>
  <si>
    <t>Finantarea externa nerambursabila</t>
  </si>
  <si>
    <t>56.48.02</t>
  </si>
  <si>
    <t>Cheltuieli neeligibile</t>
  </si>
  <si>
    <t>56.48.03</t>
  </si>
  <si>
    <t>Alte cheltuieli ocazionate de implementarea programelor cu finantare din FEN postaderare      (cod 56.23.01 la 56.23.03)</t>
  </si>
  <si>
    <t>56.23</t>
  </si>
  <si>
    <t>Titlul X PROIECTE CU FINANŢARE DIN FONDURI EXTERNE NERAMBURSABILE FERENTE CADRULUI FINANCIAR 2014-2020</t>
  </si>
  <si>
    <t>Programe din Fondul European de Dezvoltare Regionala (FEDR)</t>
  </si>
  <si>
    <t>58.01</t>
  </si>
  <si>
    <t>58.01.01</t>
  </si>
  <si>
    <t>58.01.02</t>
  </si>
  <si>
    <t>58.01.03</t>
  </si>
  <si>
    <t>Programe din fondul Social European (FSE)</t>
  </si>
  <si>
    <t>58.02</t>
  </si>
  <si>
    <t>58.02.01</t>
  </si>
  <si>
    <t>58.02.02</t>
  </si>
  <si>
    <t>58.02.03</t>
  </si>
  <si>
    <t>Alte programe comunitare finanţate în perioada 2014-2020</t>
  </si>
  <si>
    <t>58.15</t>
  </si>
  <si>
    <t>58.15.01</t>
  </si>
  <si>
    <t>58.15.02</t>
  </si>
  <si>
    <t>58.15.03</t>
  </si>
  <si>
    <t>Alte cheltuieli ocazionate de implementarea programelor cu finanţare din FEN</t>
  </si>
  <si>
    <t>58.23</t>
  </si>
  <si>
    <t>Mecanismul pentru Interconectarea Europei</t>
  </si>
  <si>
    <t>58.30</t>
  </si>
  <si>
    <t>58.30.01</t>
  </si>
  <si>
    <t>58.30.02</t>
  </si>
  <si>
    <t>58.30.03</t>
  </si>
  <si>
    <t>Mecanismele financiare Spatiul Economic European si Norvegian 2014-2021</t>
  </si>
  <si>
    <t>58.31</t>
  </si>
  <si>
    <t>58.31.03</t>
  </si>
  <si>
    <t>Fondul pentru relații bilaterale aferent Mecanismelor financiare Spaţiul Economic European și  Norvegian 2014-2021</t>
  </si>
  <si>
    <t>58.32</t>
  </si>
  <si>
    <t>58.32.03</t>
  </si>
  <si>
    <t>Transferuri reprezentând cofinanțare publică aferentă Mecanismelor financiare Spaţiul Economic European și Norvegian 2014-2021</t>
  </si>
  <si>
    <t>58.34</t>
  </si>
  <si>
    <t>Transferuri reprezentând cofinanțare publică aferentă Mecanismelor financiare Spaţiul Economic European și Norvegian pentru promotorii de proiect/beneficiari instituții publice</t>
  </si>
  <si>
    <t>58.34.01</t>
  </si>
  <si>
    <t>Transferuri reprezentând cofinanțare publică aferentă Mecanismelor financiare Spaţiul Economic European și Norvegian pentru promotorii de proiect/beneficiari instituții publice, alții decât instituții publice</t>
  </si>
  <si>
    <t>58.34.02</t>
  </si>
  <si>
    <t>TITLUL XI  ALTE CHELTUIELI</t>
  </si>
  <si>
    <t>Despagubiri civile</t>
  </si>
  <si>
    <t>59.17</t>
  </si>
  <si>
    <t>Sume aferente persoanelor cu handicap neincadrate</t>
  </si>
  <si>
    <t>59.40</t>
  </si>
  <si>
    <t>TITLUL XIII Proiecte cu finantare din sumele afrente componentei de imprumut a PNRR</t>
  </si>
  <si>
    <t>Fonduri europene nerambursabile</t>
  </si>
  <si>
    <t>60.01</t>
  </si>
  <si>
    <t>Finantare publica nationala</t>
  </si>
  <si>
    <t>60.02</t>
  </si>
  <si>
    <t>Sume aferente TVA</t>
  </si>
  <si>
    <t>60.03</t>
  </si>
  <si>
    <t>TITLUL XIV  CHELTUIELI AFERENTE PROGRAMELOR CU FINANTARE RAMBURSABILĂ</t>
  </si>
  <si>
    <t>65</t>
  </si>
  <si>
    <t>Cheltuieli aferente programelor cu finanţare rambursabilă</t>
  </si>
  <si>
    <t>65.01</t>
  </si>
  <si>
    <t xml:space="preserve"> 70. CHELTUIELI DE CAPITAL </t>
  </si>
  <si>
    <t xml:space="preserve">TITLUL XV ACTIVE NEFINANCIARE </t>
  </si>
  <si>
    <t xml:space="preserve">Active fixe </t>
  </si>
  <si>
    <t xml:space="preserve">71.01 </t>
  </si>
  <si>
    <t>Constructii</t>
  </si>
  <si>
    <t xml:space="preserve">71.01.01 </t>
  </si>
  <si>
    <t>Maşini, echipamente si mijloace de transport</t>
  </si>
  <si>
    <t>71.01.02</t>
  </si>
  <si>
    <t>Mobilier, aparatura birotica si alte active corporale</t>
  </si>
  <si>
    <t>71.01.03</t>
  </si>
  <si>
    <t xml:space="preserve">Alte active fixe </t>
  </si>
  <si>
    <t>71.01.30</t>
  </si>
  <si>
    <t>Reparaţii capitale aferente activelor fixe</t>
  </si>
  <si>
    <t xml:space="preserve">71.03 </t>
  </si>
  <si>
    <t>00</t>
  </si>
  <si>
    <t>Administratie centrala</t>
  </si>
  <si>
    <t>06</t>
  </si>
  <si>
    <t>Autoritati judecatoresti</t>
  </si>
  <si>
    <t>07</t>
  </si>
  <si>
    <t>Penitenciare</t>
  </si>
  <si>
    <t>50</t>
  </si>
  <si>
    <t>Alte cheltuieli în domeniul ordinii publice şi siguranţei naţionale</t>
  </si>
  <si>
    <t>ALTE SERVICII PUBLICE GENERALE</t>
  </si>
  <si>
    <t>Cap. 54.01</t>
  </si>
  <si>
    <t xml:space="preserve">CHELTUIELI CURENTE </t>
  </si>
  <si>
    <t>TITLUL II BUNURI SI SERVICII</t>
  </si>
  <si>
    <t xml:space="preserve"> 20.01.09</t>
  </si>
  <si>
    <t>Cheltuieli judiciare si extrajudiciare derivate din actiuni in reprezentarea intereselor statului, potrivit disp. legale</t>
  </si>
  <si>
    <t>20.25</t>
  </si>
  <si>
    <t>Ajutor public judiciar</t>
  </si>
  <si>
    <t>20.28</t>
  </si>
  <si>
    <t>Alte servicii publice generale</t>
  </si>
  <si>
    <t>ASIGURARI SI ASISTENTA SOCIALA</t>
  </si>
  <si>
    <t>Cap. 68.01</t>
  </si>
  <si>
    <t>TITLUL VI TRANSFERURI ÎNTRE UNITĂŢI ALE ADMINISTRAŢIEI PUBLICE</t>
  </si>
  <si>
    <t>51.01</t>
  </si>
  <si>
    <t>Transferuri către instituţii publice</t>
  </si>
  <si>
    <t>51.01.01</t>
  </si>
  <si>
    <t>TITLUL IX ASISTENTA SOCIALA</t>
  </si>
  <si>
    <t>Asigurari sociale</t>
  </si>
  <si>
    <t>57.01</t>
  </si>
  <si>
    <t>Ajutoare Sociale</t>
  </si>
  <si>
    <t>57.02</t>
  </si>
  <si>
    <t>Ajutoare sociale in numerar</t>
  </si>
  <si>
    <t>57.02.01</t>
  </si>
  <si>
    <t>Cap. 68. 01</t>
  </si>
  <si>
    <t>03</t>
  </si>
  <si>
    <t>Pensii si ajutoare pentru batranete</t>
  </si>
  <si>
    <t>Asistenta sociala pentru familie si copii</t>
  </si>
  <si>
    <t>08</t>
  </si>
  <si>
    <t>Ajutoare la trecerea in rezerva, retragere sau pensionare</t>
  </si>
  <si>
    <t>Alte cheltuieli în domeniul asigurărilor și asistenței sociale</t>
  </si>
  <si>
    <t>Alte cheltuieli in domeniul asistentei sociale</t>
  </si>
  <si>
    <t>Buget an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</si>
</sst>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charset val="238"/>
    </font>
    <font>
      <b/>
      <sz val="12"/>
      <name val="Arial"/>
      <family val="2"/>
    </font>
    <font>
      <sz val="10"/>
      <name val="Arial"/>
      <family val="2"/>
    </font>
    <font>
      <b/>
      <sz val="14"/>
      <name val="Arial"/>
      <family val="2"/>
    </font>
    <font>
      <sz val="12"/>
      <name val="Arial"/>
      <family val="2"/>
    </font>
    <font>
      <b/>
      <sz val="10"/>
      <name val="Arial"/>
      <family val="2"/>
    </font>
    <font>
      <b/>
      <sz val="11"/>
      <name val="Arial"/>
      <family val="2"/>
    </font>
    <font>
      <sz val="11"/>
      <name val="Arial"/>
      <family val="2"/>
    </font>
    <font>
      <b/>
      <sz val="10"/>
      <color rgb="FF0070C0"/>
      <name val="Trebuchet MS"/>
      <family val="2"/>
    </font>
    <font>
      <sz val="12"/>
      <color rgb="FF0070C0"/>
      <name val="Arial"/>
      <family val="2"/>
    </font>
    <font>
      <b/>
      <sz val="11"/>
      <color rgb="FF0070C0"/>
      <name val="Arial"/>
      <family val="2"/>
    </font>
    <font>
      <b/>
      <sz val="12"/>
      <color rgb="FF0070C0"/>
      <name val="Arial"/>
      <family val="2"/>
    </font>
    <font>
      <sz val="10"/>
      <color rgb="FF0070C0"/>
      <name val="Arial"/>
      <family val="2"/>
    </font>
    <font>
      <sz val="10"/>
      <name val="Trebuchet MS"/>
      <family val="2"/>
    </font>
    <font>
      <sz val="12"/>
      <color rgb="FFC00000"/>
      <name val="Arial"/>
      <family val="2"/>
    </font>
    <font>
      <sz val="10"/>
      <color rgb="FFC00000"/>
      <name val="Arial"/>
      <family val="2"/>
    </font>
    <font>
      <b/>
      <sz val="12"/>
      <color rgb="FFC00000"/>
      <name val="Arial"/>
      <family val="2"/>
    </font>
    <font>
      <sz val="12"/>
      <color rgb="FFFF0000"/>
      <name val="Arial"/>
      <family val="2"/>
    </font>
    <font>
      <sz val="11"/>
      <color rgb="FFFF0000"/>
      <name val="Arial"/>
      <family val="2"/>
    </font>
    <font>
      <sz val="10"/>
      <color rgb="FFFF0000"/>
      <name val="Arial"/>
      <family val="2"/>
    </font>
    <font>
      <b/>
      <sz val="11"/>
      <color rgb="FFC00000"/>
      <name val="Arial"/>
      <family val="2"/>
    </font>
    <font>
      <sz val="14"/>
      <name val="Arial"/>
      <family val="2"/>
    </font>
    <font>
      <b/>
      <sz val="12"/>
      <color rgb="FFFF0000"/>
      <name val="Arial"/>
      <family val="2"/>
    </font>
    <font>
      <b/>
      <sz val="11"/>
      <color rgb="FFFF0000"/>
      <name val="Arial"/>
      <family val="2"/>
    </font>
  </fonts>
  <fills count="9">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5" tint="0.79998168889431442"/>
        <bgColor indexed="64"/>
      </patternFill>
    </fill>
    <fill>
      <patternFill patternType="solid">
        <fgColor indexed="4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cellStyleXfs>
  <cellXfs count="218">
    <xf numFmtId="0" fontId="0" fillId="0" borderId="0" xfId="0"/>
    <xf numFmtId="0" fontId="1"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right" vertical="center"/>
    </xf>
    <xf numFmtId="3" fontId="3" fillId="0" borderId="0" xfId="1" applyNumberFormat="1" applyFont="1" applyAlignment="1">
      <alignment horizontal="center" vertical="center"/>
    </xf>
    <xf numFmtId="0" fontId="1" fillId="0" borderId="0" xfId="0" applyFont="1" applyFill="1" applyAlignment="1">
      <alignment horizontal="right" vertical="center"/>
    </xf>
    <xf numFmtId="0" fontId="4" fillId="0" borderId="0" xfId="0" applyFont="1" applyFill="1"/>
    <xf numFmtId="0" fontId="4" fillId="0" borderId="0" xfId="0" applyFont="1"/>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 fillId="0" borderId="0" xfId="0" applyFont="1" applyFill="1" applyBorder="1" applyAlignment="1" applyProtection="1">
      <alignment horizontal="righ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Fill="1" applyAlignment="1">
      <alignment horizontal="right" vertical="center"/>
    </xf>
    <xf numFmtId="0" fontId="1" fillId="0" borderId="0" xfId="0" applyFont="1" applyAlignment="1">
      <alignment horizontal="right"/>
    </xf>
    <xf numFmtId="0" fontId="4" fillId="0" borderId="0" xfId="0" applyFont="1" applyAlignment="1">
      <alignment wrapText="1"/>
    </xf>
    <xf numFmtId="0" fontId="7" fillId="0" borderId="0" xfId="0" applyFont="1" applyAlignment="1">
      <alignment vertical="center"/>
    </xf>
    <xf numFmtId="0" fontId="1" fillId="0" borderId="0" xfId="0" applyFont="1" applyAlignment="1">
      <alignment wrapText="1"/>
    </xf>
    <xf numFmtId="0" fontId="6" fillId="0" borderId="0" xfId="0" applyFont="1" applyBorder="1" applyAlignment="1" applyProtection="1">
      <alignment vertical="center"/>
    </xf>
    <xf numFmtId="0" fontId="1"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1" fillId="0" borderId="0" xfId="0" applyFont="1" applyBorder="1" applyAlignment="1" applyProtection="1">
      <alignment horizontal="right" vertical="center"/>
    </xf>
    <xf numFmtId="3" fontId="1" fillId="0" borderId="1" xfId="0" applyNumberFormat="1" applyFont="1" applyFill="1" applyBorder="1" applyAlignment="1">
      <alignment horizontal="right" vertical="center" wrapText="1"/>
    </xf>
    <xf numFmtId="0" fontId="7" fillId="0" borderId="0" xfId="0" applyFont="1"/>
    <xf numFmtId="0" fontId="2" fillId="0" borderId="3" xfId="0" applyFont="1" applyBorder="1" applyAlignment="1" applyProtection="1">
      <alignment horizontal="center" vertical="center" wrapText="1"/>
    </xf>
    <xf numFmtId="3" fontId="1" fillId="2" borderId="1" xfId="0" applyNumberFormat="1" applyFont="1" applyFill="1" applyBorder="1" applyAlignment="1" applyProtection="1">
      <alignment horizontal="right" vertical="center"/>
    </xf>
    <xf numFmtId="3" fontId="1" fillId="3" borderId="1" xfId="0" applyNumberFormat="1" applyFont="1" applyFill="1" applyBorder="1" applyAlignment="1" applyProtection="1">
      <alignment horizontal="right" vertical="center"/>
    </xf>
    <xf numFmtId="0" fontId="4" fillId="0" borderId="1" xfId="0" applyFont="1" applyBorder="1" applyAlignment="1">
      <alignment wrapText="1"/>
    </xf>
    <xf numFmtId="0" fontId="2" fillId="0" borderId="1" xfId="0" applyFont="1" applyBorder="1" applyAlignment="1" applyProtection="1">
      <alignment horizontal="center" vertical="center"/>
    </xf>
    <xf numFmtId="3" fontId="4" fillId="0" borderId="1" xfId="0" quotePrefix="1" applyNumberFormat="1" applyFont="1" applyFill="1" applyBorder="1" applyAlignment="1">
      <alignment horizontal="righ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3" fontId="1" fillId="4" borderId="1" xfId="0" applyNumberFormat="1" applyFont="1" applyFill="1" applyBorder="1" applyAlignment="1" applyProtection="1">
      <alignment horizontal="right" vertical="center"/>
    </xf>
    <xf numFmtId="0" fontId="4" fillId="0" borderId="10" xfId="0" applyFont="1" applyBorder="1" applyAlignment="1">
      <alignment vertical="center" wrapText="1"/>
    </xf>
    <xf numFmtId="0" fontId="4" fillId="0" borderId="11" xfId="0" applyFont="1" applyBorder="1" applyAlignment="1">
      <alignment vertical="center" wrapText="1"/>
    </xf>
    <xf numFmtId="3" fontId="1" fillId="5" borderId="1" xfId="0" applyNumberFormat="1" applyFont="1" applyFill="1" applyBorder="1" applyAlignment="1" applyProtection="1">
      <alignment horizontal="right" vertical="center"/>
    </xf>
    <xf numFmtId="3" fontId="1" fillId="4" borderId="1" xfId="0" applyNumberFormat="1" applyFont="1" applyFill="1" applyBorder="1" applyAlignment="1">
      <alignment horizontal="right" vertical="center"/>
    </xf>
    <xf numFmtId="3" fontId="4" fillId="5" borderId="1" xfId="0" applyNumberFormat="1" applyFont="1" applyFill="1" applyBorder="1" applyAlignment="1">
      <alignment horizontal="right" vertical="center"/>
    </xf>
    <xf numFmtId="3" fontId="4" fillId="0" borderId="1" xfId="0" applyNumberFormat="1" applyFont="1" applyFill="1" applyBorder="1" applyAlignment="1">
      <alignment horizontal="right" vertical="center"/>
    </xf>
    <xf numFmtId="0" fontId="2" fillId="6" borderId="3" xfId="0" applyFont="1" applyFill="1" applyBorder="1" applyAlignment="1" applyProtection="1">
      <alignment horizontal="center" vertical="center" wrapText="1"/>
    </xf>
    <xf numFmtId="3" fontId="4" fillId="6" borderId="1" xfId="0" applyNumberFormat="1" applyFont="1" applyFill="1" applyBorder="1" applyAlignment="1">
      <alignment horizontal="right" vertical="center"/>
    </xf>
    <xf numFmtId="3" fontId="1" fillId="5" borderId="1" xfId="0" applyNumberFormat="1" applyFont="1" applyFill="1" applyBorder="1" applyAlignment="1">
      <alignment horizontal="right" vertical="center"/>
    </xf>
    <xf numFmtId="0" fontId="8" fillId="0" borderId="1" xfId="0" applyFont="1" applyBorder="1" applyAlignment="1" applyProtection="1">
      <alignment horizontal="center" vertical="center" wrapText="1"/>
    </xf>
    <xf numFmtId="0" fontId="9" fillId="0" borderId="1" xfId="0" applyFont="1" applyBorder="1" applyAlignment="1">
      <alignment wrapText="1"/>
    </xf>
    <xf numFmtId="0" fontId="12" fillId="0" borderId="3" xfId="0" applyFont="1" applyBorder="1" applyAlignment="1" applyProtection="1">
      <alignment horizontal="center" vertical="center" wrapText="1"/>
    </xf>
    <xf numFmtId="0" fontId="9" fillId="0" borderId="0" xfId="0" applyFont="1" applyFill="1"/>
    <xf numFmtId="0" fontId="9" fillId="0" borderId="0" xfId="0" applyFont="1"/>
    <xf numFmtId="0" fontId="1" fillId="0" borderId="1" xfId="0" applyFont="1" applyBorder="1" applyAlignment="1">
      <alignment wrapText="1"/>
    </xf>
    <xf numFmtId="0" fontId="5" fillId="0" borderId="3" xfId="0" applyFont="1" applyBorder="1" applyAlignment="1" applyProtection="1">
      <alignment horizontal="center" vertical="center" wrapText="1"/>
    </xf>
    <xf numFmtId="0" fontId="1" fillId="0" borderId="0" xfId="0" applyFont="1"/>
    <xf numFmtId="3" fontId="1" fillId="3" borderId="1" xfId="0" applyNumberFormat="1" applyFont="1" applyFill="1" applyBorder="1" applyAlignment="1">
      <alignment horizontal="right" vertical="center"/>
    </xf>
    <xf numFmtId="0" fontId="9" fillId="0" borderId="1"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horizontal="left" wrapText="1"/>
    </xf>
    <xf numFmtId="0" fontId="2" fillId="0" borderId="3" xfId="0" applyFont="1" applyBorder="1" applyAlignment="1" applyProtection="1">
      <alignment horizontal="left" vertical="center" wrapText="1"/>
    </xf>
    <xf numFmtId="0" fontId="4" fillId="0" borderId="0" xfId="0" applyFont="1" applyAlignment="1">
      <alignment horizontal="left"/>
    </xf>
    <xf numFmtId="0" fontId="14" fillId="0" borderId="1" xfId="0" applyFont="1" applyBorder="1" applyAlignment="1">
      <alignment wrapText="1"/>
    </xf>
    <xf numFmtId="0" fontId="15" fillId="0" borderId="3" xfId="0" applyFont="1" applyBorder="1" applyAlignment="1" applyProtection="1">
      <alignment horizontal="center" vertical="center" wrapText="1"/>
    </xf>
    <xf numFmtId="0" fontId="14" fillId="0" borderId="0" xfId="0" applyFont="1"/>
    <xf numFmtId="0" fontId="4" fillId="0" borderId="0" xfId="0" applyFont="1" applyBorder="1" applyAlignment="1">
      <alignment wrapText="1"/>
    </xf>
    <xf numFmtId="0" fontId="7" fillId="0" borderId="0" xfId="0" applyFont="1" applyBorder="1" applyAlignment="1" applyProtection="1">
      <alignment horizontal="left" vertical="center" wrapText="1"/>
    </xf>
    <xf numFmtId="0" fontId="4" fillId="0" borderId="0"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3" fontId="4" fillId="6" borderId="0" xfId="0" applyNumberFormat="1" applyFont="1" applyFill="1" applyBorder="1" applyAlignment="1">
      <alignment horizontal="right" vertical="center"/>
    </xf>
    <xf numFmtId="0" fontId="17" fillId="0" borderId="0" xfId="0" applyFont="1" applyAlignment="1">
      <alignment wrapText="1"/>
    </xf>
    <xf numFmtId="0" fontId="18" fillId="0" borderId="0" xfId="0" applyFont="1" applyBorder="1" applyAlignment="1">
      <alignment vertical="center"/>
    </xf>
    <xf numFmtId="0" fontId="17" fillId="0" borderId="0" xfId="0" applyFont="1" applyBorder="1" applyAlignment="1">
      <alignment horizontal="center" vertical="center"/>
    </xf>
    <xf numFmtId="0" fontId="19" fillId="0" borderId="0" xfId="0" applyFont="1" applyBorder="1" applyAlignment="1">
      <alignment horizontal="center" vertical="center"/>
    </xf>
    <xf numFmtId="0" fontId="17" fillId="0" borderId="0" xfId="0" applyFont="1"/>
    <xf numFmtId="0" fontId="1" fillId="0" borderId="4" xfId="0" applyFont="1" applyBorder="1" applyAlignment="1">
      <alignment vertical="center" wrapText="1"/>
    </xf>
    <xf numFmtId="0" fontId="1" fillId="0" borderId="3" xfId="0" applyFont="1" applyBorder="1" applyAlignment="1">
      <alignment horizontal="center" vertical="center"/>
    </xf>
    <xf numFmtId="0" fontId="1" fillId="0" borderId="1" xfId="0" applyFont="1" applyBorder="1" applyAlignment="1" applyProtection="1">
      <alignment vertical="center" wrapText="1"/>
    </xf>
    <xf numFmtId="0" fontId="1"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1" fillId="0" borderId="1" xfId="0" applyFont="1" applyBorder="1" applyAlignment="1">
      <alignment horizontal="center" vertical="center"/>
    </xf>
    <xf numFmtId="0" fontId="6" fillId="0" borderId="0" xfId="0" applyFont="1" applyBorder="1" applyAlignment="1">
      <alignment vertical="center"/>
    </xf>
    <xf numFmtId="0" fontId="1" fillId="0" borderId="0" xfId="0" applyFont="1" applyBorder="1" applyAlignment="1">
      <alignment horizontal="center" vertical="center"/>
    </xf>
    <xf numFmtId="3" fontId="4" fillId="0" borderId="0" xfId="0" applyNumberFormat="1" applyFont="1" applyBorder="1" applyAlignment="1">
      <alignment horizontal="right" vertical="center"/>
    </xf>
    <xf numFmtId="3" fontId="4" fillId="0" borderId="0" xfId="0" applyNumberFormat="1" applyFont="1" applyFill="1" applyBorder="1" applyAlignment="1">
      <alignment horizontal="right" vertical="center"/>
    </xf>
    <xf numFmtId="0" fontId="2" fillId="0" borderId="0" xfId="0" applyFont="1" applyBorder="1" applyAlignment="1">
      <alignment horizontal="center" vertical="center"/>
    </xf>
    <xf numFmtId="0" fontId="4" fillId="0" borderId="4"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3" fontId="1" fillId="0" borderId="4" xfId="0" applyNumberFormat="1" applyFont="1" applyBorder="1" applyAlignment="1">
      <alignment horizontal="right" vertical="center"/>
    </xf>
    <xf numFmtId="3" fontId="1" fillId="0" borderId="1" xfId="0" applyNumberFormat="1" applyFont="1" applyFill="1" applyBorder="1" applyAlignment="1">
      <alignment horizontal="right" vertical="center"/>
    </xf>
    <xf numFmtId="0" fontId="15" fillId="0" borderId="1" xfId="0" applyFont="1" applyBorder="1" applyAlignment="1" applyProtection="1">
      <alignment horizontal="center" vertical="center" wrapText="1"/>
    </xf>
    <xf numFmtId="3" fontId="1" fillId="7" borderId="1" xfId="0" applyNumberFormat="1" applyFont="1" applyFill="1" applyBorder="1" applyAlignment="1">
      <alignment horizontal="right" vertical="center"/>
    </xf>
    <xf numFmtId="3" fontId="1" fillId="6" borderId="1" xfId="0" applyNumberFormat="1" applyFont="1" applyFill="1" applyBorder="1" applyAlignment="1">
      <alignment horizontal="right" vertical="center"/>
    </xf>
    <xf numFmtId="0" fontId="6" fillId="0" borderId="0" xfId="0" applyFont="1" applyBorder="1" applyAlignment="1" applyProtection="1">
      <alignment horizontal="left" vertical="center" wrapText="1"/>
    </xf>
    <xf numFmtId="49" fontId="1" fillId="8" borderId="0" xfId="0" applyNumberFormat="1" applyFont="1" applyFill="1" applyBorder="1" applyAlignment="1">
      <alignment horizontal="center" vertical="center" wrapText="1"/>
    </xf>
    <xf numFmtId="49" fontId="2" fillId="8" borderId="0" xfId="0" applyNumberFormat="1" applyFont="1" applyFill="1" applyBorder="1" applyAlignment="1">
      <alignment horizontal="center" vertical="center" wrapText="1"/>
    </xf>
    <xf numFmtId="0" fontId="7" fillId="0" borderId="0" xfId="0" applyFont="1" applyBorder="1" applyAlignment="1" applyProtection="1">
      <alignment vertical="center" wrapText="1"/>
    </xf>
    <xf numFmtId="0" fontId="6" fillId="0" borderId="3" xfId="0" applyFont="1" applyBorder="1" applyAlignment="1" applyProtection="1">
      <alignment vertical="center" wrapText="1"/>
    </xf>
    <xf numFmtId="0" fontId="1" fillId="0" borderId="3" xfId="0" applyFont="1" applyBorder="1" applyAlignment="1" applyProtection="1">
      <alignment horizontal="center" vertical="center" wrapText="1"/>
    </xf>
    <xf numFmtId="3" fontId="4" fillId="0" borderId="1" xfId="0" applyNumberFormat="1" applyFont="1" applyFill="1" applyBorder="1" applyAlignment="1">
      <alignment horizontal="right" vertical="center" wrapText="1"/>
    </xf>
    <xf numFmtId="0" fontId="16" fillId="0" borderId="1" xfId="0" applyFont="1" applyBorder="1" applyAlignment="1">
      <alignment wrapText="1"/>
    </xf>
    <xf numFmtId="0" fontId="14" fillId="0" borderId="5" xfId="0" applyFont="1" applyBorder="1" applyAlignment="1">
      <alignment horizontal="left" wrapText="1"/>
    </xf>
    <xf numFmtId="3" fontId="4" fillId="4" borderId="1" xfId="0" applyNumberFormat="1" applyFont="1" applyFill="1" applyBorder="1" applyAlignment="1">
      <alignment horizontal="right" vertical="center"/>
    </xf>
    <xf numFmtId="0" fontId="16" fillId="0" borderId="5" xfId="0" applyFont="1" applyBorder="1" applyAlignment="1">
      <alignment wrapText="1"/>
    </xf>
    <xf numFmtId="0" fontId="21" fillId="0" borderId="5" xfId="0" applyFont="1" applyBorder="1" applyAlignment="1">
      <alignment wrapText="1"/>
    </xf>
    <xf numFmtId="3" fontId="3" fillId="4" borderId="1" xfId="0" applyNumberFormat="1" applyFont="1" applyFill="1" applyBorder="1" applyAlignment="1">
      <alignment horizontal="right" vertical="center"/>
    </xf>
    <xf numFmtId="0" fontId="21" fillId="0" borderId="0" xfId="0" applyFont="1"/>
    <xf numFmtId="3" fontId="4" fillId="7" borderId="1" xfId="0" applyNumberFormat="1" applyFont="1" applyFill="1" applyBorder="1" applyAlignment="1">
      <alignment horizontal="right" vertical="center"/>
    </xf>
    <xf numFmtId="0" fontId="7" fillId="0" borderId="0" xfId="0" applyFont="1" applyBorder="1" applyAlignment="1">
      <alignment vertical="center"/>
    </xf>
    <xf numFmtId="0" fontId="4" fillId="0" borderId="0" xfId="0" applyFont="1" applyBorder="1" applyAlignment="1">
      <alignment horizontal="center" vertical="center"/>
    </xf>
    <xf numFmtId="0" fontId="22" fillId="0" borderId="1" xfId="0" applyFont="1" applyBorder="1" applyAlignment="1">
      <alignment horizontal="center" vertical="center"/>
    </xf>
    <xf numFmtId="0" fontId="19" fillId="0" borderId="1" xfId="0" applyFont="1" applyBorder="1" applyAlignment="1" applyProtection="1">
      <alignment horizontal="center" vertical="center" wrapText="1"/>
    </xf>
    <xf numFmtId="0" fontId="1" fillId="0" borderId="1" xfId="0" applyFont="1" applyBorder="1"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xf>
    <xf numFmtId="0" fontId="1" fillId="0" borderId="2" xfId="0" quotePrefix="1" applyFont="1" applyBorder="1" applyAlignment="1">
      <alignment horizontal="center" vertical="center"/>
    </xf>
    <xf numFmtId="0" fontId="1" fillId="0" borderId="5" xfId="0" quotePrefix="1" applyFont="1" applyBorder="1" applyAlignment="1">
      <alignment horizontal="center" vertical="center"/>
    </xf>
    <xf numFmtId="0" fontId="6" fillId="0" borderId="1" xfId="0" applyFont="1" applyBorder="1" applyAlignment="1" applyProtection="1">
      <alignment horizontal="left" vertical="center" wrapText="1"/>
    </xf>
    <xf numFmtId="0" fontId="1" fillId="0" borderId="2" xfId="0" applyFont="1" applyBorder="1" applyAlignment="1">
      <alignment horizontal="center" vertical="center"/>
    </xf>
    <xf numFmtId="0" fontId="1" fillId="0" borderId="5" xfId="0" applyFont="1" applyBorder="1" applyAlignment="1">
      <alignment horizontal="center" vertical="center"/>
    </xf>
    <xf numFmtId="2" fontId="2" fillId="0" borderId="2" xfId="0" applyNumberFormat="1" applyFont="1" applyBorder="1" applyAlignment="1" applyProtection="1">
      <alignment horizontal="center" vertical="center" wrapText="1" shrinkToFit="1"/>
    </xf>
    <xf numFmtId="2" fontId="2" fillId="0" borderId="5" xfId="0" applyNumberFormat="1" applyFont="1" applyBorder="1" applyAlignment="1" applyProtection="1">
      <alignment horizontal="center" vertical="center" wrapText="1" shrinkToFit="1"/>
    </xf>
    <xf numFmtId="3" fontId="6" fillId="0" borderId="1" xfId="0"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3" fontId="1" fillId="0" borderId="4" xfId="0" applyNumberFormat="1" applyFont="1" applyFill="1" applyBorder="1" applyAlignment="1">
      <alignment horizontal="right" vertical="center" wrapText="1"/>
    </xf>
    <xf numFmtId="0" fontId="22" fillId="0" borderId="2" xfId="0" quotePrefix="1" applyFont="1" applyBorder="1" applyAlignment="1">
      <alignment horizontal="center" vertical="center" wrapText="1"/>
    </xf>
    <xf numFmtId="0" fontId="22" fillId="0" borderId="5" xfId="0" quotePrefix="1" applyFont="1" applyBorder="1" applyAlignment="1">
      <alignment horizontal="center" vertical="center" wrapText="1"/>
    </xf>
    <xf numFmtId="0" fontId="23" fillId="0" borderId="1" xfId="0" applyFont="1" applyBorder="1" applyAlignment="1" applyProtection="1">
      <alignment horizontal="left" vertical="center" wrapText="1"/>
    </xf>
    <xf numFmtId="0" fontId="6" fillId="0" borderId="2"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1" fillId="0" borderId="2" xfId="0" applyFont="1" applyBorder="1" applyAlignment="1" applyProtection="1">
      <alignment horizontal="center" vertical="center"/>
    </xf>
    <xf numFmtId="0" fontId="1" fillId="0" borderId="5" xfId="0" applyFont="1" applyBorder="1" applyAlignment="1" applyProtection="1">
      <alignment horizontal="center" vertical="center"/>
    </xf>
    <xf numFmtId="0" fontId="6" fillId="0" borderId="1" xfId="0" applyFont="1" applyBorder="1" applyAlignment="1" applyProtection="1">
      <alignment horizontal="center" vertical="center" wrapText="1"/>
    </xf>
    <xf numFmtId="2" fontId="6" fillId="0" borderId="1" xfId="0" applyNumberFormat="1" applyFont="1" applyBorder="1" applyAlignment="1" applyProtection="1">
      <alignment horizontal="center" vertical="center" wrapText="1" shrinkToFit="1"/>
    </xf>
    <xf numFmtId="2" fontId="6" fillId="0" borderId="2" xfId="0" applyNumberFormat="1" applyFont="1" applyBorder="1" applyAlignment="1" applyProtection="1">
      <alignment horizontal="center" vertical="center" wrapText="1" shrinkToFit="1"/>
    </xf>
    <xf numFmtId="2" fontId="6" fillId="0" borderId="5" xfId="0" applyNumberFormat="1" applyFont="1" applyBorder="1" applyAlignment="1" applyProtection="1">
      <alignment horizontal="center" vertical="center" wrapText="1" shrinkToFit="1"/>
    </xf>
    <xf numFmtId="0" fontId="20" fillId="0" borderId="2" xfId="0" applyFont="1" applyBorder="1" applyAlignment="1" applyProtection="1">
      <alignment horizontal="left" vertical="center" wrapText="1"/>
    </xf>
    <xf numFmtId="0" fontId="20" fillId="0" borderId="5" xfId="0" applyFont="1" applyBorder="1" applyAlignment="1" applyProtection="1">
      <alignment horizontal="left" vertical="center" wrapText="1"/>
    </xf>
    <xf numFmtId="0" fontId="16" fillId="0" borderId="2" xfId="0" applyFont="1" applyBorder="1" applyAlignment="1" applyProtection="1">
      <alignment horizontal="center" vertical="center"/>
    </xf>
    <xf numFmtId="0" fontId="16" fillId="0" borderId="5" xfId="0" applyFont="1" applyBorder="1" applyAlignment="1" applyProtection="1">
      <alignment horizontal="center" vertical="center"/>
    </xf>
    <xf numFmtId="0" fontId="21" fillId="0" borderId="2" xfId="0" applyFont="1" applyBorder="1" applyAlignment="1" applyProtection="1">
      <alignment horizontal="center" vertical="center"/>
    </xf>
    <xf numFmtId="0" fontId="21" fillId="0" borderId="5" xfId="0" applyFont="1" applyBorder="1" applyAlignment="1" applyProtection="1">
      <alignment horizontal="center" vertical="center"/>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4" fillId="0" borderId="7" xfId="0" applyFont="1" applyBorder="1" applyAlignment="1">
      <alignment horizontal="left" wrapText="1"/>
    </xf>
    <xf numFmtId="0" fontId="14" fillId="0" borderId="9" xfId="0" applyFont="1" applyBorder="1" applyAlignment="1">
      <alignment horizontal="left" wrapText="1"/>
    </xf>
    <xf numFmtId="0" fontId="14" fillId="0" borderId="10" xfId="0" applyFont="1" applyBorder="1" applyAlignment="1">
      <alignment horizontal="left" wrapText="1"/>
    </xf>
    <xf numFmtId="0" fontId="14" fillId="0" borderId="12" xfId="0" applyFont="1" applyBorder="1" applyAlignment="1">
      <alignment horizontal="left" wrapText="1"/>
    </xf>
    <xf numFmtId="0" fontId="20" fillId="0" borderId="1" xfId="0" applyFont="1" applyBorder="1" applyAlignment="1" applyProtection="1">
      <alignment horizontal="left"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6" fillId="0" borderId="5" xfId="0" applyFont="1" applyBorder="1" applyAlignment="1" applyProtection="1">
      <alignment horizontal="center" vertical="center" wrapText="1"/>
    </xf>
    <xf numFmtId="0" fontId="4" fillId="0" borderId="3" xfId="0" applyFont="1" applyBorder="1" applyAlignment="1">
      <alignment horizontal="left" wrapText="1"/>
    </xf>
    <xf numFmtId="0" fontId="4" fillId="0" borderId="4" xfId="0" applyFont="1" applyBorder="1" applyAlignment="1">
      <alignment horizontal="left" wrapText="1"/>
    </xf>
    <xf numFmtId="0" fontId="7" fillId="0" borderId="1"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4" fillId="0" borderId="2"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1" xfId="0" applyFont="1" applyBorder="1" applyAlignment="1" applyProtection="1">
      <alignment horizontal="center" vertical="center" wrapText="1"/>
    </xf>
    <xf numFmtId="49" fontId="1" fillId="0" borderId="2" xfId="0" applyNumberFormat="1" applyFont="1" applyBorder="1" applyAlignment="1" applyProtection="1">
      <alignment horizontal="center" vertical="center"/>
    </xf>
    <xf numFmtId="49" fontId="1" fillId="0" borderId="5" xfId="0" applyNumberFormat="1" applyFont="1" applyBorder="1" applyAlignment="1" applyProtection="1">
      <alignment horizontal="center" vertical="center"/>
    </xf>
    <xf numFmtId="0" fontId="2" fillId="0" borderId="2"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7" fillId="0" borderId="2" xfId="0" applyFont="1" applyBorder="1" applyAlignment="1" applyProtection="1">
      <alignment horizontal="left" vertical="top" wrapText="1"/>
    </xf>
    <xf numFmtId="0" fontId="7" fillId="0" borderId="5" xfId="0" applyFont="1" applyBorder="1" applyAlignment="1" applyProtection="1">
      <alignment horizontal="left" vertical="top" wrapText="1"/>
    </xf>
    <xf numFmtId="0" fontId="4" fillId="0" borderId="2" xfId="0" quotePrefix="1" applyFont="1" applyBorder="1" applyAlignment="1" applyProtection="1">
      <alignment horizontal="center" vertical="center"/>
    </xf>
    <xf numFmtId="0" fontId="4" fillId="0" borderId="5" xfId="0" quotePrefix="1" applyFont="1" applyBorder="1" applyAlignment="1" applyProtection="1">
      <alignment horizontal="center" vertical="center"/>
    </xf>
    <xf numFmtId="0" fontId="1" fillId="0" borderId="2" xfId="0" quotePrefix="1" applyFont="1" applyFill="1" applyBorder="1" applyAlignment="1">
      <alignment horizontal="center" vertical="center" wrapText="1"/>
    </xf>
    <xf numFmtId="0" fontId="1" fillId="0" borderId="5" xfId="0" quotePrefix="1" applyFont="1" applyFill="1" applyBorder="1" applyAlignment="1">
      <alignment horizontal="center" vertical="center" wrapText="1"/>
    </xf>
    <xf numFmtId="49" fontId="7" fillId="0" borderId="2" xfId="0" applyNumberFormat="1" applyFont="1" applyBorder="1" applyAlignment="1" applyProtection="1">
      <alignment horizontal="left" vertical="center" wrapText="1"/>
    </xf>
    <xf numFmtId="49" fontId="7" fillId="0" borderId="5" xfId="0" applyNumberFormat="1" applyFont="1" applyBorder="1" applyAlignment="1" applyProtection="1">
      <alignment horizontal="left" vertical="center" wrapText="1"/>
    </xf>
    <xf numFmtId="0" fontId="13" fillId="0" borderId="1" xfId="0" applyFont="1" applyBorder="1" applyAlignment="1" applyProtection="1">
      <alignment horizontal="left" vertical="center" wrapText="1"/>
    </xf>
    <xf numFmtId="0" fontId="13" fillId="0" borderId="1" xfId="0" applyFont="1" applyBorder="1" applyAlignment="1" applyProtection="1">
      <alignment horizontal="center" vertical="center"/>
    </xf>
    <xf numFmtId="0" fontId="4" fillId="0" borderId="2"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0" fillId="0" borderId="2"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6" fillId="0" borderId="2" xfId="0" applyFont="1" applyBorder="1" applyAlignment="1" applyProtection="1">
      <alignment vertical="top" wrapText="1"/>
    </xf>
    <xf numFmtId="0" fontId="6" fillId="0" borderId="5" xfId="0" applyFont="1" applyBorder="1" applyAlignment="1" applyProtection="1">
      <alignment vertical="top" wrapText="1"/>
    </xf>
    <xf numFmtId="0" fontId="1" fillId="0" borderId="2" xfId="0" applyFont="1" applyBorder="1" applyAlignment="1" applyProtection="1">
      <alignment vertical="center" wrapText="1"/>
    </xf>
    <xf numFmtId="0" fontId="1" fillId="0" borderId="5" xfId="0" applyFont="1" applyBorder="1" applyAlignment="1" applyProtection="1">
      <alignment vertical="center" wrapText="1"/>
    </xf>
    <xf numFmtId="0" fontId="6" fillId="0" borderId="2" xfId="0" applyFont="1" applyBorder="1" applyAlignment="1" applyProtection="1">
      <alignment vertical="center" wrapText="1"/>
    </xf>
    <xf numFmtId="0" fontId="6" fillId="0" borderId="5" xfId="0" applyFont="1" applyBorder="1" applyAlignment="1" applyProtection="1">
      <alignment vertical="center" wrapText="1"/>
    </xf>
    <xf numFmtId="0" fontId="7" fillId="0" borderId="2" xfId="0" applyFont="1" applyBorder="1" applyAlignment="1" applyProtection="1">
      <alignment vertical="center" wrapText="1"/>
    </xf>
    <xf numFmtId="0" fontId="7" fillId="0" borderId="5" xfId="0" applyFont="1" applyBorder="1" applyAlignment="1" applyProtection="1">
      <alignment vertical="center" wrapText="1"/>
    </xf>
    <xf numFmtId="0" fontId="4"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49" fontId="11" fillId="0" borderId="1"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49" fontId="1" fillId="0" borderId="1" xfId="0" applyNumberFormat="1" applyFont="1" applyBorder="1" applyAlignment="1" applyProtection="1">
      <alignment horizontal="center" vertical="center"/>
    </xf>
    <xf numFmtId="14" fontId="4" fillId="0" borderId="2" xfId="0" quotePrefix="1" applyNumberFormat="1" applyFont="1" applyBorder="1" applyAlignment="1" applyProtection="1">
      <alignment horizontal="center" vertical="center"/>
    </xf>
    <xf numFmtId="0" fontId="1" fillId="0" borderId="2" xfId="0" quotePrefix="1" applyFont="1" applyBorder="1" applyAlignment="1" applyProtection="1">
      <alignment horizontal="center" vertical="center"/>
    </xf>
    <xf numFmtId="0" fontId="1" fillId="0" borderId="5" xfId="0" quotePrefix="1" applyFont="1" applyBorder="1" applyAlignment="1" applyProtection="1">
      <alignment horizontal="center" vertical="center"/>
    </xf>
    <xf numFmtId="0" fontId="4" fillId="0" borderId="6" xfId="0" applyFont="1" applyBorder="1" applyAlignment="1">
      <alignment horizontal="left"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1" fillId="0" borderId="7"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4" fillId="0" borderId="0" xfId="0" applyFont="1" applyAlignment="1">
      <alignment horizontal="center" wrapText="1"/>
    </xf>
    <xf numFmtId="0" fontId="4" fillId="0" borderId="0" xfId="0" applyFont="1" applyAlignment="1">
      <alignment wrapText="1"/>
    </xf>
    <xf numFmtId="0" fontId="1" fillId="0" borderId="0" xfId="0" applyFont="1" applyAlignment="1">
      <alignment horizontal="left" vertical="center" wrapText="1"/>
    </xf>
    <xf numFmtId="0" fontId="1" fillId="0" borderId="0" xfId="0" applyFont="1" applyFill="1" applyBorder="1" applyAlignment="1" applyProtection="1">
      <alignment horizontal="left" vertical="center" wrapText="1"/>
    </xf>
    <xf numFmtId="0" fontId="1" fillId="0" borderId="0" xfId="0" applyFont="1" applyAlignment="1">
      <alignment horizontal="center" wrapText="1"/>
    </xf>
  </cellXfs>
  <cellStyles count="2">
    <cellStyle name="Normal" xfId="0" builtinId="0"/>
    <cellStyle name="Normal 2" xfId="1" xr:uid="{6489C18D-A1C2-4B11-862F-3497974284DB}"/>
  </cellStyles>
  <dxfs count="76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9A8D9-7F13-4F66-946D-FACD5BC08C79}">
  <sheetPr>
    <tabColor theme="2" tint="-0.499984740745262"/>
  </sheetPr>
  <dimension ref="A1:I363"/>
  <sheetViews>
    <sheetView tabSelected="1" zoomScale="60" zoomScaleNormal="60" workbookViewId="0">
      <selection activeCell="U8" sqref="U8"/>
    </sheetView>
  </sheetViews>
  <sheetFormatPr defaultColWidth="9.140625" defaultRowHeight="15" x14ac:dyDescent="0.2"/>
  <cols>
    <col min="1" max="1" width="5" style="17" customWidth="1"/>
    <col min="2" max="2" width="4.5703125" style="17" customWidth="1"/>
    <col min="3" max="3" width="5.28515625" style="17" customWidth="1"/>
    <col min="4" max="4" width="38.85546875" style="18" customWidth="1"/>
    <col min="5" max="5" width="14.5703125" style="13" customWidth="1"/>
    <col min="6" max="6" width="7.42578125" style="2" customWidth="1"/>
    <col min="7" max="7" width="29.5703125" style="14" customWidth="1"/>
    <col min="8" max="8" width="29.85546875" style="15" customWidth="1"/>
    <col min="9" max="9" width="28.5703125" style="15" customWidth="1"/>
    <col min="10" max="10" width="11.42578125" style="7" customWidth="1"/>
    <col min="11" max="11" width="10.85546875" style="7" customWidth="1"/>
    <col min="12" max="16384" width="9.140625" style="7"/>
  </cols>
  <sheetData>
    <row r="1" spans="1:9" ht="34.5" customHeight="1" x14ac:dyDescent="0.25">
      <c r="A1" s="215" t="s">
        <v>0</v>
      </c>
      <c r="B1" s="215"/>
      <c r="C1" s="215"/>
      <c r="D1" s="215"/>
      <c r="E1" s="1"/>
      <c r="G1" s="3"/>
      <c r="H1" s="4"/>
      <c r="I1" s="5"/>
    </row>
    <row r="2" spans="1:9" ht="24.75" customHeight="1" x14ac:dyDescent="0.2">
      <c r="A2" s="8"/>
      <c r="B2" s="216" t="s">
        <v>1</v>
      </c>
      <c r="C2" s="216"/>
      <c r="D2" s="216"/>
      <c r="E2" s="9"/>
      <c r="F2" s="10"/>
      <c r="G2" s="11"/>
      <c r="H2" s="4"/>
      <c r="I2" s="11"/>
    </row>
    <row r="3" spans="1:9" ht="23.25" customHeight="1" x14ac:dyDescent="0.2">
      <c r="A3" s="12"/>
      <c r="B3" s="12"/>
      <c r="C3" s="12"/>
      <c r="D3" s="12"/>
      <c r="H3" s="4"/>
    </row>
    <row r="4" spans="1:9" ht="25.5" customHeight="1" x14ac:dyDescent="0.2">
      <c r="H4" s="4"/>
    </row>
    <row r="5" spans="1:9" ht="132" customHeight="1" x14ac:dyDescent="0.2"/>
    <row r="6" spans="1:9" ht="29.25" customHeight="1" x14ac:dyDescent="0.25">
      <c r="A6" s="19"/>
      <c r="B6" s="19"/>
      <c r="C6" s="19"/>
      <c r="D6" s="217" t="s">
        <v>2</v>
      </c>
      <c r="E6" s="217"/>
      <c r="F6" s="217"/>
      <c r="G6" s="217"/>
      <c r="H6" s="217"/>
      <c r="I6" s="16"/>
    </row>
    <row r="7" spans="1:9" ht="27.75" customHeight="1" x14ac:dyDescent="0.25">
      <c r="A7" s="217" t="s">
        <v>3</v>
      </c>
      <c r="B7" s="217"/>
      <c r="C7" s="217"/>
      <c r="D7" s="217"/>
      <c r="E7" s="217"/>
      <c r="F7" s="217"/>
      <c r="G7" s="217"/>
      <c r="H7" s="217"/>
      <c r="I7" s="217"/>
    </row>
    <row r="8" spans="1:9" ht="29.25" customHeight="1" x14ac:dyDescent="0.25">
      <c r="A8" s="217" t="s">
        <v>4</v>
      </c>
      <c r="B8" s="217"/>
      <c r="C8" s="217"/>
      <c r="D8" s="217"/>
      <c r="E8" s="217"/>
      <c r="F8" s="217"/>
      <c r="G8" s="217"/>
      <c r="H8" s="217"/>
      <c r="I8" s="217"/>
    </row>
    <row r="9" spans="1:9" ht="27" customHeight="1" x14ac:dyDescent="0.25">
      <c r="D9" s="217"/>
      <c r="E9" s="217"/>
      <c r="F9" s="217"/>
      <c r="G9" s="217"/>
      <c r="H9" s="217"/>
      <c r="I9" s="217"/>
    </row>
    <row r="10" spans="1:9" ht="9.75" customHeight="1" x14ac:dyDescent="0.2">
      <c r="A10" s="213"/>
      <c r="B10" s="213"/>
      <c r="C10" s="213"/>
      <c r="D10" s="213"/>
      <c r="E10" s="213"/>
      <c r="F10" s="213"/>
      <c r="G10" s="213"/>
      <c r="H10" s="213"/>
      <c r="I10" s="214"/>
    </row>
    <row r="11" spans="1:9" ht="18" customHeight="1" x14ac:dyDescent="0.2">
      <c r="D11" s="20"/>
      <c r="E11" s="21"/>
      <c r="F11" s="22"/>
      <c r="G11" s="23"/>
      <c r="H11" s="11"/>
      <c r="I11" s="11" t="s">
        <v>5</v>
      </c>
    </row>
    <row r="12" spans="1:9" s="25" customFormat="1" ht="27.75" customHeight="1" x14ac:dyDescent="0.2">
      <c r="A12" s="128" t="s">
        <v>6</v>
      </c>
      <c r="B12" s="128" t="s">
        <v>7</v>
      </c>
      <c r="C12" s="128" t="s">
        <v>8</v>
      </c>
      <c r="D12" s="129" t="s">
        <v>9</v>
      </c>
      <c r="E12" s="130" t="s">
        <v>10</v>
      </c>
      <c r="F12" s="116" t="s">
        <v>11</v>
      </c>
      <c r="G12" s="118" t="s">
        <v>279</v>
      </c>
      <c r="H12" s="119" t="s">
        <v>13</v>
      </c>
      <c r="I12" s="120"/>
    </row>
    <row r="13" spans="1:9" s="25" customFormat="1" ht="30.75" customHeight="1" x14ac:dyDescent="0.2">
      <c r="A13" s="128"/>
      <c r="B13" s="128"/>
      <c r="C13" s="128"/>
      <c r="D13" s="129"/>
      <c r="E13" s="131"/>
      <c r="F13" s="117"/>
      <c r="G13" s="118"/>
      <c r="H13" s="24" t="s">
        <v>14</v>
      </c>
      <c r="I13" s="24" t="s">
        <v>15</v>
      </c>
    </row>
    <row r="14" spans="1:9" ht="16.5" customHeight="1" x14ac:dyDescent="0.2">
      <c r="A14" s="204"/>
      <c r="B14" s="204"/>
      <c r="C14" s="204"/>
      <c r="D14" s="204"/>
      <c r="E14" s="204"/>
      <c r="F14" s="204"/>
      <c r="G14" s="204"/>
      <c r="H14" s="204"/>
      <c r="I14" s="204"/>
    </row>
    <row r="15" spans="1:9" ht="37.5" customHeight="1" x14ac:dyDescent="0.2">
      <c r="A15" s="205" t="s">
        <v>16</v>
      </c>
      <c r="B15" s="207" t="s">
        <v>17</v>
      </c>
      <c r="C15" s="208"/>
      <c r="D15" s="209"/>
      <c r="E15" s="149" t="s">
        <v>18</v>
      </c>
      <c r="F15" s="26" t="s">
        <v>19</v>
      </c>
      <c r="G15" s="27">
        <f>SUM(H15:I15)</f>
        <v>4433311000</v>
      </c>
      <c r="H15" s="27">
        <f>H18+H279+H310</f>
        <v>4323327000</v>
      </c>
      <c r="I15" s="27">
        <f>I18+I279+I310</f>
        <v>109984000</v>
      </c>
    </row>
    <row r="16" spans="1:9" ht="36.75" customHeight="1" x14ac:dyDescent="0.2">
      <c r="A16" s="206"/>
      <c r="B16" s="210"/>
      <c r="C16" s="211"/>
      <c r="D16" s="212"/>
      <c r="E16" s="150"/>
      <c r="F16" s="26" t="s">
        <v>20</v>
      </c>
      <c r="G16" s="27">
        <f>SUM(H16:I16)</f>
        <v>2912109000</v>
      </c>
      <c r="H16" s="27">
        <f>H19+H280+H311</f>
        <v>2846588000</v>
      </c>
      <c r="I16" s="27">
        <f>I19+I280+I311</f>
        <v>65521000</v>
      </c>
    </row>
    <row r="17" spans="1:9" ht="20.25" customHeight="1" x14ac:dyDescent="0.2">
      <c r="A17" s="29"/>
      <c r="B17" s="153" t="s">
        <v>21</v>
      </c>
      <c r="C17" s="204"/>
      <c r="D17" s="204"/>
      <c r="E17" s="154"/>
      <c r="F17" s="30"/>
      <c r="G17" s="31"/>
      <c r="H17" s="31"/>
      <c r="I17" s="31"/>
    </row>
    <row r="18" spans="1:9" ht="27.75" customHeight="1" x14ac:dyDescent="0.2">
      <c r="A18" s="149"/>
      <c r="B18" s="32"/>
      <c r="C18" s="33"/>
      <c r="D18" s="124" t="s">
        <v>22</v>
      </c>
      <c r="E18" s="149" t="s">
        <v>23</v>
      </c>
      <c r="F18" s="26" t="s">
        <v>19</v>
      </c>
      <c r="G18" s="34">
        <f t="shared" ref="G18:G85" si="0">SUM(H18:I18)</f>
        <v>4267161000</v>
      </c>
      <c r="H18" s="34">
        <f>H20+H246</f>
        <v>4172352000</v>
      </c>
      <c r="I18" s="34">
        <f>I20+I246</f>
        <v>94809000</v>
      </c>
    </row>
    <row r="19" spans="1:9" ht="27.75" customHeight="1" x14ac:dyDescent="0.2">
      <c r="A19" s="150"/>
      <c r="B19" s="35"/>
      <c r="C19" s="36"/>
      <c r="D19" s="125"/>
      <c r="E19" s="150"/>
      <c r="F19" s="26" t="s">
        <v>20</v>
      </c>
      <c r="G19" s="34">
        <f t="shared" si="0"/>
        <v>2745959000</v>
      </c>
      <c r="H19" s="34">
        <f>H21+H247</f>
        <v>2695613000</v>
      </c>
      <c r="I19" s="34">
        <f>I21+I247</f>
        <v>50346000</v>
      </c>
    </row>
    <row r="20" spans="1:9" ht="27.75" customHeight="1" x14ac:dyDescent="0.2">
      <c r="A20" s="29"/>
      <c r="B20" s="29"/>
      <c r="C20" s="29"/>
      <c r="D20" s="124" t="s">
        <v>24</v>
      </c>
      <c r="E20" s="202" t="s">
        <v>25</v>
      </c>
      <c r="F20" s="26" t="s">
        <v>19</v>
      </c>
      <c r="G20" s="37">
        <f t="shared" ref="G20:I21" si="1">G22+G74+G142+G154+G164+G176+G226+G240+G232</f>
        <v>4191143000</v>
      </c>
      <c r="H20" s="37">
        <f t="shared" si="1"/>
        <v>4103936000</v>
      </c>
      <c r="I20" s="37">
        <f t="shared" si="1"/>
        <v>87207000</v>
      </c>
    </row>
    <row r="21" spans="1:9" ht="27.75" customHeight="1" x14ac:dyDescent="0.2">
      <c r="A21" s="29"/>
      <c r="B21" s="29"/>
      <c r="C21" s="29"/>
      <c r="D21" s="125"/>
      <c r="E21" s="203"/>
      <c r="F21" s="26" t="s">
        <v>20</v>
      </c>
      <c r="G21" s="37">
        <f t="shared" si="1"/>
        <v>2695959000</v>
      </c>
      <c r="H21" s="37">
        <f t="shared" si="1"/>
        <v>2650613000</v>
      </c>
      <c r="I21" s="37">
        <f t="shared" si="1"/>
        <v>45346000</v>
      </c>
    </row>
    <row r="22" spans="1:9" ht="27.75" customHeight="1" x14ac:dyDescent="0.2">
      <c r="A22" s="29"/>
      <c r="B22" s="29"/>
      <c r="C22" s="29"/>
      <c r="D22" s="124" t="s">
        <v>26</v>
      </c>
      <c r="E22" s="126">
        <v>10</v>
      </c>
      <c r="F22" s="26" t="s">
        <v>19</v>
      </c>
      <c r="G22" s="28">
        <f t="shared" si="0"/>
        <v>366670000</v>
      </c>
      <c r="H22" s="28">
        <f>H24+H50+H60</f>
        <v>366670000</v>
      </c>
      <c r="I22" s="28">
        <f>I24+I50+I60</f>
        <v>0</v>
      </c>
    </row>
    <row r="23" spans="1:9" ht="27.75" customHeight="1" x14ac:dyDescent="0.2">
      <c r="A23" s="29"/>
      <c r="B23" s="29"/>
      <c r="C23" s="29"/>
      <c r="D23" s="125"/>
      <c r="E23" s="127"/>
      <c r="F23" s="26" t="s">
        <v>20</v>
      </c>
      <c r="G23" s="28">
        <f t="shared" si="0"/>
        <v>366670000</v>
      </c>
      <c r="H23" s="28">
        <f>H25+H51+H61</f>
        <v>366670000</v>
      </c>
      <c r="I23" s="28">
        <f>I25+I51+I61</f>
        <v>0</v>
      </c>
    </row>
    <row r="24" spans="1:9" ht="27.75" customHeight="1" x14ac:dyDescent="0.2">
      <c r="A24" s="29"/>
      <c r="B24" s="29"/>
      <c r="C24" s="29"/>
      <c r="D24" s="124" t="s">
        <v>27</v>
      </c>
      <c r="E24" s="161" t="s">
        <v>28</v>
      </c>
      <c r="F24" s="26" t="s">
        <v>19</v>
      </c>
      <c r="G24" s="38">
        <f t="shared" si="0"/>
        <v>353130000</v>
      </c>
      <c r="H24" s="34">
        <f>H26+H28+H30+H34+H36+H38+H40+H42+H44+H48+H46+H32</f>
        <v>353130000</v>
      </c>
      <c r="I24" s="34">
        <f>I26+I28+I30+I34+I36+I38+I40+I42+I44+I48+I46+I32</f>
        <v>0</v>
      </c>
    </row>
    <row r="25" spans="1:9" ht="27.75" customHeight="1" x14ac:dyDescent="0.2">
      <c r="A25" s="29"/>
      <c r="B25" s="29"/>
      <c r="C25" s="29"/>
      <c r="D25" s="125"/>
      <c r="E25" s="162"/>
      <c r="F25" s="26" t="s">
        <v>20</v>
      </c>
      <c r="G25" s="38">
        <f t="shared" si="0"/>
        <v>353130000</v>
      </c>
      <c r="H25" s="34">
        <f>H27+H29+H31+H35+H37+H39+H41+H43+H45+H49+H47+H33</f>
        <v>353130000</v>
      </c>
      <c r="I25" s="34">
        <f>I27+I29+I31+I35+I37+I39+I41+I43+I45+I49+I47+I33</f>
        <v>0</v>
      </c>
    </row>
    <row r="26" spans="1:9" ht="27.75" customHeight="1" x14ac:dyDescent="0.2">
      <c r="A26" s="29"/>
      <c r="B26" s="29"/>
      <c r="C26" s="29"/>
      <c r="D26" s="156" t="s">
        <v>29</v>
      </c>
      <c r="E26" s="158" t="s">
        <v>30</v>
      </c>
      <c r="F26" s="26" t="s">
        <v>19</v>
      </c>
      <c r="G26" s="39">
        <f t="shared" si="0"/>
        <v>273596000</v>
      </c>
      <c r="H26" s="40">
        <v>273596000</v>
      </c>
      <c r="I26" s="40"/>
    </row>
    <row r="27" spans="1:9" ht="27.75" customHeight="1" x14ac:dyDescent="0.2">
      <c r="A27" s="29"/>
      <c r="B27" s="29"/>
      <c r="C27" s="29"/>
      <c r="D27" s="157"/>
      <c r="E27" s="159"/>
      <c r="F27" s="41" t="s">
        <v>20</v>
      </c>
      <c r="G27" s="39">
        <f t="shared" si="0"/>
        <v>273596000</v>
      </c>
      <c r="H27" s="42">
        <v>273596000</v>
      </c>
      <c r="I27" s="42"/>
    </row>
    <row r="28" spans="1:9" ht="27.75" customHeight="1" x14ac:dyDescent="0.2">
      <c r="A28" s="29"/>
      <c r="B28" s="29"/>
      <c r="C28" s="29"/>
      <c r="D28" s="156" t="s">
        <v>31</v>
      </c>
      <c r="E28" s="158" t="s">
        <v>32</v>
      </c>
      <c r="F28" s="26" t="s">
        <v>19</v>
      </c>
      <c r="G28" s="39">
        <f t="shared" si="0"/>
        <v>24315000</v>
      </c>
      <c r="H28" s="40">
        <v>24315000</v>
      </c>
      <c r="I28" s="40"/>
    </row>
    <row r="29" spans="1:9" ht="27.75" customHeight="1" x14ac:dyDescent="0.2">
      <c r="A29" s="29"/>
      <c r="B29" s="29"/>
      <c r="C29" s="29"/>
      <c r="D29" s="157"/>
      <c r="E29" s="159"/>
      <c r="F29" s="41" t="s">
        <v>20</v>
      </c>
      <c r="G29" s="39">
        <f t="shared" si="0"/>
        <v>24315000</v>
      </c>
      <c r="H29" s="42">
        <v>24315000</v>
      </c>
      <c r="I29" s="42"/>
    </row>
    <row r="30" spans="1:9" ht="27.75" customHeight="1" x14ac:dyDescent="0.2">
      <c r="A30" s="29"/>
      <c r="B30" s="29"/>
      <c r="C30" s="29"/>
      <c r="D30" s="156" t="s">
        <v>33</v>
      </c>
      <c r="E30" s="158" t="s">
        <v>34</v>
      </c>
      <c r="F30" s="26" t="s">
        <v>19</v>
      </c>
      <c r="G30" s="39">
        <f t="shared" si="0"/>
        <v>26671000</v>
      </c>
      <c r="H30" s="40">
        <v>26671000</v>
      </c>
      <c r="I30" s="40"/>
    </row>
    <row r="31" spans="1:9" ht="27.75" customHeight="1" x14ac:dyDescent="0.2">
      <c r="A31" s="29"/>
      <c r="B31" s="29"/>
      <c r="C31" s="29"/>
      <c r="D31" s="157"/>
      <c r="E31" s="159"/>
      <c r="F31" s="26" t="s">
        <v>20</v>
      </c>
      <c r="G31" s="39">
        <f t="shared" si="0"/>
        <v>26671000</v>
      </c>
      <c r="H31" s="42">
        <v>26671000</v>
      </c>
      <c r="I31" s="42"/>
    </row>
    <row r="32" spans="1:9" ht="27.75" customHeight="1" x14ac:dyDescent="0.2">
      <c r="A32" s="29"/>
      <c r="B32" s="29"/>
      <c r="C32" s="29"/>
      <c r="D32" s="156" t="s">
        <v>35</v>
      </c>
      <c r="E32" s="158" t="s">
        <v>36</v>
      </c>
      <c r="F32" s="26" t="s">
        <v>19</v>
      </c>
      <c r="G32" s="39">
        <f t="shared" si="0"/>
        <v>204000</v>
      </c>
      <c r="H32" s="40">
        <v>204000</v>
      </c>
      <c r="I32" s="40"/>
    </row>
    <row r="33" spans="1:9" ht="27.75" customHeight="1" x14ac:dyDescent="0.2">
      <c r="A33" s="29"/>
      <c r="B33" s="29"/>
      <c r="C33" s="29"/>
      <c r="D33" s="157"/>
      <c r="E33" s="159"/>
      <c r="F33" s="26" t="s">
        <v>20</v>
      </c>
      <c r="G33" s="39">
        <f t="shared" si="0"/>
        <v>204000</v>
      </c>
      <c r="H33" s="42">
        <v>204000</v>
      </c>
      <c r="I33" s="42"/>
    </row>
    <row r="34" spans="1:9" ht="27.75" customHeight="1" x14ac:dyDescent="0.2">
      <c r="A34" s="29"/>
      <c r="B34" s="29"/>
      <c r="C34" s="29"/>
      <c r="D34" s="156" t="s">
        <v>37</v>
      </c>
      <c r="E34" s="158" t="s">
        <v>38</v>
      </c>
      <c r="F34" s="26" t="s">
        <v>19</v>
      </c>
      <c r="G34" s="39">
        <f t="shared" si="0"/>
        <v>51000</v>
      </c>
      <c r="H34" s="40">
        <v>51000</v>
      </c>
      <c r="I34" s="40"/>
    </row>
    <row r="35" spans="1:9" ht="27.75" customHeight="1" x14ac:dyDescent="0.2">
      <c r="A35" s="29"/>
      <c r="B35" s="29"/>
      <c r="C35" s="29"/>
      <c r="D35" s="157"/>
      <c r="E35" s="159"/>
      <c r="F35" s="26" t="s">
        <v>20</v>
      </c>
      <c r="G35" s="39">
        <f t="shared" si="0"/>
        <v>51000</v>
      </c>
      <c r="H35" s="42">
        <v>51000</v>
      </c>
      <c r="I35" s="42"/>
    </row>
    <row r="36" spans="1:9" ht="27.75" customHeight="1" x14ac:dyDescent="0.2">
      <c r="A36" s="29"/>
      <c r="B36" s="29"/>
      <c r="C36" s="29"/>
      <c r="D36" s="156" t="s">
        <v>39</v>
      </c>
      <c r="E36" s="158" t="s">
        <v>40</v>
      </c>
      <c r="F36" s="26" t="s">
        <v>19</v>
      </c>
      <c r="G36" s="39">
        <f t="shared" si="0"/>
        <v>0</v>
      </c>
      <c r="H36" s="40">
        <v>0</v>
      </c>
      <c r="I36" s="40"/>
    </row>
    <row r="37" spans="1:9" ht="27.75" customHeight="1" x14ac:dyDescent="0.2">
      <c r="A37" s="29"/>
      <c r="B37" s="29"/>
      <c r="C37" s="29"/>
      <c r="D37" s="157"/>
      <c r="E37" s="159"/>
      <c r="F37" s="26" t="s">
        <v>20</v>
      </c>
      <c r="G37" s="39">
        <f t="shared" si="0"/>
        <v>0</v>
      </c>
      <c r="H37" s="42">
        <v>0</v>
      </c>
      <c r="I37" s="42"/>
    </row>
    <row r="38" spans="1:9" ht="27.75" customHeight="1" x14ac:dyDescent="0.2">
      <c r="A38" s="29"/>
      <c r="B38" s="29"/>
      <c r="C38" s="29"/>
      <c r="D38" s="156" t="s">
        <v>41</v>
      </c>
      <c r="E38" s="158" t="s">
        <v>42</v>
      </c>
      <c r="F38" s="26" t="s">
        <v>19</v>
      </c>
      <c r="G38" s="39">
        <f t="shared" si="0"/>
        <v>1329000</v>
      </c>
      <c r="H38" s="40">
        <v>1329000</v>
      </c>
      <c r="I38" s="40"/>
    </row>
    <row r="39" spans="1:9" ht="27.75" customHeight="1" x14ac:dyDescent="0.2">
      <c r="A39" s="29"/>
      <c r="B39" s="29"/>
      <c r="C39" s="29"/>
      <c r="D39" s="157"/>
      <c r="E39" s="159"/>
      <c r="F39" s="26" t="s">
        <v>20</v>
      </c>
      <c r="G39" s="39">
        <f t="shared" si="0"/>
        <v>1329000</v>
      </c>
      <c r="H39" s="42">
        <v>1329000</v>
      </c>
      <c r="I39" s="42"/>
    </row>
    <row r="40" spans="1:9" ht="27.75" customHeight="1" x14ac:dyDescent="0.2">
      <c r="A40" s="29"/>
      <c r="B40" s="29"/>
      <c r="C40" s="29"/>
      <c r="D40" s="156" t="s">
        <v>43</v>
      </c>
      <c r="E40" s="158" t="s">
        <v>44</v>
      </c>
      <c r="F40" s="26" t="s">
        <v>19</v>
      </c>
      <c r="G40" s="39">
        <f t="shared" si="0"/>
        <v>241000</v>
      </c>
      <c r="H40" s="40">
        <v>241000</v>
      </c>
      <c r="I40" s="40"/>
    </row>
    <row r="41" spans="1:9" ht="27.75" customHeight="1" x14ac:dyDescent="0.2">
      <c r="A41" s="29"/>
      <c r="B41" s="29"/>
      <c r="C41" s="29"/>
      <c r="D41" s="157"/>
      <c r="E41" s="159"/>
      <c r="F41" s="26" t="s">
        <v>20</v>
      </c>
      <c r="G41" s="39">
        <f t="shared" si="0"/>
        <v>241000</v>
      </c>
      <c r="H41" s="42">
        <v>241000</v>
      </c>
      <c r="I41" s="42"/>
    </row>
    <row r="42" spans="1:9" ht="27.75" customHeight="1" x14ac:dyDescent="0.2">
      <c r="A42" s="29"/>
      <c r="B42" s="29"/>
      <c r="C42" s="29"/>
      <c r="D42" s="156" t="s">
        <v>45</v>
      </c>
      <c r="E42" s="158" t="s">
        <v>46</v>
      </c>
      <c r="F42" s="26" t="s">
        <v>19</v>
      </c>
      <c r="G42" s="39">
        <f t="shared" si="0"/>
        <v>109000</v>
      </c>
      <c r="H42" s="40">
        <v>109000</v>
      </c>
      <c r="I42" s="40"/>
    </row>
    <row r="43" spans="1:9" ht="27.75" customHeight="1" x14ac:dyDescent="0.2">
      <c r="A43" s="29"/>
      <c r="B43" s="29"/>
      <c r="C43" s="29"/>
      <c r="D43" s="157"/>
      <c r="E43" s="159"/>
      <c r="F43" s="26" t="s">
        <v>20</v>
      </c>
      <c r="G43" s="39">
        <f t="shared" si="0"/>
        <v>109000</v>
      </c>
      <c r="H43" s="42">
        <v>109000</v>
      </c>
      <c r="I43" s="42"/>
    </row>
    <row r="44" spans="1:9" ht="27.75" customHeight="1" x14ac:dyDescent="0.2">
      <c r="A44" s="29"/>
      <c r="B44" s="29"/>
      <c r="C44" s="29"/>
      <c r="D44" s="156" t="s">
        <v>47</v>
      </c>
      <c r="E44" s="158" t="s">
        <v>48</v>
      </c>
      <c r="F44" s="26" t="s">
        <v>19</v>
      </c>
      <c r="G44" s="39">
        <f t="shared" si="0"/>
        <v>2802000</v>
      </c>
      <c r="H44" s="40">
        <v>2802000</v>
      </c>
      <c r="I44" s="40"/>
    </row>
    <row r="45" spans="1:9" ht="27.75" customHeight="1" x14ac:dyDescent="0.2">
      <c r="A45" s="29"/>
      <c r="B45" s="29"/>
      <c r="C45" s="29"/>
      <c r="D45" s="157"/>
      <c r="E45" s="159"/>
      <c r="F45" s="26" t="s">
        <v>20</v>
      </c>
      <c r="G45" s="39">
        <f t="shared" si="0"/>
        <v>2802000</v>
      </c>
      <c r="H45" s="42">
        <v>2802000</v>
      </c>
      <c r="I45" s="42"/>
    </row>
    <row r="46" spans="1:9" ht="27.75" customHeight="1" x14ac:dyDescent="0.2">
      <c r="A46" s="29"/>
      <c r="B46" s="29"/>
      <c r="C46" s="29"/>
      <c r="D46" s="156" t="s">
        <v>49</v>
      </c>
      <c r="E46" s="201" t="s">
        <v>50</v>
      </c>
      <c r="F46" s="26" t="s">
        <v>19</v>
      </c>
      <c r="G46" s="39">
        <f t="shared" ref="G46:G47" si="2">SUM(H46:I46)</f>
        <v>10637000</v>
      </c>
      <c r="H46" s="40">
        <v>10637000</v>
      </c>
      <c r="I46" s="40"/>
    </row>
    <row r="47" spans="1:9" ht="27.75" customHeight="1" x14ac:dyDescent="0.2">
      <c r="A47" s="29"/>
      <c r="B47" s="29"/>
      <c r="C47" s="29"/>
      <c r="D47" s="157"/>
      <c r="E47" s="159"/>
      <c r="F47" s="26" t="s">
        <v>20</v>
      </c>
      <c r="G47" s="39">
        <f t="shared" si="2"/>
        <v>10637000</v>
      </c>
      <c r="H47" s="42">
        <v>10637000</v>
      </c>
      <c r="I47" s="42"/>
    </row>
    <row r="48" spans="1:9" ht="27.75" customHeight="1" x14ac:dyDescent="0.2">
      <c r="A48" s="29"/>
      <c r="B48" s="29"/>
      <c r="C48" s="29"/>
      <c r="D48" s="156" t="s">
        <v>51</v>
      </c>
      <c r="E48" s="158" t="s">
        <v>52</v>
      </c>
      <c r="F48" s="26" t="s">
        <v>19</v>
      </c>
      <c r="G48" s="39">
        <f t="shared" si="0"/>
        <v>13175000</v>
      </c>
      <c r="H48" s="40">
        <v>13175000</v>
      </c>
      <c r="I48" s="40"/>
    </row>
    <row r="49" spans="1:9" ht="27.75" customHeight="1" x14ac:dyDescent="0.2">
      <c r="A49" s="29"/>
      <c r="B49" s="29"/>
      <c r="C49" s="29"/>
      <c r="D49" s="157"/>
      <c r="E49" s="159"/>
      <c r="F49" s="26" t="s">
        <v>20</v>
      </c>
      <c r="G49" s="39">
        <f t="shared" si="0"/>
        <v>13175000</v>
      </c>
      <c r="H49" s="42">
        <v>13175000</v>
      </c>
      <c r="I49" s="42"/>
    </row>
    <row r="50" spans="1:9" ht="27.75" customHeight="1" x14ac:dyDescent="0.2">
      <c r="A50" s="29"/>
      <c r="B50" s="29"/>
      <c r="C50" s="29"/>
      <c r="D50" s="124" t="s">
        <v>53</v>
      </c>
      <c r="E50" s="161" t="s">
        <v>54</v>
      </c>
      <c r="F50" s="26" t="s">
        <v>19</v>
      </c>
      <c r="G50" s="38">
        <f t="shared" si="0"/>
        <v>5623000</v>
      </c>
      <c r="H50" s="34">
        <f t="shared" ref="H50:I51" si="3">H52+H54+H56+H58</f>
        <v>5623000</v>
      </c>
      <c r="I50" s="34">
        <f t="shared" si="3"/>
        <v>0</v>
      </c>
    </row>
    <row r="51" spans="1:9" ht="27.75" customHeight="1" x14ac:dyDescent="0.2">
      <c r="A51" s="29"/>
      <c r="B51" s="29"/>
      <c r="C51" s="29"/>
      <c r="D51" s="125"/>
      <c r="E51" s="162"/>
      <c r="F51" s="26" t="s">
        <v>20</v>
      </c>
      <c r="G51" s="38">
        <f t="shared" si="0"/>
        <v>5623000</v>
      </c>
      <c r="H51" s="38">
        <f t="shared" si="3"/>
        <v>5623000</v>
      </c>
      <c r="I51" s="38">
        <f t="shared" si="3"/>
        <v>0</v>
      </c>
    </row>
    <row r="52" spans="1:9" ht="27.75" customHeight="1" x14ac:dyDescent="0.2">
      <c r="A52" s="29"/>
      <c r="B52" s="29"/>
      <c r="C52" s="29"/>
      <c r="D52" s="156" t="s">
        <v>55</v>
      </c>
      <c r="E52" s="158" t="s">
        <v>56</v>
      </c>
      <c r="F52" s="26" t="s">
        <v>19</v>
      </c>
      <c r="G52" s="39">
        <f t="shared" si="0"/>
        <v>649000</v>
      </c>
      <c r="H52" s="40">
        <v>649000</v>
      </c>
      <c r="I52" s="40"/>
    </row>
    <row r="53" spans="1:9" ht="27.75" customHeight="1" x14ac:dyDescent="0.2">
      <c r="A53" s="29"/>
      <c r="B53" s="29"/>
      <c r="C53" s="29"/>
      <c r="D53" s="157"/>
      <c r="E53" s="159"/>
      <c r="F53" s="26" t="s">
        <v>20</v>
      </c>
      <c r="G53" s="39">
        <f t="shared" si="0"/>
        <v>649000</v>
      </c>
      <c r="H53" s="42">
        <v>649000</v>
      </c>
      <c r="I53" s="42"/>
    </row>
    <row r="54" spans="1:9" ht="27.75" customHeight="1" x14ac:dyDescent="0.2">
      <c r="A54" s="29"/>
      <c r="B54" s="29"/>
      <c r="C54" s="29"/>
      <c r="D54" s="156" t="s">
        <v>57</v>
      </c>
      <c r="E54" s="158" t="s">
        <v>58</v>
      </c>
      <c r="F54" s="26" t="s">
        <v>19</v>
      </c>
      <c r="G54" s="39">
        <f t="shared" si="0"/>
        <v>100000</v>
      </c>
      <c r="H54" s="40">
        <v>100000</v>
      </c>
      <c r="I54" s="40"/>
    </row>
    <row r="55" spans="1:9" ht="27.75" customHeight="1" x14ac:dyDescent="0.2">
      <c r="A55" s="29"/>
      <c r="B55" s="29"/>
      <c r="C55" s="29"/>
      <c r="D55" s="157"/>
      <c r="E55" s="159"/>
      <c r="F55" s="26" t="s">
        <v>20</v>
      </c>
      <c r="G55" s="39">
        <f t="shared" si="0"/>
        <v>100000</v>
      </c>
      <c r="H55" s="42">
        <v>100000</v>
      </c>
      <c r="I55" s="42"/>
    </row>
    <row r="56" spans="1:9" ht="27.75" customHeight="1" x14ac:dyDescent="0.2">
      <c r="A56" s="29"/>
      <c r="B56" s="29"/>
      <c r="C56" s="29"/>
      <c r="D56" s="156" t="s">
        <v>59</v>
      </c>
      <c r="E56" s="158" t="s">
        <v>60</v>
      </c>
      <c r="F56" s="26" t="s">
        <v>19</v>
      </c>
      <c r="G56" s="39">
        <f t="shared" si="0"/>
        <v>4352000</v>
      </c>
      <c r="H56" s="40">
        <v>4352000</v>
      </c>
      <c r="I56" s="40"/>
    </row>
    <row r="57" spans="1:9" ht="27.75" customHeight="1" x14ac:dyDescent="0.2">
      <c r="A57" s="29"/>
      <c r="B57" s="29"/>
      <c r="C57" s="29"/>
      <c r="D57" s="157"/>
      <c r="E57" s="159"/>
      <c r="F57" s="26" t="s">
        <v>20</v>
      </c>
      <c r="G57" s="39">
        <f t="shared" si="0"/>
        <v>4352000</v>
      </c>
      <c r="H57" s="42">
        <v>4352000</v>
      </c>
      <c r="I57" s="42"/>
    </row>
    <row r="58" spans="1:9" ht="27.75" customHeight="1" x14ac:dyDescent="0.2">
      <c r="A58" s="29"/>
      <c r="B58" s="29"/>
      <c r="C58" s="29"/>
      <c r="D58" s="156" t="s">
        <v>61</v>
      </c>
      <c r="E58" s="158" t="s">
        <v>62</v>
      </c>
      <c r="F58" s="26" t="s">
        <v>19</v>
      </c>
      <c r="G58" s="39">
        <f t="shared" si="0"/>
        <v>522000</v>
      </c>
      <c r="H58" s="40">
        <v>522000</v>
      </c>
      <c r="I58" s="40"/>
    </row>
    <row r="59" spans="1:9" ht="27.75" customHeight="1" x14ac:dyDescent="0.2">
      <c r="A59" s="29"/>
      <c r="B59" s="29"/>
      <c r="C59" s="29"/>
      <c r="D59" s="157"/>
      <c r="E59" s="159"/>
      <c r="F59" s="26" t="s">
        <v>20</v>
      </c>
      <c r="G59" s="39">
        <f t="shared" si="0"/>
        <v>522000</v>
      </c>
      <c r="H59" s="42">
        <v>522000</v>
      </c>
      <c r="I59" s="42"/>
    </row>
    <row r="60" spans="1:9" ht="27.75" customHeight="1" x14ac:dyDescent="0.2">
      <c r="A60" s="29"/>
      <c r="B60" s="29"/>
      <c r="C60" s="29"/>
      <c r="D60" s="124" t="s">
        <v>63</v>
      </c>
      <c r="E60" s="161" t="s">
        <v>64</v>
      </c>
      <c r="F60" s="26" t="s">
        <v>19</v>
      </c>
      <c r="G60" s="38">
        <f t="shared" si="0"/>
        <v>7917000</v>
      </c>
      <c r="H60" s="34">
        <f t="shared" ref="H60:I61" si="4">H62+H64+H66+H68+H70+H72</f>
        <v>7917000</v>
      </c>
      <c r="I60" s="34">
        <f t="shared" si="4"/>
        <v>0</v>
      </c>
    </row>
    <row r="61" spans="1:9" ht="27.75" customHeight="1" x14ac:dyDescent="0.2">
      <c r="A61" s="29"/>
      <c r="B61" s="29"/>
      <c r="C61" s="29"/>
      <c r="D61" s="125"/>
      <c r="E61" s="162"/>
      <c r="F61" s="26" t="s">
        <v>20</v>
      </c>
      <c r="G61" s="38">
        <f t="shared" si="0"/>
        <v>7917000</v>
      </c>
      <c r="H61" s="34">
        <f t="shared" si="4"/>
        <v>7917000</v>
      </c>
      <c r="I61" s="34">
        <f t="shared" si="4"/>
        <v>0</v>
      </c>
    </row>
    <row r="62" spans="1:9" ht="27.75" hidden="1" customHeight="1" x14ac:dyDescent="0.2">
      <c r="A62" s="29"/>
      <c r="B62" s="29"/>
      <c r="C62" s="29"/>
      <c r="D62" s="156" t="s">
        <v>65</v>
      </c>
      <c r="E62" s="158" t="s">
        <v>66</v>
      </c>
      <c r="F62" s="26" t="s">
        <v>19</v>
      </c>
      <c r="G62" s="39">
        <f t="shared" si="0"/>
        <v>0</v>
      </c>
      <c r="H62" s="40">
        <v>0</v>
      </c>
      <c r="I62" s="40"/>
    </row>
    <row r="63" spans="1:9" ht="27.75" hidden="1" customHeight="1" x14ac:dyDescent="0.2">
      <c r="A63" s="29"/>
      <c r="B63" s="29"/>
      <c r="C63" s="29"/>
      <c r="D63" s="157"/>
      <c r="E63" s="159"/>
      <c r="F63" s="26" t="s">
        <v>20</v>
      </c>
      <c r="G63" s="39">
        <f t="shared" si="0"/>
        <v>0</v>
      </c>
      <c r="H63" s="42">
        <v>0</v>
      </c>
      <c r="I63" s="42"/>
    </row>
    <row r="64" spans="1:9" ht="27.75" hidden="1" customHeight="1" x14ac:dyDescent="0.2">
      <c r="A64" s="29"/>
      <c r="B64" s="29"/>
      <c r="C64" s="29"/>
      <c r="D64" s="156" t="s">
        <v>67</v>
      </c>
      <c r="E64" s="158" t="s">
        <v>68</v>
      </c>
      <c r="F64" s="26" t="s">
        <v>19</v>
      </c>
      <c r="G64" s="39">
        <f t="shared" si="0"/>
        <v>0</v>
      </c>
      <c r="H64" s="40">
        <v>0</v>
      </c>
      <c r="I64" s="40"/>
    </row>
    <row r="65" spans="1:9" ht="27.75" hidden="1" customHeight="1" x14ac:dyDescent="0.2">
      <c r="A65" s="29"/>
      <c r="B65" s="29"/>
      <c r="C65" s="29"/>
      <c r="D65" s="157"/>
      <c r="E65" s="159"/>
      <c r="F65" s="26" t="s">
        <v>20</v>
      </c>
      <c r="G65" s="39">
        <f t="shared" si="0"/>
        <v>0</v>
      </c>
      <c r="H65" s="42">
        <v>0</v>
      </c>
      <c r="I65" s="42"/>
    </row>
    <row r="66" spans="1:9" ht="27.75" hidden="1" customHeight="1" x14ac:dyDescent="0.2">
      <c r="A66" s="29"/>
      <c r="B66" s="29"/>
      <c r="C66" s="29"/>
      <c r="D66" s="156" t="s">
        <v>69</v>
      </c>
      <c r="E66" s="158" t="s">
        <v>70</v>
      </c>
      <c r="F66" s="26" t="s">
        <v>19</v>
      </c>
      <c r="G66" s="39">
        <f t="shared" si="0"/>
        <v>0</v>
      </c>
      <c r="H66" s="40">
        <v>0</v>
      </c>
      <c r="I66" s="40"/>
    </row>
    <row r="67" spans="1:9" ht="27.75" hidden="1" customHeight="1" x14ac:dyDescent="0.2">
      <c r="A67" s="29"/>
      <c r="B67" s="29"/>
      <c r="C67" s="29"/>
      <c r="D67" s="157"/>
      <c r="E67" s="159"/>
      <c r="F67" s="26" t="s">
        <v>20</v>
      </c>
      <c r="G67" s="39">
        <f t="shared" si="0"/>
        <v>0</v>
      </c>
      <c r="H67" s="42">
        <v>0</v>
      </c>
      <c r="I67" s="42"/>
    </row>
    <row r="68" spans="1:9" ht="27.75" hidden="1" customHeight="1" x14ac:dyDescent="0.2">
      <c r="A68" s="29"/>
      <c r="B68" s="29"/>
      <c r="C68" s="29"/>
      <c r="D68" s="156" t="s">
        <v>71</v>
      </c>
      <c r="E68" s="158" t="s">
        <v>72</v>
      </c>
      <c r="F68" s="26" t="s">
        <v>19</v>
      </c>
      <c r="G68" s="39">
        <f t="shared" si="0"/>
        <v>0</v>
      </c>
      <c r="H68" s="40">
        <v>0</v>
      </c>
      <c r="I68" s="40"/>
    </row>
    <row r="69" spans="1:9" ht="27.75" hidden="1" customHeight="1" x14ac:dyDescent="0.2">
      <c r="A69" s="29"/>
      <c r="B69" s="29"/>
      <c r="C69" s="29"/>
      <c r="D69" s="157"/>
      <c r="E69" s="159"/>
      <c r="F69" s="26" t="s">
        <v>20</v>
      </c>
      <c r="G69" s="39">
        <f t="shared" si="0"/>
        <v>0</v>
      </c>
      <c r="H69" s="42">
        <v>0</v>
      </c>
      <c r="I69" s="42"/>
    </row>
    <row r="70" spans="1:9" ht="27.75" hidden="1" customHeight="1" x14ac:dyDescent="0.2">
      <c r="A70" s="29"/>
      <c r="B70" s="29"/>
      <c r="C70" s="29"/>
      <c r="D70" s="156" t="s">
        <v>73</v>
      </c>
      <c r="E70" s="158" t="s">
        <v>74</v>
      </c>
      <c r="F70" s="26" t="s">
        <v>19</v>
      </c>
      <c r="G70" s="39">
        <f t="shared" si="0"/>
        <v>0</v>
      </c>
      <c r="H70" s="40">
        <v>0</v>
      </c>
      <c r="I70" s="40"/>
    </row>
    <row r="71" spans="1:9" ht="27.75" hidden="1" customHeight="1" x14ac:dyDescent="0.2">
      <c r="A71" s="29"/>
      <c r="B71" s="29"/>
      <c r="C71" s="29"/>
      <c r="D71" s="157"/>
      <c r="E71" s="159"/>
      <c r="F71" s="26" t="s">
        <v>20</v>
      </c>
      <c r="G71" s="39">
        <f t="shared" si="0"/>
        <v>0</v>
      </c>
      <c r="H71" s="42">
        <v>0</v>
      </c>
      <c r="I71" s="42"/>
    </row>
    <row r="72" spans="1:9" ht="27.75" customHeight="1" x14ac:dyDescent="0.2">
      <c r="A72" s="29"/>
      <c r="B72" s="29"/>
      <c r="C72" s="29"/>
      <c r="D72" s="156" t="s">
        <v>75</v>
      </c>
      <c r="E72" s="158" t="s">
        <v>76</v>
      </c>
      <c r="F72" s="26" t="s">
        <v>19</v>
      </c>
      <c r="G72" s="39">
        <f t="shared" si="0"/>
        <v>7917000</v>
      </c>
      <c r="H72" s="40">
        <v>7917000</v>
      </c>
      <c r="I72" s="40"/>
    </row>
    <row r="73" spans="1:9" ht="27.75" customHeight="1" x14ac:dyDescent="0.2">
      <c r="A73" s="29"/>
      <c r="B73" s="29"/>
      <c r="C73" s="29"/>
      <c r="D73" s="157"/>
      <c r="E73" s="159"/>
      <c r="F73" s="26" t="s">
        <v>20</v>
      </c>
      <c r="G73" s="39">
        <f t="shared" si="0"/>
        <v>7917000</v>
      </c>
      <c r="H73" s="42">
        <v>7917000</v>
      </c>
      <c r="I73" s="42"/>
    </row>
    <row r="74" spans="1:9" ht="27.75" customHeight="1" x14ac:dyDescent="0.2">
      <c r="A74" s="29"/>
      <c r="B74" s="29"/>
      <c r="C74" s="29"/>
      <c r="D74" s="198" t="s">
        <v>77</v>
      </c>
      <c r="E74" s="192">
        <v>20</v>
      </c>
      <c r="F74" s="26" t="s">
        <v>19</v>
      </c>
      <c r="G74" s="28">
        <f t="shared" si="0"/>
        <v>189000000</v>
      </c>
      <c r="H74" s="28">
        <f>H76+H98+H106+H114+H120+H122+H124+H126+H128+H100</f>
        <v>170100000</v>
      </c>
      <c r="I74" s="28">
        <f>I76+I98+I106+I114+I120+I122+I124+I126+I128+I100</f>
        <v>18900000</v>
      </c>
    </row>
    <row r="75" spans="1:9" ht="27.75" customHeight="1" x14ac:dyDescent="0.2">
      <c r="A75" s="29"/>
      <c r="B75" s="29"/>
      <c r="C75" s="29"/>
      <c r="D75" s="199"/>
      <c r="E75" s="192"/>
      <c r="F75" s="26" t="s">
        <v>20</v>
      </c>
      <c r="G75" s="28">
        <f t="shared" si="0"/>
        <v>189000000</v>
      </c>
      <c r="H75" s="28">
        <f>H77+H99+H107+H115+H121+H123+H125+H127+H129+H101</f>
        <v>170100000</v>
      </c>
      <c r="I75" s="28">
        <f>I77+I99+I107+I115+I121+I123+I125+I127+I129+I101</f>
        <v>18900000</v>
      </c>
    </row>
    <row r="76" spans="1:9" ht="27.75" customHeight="1" x14ac:dyDescent="0.2">
      <c r="A76" s="29"/>
      <c r="B76" s="29"/>
      <c r="C76" s="29"/>
      <c r="D76" s="124" t="s">
        <v>78</v>
      </c>
      <c r="E76" s="200" t="s">
        <v>79</v>
      </c>
      <c r="F76" s="26" t="s">
        <v>19</v>
      </c>
      <c r="G76" s="38">
        <f t="shared" si="0"/>
        <v>127595000</v>
      </c>
      <c r="H76" s="34">
        <f t="shared" ref="H76:I77" si="5">H78+H80+H82+H84+H86+H88+H90+H92+H94+H96</f>
        <v>112245000</v>
      </c>
      <c r="I76" s="34">
        <f t="shared" si="5"/>
        <v>15350000</v>
      </c>
    </row>
    <row r="77" spans="1:9" ht="27.75" customHeight="1" x14ac:dyDescent="0.2">
      <c r="A77" s="29"/>
      <c r="B77" s="29"/>
      <c r="C77" s="29"/>
      <c r="D77" s="125"/>
      <c r="E77" s="200"/>
      <c r="F77" s="26" t="s">
        <v>20</v>
      </c>
      <c r="G77" s="38">
        <f t="shared" si="0"/>
        <v>127595000</v>
      </c>
      <c r="H77" s="34">
        <f t="shared" si="5"/>
        <v>112245000</v>
      </c>
      <c r="I77" s="34">
        <f t="shared" si="5"/>
        <v>15350000</v>
      </c>
    </row>
    <row r="78" spans="1:9" ht="27.75" customHeight="1" x14ac:dyDescent="0.2">
      <c r="A78" s="29"/>
      <c r="B78" s="29"/>
      <c r="C78" s="29"/>
      <c r="D78" s="156" t="s">
        <v>80</v>
      </c>
      <c r="E78" s="158" t="s">
        <v>81</v>
      </c>
      <c r="F78" s="26" t="s">
        <v>19</v>
      </c>
      <c r="G78" s="39">
        <f t="shared" si="0"/>
        <v>921000</v>
      </c>
      <c r="H78" s="40">
        <v>921000</v>
      </c>
      <c r="I78" s="40">
        <v>0</v>
      </c>
    </row>
    <row r="79" spans="1:9" ht="27.75" customHeight="1" x14ac:dyDescent="0.2">
      <c r="A79" s="29"/>
      <c r="B79" s="29"/>
      <c r="C79" s="29"/>
      <c r="D79" s="157"/>
      <c r="E79" s="159"/>
      <c r="F79" s="26" t="s">
        <v>20</v>
      </c>
      <c r="G79" s="39">
        <f t="shared" si="0"/>
        <v>921000</v>
      </c>
      <c r="H79" s="42">
        <v>921000</v>
      </c>
      <c r="I79" s="42">
        <v>0</v>
      </c>
    </row>
    <row r="80" spans="1:9" ht="27.75" customHeight="1" x14ac:dyDescent="0.2">
      <c r="A80" s="29"/>
      <c r="B80" s="29"/>
      <c r="C80" s="29"/>
      <c r="D80" s="156" t="s">
        <v>82</v>
      </c>
      <c r="E80" s="158" t="s">
        <v>83</v>
      </c>
      <c r="F80" s="26" t="s">
        <v>19</v>
      </c>
      <c r="G80" s="39">
        <f t="shared" si="0"/>
        <v>697000</v>
      </c>
      <c r="H80" s="40">
        <v>697000</v>
      </c>
      <c r="I80" s="40">
        <v>0</v>
      </c>
    </row>
    <row r="81" spans="1:9" ht="27.75" customHeight="1" x14ac:dyDescent="0.2">
      <c r="A81" s="29"/>
      <c r="B81" s="29"/>
      <c r="C81" s="29"/>
      <c r="D81" s="157"/>
      <c r="E81" s="159"/>
      <c r="F81" s="26" t="s">
        <v>20</v>
      </c>
      <c r="G81" s="39">
        <f t="shared" si="0"/>
        <v>697000</v>
      </c>
      <c r="H81" s="42">
        <v>697000</v>
      </c>
      <c r="I81" s="42">
        <v>0</v>
      </c>
    </row>
    <row r="82" spans="1:9" ht="27.75" customHeight="1" x14ac:dyDescent="0.2">
      <c r="A82" s="29"/>
      <c r="B82" s="29"/>
      <c r="C82" s="29"/>
      <c r="D82" s="156" t="s">
        <v>84</v>
      </c>
      <c r="E82" s="158" t="s">
        <v>85</v>
      </c>
      <c r="F82" s="26" t="s">
        <v>19</v>
      </c>
      <c r="G82" s="39">
        <f t="shared" si="0"/>
        <v>57881000</v>
      </c>
      <c r="H82" s="40">
        <v>47336000</v>
      </c>
      <c r="I82" s="40">
        <v>10545000</v>
      </c>
    </row>
    <row r="83" spans="1:9" ht="27.75" customHeight="1" x14ac:dyDescent="0.2">
      <c r="A83" s="29"/>
      <c r="B83" s="29"/>
      <c r="C83" s="29"/>
      <c r="D83" s="157"/>
      <c r="E83" s="159"/>
      <c r="F83" s="26" t="s">
        <v>20</v>
      </c>
      <c r="G83" s="39">
        <f t="shared" si="0"/>
        <v>57881000</v>
      </c>
      <c r="H83" s="42">
        <v>47336000</v>
      </c>
      <c r="I83" s="42">
        <v>10545000</v>
      </c>
    </row>
    <row r="84" spans="1:9" ht="27.75" customHeight="1" x14ac:dyDescent="0.2">
      <c r="A84" s="29"/>
      <c r="B84" s="29"/>
      <c r="C84" s="29"/>
      <c r="D84" s="156" t="s">
        <v>86</v>
      </c>
      <c r="E84" s="158" t="s">
        <v>87</v>
      </c>
      <c r="F84" s="26" t="s">
        <v>19</v>
      </c>
      <c r="G84" s="39">
        <f t="shared" si="0"/>
        <v>4357000</v>
      </c>
      <c r="H84" s="40">
        <v>4357000</v>
      </c>
      <c r="I84" s="40">
        <v>0</v>
      </c>
    </row>
    <row r="85" spans="1:9" ht="27.75" customHeight="1" x14ac:dyDescent="0.2">
      <c r="A85" s="29"/>
      <c r="B85" s="29"/>
      <c r="C85" s="29"/>
      <c r="D85" s="157"/>
      <c r="E85" s="159"/>
      <c r="F85" s="26" t="s">
        <v>20</v>
      </c>
      <c r="G85" s="39">
        <f t="shared" si="0"/>
        <v>4357000</v>
      </c>
      <c r="H85" s="42">
        <v>4357000</v>
      </c>
      <c r="I85" s="42">
        <v>0</v>
      </c>
    </row>
    <row r="86" spans="1:9" ht="27.75" customHeight="1" x14ac:dyDescent="0.2">
      <c r="A86" s="29"/>
      <c r="B86" s="29"/>
      <c r="C86" s="29"/>
      <c r="D86" s="156" t="s">
        <v>88</v>
      </c>
      <c r="E86" s="158" t="s">
        <v>89</v>
      </c>
      <c r="F86" s="26" t="s">
        <v>19</v>
      </c>
      <c r="G86" s="39">
        <f t="shared" ref="G86:G151" si="6">SUM(H86:I86)</f>
        <v>2918000</v>
      </c>
      <c r="H86" s="40">
        <v>2918000</v>
      </c>
      <c r="I86" s="40">
        <v>0</v>
      </c>
    </row>
    <row r="87" spans="1:9" ht="27.75" customHeight="1" x14ac:dyDescent="0.2">
      <c r="A87" s="29"/>
      <c r="B87" s="29"/>
      <c r="C87" s="29"/>
      <c r="D87" s="157"/>
      <c r="E87" s="159"/>
      <c r="F87" s="26" t="s">
        <v>20</v>
      </c>
      <c r="G87" s="39">
        <f t="shared" si="6"/>
        <v>2918000</v>
      </c>
      <c r="H87" s="42">
        <v>2918000</v>
      </c>
      <c r="I87" s="42">
        <v>0</v>
      </c>
    </row>
    <row r="88" spans="1:9" ht="27.75" customHeight="1" x14ac:dyDescent="0.2">
      <c r="A88" s="29"/>
      <c r="B88" s="29"/>
      <c r="C88" s="29"/>
      <c r="D88" s="156" t="s">
        <v>90</v>
      </c>
      <c r="E88" s="158" t="s">
        <v>91</v>
      </c>
      <c r="F88" s="26" t="s">
        <v>19</v>
      </c>
      <c r="G88" s="39">
        <f t="shared" si="6"/>
        <v>956000</v>
      </c>
      <c r="H88" s="40">
        <v>956000</v>
      </c>
      <c r="I88" s="40">
        <v>0</v>
      </c>
    </row>
    <row r="89" spans="1:9" ht="27.75" customHeight="1" x14ac:dyDescent="0.2">
      <c r="A89" s="29"/>
      <c r="B89" s="29"/>
      <c r="C89" s="29"/>
      <c r="D89" s="157"/>
      <c r="E89" s="159"/>
      <c r="F89" s="26" t="s">
        <v>20</v>
      </c>
      <c r="G89" s="39">
        <f t="shared" si="6"/>
        <v>956000</v>
      </c>
      <c r="H89" s="42">
        <v>956000</v>
      </c>
      <c r="I89" s="42">
        <v>0</v>
      </c>
    </row>
    <row r="90" spans="1:9" ht="27.75" customHeight="1" x14ac:dyDescent="0.2">
      <c r="A90" s="29"/>
      <c r="B90" s="29"/>
      <c r="C90" s="29"/>
      <c r="D90" s="156" t="s">
        <v>92</v>
      </c>
      <c r="E90" s="158" t="s">
        <v>93</v>
      </c>
      <c r="F90" s="26" t="s">
        <v>19</v>
      </c>
      <c r="G90" s="39">
        <f t="shared" si="6"/>
        <v>165000</v>
      </c>
      <c r="H90" s="40">
        <v>165000</v>
      </c>
      <c r="I90" s="40">
        <v>0</v>
      </c>
    </row>
    <row r="91" spans="1:9" ht="27.75" customHeight="1" x14ac:dyDescent="0.2">
      <c r="A91" s="29"/>
      <c r="B91" s="29"/>
      <c r="C91" s="29"/>
      <c r="D91" s="157"/>
      <c r="E91" s="159"/>
      <c r="F91" s="26" t="s">
        <v>20</v>
      </c>
      <c r="G91" s="39">
        <f t="shared" si="6"/>
        <v>165000</v>
      </c>
      <c r="H91" s="42">
        <v>165000</v>
      </c>
      <c r="I91" s="42">
        <v>0</v>
      </c>
    </row>
    <row r="92" spans="1:9" ht="27.75" customHeight="1" x14ac:dyDescent="0.2">
      <c r="A92" s="29"/>
      <c r="B92" s="29"/>
      <c r="C92" s="29"/>
      <c r="D92" s="156" t="s">
        <v>94</v>
      </c>
      <c r="E92" s="158" t="s">
        <v>95</v>
      </c>
      <c r="F92" s="26" t="s">
        <v>19</v>
      </c>
      <c r="G92" s="39">
        <f t="shared" si="6"/>
        <v>6948000</v>
      </c>
      <c r="H92" s="40">
        <v>6448000</v>
      </c>
      <c r="I92" s="40">
        <v>500000</v>
      </c>
    </row>
    <row r="93" spans="1:9" ht="27.75" customHeight="1" x14ac:dyDescent="0.2">
      <c r="A93" s="29"/>
      <c r="B93" s="29"/>
      <c r="C93" s="29"/>
      <c r="D93" s="157"/>
      <c r="E93" s="159"/>
      <c r="F93" s="26" t="s">
        <v>20</v>
      </c>
      <c r="G93" s="39">
        <f t="shared" si="6"/>
        <v>6948000</v>
      </c>
      <c r="H93" s="42">
        <v>6448000</v>
      </c>
      <c r="I93" s="42">
        <v>500000</v>
      </c>
    </row>
    <row r="94" spans="1:9" ht="27.75" customHeight="1" x14ac:dyDescent="0.2">
      <c r="A94" s="29"/>
      <c r="B94" s="29"/>
      <c r="C94" s="29"/>
      <c r="D94" s="156" t="s">
        <v>96</v>
      </c>
      <c r="E94" s="158" t="s">
        <v>97</v>
      </c>
      <c r="F94" s="26" t="s">
        <v>19</v>
      </c>
      <c r="G94" s="39">
        <f t="shared" si="6"/>
        <v>27024000</v>
      </c>
      <c r="H94" s="40">
        <v>24129000</v>
      </c>
      <c r="I94" s="40">
        <v>2895000</v>
      </c>
    </row>
    <row r="95" spans="1:9" ht="27.75" customHeight="1" x14ac:dyDescent="0.2">
      <c r="A95" s="29"/>
      <c r="B95" s="29"/>
      <c r="C95" s="29"/>
      <c r="D95" s="157"/>
      <c r="E95" s="159"/>
      <c r="F95" s="26" t="s">
        <v>20</v>
      </c>
      <c r="G95" s="39">
        <f t="shared" si="6"/>
        <v>27024000</v>
      </c>
      <c r="H95" s="42">
        <v>24129000</v>
      </c>
      <c r="I95" s="42">
        <v>2895000</v>
      </c>
    </row>
    <row r="96" spans="1:9" ht="27.75" customHeight="1" x14ac:dyDescent="0.2">
      <c r="A96" s="29"/>
      <c r="B96" s="29"/>
      <c r="C96" s="29"/>
      <c r="D96" s="156" t="s">
        <v>98</v>
      </c>
      <c r="E96" s="158" t="s">
        <v>99</v>
      </c>
      <c r="F96" s="26" t="s">
        <v>19</v>
      </c>
      <c r="G96" s="39">
        <f t="shared" si="6"/>
        <v>25728000</v>
      </c>
      <c r="H96" s="40">
        <v>24318000</v>
      </c>
      <c r="I96" s="40">
        <v>1410000</v>
      </c>
    </row>
    <row r="97" spans="1:9" ht="27.75" customHeight="1" x14ac:dyDescent="0.2">
      <c r="A97" s="29"/>
      <c r="B97" s="29"/>
      <c r="C97" s="29"/>
      <c r="D97" s="157"/>
      <c r="E97" s="159"/>
      <c r="F97" s="26" t="s">
        <v>20</v>
      </c>
      <c r="G97" s="39">
        <f t="shared" si="6"/>
        <v>25728000</v>
      </c>
      <c r="H97" s="42">
        <v>24318000</v>
      </c>
      <c r="I97" s="42">
        <v>1410000</v>
      </c>
    </row>
    <row r="98" spans="1:9" ht="27.75" customHeight="1" x14ac:dyDescent="0.2">
      <c r="A98" s="29"/>
      <c r="B98" s="29"/>
      <c r="C98" s="29"/>
      <c r="D98" s="124" t="s">
        <v>100</v>
      </c>
      <c r="E98" s="161" t="s">
        <v>101</v>
      </c>
      <c r="F98" s="26" t="s">
        <v>19</v>
      </c>
      <c r="G98" s="43">
        <f t="shared" si="6"/>
        <v>2704000</v>
      </c>
      <c r="H98" s="40">
        <v>2236000</v>
      </c>
      <c r="I98" s="40">
        <v>468000</v>
      </c>
    </row>
    <row r="99" spans="1:9" ht="27.75" customHeight="1" x14ac:dyDescent="0.2">
      <c r="A99" s="29"/>
      <c r="B99" s="29"/>
      <c r="C99" s="29"/>
      <c r="D99" s="125"/>
      <c r="E99" s="162"/>
      <c r="F99" s="26" t="s">
        <v>20</v>
      </c>
      <c r="G99" s="43">
        <f t="shared" si="6"/>
        <v>2704000</v>
      </c>
      <c r="H99" s="42">
        <v>2236000</v>
      </c>
      <c r="I99" s="42">
        <v>468000</v>
      </c>
    </row>
    <row r="100" spans="1:9" ht="27.75" customHeight="1" x14ac:dyDescent="0.2">
      <c r="A100" s="29"/>
      <c r="B100" s="29"/>
      <c r="C100" s="29"/>
      <c r="D100" s="124" t="s">
        <v>102</v>
      </c>
      <c r="E100" s="161" t="s">
        <v>103</v>
      </c>
      <c r="F100" s="44" t="s">
        <v>19</v>
      </c>
      <c r="G100" s="38">
        <f>H100+I100</f>
        <v>15000</v>
      </c>
      <c r="H100" s="38">
        <f>H102+H104</f>
        <v>15000</v>
      </c>
      <c r="I100" s="38">
        <f>I102+I104</f>
        <v>0</v>
      </c>
    </row>
    <row r="101" spans="1:9" ht="27.75" customHeight="1" x14ac:dyDescent="0.2">
      <c r="A101" s="29"/>
      <c r="B101" s="29"/>
      <c r="C101" s="29"/>
      <c r="D101" s="125"/>
      <c r="E101" s="162"/>
      <c r="F101" s="44" t="s">
        <v>20</v>
      </c>
      <c r="G101" s="38">
        <f>H101+I101</f>
        <v>15000</v>
      </c>
      <c r="H101" s="38">
        <f>H103+H105</f>
        <v>15000</v>
      </c>
      <c r="I101" s="38">
        <f>I103+I105</f>
        <v>0</v>
      </c>
    </row>
    <row r="102" spans="1:9" ht="27.75" customHeight="1" x14ac:dyDescent="0.2">
      <c r="A102" s="29"/>
      <c r="B102" s="29"/>
      <c r="C102" s="29"/>
      <c r="D102" s="156" t="s">
        <v>104</v>
      </c>
      <c r="E102" s="158" t="s">
        <v>105</v>
      </c>
      <c r="F102" s="26" t="s">
        <v>19</v>
      </c>
      <c r="G102" s="39">
        <f t="shared" ref="G102:G105" si="7">SUM(H102:I102)</f>
        <v>4000</v>
      </c>
      <c r="H102" s="40">
        <v>4000</v>
      </c>
      <c r="I102" s="40">
        <v>0</v>
      </c>
    </row>
    <row r="103" spans="1:9" ht="27.75" customHeight="1" x14ac:dyDescent="0.2">
      <c r="A103" s="29"/>
      <c r="B103" s="29"/>
      <c r="C103" s="29"/>
      <c r="D103" s="157"/>
      <c r="E103" s="159"/>
      <c r="F103" s="26" t="s">
        <v>20</v>
      </c>
      <c r="G103" s="39">
        <f t="shared" si="7"/>
        <v>4000</v>
      </c>
      <c r="H103" s="42">
        <v>4000</v>
      </c>
      <c r="I103" s="42">
        <v>0</v>
      </c>
    </row>
    <row r="104" spans="1:9" ht="27.75" customHeight="1" x14ac:dyDescent="0.2">
      <c r="A104" s="29"/>
      <c r="B104" s="29"/>
      <c r="C104" s="29"/>
      <c r="D104" s="156" t="s">
        <v>106</v>
      </c>
      <c r="E104" s="158" t="s">
        <v>107</v>
      </c>
      <c r="F104" s="26" t="s">
        <v>19</v>
      </c>
      <c r="G104" s="39">
        <f t="shared" si="7"/>
        <v>11000</v>
      </c>
      <c r="H104" s="40">
        <v>11000</v>
      </c>
      <c r="I104" s="40">
        <v>0</v>
      </c>
    </row>
    <row r="105" spans="1:9" ht="27.75" customHeight="1" x14ac:dyDescent="0.2">
      <c r="A105" s="29"/>
      <c r="B105" s="29"/>
      <c r="C105" s="29"/>
      <c r="D105" s="157"/>
      <c r="E105" s="159"/>
      <c r="F105" s="26" t="s">
        <v>20</v>
      </c>
      <c r="G105" s="39">
        <f t="shared" si="7"/>
        <v>11000</v>
      </c>
      <c r="H105" s="42">
        <v>11000</v>
      </c>
      <c r="I105" s="42">
        <v>0</v>
      </c>
    </row>
    <row r="106" spans="1:9" ht="27.75" customHeight="1" x14ac:dyDescent="0.2">
      <c r="A106" s="29"/>
      <c r="B106" s="29"/>
      <c r="C106" s="29"/>
      <c r="D106" s="156" t="s">
        <v>108</v>
      </c>
      <c r="E106" s="161" t="s">
        <v>109</v>
      </c>
      <c r="F106" s="26" t="s">
        <v>19</v>
      </c>
      <c r="G106" s="38">
        <f t="shared" si="6"/>
        <v>2307000</v>
      </c>
      <c r="H106" s="38">
        <f t="shared" ref="H106:I107" si="8">H108+H110+H112</f>
        <v>2307000</v>
      </c>
      <c r="I106" s="38">
        <f t="shared" si="8"/>
        <v>0</v>
      </c>
    </row>
    <row r="107" spans="1:9" ht="27.75" customHeight="1" x14ac:dyDescent="0.2">
      <c r="A107" s="29"/>
      <c r="B107" s="29"/>
      <c r="C107" s="29"/>
      <c r="D107" s="157"/>
      <c r="E107" s="162"/>
      <c r="F107" s="26" t="s">
        <v>20</v>
      </c>
      <c r="G107" s="38">
        <f t="shared" si="6"/>
        <v>2307000</v>
      </c>
      <c r="H107" s="38">
        <f t="shared" si="8"/>
        <v>2307000</v>
      </c>
      <c r="I107" s="38">
        <f t="shared" si="8"/>
        <v>0</v>
      </c>
    </row>
    <row r="108" spans="1:9" ht="27.75" customHeight="1" x14ac:dyDescent="0.2">
      <c r="A108" s="29"/>
      <c r="B108" s="29"/>
      <c r="C108" s="29"/>
      <c r="D108" s="156" t="s">
        <v>110</v>
      </c>
      <c r="E108" s="158" t="s">
        <v>111</v>
      </c>
      <c r="F108" s="26" t="s">
        <v>19</v>
      </c>
      <c r="G108" s="39">
        <f t="shared" si="6"/>
        <v>86000</v>
      </c>
      <c r="H108" s="40">
        <v>86000</v>
      </c>
      <c r="I108" s="40">
        <v>0</v>
      </c>
    </row>
    <row r="109" spans="1:9" ht="27.75" customHeight="1" x14ac:dyDescent="0.2">
      <c r="A109" s="29"/>
      <c r="B109" s="29"/>
      <c r="C109" s="29"/>
      <c r="D109" s="157"/>
      <c r="E109" s="159"/>
      <c r="F109" s="26" t="s">
        <v>20</v>
      </c>
      <c r="G109" s="39">
        <f t="shared" si="6"/>
        <v>86000</v>
      </c>
      <c r="H109" s="42">
        <v>86000</v>
      </c>
      <c r="I109" s="42">
        <v>0</v>
      </c>
    </row>
    <row r="110" spans="1:9" ht="27.75" customHeight="1" x14ac:dyDescent="0.2">
      <c r="A110" s="29"/>
      <c r="B110" s="29"/>
      <c r="C110" s="29"/>
      <c r="D110" s="156" t="s">
        <v>112</v>
      </c>
      <c r="E110" s="158" t="s">
        <v>113</v>
      </c>
      <c r="F110" s="26" t="s">
        <v>19</v>
      </c>
      <c r="G110" s="39">
        <f t="shared" si="6"/>
        <v>0</v>
      </c>
      <c r="H110" s="40">
        <v>0</v>
      </c>
      <c r="I110" s="40">
        <v>0</v>
      </c>
    </row>
    <row r="111" spans="1:9" ht="27.75" customHeight="1" x14ac:dyDescent="0.2">
      <c r="A111" s="29"/>
      <c r="B111" s="29"/>
      <c r="C111" s="29"/>
      <c r="D111" s="157"/>
      <c r="E111" s="159"/>
      <c r="F111" s="26" t="s">
        <v>20</v>
      </c>
      <c r="G111" s="39">
        <f t="shared" si="6"/>
        <v>0</v>
      </c>
      <c r="H111" s="42">
        <v>0</v>
      </c>
      <c r="I111" s="42">
        <v>0</v>
      </c>
    </row>
    <row r="112" spans="1:9" ht="27.75" customHeight="1" x14ac:dyDescent="0.2">
      <c r="A112" s="29"/>
      <c r="B112" s="29"/>
      <c r="C112" s="29"/>
      <c r="D112" s="156" t="s">
        <v>114</v>
      </c>
      <c r="E112" s="158" t="s">
        <v>115</v>
      </c>
      <c r="F112" s="26" t="s">
        <v>19</v>
      </c>
      <c r="G112" s="39">
        <f t="shared" si="6"/>
        <v>2221000</v>
      </c>
      <c r="H112" s="40">
        <v>2221000</v>
      </c>
      <c r="I112" s="40">
        <v>0</v>
      </c>
    </row>
    <row r="113" spans="1:9" ht="27.75" customHeight="1" x14ac:dyDescent="0.2">
      <c r="A113" s="29"/>
      <c r="B113" s="29"/>
      <c r="C113" s="29"/>
      <c r="D113" s="157"/>
      <c r="E113" s="159"/>
      <c r="F113" s="26" t="s">
        <v>20</v>
      </c>
      <c r="G113" s="39">
        <f t="shared" si="6"/>
        <v>2221000</v>
      </c>
      <c r="H113" s="42">
        <v>2221000</v>
      </c>
      <c r="I113" s="42">
        <v>0</v>
      </c>
    </row>
    <row r="114" spans="1:9" ht="27.75" customHeight="1" x14ac:dyDescent="0.2">
      <c r="A114" s="29"/>
      <c r="B114" s="29"/>
      <c r="C114" s="29"/>
      <c r="D114" s="124" t="s">
        <v>116</v>
      </c>
      <c r="E114" s="161" t="s">
        <v>117</v>
      </c>
      <c r="F114" s="26" t="s">
        <v>19</v>
      </c>
      <c r="G114" s="38">
        <f t="shared" si="6"/>
        <v>1618000</v>
      </c>
      <c r="H114" s="38">
        <f t="shared" ref="H114:I115" si="9">H116+H118</f>
        <v>1618000</v>
      </c>
      <c r="I114" s="38">
        <f t="shared" si="9"/>
        <v>0</v>
      </c>
    </row>
    <row r="115" spans="1:9" ht="27.75" customHeight="1" x14ac:dyDescent="0.2">
      <c r="A115" s="29"/>
      <c r="B115" s="29"/>
      <c r="C115" s="29"/>
      <c r="D115" s="125"/>
      <c r="E115" s="162"/>
      <c r="F115" s="26" t="s">
        <v>20</v>
      </c>
      <c r="G115" s="38">
        <f t="shared" si="6"/>
        <v>1618000</v>
      </c>
      <c r="H115" s="38">
        <f t="shared" si="9"/>
        <v>1618000</v>
      </c>
      <c r="I115" s="38">
        <f t="shared" si="9"/>
        <v>0</v>
      </c>
    </row>
    <row r="116" spans="1:9" ht="27.75" customHeight="1" x14ac:dyDescent="0.2">
      <c r="A116" s="29"/>
      <c r="B116" s="29"/>
      <c r="C116" s="29"/>
      <c r="D116" s="156" t="s">
        <v>118</v>
      </c>
      <c r="E116" s="158" t="s">
        <v>119</v>
      </c>
      <c r="F116" s="26" t="s">
        <v>19</v>
      </c>
      <c r="G116" s="39">
        <f t="shared" si="6"/>
        <v>1270000</v>
      </c>
      <c r="H116" s="40">
        <v>1270000</v>
      </c>
      <c r="I116" s="40">
        <v>0</v>
      </c>
    </row>
    <row r="117" spans="1:9" ht="27.75" customHeight="1" x14ac:dyDescent="0.2">
      <c r="A117" s="29"/>
      <c r="B117" s="29"/>
      <c r="C117" s="29"/>
      <c r="D117" s="157"/>
      <c r="E117" s="159"/>
      <c r="F117" s="26" t="s">
        <v>20</v>
      </c>
      <c r="G117" s="39">
        <f t="shared" si="6"/>
        <v>1270000</v>
      </c>
      <c r="H117" s="42">
        <v>1270000</v>
      </c>
      <c r="I117" s="42">
        <v>0</v>
      </c>
    </row>
    <row r="118" spans="1:9" ht="27.75" customHeight="1" x14ac:dyDescent="0.2">
      <c r="A118" s="29"/>
      <c r="B118" s="29"/>
      <c r="C118" s="29"/>
      <c r="D118" s="156" t="s">
        <v>120</v>
      </c>
      <c r="E118" s="158" t="s">
        <v>121</v>
      </c>
      <c r="F118" s="26" t="s">
        <v>19</v>
      </c>
      <c r="G118" s="39">
        <f t="shared" si="6"/>
        <v>348000</v>
      </c>
      <c r="H118" s="40">
        <v>348000</v>
      </c>
      <c r="I118" s="40">
        <v>0</v>
      </c>
    </row>
    <row r="119" spans="1:9" ht="27.75" customHeight="1" x14ac:dyDescent="0.2">
      <c r="A119" s="29"/>
      <c r="B119" s="29"/>
      <c r="C119" s="29"/>
      <c r="D119" s="157"/>
      <c r="E119" s="159"/>
      <c r="F119" s="26" t="s">
        <v>20</v>
      </c>
      <c r="G119" s="39">
        <f t="shared" si="6"/>
        <v>348000</v>
      </c>
      <c r="H119" s="42">
        <v>348000</v>
      </c>
      <c r="I119" s="42">
        <v>0</v>
      </c>
    </row>
    <row r="120" spans="1:9" ht="27.75" customHeight="1" x14ac:dyDescent="0.2">
      <c r="A120" s="29"/>
      <c r="B120" s="29"/>
      <c r="C120" s="29"/>
      <c r="D120" s="124" t="s">
        <v>122</v>
      </c>
      <c r="E120" s="161" t="s">
        <v>123</v>
      </c>
      <c r="F120" s="26" t="s">
        <v>19</v>
      </c>
      <c r="G120" s="43">
        <f t="shared" si="6"/>
        <v>74000</v>
      </c>
      <c r="H120" s="40">
        <v>74000</v>
      </c>
      <c r="I120" s="40">
        <v>0</v>
      </c>
    </row>
    <row r="121" spans="1:9" ht="27.75" customHeight="1" x14ac:dyDescent="0.2">
      <c r="A121" s="29"/>
      <c r="B121" s="29"/>
      <c r="C121" s="29"/>
      <c r="D121" s="125"/>
      <c r="E121" s="162"/>
      <c r="F121" s="26" t="s">
        <v>20</v>
      </c>
      <c r="G121" s="43">
        <f t="shared" si="6"/>
        <v>74000</v>
      </c>
      <c r="H121" s="42">
        <v>74000</v>
      </c>
      <c r="I121" s="42">
        <v>0</v>
      </c>
    </row>
    <row r="122" spans="1:9" ht="27.75" customHeight="1" x14ac:dyDescent="0.2">
      <c r="A122" s="29"/>
      <c r="B122" s="29"/>
      <c r="C122" s="29"/>
      <c r="D122" s="124" t="s">
        <v>124</v>
      </c>
      <c r="E122" s="161" t="s">
        <v>125</v>
      </c>
      <c r="F122" s="26" t="s">
        <v>19</v>
      </c>
      <c r="G122" s="43">
        <f t="shared" si="6"/>
        <v>67000</v>
      </c>
      <c r="H122" s="40">
        <v>67000</v>
      </c>
      <c r="I122" s="40">
        <v>0</v>
      </c>
    </row>
    <row r="123" spans="1:9" ht="27.75" customHeight="1" x14ac:dyDescent="0.2">
      <c r="A123" s="29"/>
      <c r="B123" s="29"/>
      <c r="C123" s="29"/>
      <c r="D123" s="125"/>
      <c r="E123" s="162"/>
      <c r="F123" s="26" t="s">
        <v>20</v>
      </c>
      <c r="G123" s="43">
        <f t="shared" si="6"/>
        <v>67000</v>
      </c>
      <c r="H123" s="42">
        <v>67000</v>
      </c>
      <c r="I123" s="42">
        <v>0</v>
      </c>
    </row>
    <row r="124" spans="1:9" ht="27.75" customHeight="1" x14ac:dyDescent="0.2">
      <c r="A124" s="29"/>
      <c r="B124" s="29"/>
      <c r="C124" s="29"/>
      <c r="D124" s="124" t="s">
        <v>126</v>
      </c>
      <c r="E124" s="161" t="s">
        <v>127</v>
      </c>
      <c r="F124" s="26" t="s">
        <v>19</v>
      </c>
      <c r="G124" s="43">
        <f t="shared" si="6"/>
        <v>134000</v>
      </c>
      <c r="H124" s="40">
        <v>134000</v>
      </c>
      <c r="I124" s="40">
        <v>0</v>
      </c>
    </row>
    <row r="125" spans="1:9" ht="27.75" customHeight="1" x14ac:dyDescent="0.2">
      <c r="A125" s="29"/>
      <c r="B125" s="29"/>
      <c r="C125" s="29"/>
      <c r="D125" s="125"/>
      <c r="E125" s="162"/>
      <c r="F125" s="26" t="s">
        <v>20</v>
      </c>
      <c r="G125" s="43">
        <f t="shared" si="6"/>
        <v>134000</v>
      </c>
      <c r="H125" s="42">
        <v>134000</v>
      </c>
      <c r="I125" s="42">
        <v>0</v>
      </c>
    </row>
    <row r="126" spans="1:9" ht="27.75" customHeight="1" x14ac:dyDescent="0.2">
      <c r="A126" s="29"/>
      <c r="B126" s="29"/>
      <c r="C126" s="29"/>
      <c r="D126" s="124" t="s">
        <v>128</v>
      </c>
      <c r="E126" s="161" t="s">
        <v>129</v>
      </c>
      <c r="F126" s="26" t="s">
        <v>19</v>
      </c>
      <c r="G126" s="43">
        <f t="shared" si="6"/>
        <v>726000</v>
      </c>
      <c r="H126" s="40">
        <v>726000</v>
      </c>
      <c r="I126" s="40">
        <v>0</v>
      </c>
    </row>
    <row r="127" spans="1:9" ht="27.75" customHeight="1" x14ac:dyDescent="0.2">
      <c r="A127" s="29"/>
      <c r="B127" s="29"/>
      <c r="C127" s="29"/>
      <c r="D127" s="125"/>
      <c r="E127" s="162"/>
      <c r="F127" s="26" t="s">
        <v>20</v>
      </c>
      <c r="G127" s="43">
        <f t="shared" si="6"/>
        <v>726000</v>
      </c>
      <c r="H127" s="42">
        <v>726000</v>
      </c>
      <c r="I127" s="42">
        <v>0</v>
      </c>
    </row>
    <row r="128" spans="1:9" ht="27.75" customHeight="1" x14ac:dyDescent="0.2">
      <c r="A128" s="29"/>
      <c r="B128" s="29"/>
      <c r="C128" s="29"/>
      <c r="D128" s="124" t="s">
        <v>130</v>
      </c>
      <c r="E128" s="161" t="s">
        <v>131</v>
      </c>
      <c r="F128" s="26" t="s">
        <v>19</v>
      </c>
      <c r="G128" s="38">
        <f t="shared" si="6"/>
        <v>53760000</v>
      </c>
      <c r="H128" s="38">
        <f t="shared" ref="H128:I129" si="10">H130+H132+H134+H136+H138+H140</f>
        <v>50678000</v>
      </c>
      <c r="I128" s="38">
        <f t="shared" si="10"/>
        <v>3082000</v>
      </c>
    </row>
    <row r="129" spans="1:9" ht="27.75" customHeight="1" x14ac:dyDescent="0.2">
      <c r="A129" s="29"/>
      <c r="B129" s="29"/>
      <c r="C129" s="29"/>
      <c r="D129" s="125"/>
      <c r="E129" s="162"/>
      <c r="F129" s="26" t="s">
        <v>20</v>
      </c>
      <c r="G129" s="38">
        <f t="shared" si="6"/>
        <v>53760000</v>
      </c>
      <c r="H129" s="38">
        <f t="shared" si="10"/>
        <v>50678000</v>
      </c>
      <c r="I129" s="38">
        <f t="shared" si="10"/>
        <v>3082000</v>
      </c>
    </row>
    <row r="130" spans="1:9" ht="27.75" customHeight="1" x14ac:dyDescent="0.2">
      <c r="A130" s="29"/>
      <c r="B130" s="29"/>
      <c r="C130" s="29"/>
      <c r="D130" s="156" t="s">
        <v>132</v>
      </c>
      <c r="E130" s="158" t="s">
        <v>133</v>
      </c>
      <c r="F130" s="26" t="s">
        <v>19</v>
      </c>
      <c r="G130" s="39">
        <f t="shared" si="6"/>
        <v>132000</v>
      </c>
      <c r="H130" s="40">
        <v>132000</v>
      </c>
      <c r="I130" s="40">
        <v>0</v>
      </c>
    </row>
    <row r="131" spans="1:9" ht="27.75" customHeight="1" x14ac:dyDescent="0.2">
      <c r="A131" s="29"/>
      <c r="B131" s="29"/>
      <c r="C131" s="29"/>
      <c r="D131" s="157"/>
      <c r="E131" s="159"/>
      <c r="F131" s="26" t="s">
        <v>20</v>
      </c>
      <c r="G131" s="39">
        <f t="shared" si="6"/>
        <v>132000</v>
      </c>
      <c r="H131" s="42">
        <v>132000</v>
      </c>
      <c r="I131" s="42">
        <v>0</v>
      </c>
    </row>
    <row r="132" spans="1:9" ht="27.75" customHeight="1" x14ac:dyDescent="0.2">
      <c r="A132" s="29"/>
      <c r="B132" s="29"/>
      <c r="C132" s="29"/>
      <c r="D132" s="156" t="s">
        <v>134</v>
      </c>
      <c r="E132" s="158" t="s">
        <v>135</v>
      </c>
      <c r="F132" s="26" t="s">
        <v>19</v>
      </c>
      <c r="G132" s="39">
        <f t="shared" si="6"/>
        <v>62000</v>
      </c>
      <c r="H132" s="40">
        <v>62000</v>
      </c>
      <c r="I132" s="40">
        <v>0</v>
      </c>
    </row>
    <row r="133" spans="1:9" ht="27.75" customHeight="1" x14ac:dyDescent="0.2">
      <c r="A133" s="29"/>
      <c r="B133" s="29"/>
      <c r="C133" s="29"/>
      <c r="D133" s="157"/>
      <c r="E133" s="159"/>
      <c r="F133" s="26" t="s">
        <v>20</v>
      </c>
      <c r="G133" s="39">
        <f t="shared" si="6"/>
        <v>62000</v>
      </c>
      <c r="H133" s="42">
        <v>62000</v>
      </c>
      <c r="I133" s="42">
        <v>0</v>
      </c>
    </row>
    <row r="134" spans="1:9" ht="27.75" customHeight="1" x14ac:dyDescent="0.2">
      <c r="A134" s="29"/>
      <c r="B134" s="29"/>
      <c r="C134" s="29"/>
      <c r="D134" s="156" t="s">
        <v>136</v>
      </c>
      <c r="E134" s="158" t="s">
        <v>137</v>
      </c>
      <c r="F134" s="26" t="s">
        <v>19</v>
      </c>
      <c r="G134" s="39">
        <f t="shared" si="6"/>
        <v>789000</v>
      </c>
      <c r="H134" s="40">
        <v>789000</v>
      </c>
      <c r="I134" s="40">
        <v>0</v>
      </c>
    </row>
    <row r="135" spans="1:9" ht="27.75" customHeight="1" x14ac:dyDescent="0.2">
      <c r="A135" s="29"/>
      <c r="B135" s="29"/>
      <c r="C135" s="29"/>
      <c r="D135" s="157"/>
      <c r="E135" s="159"/>
      <c r="F135" s="26" t="s">
        <v>20</v>
      </c>
      <c r="G135" s="39">
        <f t="shared" si="6"/>
        <v>789000</v>
      </c>
      <c r="H135" s="42">
        <v>789000</v>
      </c>
      <c r="I135" s="42">
        <v>0</v>
      </c>
    </row>
    <row r="136" spans="1:9" ht="27.75" customHeight="1" x14ac:dyDescent="0.2">
      <c r="A136" s="29"/>
      <c r="B136" s="29"/>
      <c r="C136" s="29"/>
      <c r="D136" s="156" t="s">
        <v>138</v>
      </c>
      <c r="E136" s="158" t="s">
        <v>139</v>
      </c>
      <c r="F136" s="26" t="s">
        <v>19</v>
      </c>
      <c r="G136" s="39">
        <f t="shared" si="6"/>
        <v>45484000</v>
      </c>
      <c r="H136" s="40">
        <v>42429000</v>
      </c>
      <c r="I136" s="40">
        <v>3055000</v>
      </c>
    </row>
    <row r="137" spans="1:9" ht="27.75" customHeight="1" x14ac:dyDescent="0.2">
      <c r="A137" s="29"/>
      <c r="B137" s="29"/>
      <c r="C137" s="29"/>
      <c r="D137" s="157"/>
      <c r="E137" s="159"/>
      <c r="F137" s="26" t="s">
        <v>20</v>
      </c>
      <c r="G137" s="39">
        <f t="shared" si="6"/>
        <v>45484000</v>
      </c>
      <c r="H137" s="42">
        <v>42429000</v>
      </c>
      <c r="I137" s="42">
        <v>3055000</v>
      </c>
    </row>
    <row r="138" spans="1:9" ht="27.75" customHeight="1" x14ac:dyDescent="0.2">
      <c r="A138" s="29"/>
      <c r="B138" s="29"/>
      <c r="C138" s="29"/>
      <c r="D138" s="193" t="s">
        <v>140</v>
      </c>
      <c r="E138" s="191" t="s">
        <v>141</v>
      </c>
      <c r="F138" s="26" t="s">
        <v>19</v>
      </c>
      <c r="G138" s="39">
        <f t="shared" si="6"/>
        <v>0</v>
      </c>
      <c r="H138" s="40">
        <v>0</v>
      </c>
      <c r="I138" s="40">
        <v>0</v>
      </c>
    </row>
    <row r="139" spans="1:9" ht="27.75" customHeight="1" x14ac:dyDescent="0.2">
      <c r="A139" s="29"/>
      <c r="B139" s="29"/>
      <c r="C139" s="29"/>
      <c r="D139" s="194"/>
      <c r="E139" s="191"/>
      <c r="F139" s="26" t="s">
        <v>20</v>
      </c>
      <c r="G139" s="39">
        <f t="shared" si="6"/>
        <v>0</v>
      </c>
      <c r="H139" s="42">
        <v>0</v>
      </c>
      <c r="I139" s="42">
        <v>0</v>
      </c>
    </row>
    <row r="140" spans="1:9" ht="27.75" customHeight="1" x14ac:dyDescent="0.2">
      <c r="A140" s="29"/>
      <c r="B140" s="29"/>
      <c r="C140" s="29"/>
      <c r="D140" s="193" t="s">
        <v>142</v>
      </c>
      <c r="E140" s="191" t="s">
        <v>143</v>
      </c>
      <c r="F140" s="26" t="s">
        <v>19</v>
      </c>
      <c r="G140" s="39">
        <f t="shared" si="6"/>
        <v>7293000</v>
      </c>
      <c r="H140" s="40">
        <v>7266000</v>
      </c>
      <c r="I140" s="40">
        <v>27000</v>
      </c>
    </row>
    <row r="141" spans="1:9" ht="27.75" customHeight="1" x14ac:dyDescent="0.2">
      <c r="A141" s="29"/>
      <c r="B141" s="29"/>
      <c r="C141" s="29"/>
      <c r="D141" s="194"/>
      <c r="E141" s="191"/>
      <c r="F141" s="26" t="s">
        <v>20</v>
      </c>
      <c r="G141" s="39">
        <f t="shared" si="6"/>
        <v>7293000</v>
      </c>
      <c r="H141" s="42">
        <v>7266000</v>
      </c>
      <c r="I141" s="42">
        <v>27000</v>
      </c>
    </row>
    <row r="142" spans="1:9" ht="27.75" customHeight="1" x14ac:dyDescent="0.2">
      <c r="A142" s="29"/>
      <c r="B142" s="29"/>
      <c r="C142" s="29"/>
      <c r="D142" s="124" t="s">
        <v>144</v>
      </c>
      <c r="E142" s="192">
        <v>51</v>
      </c>
      <c r="F142" s="26" t="s">
        <v>19</v>
      </c>
      <c r="G142" s="28">
        <f t="shared" si="6"/>
        <v>3120847000</v>
      </c>
      <c r="H142" s="28">
        <f>H144+H150</f>
        <v>3053125000</v>
      </c>
      <c r="I142" s="28">
        <f>I144+I150</f>
        <v>67722000</v>
      </c>
    </row>
    <row r="143" spans="1:9" ht="27.75" customHeight="1" x14ac:dyDescent="0.2">
      <c r="A143" s="29"/>
      <c r="B143" s="29"/>
      <c r="C143" s="29"/>
      <c r="D143" s="125"/>
      <c r="E143" s="192"/>
      <c r="F143" s="26" t="s">
        <v>20</v>
      </c>
      <c r="G143" s="28">
        <f t="shared" si="6"/>
        <v>1685000000</v>
      </c>
      <c r="H143" s="28">
        <f>H145+H151</f>
        <v>1659139000</v>
      </c>
      <c r="I143" s="28">
        <f>I145+I151</f>
        <v>25861000</v>
      </c>
    </row>
    <row r="144" spans="1:9" s="48" customFormat="1" ht="27.75" customHeight="1" x14ac:dyDescent="0.2">
      <c r="A144" s="45"/>
      <c r="B144" s="45"/>
      <c r="C144" s="45"/>
      <c r="D144" s="195" t="s">
        <v>145</v>
      </c>
      <c r="E144" s="197" t="s">
        <v>146</v>
      </c>
      <c r="F144" s="46" t="s">
        <v>19</v>
      </c>
      <c r="G144" s="38">
        <f t="shared" si="6"/>
        <v>3119159000</v>
      </c>
      <c r="H144" s="38">
        <f>H146+H148</f>
        <v>3051606000</v>
      </c>
      <c r="I144" s="38">
        <f>I146+I148</f>
        <v>67553000</v>
      </c>
    </row>
    <row r="145" spans="1:9" s="48" customFormat="1" ht="27.75" customHeight="1" x14ac:dyDescent="0.2">
      <c r="A145" s="45"/>
      <c r="B145" s="45"/>
      <c r="C145" s="45"/>
      <c r="D145" s="196"/>
      <c r="E145" s="197"/>
      <c r="F145" s="46" t="s">
        <v>20</v>
      </c>
      <c r="G145" s="38">
        <f t="shared" si="6"/>
        <v>1683312000</v>
      </c>
      <c r="H145" s="38">
        <f>H147+H149</f>
        <v>1657620000</v>
      </c>
      <c r="I145" s="38">
        <f>I147+I149</f>
        <v>25692000</v>
      </c>
    </row>
    <row r="146" spans="1:9" ht="27.75" customHeight="1" x14ac:dyDescent="0.2">
      <c r="A146" s="29"/>
      <c r="B146" s="29"/>
      <c r="C146" s="29"/>
      <c r="D146" s="193" t="s">
        <v>147</v>
      </c>
      <c r="E146" s="158" t="s">
        <v>148</v>
      </c>
      <c r="F146" s="26" t="s">
        <v>19</v>
      </c>
      <c r="G146" s="39">
        <f t="shared" si="6"/>
        <v>3117393000</v>
      </c>
      <c r="H146" s="40">
        <v>3050016000</v>
      </c>
      <c r="I146" s="40">
        <v>67377000</v>
      </c>
    </row>
    <row r="147" spans="1:9" ht="27.75" customHeight="1" x14ac:dyDescent="0.2">
      <c r="A147" s="29"/>
      <c r="B147" s="29"/>
      <c r="C147" s="29"/>
      <c r="D147" s="157"/>
      <c r="E147" s="159"/>
      <c r="F147" s="26" t="s">
        <v>20</v>
      </c>
      <c r="G147" s="39">
        <f t="shared" si="6"/>
        <v>1681546000</v>
      </c>
      <c r="H147" s="42">
        <v>1656030000</v>
      </c>
      <c r="I147" s="42">
        <v>25516000</v>
      </c>
    </row>
    <row r="148" spans="1:9" ht="27.75" customHeight="1" x14ac:dyDescent="0.2">
      <c r="A148" s="29"/>
      <c r="B148" s="29"/>
      <c r="C148" s="29"/>
      <c r="D148" s="156" t="s">
        <v>149</v>
      </c>
      <c r="E148" s="158" t="s">
        <v>150</v>
      </c>
      <c r="F148" s="26" t="s">
        <v>19</v>
      </c>
      <c r="G148" s="39">
        <f t="shared" si="6"/>
        <v>1766000</v>
      </c>
      <c r="H148" s="40">
        <v>1590000</v>
      </c>
      <c r="I148" s="40">
        <v>176000</v>
      </c>
    </row>
    <row r="149" spans="1:9" ht="27.75" customHeight="1" x14ac:dyDescent="0.2">
      <c r="A149" s="29"/>
      <c r="B149" s="29"/>
      <c r="C149" s="29"/>
      <c r="D149" s="157"/>
      <c r="E149" s="159"/>
      <c r="F149" s="26" t="s">
        <v>20</v>
      </c>
      <c r="G149" s="39">
        <f t="shared" si="6"/>
        <v>1766000</v>
      </c>
      <c r="H149" s="42">
        <v>1590000</v>
      </c>
      <c r="I149" s="42">
        <v>176000</v>
      </c>
    </row>
    <row r="150" spans="1:9" s="51" customFormat="1" ht="27.75" customHeight="1" x14ac:dyDescent="0.25">
      <c r="A150" s="49"/>
      <c r="B150" s="49"/>
      <c r="C150" s="49"/>
      <c r="D150" s="124" t="s">
        <v>151</v>
      </c>
      <c r="E150" s="161" t="s">
        <v>152</v>
      </c>
      <c r="F150" s="50" t="s">
        <v>19</v>
      </c>
      <c r="G150" s="38">
        <f t="shared" si="6"/>
        <v>1688000</v>
      </c>
      <c r="H150" s="38">
        <f>H152</f>
        <v>1519000</v>
      </c>
      <c r="I150" s="38">
        <f>I152</f>
        <v>169000</v>
      </c>
    </row>
    <row r="151" spans="1:9" s="51" customFormat="1" ht="27.75" customHeight="1" x14ac:dyDescent="0.25">
      <c r="A151" s="49"/>
      <c r="B151" s="49"/>
      <c r="C151" s="49"/>
      <c r="D151" s="125"/>
      <c r="E151" s="162"/>
      <c r="F151" s="50" t="s">
        <v>20</v>
      </c>
      <c r="G151" s="38">
        <f t="shared" si="6"/>
        <v>1688000</v>
      </c>
      <c r="H151" s="38">
        <f>H153</f>
        <v>1519000</v>
      </c>
      <c r="I151" s="38">
        <f>I153</f>
        <v>169000</v>
      </c>
    </row>
    <row r="152" spans="1:9" ht="27.75" customHeight="1" x14ac:dyDescent="0.2">
      <c r="A152" s="29"/>
      <c r="B152" s="29"/>
      <c r="C152" s="29"/>
      <c r="D152" s="155" t="s">
        <v>153</v>
      </c>
      <c r="E152" s="191" t="s">
        <v>154</v>
      </c>
      <c r="F152" s="26" t="s">
        <v>19</v>
      </c>
      <c r="G152" s="39">
        <f t="shared" ref="G152:G181" si="11">SUM(H152:I152)</f>
        <v>1688000</v>
      </c>
      <c r="H152" s="40">
        <v>1519000</v>
      </c>
      <c r="I152" s="40">
        <v>169000</v>
      </c>
    </row>
    <row r="153" spans="1:9" ht="27.75" customHeight="1" x14ac:dyDescent="0.2">
      <c r="A153" s="29"/>
      <c r="B153" s="29"/>
      <c r="C153" s="29"/>
      <c r="D153" s="155"/>
      <c r="E153" s="191"/>
      <c r="F153" s="26" t="s">
        <v>20</v>
      </c>
      <c r="G153" s="39">
        <f t="shared" si="11"/>
        <v>1688000</v>
      </c>
      <c r="H153" s="42">
        <v>1519000</v>
      </c>
      <c r="I153" s="42">
        <v>169000</v>
      </c>
    </row>
    <row r="154" spans="1:9" ht="27.75" customHeight="1" x14ac:dyDescent="0.2">
      <c r="A154" s="29"/>
      <c r="B154" s="29"/>
      <c r="C154" s="29"/>
      <c r="D154" s="113" t="s">
        <v>155</v>
      </c>
      <c r="E154" s="192">
        <v>55</v>
      </c>
      <c r="F154" s="26" t="s">
        <v>19</v>
      </c>
      <c r="G154" s="28">
        <f t="shared" si="11"/>
        <v>7648000</v>
      </c>
      <c r="H154" s="28">
        <f t="shared" ref="H154:I155" si="12">+H156+H160</f>
        <v>7393000</v>
      </c>
      <c r="I154" s="28">
        <f t="shared" si="12"/>
        <v>255000</v>
      </c>
    </row>
    <row r="155" spans="1:9" ht="27.75" customHeight="1" x14ac:dyDescent="0.2">
      <c r="A155" s="29"/>
      <c r="B155" s="29"/>
      <c r="C155" s="29"/>
      <c r="D155" s="113"/>
      <c r="E155" s="192"/>
      <c r="F155" s="26" t="s">
        <v>20</v>
      </c>
      <c r="G155" s="28">
        <f t="shared" si="11"/>
        <v>7648000</v>
      </c>
      <c r="H155" s="28">
        <f t="shared" si="12"/>
        <v>7393000</v>
      </c>
      <c r="I155" s="28">
        <f t="shared" si="12"/>
        <v>255000</v>
      </c>
    </row>
    <row r="156" spans="1:9" s="48" customFormat="1" ht="27.75" customHeight="1" x14ac:dyDescent="0.2">
      <c r="A156" s="45"/>
      <c r="B156" s="45"/>
      <c r="C156" s="45"/>
      <c r="D156" s="124" t="s">
        <v>156</v>
      </c>
      <c r="E156" s="161" t="s">
        <v>157</v>
      </c>
      <c r="F156" s="46" t="s">
        <v>19</v>
      </c>
      <c r="G156" s="38">
        <f t="shared" si="11"/>
        <v>2548000</v>
      </c>
      <c r="H156" s="38">
        <f t="shared" ref="H156:I157" si="13">H158</f>
        <v>2293000</v>
      </c>
      <c r="I156" s="38">
        <f t="shared" si="13"/>
        <v>255000</v>
      </c>
    </row>
    <row r="157" spans="1:9" s="48" customFormat="1" ht="27.75" customHeight="1" x14ac:dyDescent="0.2">
      <c r="A157" s="45"/>
      <c r="B157" s="45"/>
      <c r="C157" s="45"/>
      <c r="D157" s="125"/>
      <c r="E157" s="162"/>
      <c r="F157" s="46" t="s">
        <v>20</v>
      </c>
      <c r="G157" s="38">
        <f t="shared" si="11"/>
        <v>2548000</v>
      </c>
      <c r="H157" s="38">
        <f t="shared" si="13"/>
        <v>2293000</v>
      </c>
      <c r="I157" s="38">
        <f t="shared" si="13"/>
        <v>255000</v>
      </c>
    </row>
    <row r="158" spans="1:9" ht="27.75" customHeight="1" x14ac:dyDescent="0.2">
      <c r="A158" s="29"/>
      <c r="B158" s="29"/>
      <c r="C158" s="29"/>
      <c r="D158" s="155" t="s">
        <v>158</v>
      </c>
      <c r="E158" s="158" t="s">
        <v>159</v>
      </c>
      <c r="F158" s="26" t="s">
        <v>19</v>
      </c>
      <c r="G158" s="39">
        <f t="shared" si="11"/>
        <v>2548000</v>
      </c>
      <c r="H158" s="40">
        <v>2293000</v>
      </c>
      <c r="I158" s="40">
        <v>255000</v>
      </c>
    </row>
    <row r="159" spans="1:9" ht="27.75" customHeight="1" x14ac:dyDescent="0.2">
      <c r="A159" s="29"/>
      <c r="B159" s="29"/>
      <c r="C159" s="29"/>
      <c r="D159" s="155"/>
      <c r="E159" s="159"/>
      <c r="F159" s="26" t="s">
        <v>20</v>
      </c>
      <c r="G159" s="39">
        <f t="shared" si="11"/>
        <v>2548000</v>
      </c>
      <c r="H159" s="42">
        <v>2293000</v>
      </c>
      <c r="I159" s="42">
        <v>255000</v>
      </c>
    </row>
    <row r="160" spans="1:9" s="48" customFormat="1" ht="27.75" customHeight="1" x14ac:dyDescent="0.2">
      <c r="A160" s="45"/>
      <c r="B160" s="45"/>
      <c r="C160" s="45"/>
      <c r="D160" s="183" t="s">
        <v>160</v>
      </c>
      <c r="E160" s="161" t="s">
        <v>161</v>
      </c>
      <c r="F160" s="46" t="s">
        <v>19</v>
      </c>
      <c r="G160" s="38">
        <f t="shared" si="11"/>
        <v>5100000</v>
      </c>
      <c r="H160" s="38">
        <f t="shared" ref="H160:I161" si="14">H162</f>
        <v>5100000</v>
      </c>
      <c r="I160" s="38">
        <f t="shared" si="14"/>
        <v>0</v>
      </c>
    </row>
    <row r="161" spans="1:9" s="48" customFormat="1" ht="27.75" customHeight="1" x14ac:dyDescent="0.2">
      <c r="A161" s="45"/>
      <c r="B161" s="45"/>
      <c r="C161" s="45"/>
      <c r="D161" s="184"/>
      <c r="E161" s="162"/>
      <c r="F161" s="46" t="s">
        <v>20</v>
      </c>
      <c r="G161" s="38">
        <f t="shared" si="11"/>
        <v>5100000</v>
      </c>
      <c r="H161" s="38">
        <f t="shared" si="14"/>
        <v>5100000</v>
      </c>
      <c r="I161" s="38">
        <f t="shared" si="14"/>
        <v>0</v>
      </c>
    </row>
    <row r="162" spans="1:9" ht="27.75" customHeight="1" x14ac:dyDescent="0.2">
      <c r="A162" s="29"/>
      <c r="B162" s="29"/>
      <c r="C162" s="29"/>
      <c r="D162" s="189" t="s">
        <v>162</v>
      </c>
      <c r="E162" s="158" t="s">
        <v>163</v>
      </c>
      <c r="F162" s="26" t="s">
        <v>19</v>
      </c>
      <c r="G162" s="39">
        <f t="shared" si="11"/>
        <v>5100000</v>
      </c>
      <c r="H162" s="40">
        <v>5100000</v>
      </c>
      <c r="I162" s="40">
        <v>0</v>
      </c>
    </row>
    <row r="163" spans="1:9" ht="27.75" customHeight="1" x14ac:dyDescent="0.2">
      <c r="A163" s="29"/>
      <c r="B163" s="29"/>
      <c r="C163" s="29"/>
      <c r="D163" s="190"/>
      <c r="E163" s="159"/>
      <c r="F163" s="26" t="s">
        <v>20</v>
      </c>
      <c r="G163" s="39">
        <f t="shared" si="11"/>
        <v>5100000</v>
      </c>
      <c r="H163" s="42">
        <v>5100000</v>
      </c>
      <c r="I163" s="42">
        <v>0</v>
      </c>
    </row>
    <row r="164" spans="1:9" ht="27.75" customHeight="1" x14ac:dyDescent="0.2">
      <c r="A164" s="29"/>
      <c r="B164" s="29"/>
      <c r="C164" s="29"/>
      <c r="D164" s="183" t="s">
        <v>164</v>
      </c>
      <c r="E164" s="126">
        <v>56</v>
      </c>
      <c r="F164" s="26" t="s">
        <v>19</v>
      </c>
      <c r="G164" s="28">
        <f t="shared" si="11"/>
        <v>20000000</v>
      </c>
      <c r="H164" s="28">
        <f>H166+H174</f>
        <v>20000000</v>
      </c>
      <c r="I164" s="28">
        <f>I166+I174</f>
        <v>0</v>
      </c>
    </row>
    <row r="165" spans="1:9" ht="27.75" customHeight="1" x14ac:dyDescent="0.2">
      <c r="A165" s="29"/>
      <c r="B165" s="29"/>
      <c r="C165" s="29"/>
      <c r="D165" s="184"/>
      <c r="E165" s="127"/>
      <c r="F165" s="26" t="s">
        <v>20</v>
      </c>
      <c r="G165" s="28">
        <f t="shared" si="11"/>
        <v>20000000</v>
      </c>
      <c r="H165" s="28">
        <f>H167+H175</f>
        <v>20000000</v>
      </c>
      <c r="I165" s="28">
        <f>I167+I175</f>
        <v>0</v>
      </c>
    </row>
    <row r="166" spans="1:9" s="48" customFormat="1" ht="27.75" customHeight="1" x14ac:dyDescent="0.2">
      <c r="A166" s="45"/>
      <c r="B166" s="45"/>
      <c r="C166" s="45"/>
      <c r="D166" s="183" t="s">
        <v>165</v>
      </c>
      <c r="E166" s="126" t="s">
        <v>166</v>
      </c>
      <c r="F166" s="46" t="s">
        <v>19</v>
      </c>
      <c r="G166" s="38">
        <f t="shared" si="11"/>
        <v>20000000</v>
      </c>
      <c r="H166" s="38">
        <f t="shared" ref="H166:I167" si="15">H168+H170+H172</f>
        <v>20000000</v>
      </c>
      <c r="I166" s="38">
        <f t="shared" si="15"/>
        <v>0</v>
      </c>
    </row>
    <row r="167" spans="1:9" s="48" customFormat="1" ht="27.75" customHeight="1" x14ac:dyDescent="0.2">
      <c r="A167" s="45"/>
      <c r="B167" s="45"/>
      <c r="C167" s="45"/>
      <c r="D167" s="184"/>
      <c r="E167" s="127"/>
      <c r="F167" s="46" t="s">
        <v>20</v>
      </c>
      <c r="G167" s="38">
        <f t="shared" si="11"/>
        <v>20000000</v>
      </c>
      <c r="H167" s="38">
        <f t="shared" si="15"/>
        <v>20000000</v>
      </c>
      <c r="I167" s="38">
        <f t="shared" si="15"/>
        <v>0</v>
      </c>
    </row>
    <row r="168" spans="1:9" ht="27.75" customHeight="1" x14ac:dyDescent="0.2">
      <c r="A168" s="29"/>
      <c r="B168" s="29"/>
      <c r="C168" s="29"/>
      <c r="D168" s="183" t="s">
        <v>167</v>
      </c>
      <c r="E168" s="126" t="s">
        <v>168</v>
      </c>
      <c r="F168" s="26" t="s">
        <v>19</v>
      </c>
      <c r="G168" s="39">
        <f t="shared" si="11"/>
        <v>15000000</v>
      </c>
      <c r="H168" s="40">
        <v>15000000</v>
      </c>
      <c r="I168" s="40">
        <v>0</v>
      </c>
    </row>
    <row r="169" spans="1:9" ht="27.75" customHeight="1" x14ac:dyDescent="0.2">
      <c r="A169" s="29"/>
      <c r="B169" s="29"/>
      <c r="C169" s="29"/>
      <c r="D169" s="184"/>
      <c r="E169" s="127"/>
      <c r="F169" s="26" t="s">
        <v>20</v>
      </c>
      <c r="G169" s="39">
        <f t="shared" si="11"/>
        <v>15000000</v>
      </c>
      <c r="H169" s="42">
        <v>15000000</v>
      </c>
      <c r="I169" s="42">
        <v>0</v>
      </c>
    </row>
    <row r="170" spans="1:9" ht="27.75" customHeight="1" x14ac:dyDescent="0.2">
      <c r="A170" s="29"/>
      <c r="B170" s="29"/>
      <c r="C170" s="29"/>
      <c r="D170" s="183" t="s">
        <v>169</v>
      </c>
      <c r="E170" s="126" t="s">
        <v>170</v>
      </c>
      <c r="F170" s="26" t="s">
        <v>19</v>
      </c>
      <c r="G170" s="39">
        <f t="shared" si="11"/>
        <v>5000000</v>
      </c>
      <c r="H170" s="40">
        <v>5000000</v>
      </c>
      <c r="I170" s="40">
        <v>0</v>
      </c>
    </row>
    <row r="171" spans="1:9" ht="27.75" customHeight="1" x14ac:dyDescent="0.2">
      <c r="A171" s="29"/>
      <c r="B171" s="29"/>
      <c r="C171" s="29"/>
      <c r="D171" s="184"/>
      <c r="E171" s="127"/>
      <c r="F171" s="26" t="s">
        <v>20</v>
      </c>
      <c r="G171" s="39">
        <f t="shared" si="11"/>
        <v>5000000</v>
      </c>
      <c r="H171" s="42">
        <v>5000000</v>
      </c>
      <c r="I171" s="42">
        <v>0</v>
      </c>
    </row>
    <row r="172" spans="1:9" ht="27.75" customHeight="1" x14ac:dyDescent="0.2">
      <c r="A172" s="29"/>
      <c r="B172" s="29"/>
      <c r="C172" s="29"/>
      <c r="D172" s="183" t="s">
        <v>171</v>
      </c>
      <c r="E172" s="126" t="s">
        <v>172</v>
      </c>
      <c r="F172" s="26" t="s">
        <v>19</v>
      </c>
      <c r="G172" s="39">
        <f t="shared" si="11"/>
        <v>0</v>
      </c>
      <c r="H172" s="40">
        <v>0</v>
      </c>
      <c r="I172" s="40">
        <v>0</v>
      </c>
    </row>
    <row r="173" spans="1:9" ht="27.75" customHeight="1" x14ac:dyDescent="0.2">
      <c r="A173" s="29"/>
      <c r="B173" s="29"/>
      <c r="C173" s="29"/>
      <c r="D173" s="184"/>
      <c r="E173" s="127"/>
      <c r="F173" s="26" t="s">
        <v>20</v>
      </c>
      <c r="G173" s="39">
        <f t="shared" si="11"/>
        <v>0</v>
      </c>
      <c r="H173" s="42">
        <v>0</v>
      </c>
      <c r="I173" s="42">
        <v>0</v>
      </c>
    </row>
    <row r="174" spans="1:9" ht="27.75" hidden="1" customHeight="1" x14ac:dyDescent="0.2">
      <c r="A174" s="29"/>
      <c r="B174" s="29"/>
      <c r="C174" s="29"/>
      <c r="D174" s="187" t="s">
        <v>173</v>
      </c>
      <c r="E174" s="161" t="s">
        <v>174</v>
      </c>
      <c r="F174" s="26" t="s">
        <v>19</v>
      </c>
      <c r="G174" s="39">
        <f t="shared" si="11"/>
        <v>0</v>
      </c>
      <c r="H174" s="40">
        <v>0</v>
      </c>
      <c r="I174" s="40">
        <v>0</v>
      </c>
    </row>
    <row r="175" spans="1:9" ht="27.75" hidden="1" customHeight="1" x14ac:dyDescent="0.2">
      <c r="A175" s="29"/>
      <c r="B175" s="29"/>
      <c r="C175" s="29"/>
      <c r="D175" s="188"/>
      <c r="E175" s="162"/>
      <c r="F175" s="26" t="s">
        <v>20</v>
      </c>
      <c r="G175" s="39">
        <f t="shared" si="11"/>
        <v>0</v>
      </c>
      <c r="H175" s="42">
        <v>0</v>
      </c>
      <c r="I175" s="42">
        <v>0</v>
      </c>
    </row>
    <row r="176" spans="1:9" ht="27.75" customHeight="1" x14ac:dyDescent="0.2">
      <c r="A176" s="29"/>
      <c r="B176" s="29"/>
      <c r="C176" s="29"/>
      <c r="D176" s="183" t="s">
        <v>175</v>
      </c>
      <c r="E176" s="177">
        <v>58</v>
      </c>
      <c r="F176" s="26" t="s">
        <v>19</v>
      </c>
      <c r="G176" s="52">
        <f t="shared" si="11"/>
        <v>322098000</v>
      </c>
      <c r="H176" s="52">
        <f>H186+H194+H212+H220+H178+H202+H204</f>
        <v>322098000</v>
      </c>
      <c r="I176" s="52">
        <f>I186+I194+I212+I220+I178+I202</f>
        <v>0</v>
      </c>
    </row>
    <row r="177" spans="1:9" ht="27.75" customHeight="1" x14ac:dyDescent="0.2">
      <c r="A177" s="29"/>
      <c r="B177" s="29"/>
      <c r="C177" s="29"/>
      <c r="D177" s="184"/>
      <c r="E177" s="178"/>
      <c r="F177" s="26" t="s">
        <v>20</v>
      </c>
      <c r="G177" s="52">
        <f t="shared" si="11"/>
        <v>248671000</v>
      </c>
      <c r="H177" s="52">
        <f>H187+H195+H213+H221+H179+H203+H205</f>
        <v>248671000</v>
      </c>
      <c r="I177" s="52">
        <f>I187+I195+I213+I221+I179+I203</f>
        <v>0</v>
      </c>
    </row>
    <row r="178" spans="1:9" ht="27.75" customHeight="1" x14ac:dyDescent="0.2">
      <c r="A178" s="29"/>
      <c r="B178" s="29"/>
      <c r="C178" s="29"/>
      <c r="D178" s="185" t="s">
        <v>176</v>
      </c>
      <c r="E178" s="177" t="s">
        <v>177</v>
      </c>
      <c r="F178" s="46" t="s">
        <v>19</v>
      </c>
      <c r="G178" s="38">
        <f t="shared" si="11"/>
        <v>15163000</v>
      </c>
      <c r="H178" s="38">
        <f t="shared" ref="H178:I179" si="16">H180+H182+H184</f>
        <v>15163000</v>
      </c>
      <c r="I178" s="38">
        <f t="shared" si="16"/>
        <v>0</v>
      </c>
    </row>
    <row r="179" spans="1:9" ht="27.75" customHeight="1" x14ac:dyDescent="0.2">
      <c r="A179" s="29"/>
      <c r="B179" s="29"/>
      <c r="C179" s="29"/>
      <c r="D179" s="186"/>
      <c r="E179" s="178"/>
      <c r="F179" s="46" t="s">
        <v>20</v>
      </c>
      <c r="G179" s="38">
        <f t="shared" si="11"/>
        <v>147718000</v>
      </c>
      <c r="H179" s="38">
        <f t="shared" si="16"/>
        <v>147718000</v>
      </c>
      <c r="I179" s="38">
        <f t="shared" si="16"/>
        <v>0</v>
      </c>
    </row>
    <row r="180" spans="1:9" ht="27.75" customHeight="1" x14ac:dyDescent="0.2">
      <c r="A180" s="29"/>
      <c r="B180" s="29"/>
      <c r="C180" s="29"/>
      <c r="D180" s="175" t="s">
        <v>167</v>
      </c>
      <c r="E180" s="158" t="s">
        <v>178</v>
      </c>
      <c r="F180" s="26" t="s">
        <v>19</v>
      </c>
      <c r="G180" s="39">
        <f t="shared" si="11"/>
        <v>2374000</v>
      </c>
      <c r="H180" s="40">
        <v>2374000</v>
      </c>
      <c r="I180" s="40">
        <v>0</v>
      </c>
    </row>
    <row r="181" spans="1:9" ht="27.75" customHeight="1" x14ac:dyDescent="0.2">
      <c r="A181" s="29"/>
      <c r="B181" s="29"/>
      <c r="C181" s="29"/>
      <c r="D181" s="176"/>
      <c r="E181" s="159"/>
      <c r="F181" s="26" t="s">
        <v>20</v>
      </c>
      <c r="G181" s="39">
        <f t="shared" si="11"/>
        <v>23131000</v>
      </c>
      <c r="H181" s="42">
        <v>23131000</v>
      </c>
      <c r="I181" s="42">
        <v>0</v>
      </c>
    </row>
    <row r="182" spans="1:9" ht="27.75" customHeight="1" x14ac:dyDescent="0.2">
      <c r="A182" s="29"/>
      <c r="B182" s="29"/>
      <c r="C182" s="29"/>
      <c r="D182" s="175" t="s">
        <v>169</v>
      </c>
      <c r="E182" s="158" t="s">
        <v>179</v>
      </c>
      <c r="F182" s="26" t="s">
        <v>19</v>
      </c>
      <c r="G182" s="39">
        <f t="shared" ref="G182:G251" si="17">SUM(H182:I182)</f>
        <v>12789000</v>
      </c>
      <c r="H182" s="40">
        <v>12789000</v>
      </c>
      <c r="I182" s="40">
        <v>0</v>
      </c>
    </row>
    <row r="183" spans="1:9" ht="27.75" customHeight="1" x14ac:dyDescent="0.2">
      <c r="A183" s="29"/>
      <c r="B183" s="29"/>
      <c r="C183" s="29"/>
      <c r="D183" s="176"/>
      <c r="E183" s="159"/>
      <c r="F183" s="26" t="s">
        <v>20</v>
      </c>
      <c r="G183" s="39">
        <f t="shared" si="17"/>
        <v>124587000</v>
      </c>
      <c r="H183" s="42">
        <v>124587000</v>
      </c>
      <c r="I183" s="42">
        <v>0</v>
      </c>
    </row>
    <row r="184" spans="1:9" ht="27.75" customHeight="1" x14ac:dyDescent="0.2">
      <c r="A184" s="29"/>
      <c r="B184" s="29"/>
      <c r="C184" s="29"/>
      <c r="D184" s="175" t="s">
        <v>171</v>
      </c>
      <c r="E184" s="158" t="s">
        <v>180</v>
      </c>
      <c r="F184" s="26" t="s">
        <v>19</v>
      </c>
      <c r="G184" s="39">
        <f t="shared" si="17"/>
        <v>0</v>
      </c>
      <c r="H184" s="40">
        <v>0</v>
      </c>
      <c r="I184" s="40">
        <v>0</v>
      </c>
    </row>
    <row r="185" spans="1:9" ht="27.75" customHeight="1" x14ac:dyDescent="0.2">
      <c r="A185" s="29"/>
      <c r="B185" s="29"/>
      <c r="C185" s="29"/>
      <c r="D185" s="176"/>
      <c r="E185" s="159"/>
      <c r="F185" s="26" t="s">
        <v>20</v>
      </c>
      <c r="G185" s="39">
        <f t="shared" si="17"/>
        <v>0</v>
      </c>
      <c r="H185" s="42">
        <v>0</v>
      </c>
      <c r="I185" s="42">
        <v>0</v>
      </c>
    </row>
    <row r="186" spans="1:9" s="47" customFormat="1" ht="27.75" customHeight="1" x14ac:dyDescent="0.2">
      <c r="A186" s="53"/>
      <c r="B186" s="53"/>
      <c r="C186" s="53"/>
      <c r="D186" s="179" t="s">
        <v>181</v>
      </c>
      <c r="E186" s="181" t="s">
        <v>182</v>
      </c>
      <c r="F186" s="46" t="s">
        <v>19</v>
      </c>
      <c r="G186" s="38">
        <f t="shared" si="17"/>
        <v>91389000</v>
      </c>
      <c r="H186" s="38">
        <f t="shared" ref="H186:I187" si="18">H188+H190+H192</f>
        <v>91389000</v>
      </c>
      <c r="I186" s="38">
        <f t="shared" si="18"/>
        <v>0</v>
      </c>
    </row>
    <row r="187" spans="1:9" s="47" customFormat="1" ht="27.75" customHeight="1" x14ac:dyDescent="0.2">
      <c r="A187" s="53"/>
      <c r="B187" s="53"/>
      <c r="C187" s="53"/>
      <c r="D187" s="180"/>
      <c r="E187" s="182"/>
      <c r="F187" s="46" t="s">
        <v>20</v>
      </c>
      <c r="G187" s="38">
        <f t="shared" si="17"/>
        <v>76662000</v>
      </c>
      <c r="H187" s="38">
        <f t="shared" si="18"/>
        <v>76662000</v>
      </c>
      <c r="I187" s="38">
        <f t="shared" si="18"/>
        <v>0</v>
      </c>
    </row>
    <row r="188" spans="1:9" s="6" customFormat="1" ht="27.75" customHeight="1" x14ac:dyDescent="0.2">
      <c r="A188" s="54"/>
      <c r="B188" s="54"/>
      <c r="C188" s="54"/>
      <c r="D188" s="156" t="s">
        <v>167</v>
      </c>
      <c r="E188" s="158" t="s">
        <v>183</v>
      </c>
      <c r="F188" s="26" t="s">
        <v>19</v>
      </c>
      <c r="G188" s="39">
        <f t="shared" si="17"/>
        <v>33140000</v>
      </c>
      <c r="H188" s="40">
        <v>33140000</v>
      </c>
      <c r="I188" s="40">
        <v>0</v>
      </c>
    </row>
    <row r="189" spans="1:9" s="6" customFormat="1" ht="27.75" customHeight="1" x14ac:dyDescent="0.2">
      <c r="A189" s="54"/>
      <c r="B189" s="54"/>
      <c r="C189" s="54"/>
      <c r="D189" s="157"/>
      <c r="E189" s="159"/>
      <c r="F189" s="26" t="s">
        <v>20</v>
      </c>
      <c r="G189" s="39">
        <f t="shared" si="17"/>
        <v>35331000</v>
      </c>
      <c r="H189" s="42">
        <v>35331000</v>
      </c>
      <c r="I189" s="42">
        <v>0</v>
      </c>
    </row>
    <row r="190" spans="1:9" s="6" customFormat="1" ht="27.75" customHeight="1" x14ac:dyDescent="0.2">
      <c r="A190" s="54"/>
      <c r="B190" s="54"/>
      <c r="C190" s="54"/>
      <c r="D190" s="156" t="s">
        <v>169</v>
      </c>
      <c r="E190" s="158" t="s">
        <v>184</v>
      </c>
      <c r="F190" s="26" t="s">
        <v>19</v>
      </c>
      <c r="G190" s="39">
        <f t="shared" si="17"/>
        <v>29839000</v>
      </c>
      <c r="H190" s="40">
        <v>29839000</v>
      </c>
      <c r="I190" s="40">
        <v>0</v>
      </c>
    </row>
    <row r="191" spans="1:9" s="6" customFormat="1" ht="27.75" customHeight="1" x14ac:dyDescent="0.2">
      <c r="A191" s="54"/>
      <c r="B191" s="54"/>
      <c r="C191" s="54"/>
      <c r="D191" s="157"/>
      <c r="E191" s="159"/>
      <c r="F191" s="26" t="s">
        <v>20</v>
      </c>
      <c r="G191" s="39">
        <f t="shared" si="17"/>
        <v>41331000</v>
      </c>
      <c r="H191" s="42">
        <v>41331000</v>
      </c>
      <c r="I191" s="42">
        <v>0</v>
      </c>
    </row>
    <row r="192" spans="1:9" s="6" customFormat="1" ht="27.75" customHeight="1" x14ac:dyDescent="0.2">
      <c r="A192" s="54"/>
      <c r="B192" s="54"/>
      <c r="C192" s="54"/>
      <c r="D192" s="156" t="s">
        <v>171</v>
      </c>
      <c r="E192" s="158" t="s">
        <v>185</v>
      </c>
      <c r="F192" s="26" t="s">
        <v>19</v>
      </c>
      <c r="G192" s="39">
        <f t="shared" si="17"/>
        <v>28410000</v>
      </c>
      <c r="H192" s="40">
        <v>28410000</v>
      </c>
      <c r="I192" s="40">
        <v>0</v>
      </c>
    </row>
    <row r="193" spans="1:9" s="6" customFormat="1" ht="27.75" customHeight="1" x14ac:dyDescent="0.2">
      <c r="A193" s="54"/>
      <c r="B193" s="54"/>
      <c r="C193" s="54"/>
      <c r="D193" s="157"/>
      <c r="E193" s="159"/>
      <c r="F193" s="26" t="s">
        <v>20</v>
      </c>
      <c r="G193" s="39">
        <f t="shared" si="17"/>
        <v>0</v>
      </c>
      <c r="H193" s="42">
        <v>0</v>
      </c>
      <c r="I193" s="42">
        <v>0</v>
      </c>
    </row>
    <row r="194" spans="1:9" s="57" customFormat="1" ht="27.75" customHeight="1" x14ac:dyDescent="0.2">
      <c r="A194" s="55"/>
      <c r="B194" s="55"/>
      <c r="C194" s="55"/>
      <c r="D194" s="124" t="s">
        <v>186</v>
      </c>
      <c r="E194" s="177" t="s">
        <v>187</v>
      </c>
      <c r="F194" s="56" t="s">
        <v>19</v>
      </c>
      <c r="G194" s="38">
        <f t="shared" si="17"/>
        <v>7000</v>
      </c>
      <c r="H194" s="38">
        <f t="shared" ref="H194:I195" si="19">H196+H198+H200</f>
        <v>7000</v>
      </c>
      <c r="I194" s="38">
        <f t="shared" si="19"/>
        <v>0</v>
      </c>
    </row>
    <row r="195" spans="1:9" s="57" customFormat="1" ht="27.75" customHeight="1" x14ac:dyDescent="0.2">
      <c r="A195" s="55"/>
      <c r="B195" s="55"/>
      <c r="C195" s="55"/>
      <c r="D195" s="125"/>
      <c r="E195" s="178"/>
      <c r="F195" s="56" t="s">
        <v>20</v>
      </c>
      <c r="G195" s="38">
        <f t="shared" si="17"/>
        <v>7000</v>
      </c>
      <c r="H195" s="38">
        <f t="shared" si="19"/>
        <v>7000</v>
      </c>
      <c r="I195" s="38">
        <f t="shared" si="19"/>
        <v>0</v>
      </c>
    </row>
    <row r="196" spans="1:9" s="57" customFormat="1" ht="27.75" customHeight="1" x14ac:dyDescent="0.2">
      <c r="A196" s="55"/>
      <c r="B196" s="55"/>
      <c r="C196" s="55"/>
      <c r="D196" s="156" t="s">
        <v>167</v>
      </c>
      <c r="E196" s="158" t="s">
        <v>188</v>
      </c>
      <c r="F196" s="56" t="s">
        <v>19</v>
      </c>
      <c r="G196" s="39">
        <f t="shared" si="17"/>
        <v>2000</v>
      </c>
      <c r="H196" s="40">
        <v>2000</v>
      </c>
      <c r="I196" s="40">
        <v>0</v>
      </c>
    </row>
    <row r="197" spans="1:9" s="57" customFormat="1" ht="27.75" customHeight="1" x14ac:dyDescent="0.2">
      <c r="A197" s="55"/>
      <c r="B197" s="55"/>
      <c r="C197" s="55"/>
      <c r="D197" s="157"/>
      <c r="E197" s="159"/>
      <c r="F197" s="56" t="s">
        <v>20</v>
      </c>
      <c r="G197" s="39">
        <f t="shared" si="17"/>
        <v>2000</v>
      </c>
      <c r="H197" s="42">
        <v>2000</v>
      </c>
      <c r="I197" s="42">
        <v>0</v>
      </c>
    </row>
    <row r="198" spans="1:9" s="57" customFormat="1" ht="27.75" customHeight="1" x14ac:dyDescent="0.2">
      <c r="A198" s="55"/>
      <c r="B198" s="55"/>
      <c r="C198" s="55"/>
      <c r="D198" s="156" t="s">
        <v>169</v>
      </c>
      <c r="E198" s="158" t="s">
        <v>189</v>
      </c>
      <c r="F198" s="56" t="s">
        <v>19</v>
      </c>
      <c r="G198" s="39">
        <f t="shared" si="17"/>
        <v>0</v>
      </c>
      <c r="H198" s="40">
        <v>0</v>
      </c>
      <c r="I198" s="40">
        <v>0</v>
      </c>
    </row>
    <row r="199" spans="1:9" s="57" customFormat="1" ht="27.75" customHeight="1" x14ac:dyDescent="0.2">
      <c r="A199" s="55"/>
      <c r="B199" s="55"/>
      <c r="C199" s="55"/>
      <c r="D199" s="157"/>
      <c r="E199" s="159"/>
      <c r="F199" s="56" t="s">
        <v>20</v>
      </c>
      <c r="G199" s="39">
        <f t="shared" si="17"/>
        <v>0</v>
      </c>
      <c r="H199" s="42">
        <v>0</v>
      </c>
      <c r="I199" s="42">
        <v>0</v>
      </c>
    </row>
    <row r="200" spans="1:9" s="57" customFormat="1" ht="27.75" customHeight="1" x14ac:dyDescent="0.2">
      <c r="A200" s="55"/>
      <c r="B200" s="55"/>
      <c r="C200" s="55"/>
      <c r="D200" s="156" t="s">
        <v>171</v>
      </c>
      <c r="E200" s="158" t="s">
        <v>190</v>
      </c>
      <c r="F200" s="56" t="s">
        <v>19</v>
      </c>
      <c r="G200" s="39">
        <f t="shared" si="17"/>
        <v>5000</v>
      </c>
      <c r="H200" s="40">
        <v>5000</v>
      </c>
      <c r="I200" s="40">
        <v>0</v>
      </c>
    </row>
    <row r="201" spans="1:9" s="57" customFormat="1" ht="27.75" customHeight="1" x14ac:dyDescent="0.2">
      <c r="A201" s="55"/>
      <c r="B201" s="55"/>
      <c r="C201" s="55"/>
      <c r="D201" s="157"/>
      <c r="E201" s="159"/>
      <c r="F201" s="56" t="s">
        <v>20</v>
      </c>
      <c r="G201" s="39">
        <f t="shared" si="17"/>
        <v>5000</v>
      </c>
      <c r="H201" s="42">
        <v>5000</v>
      </c>
      <c r="I201" s="42">
        <v>0</v>
      </c>
    </row>
    <row r="202" spans="1:9" s="57" customFormat="1" ht="27.75" customHeight="1" x14ac:dyDescent="0.2">
      <c r="A202" s="55"/>
      <c r="B202" s="55"/>
      <c r="C202" s="55"/>
      <c r="D202" s="175" t="s">
        <v>191</v>
      </c>
      <c r="E202" s="177" t="s">
        <v>192</v>
      </c>
      <c r="F202" s="56" t="s">
        <v>19</v>
      </c>
      <c r="G202" s="39">
        <f t="shared" si="17"/>
        <v>0</v>
      </c>
      <c r="H202" s="40">
        <v>0</v>
      </c>
      <c r="I202" s="40">
        <v>0</v>
      </c>
    </row>
    <row r="203" spans="1:9" s="57" customFormat="1" ht="27.75" customHeight="1" x14ac:dyDescent="0.2">
      <c r="A203" s="55"/>
      <c r="B203" s="55"/>
      <c r="C203" s="55"/>
      <c r="D203" s="176"/>
      <c r="E203" s="178"/>
      <c r="F203" s="56" t="s">
        <v>20</v>
      </c>
      <c r="G203" s="39">
        <f t="shared" si="17"/>
        <v>0</v>
      </c>
      <c r="H203" s="42">
        <v>0</v>
      </c>
      <c r="I203" s="42">
        <v>0</v>
      </c>
    </row>
    <row r="204" spans="1:9" s="57" customFormat="1" ht="27.75" customHeight="1" x14ac:dyDescent="0.2">
      <c r="A204" s="55"/>
      <c r="B204" s="55"/>
      <c r="C204" s="55"/>
      <c r="D204" s="175" t="s">
        <v>193</v>
      </c>
      <c r="E204" s="177" t="s">
        <v>194</v>
      </c>
      <c r="F204" s="56" t="s">
        <v>19</v>
      </c>
      <c r="G204" s="38">
        <f t="shared" si="17"/>
        <v>84000</v>
      </c>
      <c r="H204" s="38">
        <f t="shared" ref="H204:I205" si="20">H206+H208+H210</f>
        <v>84000</v>
      </c>
      <c r="I204" s="38">
        <f t="shared" si="20"/>
        <v>0</v>
      </c>
    </row>
    <row r="205" spans="1:9" s="57" customFormat="1" ht="27.75" customHeight="1" x14ac:dyDescent="0.2">
      <c r="A205" s="55"/>
      <c r="B205" s="55"/>
      <c r="C205" s="55"/>
      <c r="D205" s="176"/>
      <c r="E205" s="178"/>
      <c r="F205" s="56" t="s">
        <v>20</v>
      </c>
      <c r="G205" s="38">
        <f t="shared" si="17"/>
        <v>584000</v>
      </c>
      <c r="H205" s="38">
        <f t="shared" si="20"/>
        <v>584000</v>
      </c>
      <c r="I205" s="38">
        <f t="shared" si="20"/>
        <v>0</v>
      </c>
    </row>
    <row r="206" spans="1:9" s="57" customFormat="1" ht="27.75" customHeight="1" x14ac:dyDescent="0.2">
      <c r="A206" s="55"/>
      <c r="B206" s="55"/>
      <c r="C206" s="55"/>
      <c r="D206" s="173" t="s">
        <v>167</v>
      </c>
      <c r="E206" s="174" t="s">
        <v>195</v>
      </c>
      <c r="F206" s="56" t="s">
        <v>19</v>
      </c>
      <c r="G206" s="39">
        <f t="shared" si="17"/>
        <v>21000</v>
      </c>
      <c r="H206" s="40">
        <v>21000</v>
      </c>
      <c r="I206" s="40">
        <v>0</v>
      </c>
    </row>
    <row r="207" spans="1:9" s="57" customFormat="1" ht="27.75" customHeight="1" x14ac:dyDescent="0.2">
      <c r="A207" s="55"/>
      <c r="B207" s="55"/>
      <c r="C207" s="55"/>
      <c r="D207" s="173"/>
      <c r="E207" s="174"/>
      <c r="F207" s="56" t="s">
        <v>20</v>
      </c>
      <c r="G207" s="39">
        <f t="shared" si="17"/>
        <v>184000</v>
      </c>
      <c r="H207" s="42">
        <v>184000</v>
      </c>
      <c r="I207" s="42">
        <v>0</v>
      </c>
    </row>
    <row r="208" spans="1:9" s="57" customFormat="1" ht="27.75" customHeight="1" x14ac:dyDescent="0.2">
      <c r="A208" s="55"/>
      <c r="B208" s="55"/>
      <c r="C208" s="55"/>
      <c r="D208" s="173" t="s">
        <v>169</v>
      </c>
      <c r="E208" s="174" t="s">
        <v>196</v>
      </c>
      <c r="F208" s="56" t="s">
        <v>19</v>
      </c>
      <c r="G208" s="39">
        <f t="shared" si="17"/>
        <v>63000</v>
      </c>
      <c r="H208" s="40">
        <v>63000</v>
      </c>
      <c r="I208" s="40">
        <v>0</v>
      </c>
    </row>
    <row r="209" spans="1:9" s="57" customFormat="1" ht="27.75" customHeight="1" x14ac:dyDescent="0.2">
      <c r="A209" s="55"/>
      <c r="B209" s="55"/>
      <c r="C209" s="55"/>
      <c r="D209" s="173"/>
      <c r="E209" s="174"/>
      <c r="F209" s="56" t="s">
        <v>20</v>
      </c>
      <c r="G209" s="39">
        <f t="shared" si="17"/>
        <v>276000</v>
      </c>
      <c r="H209" s="42">
        <v>276000</v>
      </c>
      <c r="I209" s="42">
        <v>0</v>
      </c>
    </row>
    <row r="210" spans="1:9" s="57" customFormat="1" ht="27.75" customHeight="1" x14ac:dyDescent="0.2">
      <c r="A210" s="55"/>
      <c r="B210" s="55"/>
      <c r="C210" s="55"/>
      <c r="D210" s="173" t="s">
        <v>171</v>
      </c>
      <c r="E210" s="174" t="s">
        <v>197</v>
      </c>
      <c r="F210" s="56" t="s">
        <v>19</v>
      </c>
      <c r="G210" s="39">
        <f t="shared" si="17"/>
        <v>0</v>
      </c>
      <c r="H210" s="40">
        <v>0</v>
      </c>
      <c r="I210" s="40">
        <v>0</v>
      </c>
    </row>
    <row r="211" spans="1:9" s="57" customFormat="1" ht="27.75" customHeight="1" x14ac:dyDescent="0.2">
      <c r="A211" s="55"/>
      <c r="B211" s="55"/>
      <c r="C211" s="55"/>
      <c r="D211" s="173"/>
      <c r="E211" s="174"/>
      <c r="F211" s="56" t="s">
        <v>20</v>
      </c>
      <c r="G211" s="39">
        <f t="shared" si="17"/>
        <v>124000</v>
      </c>
      <c r="H211" s="42">
        <v>124000</v>
      </c>
      <c r="I211" s="42">
        <v>0</v>
      </c>
    </row>
    <row r="212" spans="1:9" s="57" customFormat="1" ht="27.75" customHeight="1" x14ac:dyDescent="0.2">
      <c r="A212" s="55"/>
      <c r="B212" s="55"/>
      <c r="C212" s="55"/>
      <c r="D212" s="171" t="s">
        <v>198</v>
      </c>
      <c r="E212" s="169" t="s">
        <v>199</v>
      </c>
      <c r="F212" s="56" t="s">
        <v>19</v>
      </c>
      <c r="G212" s="38">
        <f t="shared" si="17"/>
        <v>100000</v>
      </c>
      <c r="H212" s="38">
        <f>+H214</f>
        <v>100000</v>
      </c>
      <c r="I212" s="38">
        <f>+I214</f>
        <v>0</v>
      </c>
    </row>
    <row r="213" spans="1:9" s="57" customFormat="1" ht="27.75" customHeight="1" x14ac:dyDescent="0.2">
      <c r="A213" s="55"/>
      <c r="B213" s="55"/>
      <c r="C213" s="55"/>
      <c r="D213" s="172"/>
      <c r="E213" s="170"/>
      <c r="F213" s="56" t="s">
        <v>20</v>
      </c>
      <c r="G213" s="38">
        <f t="shared" si="17"/>
        <v>100000</v>
      </c>
      <c r="H213" s="38">
        <f>+H215</f>
        <v>100000</v>
      </c>
      <c r="I213" s="38">
        <f>+I215</f>
        <v>0</v>
      </c>
    </row>
    <row r="214" spans="1:9" s="57" customFormat="1" ht="27.75" customHeight="1" x14ac:dyDescent="0.2">
      <c r="A214" s="55"/>
      <c r="B214" s="55"/>
      <c r="C214" s="55"/>
      <c r="D214" s="156" t="s">
        <v>171</v>
      </c>
      <c r="E214" s="158" t="s">
        <v>200</v>
      </c>
      <c r="F214" s="56" t="s">
        <v>19</v>
      </c>
      <c r="G214" s="39">
        <f t="shared" si="17"/>
        <v>100000</v>
      </c>
      <c r="H214" s="40">
        <v>100000</v>
      </c>
      <c r="I214" s="40">
        <v>0</v>
      </c>
    </row>
    <row r="215" spans="1:9" s="57" customFormat="1" ht="27.75" customHeight="1" x14ac:dyDescent="0.2">
      <c r="A215" s="55"/>
      <c r="B215" s="55"/>
      <c r="C215" s="55"/>
      <c r="D215" s="157"/>
      <c r="E215" s="159"/>
      <c r="F215" s="56" t="s">
        <v>20</v>
      </c>
      <c r="G215" s="39">
        <f t="shared" si="17"/>
        <v>100000</v>
      </c>
      <c r="H215" s="42">
        <v>100000</v>
      </c>
      <c r="I215" s="42">
        <v>0</v>
      </c>
    </row>
    <row r="216" spans="1:9" s="57" customFormat="1" ht="27.75" customHeight="1" x14ac:dyDescent="0.2">
      <c r="A216" s="55"/>
      <c r="B216" s="55"/>
      <c r="C216" s="55"/>
      <c r="D216" s="171" t="s">
        <v>201</v>
      </c>
      <c r="E216" s="169" t="s">
        <v>202</v>
      </c>
      <c r="F216" s="56" t="s">
        <v>19</v>
      </c>
      <c r="G216" s="38">
        <f t="shared" ref="G216:G219" si="21">SUM(H216:I216)</f>
        <v>0</v>
      </c>
      <c r="H216" s="38">
        <f>+H218</f>
        <v>0</v>
      </c>
      <c r="I216" s="38">
        <f>+I218</f>
        <v>0</v>
      </c>
    </row>
    <row r="217" spans="1:9" s="57" customFormat="1" ht="27.75" customHeight="1" x14ac:dyDescent="0.2">
      <c r="A217" s="55"/>
      <c r="B217" s="55"/>
      <c r="C217" s="55"/>
      <c r="D217" s="172"/>
      <c r="E217" s="170"/>
      <c r="F217" s="56" t="s">
        <v>20</v>
      </c>
      <c r="G217" s="38">
        <f t="shared" si="21"/>
        <v>0</v>
      </c>
      <c r="H217" s="38">
        <f>+H219</f>
        <v>0</v>
      </c>
      <c r="I217" s="38">
        <f>+I219</f>
        <v>0</v>
      </c>
    </row>
    <row r="218" spans="1:9" s="57" customFormat="1" ht="27.75" customHeight="1" x14ac:dyDescent="0.2">
      <c r="A218" s="55"/>
      <c r="B218" s="55"/>
      <c r="C218" s="55"/>
      <c r="D218" s="156" t="s">
        <v>171</v>
      </c>
      <c r="E218" s="158" t="s">
        <v>203</v>
      </c>
      <c r="F218" s="56" t="s">
        <v>19</v>
      </c>
      <c r="G218" s="39">
        <f t="shared" si="21"/>
        <v>0</v>
      </c>
      <c r="H218" s="40">
        <v>0</v>
      </c>
      <c r="I218" s="40">
        <v>0</v>
      </c>
    </row>
    <row r="219" spans="1:9" s="57" customFormat="1" ht="27.75" customHeight="1" x14ac:dyDescent="0.2">
      <c r="A219" s="55"/>
      <c r="B219" s="55"/>
      <c r="C219" s="55"/>
      <c r="D219" s="157"/>
      <c r="E219" s="159"/>
      <c r="F219" s="56" t="s">
        <v>20</v>
      </c>
      <c r="G219" s="39">
        <f t="shared" si="21"/>
        <v>0</v>
      </c>
      <c r="H219" s="42">
        <v>0</v>
      </c>
      <c r="I219" s="42">
        <v>0</v>
      </c>
    </row>
    <row r="220" spans="1:9" s="57" customFormat="1" ht="27.75" customHeight="1" x14ac:dyDescent="0.2">
      <c r="A220" s="55"/>
      <c r="B220" s="55"/>
      <c r="C220" s="55"/>
      <c r="D220" s="156" t="s">
        <v>204</v>
      </c>
      <c r="E220" s="169" t="s">
        <v>205</v>
      </c>
      <c r="F220" s="56" t="s">
        <v>19</v>
      </c>
      <c r="G220" s="38">
        <f t="shared" si="17"/>
        <v>215355000</v>
      </c>
      <c r="H220" s="38">
        <f t="shared" ref="H220:I221" si="22">H222+H224</f>
        <v>215355000</v>
      </c>
      <c r="I220" s="38">
        <f t="shared" si="22"/>
        <v>0</v>
      </c>
    </row>
    <row r="221" spans="1:9" s="57" customFormat="1" ht="27.75" customHeight="1" x14ac:dyDescent="0.2">
      <c r="A221" s="55"/>
      <c r="B221" s="55"/>
      <c r="C221" s="55"/>
      <c r="D221" s="157"/>
      <c r="E221" s="170"/>
      <c r="F221" s="56" t="s">
        <v>20</v>
      </c>
      <c r="G221" s="38">
        <f t="shared" si="17"/>
        <v>23600000</v>
      </c>
      <c r="H221" s="38">
        <f t="shared" si="22"/>
        <v>23600000</v>
      </c>
      <c r="I221" s="38">
        <f t="shared" si="22"/>
        <v>0</v>
      </c>
    </row>
    <row r="222" spans="1:9" s="57" customFormat="1" ht="27.75" customHeight="1" x14ac:dyDescent="0.2">
      <c r="A222" s="55"/>
      <c r="B222" s="55"/>
      <c r="C222" s="55"/>
      <c r="D222" s="156" t="s">
        <v>206</v>
      </c>
      <c r="E222" s="167" t="s">
        <v>207</v>
      </c>
      <c r="F222" s="56" t="s">
        <v>19</v>
      </c>
      <c r="G222" s="39">
        <f t="shared" si="17"/>
        <v>215355000</v>
      </c>
      <c r="H222" s="40">
        <v>215355000</v>
      </c>
      <c r="I222" s="40">
        <v>0</v>
      </c>
    </row>
    <row r="223" spans="1:9" s="57" customFormat="1" ht="27.75" customHeight="1" x14ac:dyDescent="0.2">
      <c r="A223" s="55"/>
      <c r="B223" s="55"/>
      <c r="C223" s="55"/>
      <c r="D223" s="157"/>
      <c r="E223" s="168"/>
      <c r="F223" s="56" t="s">
        <v>20</v>
      </c>
      <c r="G223" s="39">
        <f t="shared" si="17"/>
        <v>23600000</v>
      </c>
      <c r="H223" s="42">
        <v>23600000</v>
      </c>
      <c r="I223" s="42">
        <v>0</v>
      </c>
    </row>
    <row r="224" spans="1:9" ht="27.75" customHeight="1" x14ac:dyDescent="0.2">
      <c r="A224" s="29"/>
      <c r="B224" s="29"/>
      <c r="C224" s="29"/>
      <c r="D224" s="165" t="s">
        <v>208</v>
      </c>
      <c r="E224" s="167" t="s">
        <v>209</v>
      </c>
      <c r="F224" s="26" t="s">
        <v>19</v>
      </c>
      <c r="G224" s="39">
        <f t="shared" si="17"/>
        <v>0</v>
      </c>
      <c r="H224" s="40">
        <v>0</v>
      </c>
      <c r="I224" s="40">
        <v>0</v>
      </c>
    </row>
    <row r="225" spans="1:9" ht="27.75" customHeight="1" x14ac:dyDescent="0.2">
      <c r="A225" s="29"/>
      <c r="B225" s="29"/>
      <c r="C225" s="29"/>
      <c r="D225" s="166"/>
      <c r="E225" s="168"/>
      <c r="F225" s="26" t="s">
        <v>20</v>
      </c>
      <c r="G225" s="39">
        <f t="shared" si="17"/>
        <v>0</v>
      </c>
      <c r="H225" s="42">
        <v>0</v>
      </c>
      <c r="I225" s="42">
        <v>0</v>
      </c>
    </row>
    <row r="226" spans="1:9" ht="27.75" customHeight="1" x14ac:dyDescent="0.2">
      <c r="A226" s="29"/>
      <c r="B226" s="29"/>
      <c r="C226" s="29"/>
      <c r="D226" s="124" t="s">
        <v>210</v>
      </c>
      <c r="E226" s="126">
        <v>59</v>
      </c>
      <c r="F226" s="26" t="s">
        <v>19</v>
      </c>
      <c r="G226" s="52">
        <f t="shared" si="17"/>
        <v>3300000</v>
      </c>
      <c r="H226" s="52">
        <f>H228+H230</f>
        <v>2970000</v>
      </c>
      <c r="I226" s="52">
        <f>I228+I230</f>
        <v>330000</v>
      </c>
    </row>
    <row r="227" spans="1:9" ht="27.75" customHeight="1" x14ac:dyDescent="0.2">
      <c r="A227" s="29"/>
      <c r="B227" s="29"/>
      <c r="C227" s="29"/>
      <c r="D227" s="125"/>
      <c r="E227" s="127"/>
      <c r="F227" s="26" t="s">
        <v>20</v>
      </c>
      <c r="G227" s="52">
        <f t="shared" si="17"/>
        <v>3300000</v>
      </c>
      <c r="H227" s="52">
        <f>H229+H231</f>
        <v>2970000</v>
      </c>
      <c r="I227" s="52">
        <f>I229+I231</f>
        <v>330000</v>
      </c>
    </row>
    <row r="228" spans="1:9" ht="27.75" hidden="1" customHeight="1" x14ac:dyDescent="0.2">
      <c r="A228" s="29"/>
      <c r="B228" s="29"/>
      <c r="C228" s="29"/>
      <c r="D228" s="156" t="s">
        <v>211</v>
      </c>
      <c r="E228" s="161" t="s">
        <v>212</v>
      </c>
      <c r="F228" s="26" t="s">
        <v>19</v>
      </c>
      <c r="G228" s="39">
        <f t="shared" si="17"/>
        <v>0</v>
      </c>
      <c r="H228" s="40">
        <v>0</v>
      </c>
      <c r="I228" s="40">
        <v>0</v>
      </c>
    </row>
    <row r="229" spans="1:9" ht="27.75" hidden="1" customHeight="1" x14ac:dyDescent="0.2">
      <c r="A229" s="29"/>
      <c r="B229" s="29"/>
      <c r="C229" s="29"/>
      <c r="D229" s="157"/>
      <c r="E229" s="162"/>
      <c r="F229" s="26" t="s">
        <v>20</v>
      </c>
      <c r="G229" s="39">
        <f t="shared" si="17"/>
        <v>0</v>
      </c>
      <c r="H229" s="42">
        <v>0</v>
      </c>
      <c r="I229" s="42">
        <v>0</v>
      </c>
    </row>
    <row r="230" spans="1:9" ht="27.75" customHeight="1" x14ac:dyDescent="0.2">
      <c r="A230" s="29"/>
      <c r="B230" s="29"/>
      <c r="C230" s="29"/>
      <c r="D230" s="156" t="s">
        <v>213</v>
      </c>
      <c r="E230" s="161" t="s">
        <v>214</v>
      </c>
      <c r="F230" s="26" t="s">
        <v>19</v>
      </c>
      <c r="G230" s="39">
        <f t="shared" si="17"/>
        <v>3300000</v>
      </c>
      <c r="H230" s="40">
        <v>2970000</v>
      </c>
      <c r="I230" s="40">
        <v>330000</v>
      </c>
    </row>
    <row r="231" spans="1:9" ht="27.75" customHeight="1" x14ac:dyDescent="0.2">
      <c r="A231" s="29"/>
      <c r="B231" s="29"/>
      <c r="C231" s="29"/>
      <c r="D231" s="157"/>
      <c r="E231" s="162"/>
      <c r="F231" s="26" t="s">
        <v>20</v>
      </c>
      <c r="G231" s="39">
        <f t="shared" si="17"/>
        <v>3300000</v>
      </c>
      <c r="H231" s="42">
        <v>2970000</v>
      </c>
      <c r="I231" s="42">
        <v>330000</v>
      </c>
    </row>
    <row r="232" spans="1:9" ht="33" customHeight="1" x14ac:dyDescent="0.2">
      <c r="A232" s="29"/>
      <c r="B232" s="29"/>
      <c r="C232" s="29"/>
      <c r="D232" s="124" t="s">
        <v>215</v>
      </c>
      <c r="E232" s="126">
        <v>60</v>
      </c>
      <c r="F232" s="26" t="s">
        <v>19</v>
      </c>
      <c r="G232" s="52">
        <f t="shared" ref="G232:G239" si="23">SUM(H232:I232)</f>
        <v>131364000</v>
      </c>
      <c r="H232" s="52">
        <f t="shared" ref="H232:I233" si="24">H234+H236+H238</f>
        <v>131364000</v>
      </c>
      <c r="I232" s="52">
        <f t="shared" si="24"/>
        <v>0</v>
      </c>
    </row>
    <row r="233" spans="1:9" ht="27.75" customHeight="1" x14ac:dyDescent="0.2">
      <c r="A233" s="29"/>
      <c r="B233" s="29"/>
      <c r="C233" s="29"/>
      <c r="D233" s="125"/>
      <c r="E233" s="127"/>
      <c r="F233" s="26" t="s">
        <v>20</v>
      </c>
      <c r="G233" s="52">
        <f t="shared" si="23"/>
        <v>130670000</v>
      </c>
      <c r="H233" s="52">
        <f t="shared" si="24"/>
        <v>130670000</v>
      </c>
      <c r="I233" s="52">
        <f t="shared" si="24"/>
        <v>0</v>
      </c>
    </row>
    <row r="234" spans="1:9" ht="27.75" customHeight="1" x14ac:dyDescent="0.2">
      <c r="A234" s="29"/>
      <c r="B234" s="29"/>
      <c r="C234" s="29"/>
      <c r="D234" s="163" t="s">
        <v>216</v>
      </c>
      <c r="E234" s="161" t="s">
        <v>217</v>
      </c>
      <c r="F234" s="26" t="s">
        <v>19</v>
      </c>
      <c r="G234" s="39">
        <f t="shared" si="23"/>
        <v>110390000</v>
      </c>
      <c r="H234" s="40">
        <v>110390000</v>
      </c>
      <c r="I234" s="40">
        <v>0</v>
      </c>
    </row>
    <row r="235" spans="1:9" ht="27.75" customHeight="1" x14ac:dyDescent="0.2">
      <c r="A235" s="29"/>
      <c r="B235" s="29"/>
      <c r="C235" s="29"/>
      <c r="D235" s="164"/>
      <c r="E235" s="162"/>
      <c r="F235" s="26" t="s">
        <v>20</v>
      </c>
      <c r="G235" s="39">
        <f t="shared" si="23"/>
        <v>109807000</v>
      </c>
      <c r="H235" s="42">
        <v>109807000</v>
      </c>
      <c r="I235" s="42">
        <v>0</v>
      </c>
    </row>
    <row r="236" spans="1:9" ht="27.75" customHeight="1" x14ac:dyDescent="0.2">
      <c r="A236" s="29"/>
      <c r="B236" s="29"/>
      <c r="C236" s="29"/>
      <c r="D236" s="163" t="s">
        <v>218</v>
      </c>
      <c r="E236" s="161" t="s">
        <v>219</v>
      </c>
      <c r="F236" s="26" t="s">
        <v>19</v>
      </c>
      <c r="G236" s="39">
        <f t="shared" si="23"/>
        <v>0</v>
      </c>
      <c r="H236" s="40">
        <v>0</v>
      </c>
      <c r="I236" s="40">
        <v>0</v>
      </c>
    </row>
    <row r="237" spans="1:9" ht="27.75" customHeight="1" x14ac:dyDescent="0.2">
      <c r="A237" s="29"/>
      <c r="B237" s="29"/>
      <c r="C237" s="29"/>
      <c r="D237" s="164"/>
      <c r="E237" s="162"/>
      <c r="F237" s="26" t="s">
        <v>20</v>
      </c>
      <c r="G237" s="39">
        <f t="shared" si="23"/>
        <v>0</v>
      </c>
      <c r="H237" s="42">
        <v>0</v>
      </c>
      <c r="I237" s="42">
        <v>0</v>
      </c>
    </row>
    <row r="238" spans="1:9" ht="27.75" customHeight="1" x14ac:dyDescent="0.2">
      <c r="A238" s="29"/>
      <c r="B238" s="29"/>
      <c r="C238" s="29"/>
      <c r="D238" s="163" t="s">
        <v>220</v>
      </c>
      <c r="E238" s="161" t="s">
        <v>221</v>
      </c>
      <c r="F238" s="26" t="s">
        <v>19</v>
      </c>
      <c r="G238" s="39">
        <f t="shared" si="23"/>
        <v>20974000</v>
      </c>
      <c r="H238" s="40">
        <v>20974000</v>
      </c>
      <c r="I238" s="40">
        <v>0</v>
      </c>
    </row>
    <row r="239" spans="1:9" ht="27.75" customHeight="1" x14ac:dyDescent="0.2">
      <c r="A239" s="29"/>
      <c r="B239" s="29"/>
      <c r="C239" s="29"/>
      <c r="D239" s="164"/>
      <c r="E239" s="162"/>
      <c r="F239" s="26" t="s">
        <v>20</v>
      </c>
      <c r="G239" s="39">
        <f t="shared" si="23"/>
        <v>20863000</v>
      </c>
      <c r="H239" s="42">
        <v>20863000</v>
      </c>
      <c r="I239" s="42">
        <v>0</v>
      </c>
    </row>
    <row r="240" spans="1:9" ht="27.75" customHeight="1" x14ac:dyDescent="0.2">
      <c r="A240" s="29"/>
      <c r="B240" s="29"/>
      <c r="C240" s="29"/>
      <c r="D240" s="156" t="s">
        <v>222</v>
      </c>
      <c r="E240" s="161" t="s">
        <v>223</v>
      </c>
      <c r="F240" s="26" t="s">
        <v>19</v>
      </c>
      <c r="G240" s="28">
        <f t="shared" si="17"/>
        <v>30216000</v>
      </c>
      <c r="H240" s="28">
        <f t="shared" ref="H240:I241" si="25">H242</f>
        <v>30216000</v>
      </c>
      <c r="I240" s="28">
        <f t="shared" si="25"/>
        <v>0</v>
      </c>
    </row>
    <row r="241" spans="1:9" ht="27.75" customHeight="1" x14ac:dyDescent="0.2">
      <c r="A241" s="29"/>
      <c r="B241" s="29"/>
      <c r="C241" s="29"/>
      <c r="D241" s="157"/>
      <c r="E241" s="162"/>
      <c r="F241" s="26" t="s">
        <v>20</v>
      </c>
      <c r="G241" s="28">
        <f t="shared" si="17"/>
        <v>45000000</v>
      </c>
      <c r="H241" s="28">
        <f t="shared" si="25"/>
        <v>45000000</v>
      </c>
      <c r="I241" s="28">
        <f t="shared" si="25"/>
        <v>0</v>
      </c>
    </row>
    <row r="242" spans="1:9" ht="27.75" customHeight="1" x14ac:dyDescent="0.2">
      <c r="A242" s="29"/>
      <c r="B242" s="29"/>
      <c r="C242" s="29"/>
      <c r="D242" s="156" t="s">
        <v>224</v>
      </c>
      <c r="E242" s="161" t="s">
        <v>225</v>
      </c>
      <c r="F242" s="26" t="s">
        <v>19</v>
      </c>
      <c r="G242" s="43">
        <f t="shared" si="17"/>
        <v>30216000</v>
      </c>
      <c r="H242" s="40">
        <v>30216000</v>
      </c>
      <c r="I242" s="40">
        <v>0</v>
      </c>
    </row>
    <row r="243" spans="1:9" ht="27.75" customHeight="1" x14ac:dyDescent="0.2">
      <c r="A243" s="29"/>
      <c r="B243" s="29"/>
      <c r="C243" s="29"/>
      <c r="D243" s="157"/>
      <c r="E243" s="162"/>
      <c r="F243" s="26" t="s">
        <v>20</v>
      </c>
      <c r="G243" s="43">
        <f t="shared" si="17"/>
        <v>45000000</v>
      </c>
      <c r="H243" s="42">
        <v>45000000</v>
      </c>
      <c r="I243" s="42">
        <v>0</v>
      </c>
    </row>
    <row r="244" spans="1:9" ht="27.75" customHeight="1" x14ac:dyDescent="0.2">
      <c r="A244" s="29"/>
      <c r="B244" s="29"/>
      <c r="C244" s="29"/>
      <c r="D244" s="156" t="s">
        <v>226</v>
      </c>
      <c r="E244" s="161">
        <v>70</v>
      </c>
      <c r="F244" s="26" t="s">
        <v>19</v>
      </c>
      <c r="G244" s="38">
        <f t="shared" si="17"/>
        <v>76018000</v>
      </c>
      <c r="H244" s="38">
        <f t="shared" ref="H244:I245" si="26">H246</f>
        <v>68416000</v>
      </c>
      <c r="I244" s="38">
        <f t="shared" si="26"/>
        <v>7602000</v>
      </c>
    </row>
    <row r="245" spans="1:9" ht="27.75" customHeight="1" x14ac:dyDescent="0.2">
      <c r="A245" s="29"/>
      <c r="B245" s="29"/>
      <c r="C245" s="29"/>
      <c r="D245" s="157"/>
      <c r="E245" s="162"/>
      <c r="F245" s="26" t="s">
        <v>20</v>
      </c>
      <c r="G245" s="38">
        <f t="shared" si="17"/>
        <v>50000000</v>
      </c>
      <c r="H245" s="38">
        <f t="shared" si="26"/>
        <v>45000000</v>
      </c>
      <c r="I245" s="38">
        <f t="shared" si="26"/>
        <v>5000000</v>
      </c>
    </row>
    <row r="246" spans="1:9" s="60" customFormat="1" ht="27.75" customHeight="1" x14ac:dyDescent="0.2">
      <c r="A246" s="58"/>
      <c r="B246" s="58"/>
      <c r="C246" s="58"/>
      <c r="D246" s="124" t="s">
        <v>227</v>
      </c>
      <c r="E246" s="161">
        <v>71</v>
      </c>
      <c r="F246" s="59" t="s">
        <v>19</v>
      </c>
      <c r="G246" s="28">
        <f t="shared" si="17"/>
        <v>76018000</v>
      </c>
      <c r="H246" s="28">
        <f t="shared" ref="H246:I247" si="27">H248+H258</f>
        <v>68416000</v>
      </c>
      <c r="I246" s="28">
        <f t="shared" si="27"/>
        <v>7602000</v>
      </c>
    </row>
    <row r="247" spans="1:9" s="60" customFormat="1" ht="27.75" customHeight="1" x14ac:dyDescent="0.2">
      <c r="A247" s="58"/>
      <c r="B247" s="58"/>
      <c r="C247" s="58"/>
      <c r="D247" s="125"/>
      <c r="E247" s="162"/>
      <c r="F247" s="59" t="s">
        <v>20</v>
      </c>
      <c r="G247" s="28">
        <f t="shared" si="17"/>
        <v>50000000</v>
      </c>
      <c r="H247" s="28">
        <f t="shared" si="27"/>
        <v>45000000</v>
      </c>
      <c r="I247" s="28">
        <f t="shared" si="27"/>
        <v>5000000</v>
      </c>
    </row>
    <row r="248" spans="1:9" ht="27.75" customHeight="1" x14ac:dyDescent="0.2">
      <c r="A248" s="29"/>
      <c r="B248" s="29"/>
      <c r="C248" s="29"/>
      <c r="D248" s="156" t="s">
        <v>228</v>
      </c>
      <c r="E248" s="161" t="s">
        <v>229</v>
      </c>
      <c r="F248" s="26" t="s">
        <v>19</v>
      </c>
      <c r="G248" s="39">
        <f t="shared" si="17"/>
        <v>32237000</v>
      </c>
      <c r="H248" s="40">
        <v>32237000</v>
      </c>
      <c r="I248" s="40">
        <v>0</v>
      </c>
    </row>
    <row r="249" spans="1:9" ht="27.75" customHeight="1" x14ac:dyDescent="0.2">
      <c r="A249" s="29"/>
      <c r="B249" s="29"/>
      <c r="C249" s="29"/>
      <c r="D249" s="157"/>
      <c r="E249" s="162"/>
      <c r="F249" s="26" t="s">
        <v>20</v>
      </c>
      <c r="G249" s="39">
        <f t="shared" si="17"/>
        <v>21408000</v>
      </c>
      <c r="H249" s="42">
        <v>21408000</v>
      </c>
      <c r="I249" s="42">
        <v>0</v>
      </c>
    </row>
    <row r="250" spans="1:9" ht="27.75" customHeight="1" x14ac:dyDescent="0.2">
      <c r="A250" s="29"/>
      <c r="B250" s="29"/>
      <c r="C250" s="29"/>
      <c r="D250" s="156" t="s">
        <v>230</v>
      </c>
      <c r="E250" s="158" t="s">
        <v>231</v>
      </c>
      <c r="F250" s="26" t="s">
        <v>19</v>
      </c>
      <c r="G250" s="39">
        <f t="shared" si="17"/>
        <v>15566000</v>
      </c>
      <c r="H250" s="40">
        <v>15566000</v>
      </c>
      <c r="I250" s="40">
        <v>0</v>
      </c>
    </row>
    <row r="251" spans="1:9" ht="27.75" customHeight="1" x14ac:dyDescent="0.2">
      <c r="A251" s="29"/>
      <c r="B251" s="29"/>
      <c r="C251" s="29"/>
      <c r="D251" s="157"/>
      <c r="E251" s="159"/>
      <c r="F251" s="26" t="s">
        <v>20</v>
      </c>
      <c r="G251" s="39">
        <f t="shared" si="17"/>
        <v>9337000</v>
      </c>
      <c r="H251" s="42">
        <v>9337000</v>
      </c>
      <c r="I251" s="42">
        <v>0</v>
      </c>
    </row>
    <row r="252" spans="1:9" ht="27.75" customHeight="1" x14ac:dyDescent="0.2">
      <c r="A252" s="29"/>
      <c r="B252" s="29"/>
      <c r="C252" s="29"/>
      <c r="D252" s="156" t="s">
        <v>232</v>
      </c>
      <c r="E252" s="158" t="s">
        <v>233</v>
      </c>
      <c r="F252" s="26" t="s">
        <v>19</v>
      </c>
      <c r="G252" s="39">
        <f t="shared" ref="G252:G259" si="28">SUM(H252:I252)</f>
        <v>4158000</v>
      </c>
      <c r="H252" s="40">
        <v>4158000</v>
      </c>
      <c r="I252" s="40">
        <v>0</v>
      </c>
    </row>
    <row r="253" spans="1:9" ht="27.75" customHeight="1" x14ac:dyDescent="0.2">
      <c r="A253" s="29"/>
      <c r="B253" s="29"/>
      <c r="C253" s="29"/>
      <c r="D253" s="157"/>
      <c r="E253" s="159"/>
      <c r="F253" s="26" t="s">
        <v>20</v>
      </c>
      <c r="G253" s="39">
        <f t="shared" si="28"/>
        <v>4158000</v>
      </c>
      <c r="H253" s="42">
        <v>4158000</v>
      </c>
      <c r="I253" s="42">
        <v>0</v>
      </c>
    </row>
    <row r="254" spans="1:9" ht="27.75" customHeight="1" x14ac:dyDescent="0.2">
      <c r="A254" s="29"/>
      <c r="B254" s="29"/>
      <c r="C254" s="29"/>
      <c r="D254" s="156" t="s">
        <v>234</v>
      </c>
      <c r="E254" s="158" t="s">
        <v>235</v>
      </c>
      <c r="F254" s="26" t="s">
        <v>19</v>
      </c>
      <c r="G254" s="39">
        <f t="shared" si="28"/>
        <v>170000</v>
      </c>
      <c r="H254" s="40">
        <v>170000</v>
      </c>
      <c r="I254" s="40">
        <v>0</v>
      </c>
    </row>
    <row r="255" spans="1:9" ht="27.75" customHeight="1" x14ac:dyDescent="0.2">
      <c r="A255" s="29"/>
      <c r="B255" s="29"/>
      <c r="C255" s="29"/>
      <c r="D255" s="157"/>
      <c r="E255" s="159"/>
      <c r="F255" s="26" t="s">
        <v>20</v>
      </c>
      <c r="G255" s="39">
        <f t="shared" si="28"/>
        <v>170000</v>
      </c>
      <c r="H255" s="42">
        <v>170000</v>
      </c>
      <c r="I255" s="42">
        <v>0</v>
      </c>
    </row>
    <row r="256" spans="1:9" ht="27.75" customHeight="1" x14ac:dyDescent="0.2">
      <c r="A256" s="29"/>
      <c r="B256" s="29"/>
      <c r="C256" s="29"/>
      <c r="D256" s="156" t="s">
        <v>236</v>
      </c>
      <c r="E256" s="158" t="s">
        <v>237</v>
      </c>
      <c r="F256" s="26" t="s">
        <v>19</v>
      </c>
      <c r="G256" s="39">
        <f t="shared" si="28"/>
        <v>12343000</v>
      </c>
      <c r="H256" s="40">
        <v>12343000</v>
      </c>
      <c r="I256" s="40">
        <v>0</v>
      </c>
    </row>
    <row r="257" spans="1:9" ht="27.75" customHeight="1" x14ac:dyDescent="0.2">
      <c r="A257" s="29"/>
      <c r="B257" s="29"/>
      <c r="C257" s="29"/>
      <c r="D257" s="157"/>
      <c r="E257" s="159"/>
      <c r="F257" s="26" t="s">
        <v>20</v>
      </c>
      <c r="G257" s="39">
        <f t="shared" si="28"/>
        <v>7743000</v>
      </c>
      <c r="H257" s="42">
        <v>7743000</v>
      </c>
      <c r="I257" s="42">
        <v>0</v>
      </c>
    </row>
    <row r="258" spans="1:9" ht="27.75" customHeight="1" x14ac:dyDescent="0.2">
      <c r="A258" s="29"/>
      <c r="B258" s="29"/>
      <c r="C258" s="29"/>
      <c r="D258" s="155" t="s">
        <v>238</v>
      </c>
      <c r="E258" s="160" t="s">
        <v>239</v>
      </c>
      <c r="F258" s="26" t="s">
        <v>19</v>
      </c>
      <c r="G258" s="39">
        <f t="shared" si="28"/>
        <v>43781000</v>
      </c>
      <c r="H258" s="40">
        <v>36179000</v>
      </c>
      <c r="I258" s="40">
        <v>7602000</v>
      </c>
    </row>
    <row r="259" spans="1:9" ht="27.75" customHeight="1" x14ac:dyDescent="0.2">
      <c r="A259" s="29"/>
      <c r="B259" s="29"/>
      <c r="C259" s="29"/>
      <c r="D259" s="155"/>
      <c r="E259" s="160"/>
      <c r="F259" s="26" t="s">
        <v>20</v>
      </c>
      <c r="G259" s="39">
        <f t="shared" si="28"/>
        <v>28592000</v>
      </c>
      <c r="H259" s="42">
        <v>23592000</v>
      </c>
      <c r="I259" s="42">
        <v>5000000</v>
      </c>
    </row>
    <row r="260" spans="1:9" ht="30" customHeight="1" x14ac:dyDescent="0.2">
      <c r="A260" s="61"/>
      <c r="B260" s="61"/>
      <c r="C260" s="61"/>
      <c r="D260" s="62"/>
      <c r="E260" s="63"/>
      <c r="F260" s="64"/>
      <c r="G260" s="65">
        <f t="shared" ref="G260:I261" si="29">G18-G264</f>
        <v>0</v>
      </c>
      <c r="H260" s="65">
        <f t="shared" si="29"/>
        <v>0</v>
      </c>
      <c r="I260" s="65">
        <f t="shared" si="29"/>
        <v>0</v>
      </c>
    </row>
    <row r="261" spans="1:9" s="70" customFormat="1" ht="18.75" customHeight="1" x14ac:dyDescent="0.2">
      <c r="A261" s="66"/>
      <c r="B261" s="66"/>
      <c r="C261" s="66"/>
      <c r="D261" s="67"/>
      <c r="E261" s="68"/>
      <c r="F261" s="69"/>
      <c r="G261" s="65">
        <f t="shared" si="29"/>
        <v>0</v>
      </c>
      <c r="H261" s="65">
        <f t="shared" si="29"/>
        <v>0</v>
      </c>
      <c r="I261" s="65">
        <f t="shared" si="29"/>
        <v>0</v>
      </c>
    </row>
    <row r="262" spans="1:9" s="25" customFormat="1" ht="27.75" customHeight="1" x14ac:dyDescent="0.2">
      <c r="A262" s="128" t="s">
        <v>6</v>
      </c>
      <c r="B262" s="128" t="s">
        <v>7</v>
      </c>
      <c r="C262" s="128" t="s">
        <v>8</v>
      </c>
      <c r="D262" s="129" t="s">
        <v>9</v>
      </c>
      <c r="E262" s="130" t="s">
        <v>10</v>
      </c>
      <c r="F262" s="116" t="s">
        <v>11</v>
      </c>
      <c r="G262" s="118" t="s">
        <v>12</v>
      </c>
      <c r="H262" s="119" t="s">
        <v>13</v>
      </c>
      <c r="I262" s="120"/>
    </row>
    <row r="263" spans="1:9" s="25" customFormat="1" ht="27.75" customHeight="1" x14ac:dyDescent="0.2">
      <c r="A263" s="128"/>
      <c r="B263" s="128"/>
      <c r="C263" s="128"/>
      <c r="D263" s="129"/>
      <c r="E263" s="131"/>
      <c r="F263" s="117"/>
      <c r="G263" s="118"/>
      <c r="H263" s="24" t="s">
        <v>14</v>
      </c>
      <c r="I263" s="24" t="s">
        <v>15</v>
      </c>
    </row>
    <row r="264" spans="1:9" ht="27.75" customHeight="1" x14ac:dyDescent="0.2">
      <c r="A264" s="147"/>
      <c r="B264" s="114"/>
      <c r="C264" s="114"/>
      <c r="D264" s="155" t="s">
        <v>21</v>
      </c>
      <c r="E264" s="114" t="s">
        <v>23</v>
      </c>
      <c r="F264" s="26" t="s">
        <v>19</v>
      </c>
      <c r="G264" s="43">
        <f t="shared" ref="G264:G273" si="30">SUM(H264:I264)</f>
        <v>4267161000</v>
      </c>
      <c r="H264" s="34">
        <f t="shared" ref="H264:I265" si="31">H266+H268+H270+H272</f>
        <v>4172352000</v>
      </c>
      <c r="I264" s="34">
        <f t="shared" si="31"/>
        <v>94809000</v>
      </c>
    </row>
    <row r="265" spans="1:9" ht="27.75" customHeight="1" x14ac:dyDescent="0.2">
      <c r="A265" s="148"/>
      <c r="B265" s="115"/>
      <c r="C265" s="115"/>
      <c r="D265" s="155"/>
      <c r="E265" s="115"/>
      <c r="F265" s="26" t="s">
        <v>20</v>
      </c>
      <c r="G265" s="43">
        <f t="shared" si="30"/>
        <v>2745959000</v>
      </c>
      <c r="H265" s="34">
        <f t="shared" si="31"/>
        <v>2695613000</v>
      </c>
      <c r="I265" s="34">
        <f t="shared" si="31"/>
        <v>50346000</v>
      </c>
    </row>
    <row r="266" spans="1:9" ht="27.75" customHeight="1" x14ac:dyDescent="0.2">
      <c r="A266" s="71"/>
      <c r="B266" s="111" t="s">
        <v>25</v>
      </c>
      <c r="C266" s="111" t="s">
        <v>240</v>
      </c>
      <c r="D266" s="155" t="s">
        <v>241</v>
      </c>
      <c r="E266" s="72"/>
      <c r="F266" s="26" t="s">
        <v>19</v>
      </c>
      <c r="G266" s="43">
        <f t="shared" si="30"/>
        <v>758237000</v>
      </c>
      <c r="H266" s="40">
        <v>754554000</v>
      </c>
      <c r="I266" s="40">
        <v>3683000</v>
      </c>
    </row>
    <row r="267" spans="1:9" ht="27.75" customHeight="1" x14ac:dyDescent="0.2">
      <c r="A267" s="71"/>
      <c r="B267" s="112"/>
      <c r="C267" s="112"/>
      <c r="D267" s="155"/>
      <c r="E267" s="72"/>
      <c r="F267" s="26" t="s">
        <v>20</v>
      </c>
      <c r="G267" s="43">
        <f t="shared" si="30"/>
        <v>561245000</v>
      </c>
      <c r="H267" s="42">
        <v>557562000</v>
      </c>
      <c r="I267" s="42">
        <v>3683000</v>
      </c>
    </row>
    <row r="268" spans="1:9" ht="27.75" customHeight="1" x14ac:dyDescent="0.2">
      <c r="A268" s="71"/>
      <c r="B268" s="111" t="s">
        <v>242</v>
      </c>
      <c r="C268" s="111" t="s">
        <v>240</v>
      </c>
      <c r="D268" s="155" t="s">
        <v>243</v>
      </c>
      <c r="E268" s="72"/>
      <c r="F268" s="26" t="s">
        <v>19</v>
      </c>
      <c r="G268" s="43">
        <f t="shared" si="30"/>
        <v>201084000</v>
      </c>
      <c r="H268" s="40">
        <v>180983000</v>
      </c>
      <c r="I268" s="40">
        <v>20101000</v>
      </c>
    </row>
    <row r="269" spans="1:9" ht="27.75" customHeight="1" x14ac:dyDescent="0.2">
      <c r="A269" s="71"/>
      <c r="B269" s="112"/>
      <c r="C269" s="112"/>
      <c r="D269" s="155"/>
      <c r="E269" s="72"/>
      <c r="F269" s="26" t="s">
        <v>20</v>
      </c>
      <c r="G269" s="43">
        <f t="shared" si="30"/>
        <v>179666000</v>
      </c>
      <c r="H269" s="42">
        <v>162167000</v>
      </c>
      <c r="I269" s="42">
        <v>17499000</v>
      </c>
    </row>
    <row r="270" spans="1:9" ht="27.75" customHeight="1" x14ac:dyDescent="0.2">
      <c r="A270" s="71"/>
      <c r="B270" s="111" t="s">
        <v>244</v>
      </c>
      <c r="C270" s="111" t="s">
        <v>240</v>
      </c>
      <c r="D270" s="155" t="s">
        <v>245</v>
      </c>
      <c r="E270" s="72"/>
      <c r="F270" s="26" t="s">
        <v>19</v>
      </c>
      <c r="G270" s="43">
        <f t="shared" si="30"/>
        <v>3106093000</v>
      </c>
      <c r="H270" s="40">
        <v>3038763000</v>
      </c>
      <c r="I270" s="40">
        <v>67330000</v>
      </c>
    </row>
    <row r="271" spans="1:9" ht="27.75" customHeight="1" x14ac:dyDescent="0.2">
      <c r="A271" s="71"/>
      <c r="B271" s="112"/>
      <c r="C271" s="112"/>
      <c r="D271" s="155"/>
      <c r="E271" s="72"/>
      <c r="F271" s="26" t="s">
        <v>20</v>
      </c>
      <c r="G271" s="43">
        <f t="shared" si="30"/>
        <v>1670246000</v>
      </c>
      <c r="H271" s="42">
        <v>1644777000</v>
      </c>
      <c r="I271" s="42">
        <v>25469000</v>
      </c>
    </row>
    <row r="272" spans="1:9" ht="27.75" customHeight="1" x14ac:dyDescent="0.2">
      <c r="A272" s="73"/>
      <c r="B272" s="111" t="s">
        <v>246</v>
      </c>
      <c r="C272" s="111" t="s">
        <v>240</v>
      </c>
      <c r="D272" s="155" t="s">
        <v>247</v>
      </c>
      <c r="E272" s="74"/>
      <c r="F272" s="75" t="s">
        <v>19</v>
      </c>
      <c r="G272" s="43">
        <f t="shared" si="30"/>
        <v>201747000</v>
      </c>
      <c r="H272" s="40">
        <v>198052000</v>
      </c>
      <c r="I272" s="40">
        <v>3695000</v>
      </c>
    </row>
    <row r="273" spans="1:9" ht="27.75" customHeight="1" x14ac:dyDescent="0.2">
      <c r="A273" s="29"/>
      <c r="B273" s="112"/>
      <c r="C273" s="112"/>
      <c r="D273" s="155"/>
      <c r="E273" s="76"/>
      <c r="F273" s="75" t="s">
        <v>20</v>
      </c>
      <c r="G273" s="43">
        <f t="shared" si="30"/>
        <v>334802000</v>
      </c>
      <c r="H273" s="42">
        <v>331107000</v>
      </c>
      <c r="I273" s="42">
        <v>3695000</v>
      </c>
    </row>
    <row r="274" spans="1:9" ht="18.75" customHeight="1" x14ac:dyDescent="0.2">
      <c r="D274" s="77"/>
      <c r="E274" s="78"/>
      <c r="F274" s="64"/>
      <c r="G274" s="79"/>
      <c r="H274" s="80"/>
      <c r="I274" s="80"/>
    </row>
    <row r="275" spans="1:9" ht="14.25" customHeight="1" x14ac:dyDescent="0.2">
      <c r="D275" s="77"/>
      <c r="E275" s="78"/>
      <c r="F275" s="81"/>
      <c r="G275" s="79"/>
      <c r="H275" s="80"/>
      <c r="I275" s="80"/>
    </row>
    <row r="276" spans="1:9" s="25" customFormat="1" ht="27.75" customHeight="1" x14ac:dyDescent="0.2">
      <c r="A276" s="128" t="s">
        <v>6</v>
      </c>
      <c r="B276" s="128" t="s">
        <v>7</v>
      </c>
      <c r="C276" s="128" t="s">
        <v>8</v>
      </c>
      <c r="D276" s="129" t="s">
        <v>9</v>
      </c>
      <c r="E276" s="130" t="s">
        <v>10</v>
      </c>
      <c r="F276" s="116" t="s">
        <v>11</v>
      </c>
      <c r="G276" s="118" t="s">
        <v>12</v>
      </c>
      <c r="H276" s="119" t="s">
        <v>13</v>
      </c>
      <c r="I276" s="120"/>
    </row>
    <row r="277" spans="1:9" s="25" customFormat="1" ht="27.75" customHeight="1" x14ac:dyDescent="0.2">
      <c r="A277" s="128"/>
      <c r="B277" s="128"/>
      <c r="C277" s="128"/>
      <c r="D277" s="129"/>
      <c r="E277" s="131"/>
      <c r="F277" s="117"/>
      <c r="G277" s="118"/>
      <c r="H277" s="24" t="s">
        <v>14</v>
      </c>
      <c r="I277" s="24" t="s">
        <v>15</v>
      </c>
    </row>
    <row r="278" spans="1:9" ht="27.75" customHeight="1" x14ac:dyDescent="0.2">
      <c r="A278" s="29"/>
      <c r="B278" s="29"/>
      <c r="C278" s="153" t="s">
        <v>248</v>
      </c>
      <c r="D278" s="154"/>
      <c r="E278" s="82"/>
      <c r="F278" s="83"/>
      <c r="G278" s="84"/>
      <c r="H278" s="85"/>
      <c r="I278" s="85"/>
    </row>
    <row r="279" spans="1:9" s="60" customFormat="1" ht="27.75" customHeight="1" x14ac:dyDescent="0.2">
      <c r="A279" s="138"/>
      <c r="B279" s="140"/>
      <c r="C279" s="141"/>
      <c r="D279" s="132" t="s">
        <v>22</v>
      </c>
      <c r="E279" s="151" t="s">
        <v>249</v>
      </c>
      <c r="F279" s="86" t="s">
        <v>19</v>
      </c>
      <c r="G279" s="43">
        <f t="shared" ref="G279:G296" si="32">SUM(H279:I279)</f>
        <v>151000000</v>
      </c>
      <c r="H279" s="34">
        <f t="shared" ref="H279:I282" si="33">H281</f>
        <v>135900000</v>
      </c>
      <c r="I279" s="34">
        <f t="shared" si="33"/>
        <v>15100000</v>
      </c>
    </row>
    <row r="280" spans="1:9" s="60" customFormat="1" ht="27.75" customHeight="1" x14ac:dyDescent="0.2">
      <c r="A280" s="139"/>
      <c r="B280" s="142"/>
      <c r="C280" s="143"/>
      <c r="D280" s="133"/>
      <c r="E280" s="152"/>
      <c r="F280" s="86" t="s">
        <v>20</v>
      </c>
      <c r="G280" s="43">
        <f t="shared" si="32"/>
        <v>151000000</v>
      </c>
      <c r="H280" s="34">
        <f t="shared" si="33"/>
        <v>135900000</v>
      </c>
      <c r="I280" s="34">
        <f t="shared" si="33"/>
        <v>15100000</v>
      </c>
    </row>
    <row r="281" spans="1:9" s="60" customFormat="1" ht="27.75" customHeight="1" x14ac:dyDescent="0.2">
      <c r="A281" s="58"/>
      <c r="B281" s="58"/>
      <c r="C281" s="58"/>
      <c r="D281" s="132" t="s">
        <v>250</v>
      </c>
      <c r="E281" s="151" t="s">
        <v>25</v>
      </c>
      <c r="F281" s="86" t="s">
        <v>19</v>
      </c>
      <c r="G281" s="43">
        <f t="shared" si="32"/>
        <v>151000000</v>
      </c>
      <c r="H281" s="87">
        <f t="shared" si="33"/>
        <v>135900000</v>
      </c>
      <c r="I281" s="87">
        <f t="shared" si="33"/>
        <v>15100000</v>
      </c>
    </row>
    <row r="282" spans="1:9" s="60" customFormat="1" ht="27.75" customHeight="1" x14ac:dyDescent="0.2">
      <c r="A282" s="58"/>
      <c r="B282" s="58"/>
      <c r="C282" s="58"/>
      <c r="D282" s="133"/>
      <c r="E282" s="152"/>
      <c r="F282" s="86" t="s">
        <v>20</v>
      </c>
      <c r="G282" s="43">
        <f t="shared" si="32"/>
        <v>151000000</v>
      </c>
      <c r="H282" s="88">
        <f t="shared" si="33"/>
        <v>135900000</v>
      </c>
      <c r="I282" s="88">
        <f t="shared" si="33"/>
        <v>15100000</v>
      </c>
    </row>
    <row r="283" spans="1:9" ht="27.75" customHeight="1" x14ac:dyDescent="0.2">
      <c r="A283" s="29"/>
      <c r="B283" s="29"/>
      <c r="C283" s="29"/>
      <c r="D283" s="124" t="s">
        <v>251</v>
      </c>
      <c r="E283" s="149">
        <v>20</v>
      </c>
      <c r="F283" s="75" t="s">
        <v>19</v>
      </c>
      <c r="G283" s="38">
        <f t="shared" si="32"/>
        <v>151000000</v>
      </c>
      <c r="H283" s="38">
        <f t="shared" ref="H283:I284" si="34">H285+H289+H291+H293</f>
        <v>135900000</v>
      </c>
      <c r="I283" s="38">
        <f t="shared" si="34"/>
        <v>15100000</v>
      </c>
    </row>
    <row r="284" spans="1:9" ht="27.75" customHeight="1" x14ac:dyDescent="0.2">
      <c r="A284" s="29"/>
      <c r="B284" s="29"/>
      <c r="C284" s="29"/>
      <c r="D284" s="125"/>
      <c r="E284" s="150"/>
      <c r="F284" s="75" t="s">
        <v>20</v>
      </c>
      <c r="G284" s="38">
        <f t="shared" si="32"/>
        <v>151000000</v>
      </c>
      <c r="H284" s="38">
        <f t="shared" si="34"/>
        <v>135900000</v>
      </c>
      <c r="I284" s="38">
        <f t="shared" si="34"/>
        <v>15100000</v>
      </c>
    </row>
    <row r="285" spans="1:9" s="6" customFormat="1" ht="27.75" customHeight="1" x14ac:dyDescent="0.2">
      <c r="A285" s="54"/>
      <c r="B285" s="54"/>
      <c r="C285" s="54"/>
      <c r="D285" s="124" t="s">
        <v>78</v>
      </c>
      <c r="E285" s="149" t="s">
        <v>79</v>
      </c>
      <c r="F285" s="75" t="s">
        <v>19</v>
      </c>
      <c r="G285" s="39">
        <f t="shared" si="32"/>
        <v>57230000</v>
      </c>
      <c r="H285" s="40">
        <v>53030000</v>
      </c>
      <c r="I285" s="40">
        <v>4200000</v>
      </c>
    </row>
    <row r="286" spans="1:9" s="6" customFormat="1" ht="27.75" customHeight="1" x14ac:dyDescent="0.2">
      <c r="A286" s="54"/>
      <c r="B286" s="54"/>
      <c r="C286" s="54"/>
      <c r="D286" s="125"/>
      <c r="E286" s="150"/>
      <c r="F286" s="75" t="s">
        <v>20</v>
      </c>
      <c r="G286" s="39">
        <f t="shared" si="32"/>
        <v>57230000</v>
      </c>
      <c r="H286" s="42">
        <v>53030000</v>
      </c>
      <c r="I286" s="42">
        <v>4200000</v>
      </c>
    </row>
    <row r="287" spans="1:9" s="6" customFormat="1" ht="27.75" customHeight="1" x14ac:dyDescent="0.2">
      <c r="A287" s="54"/>
      <c r="B287" s="54"/>
      <c r="C287" s="54"/>
      <c r="D287" s="124" t="s">
        <v>96</v>
      </c>
      <c r="E287" s="149" t="s">
        <v>252</v>
      </c>
      <c r="F287" s="75" t="s">
        <v>19</v>
      </c>
      <c r="G287" s="39">
        <f t="shared" si="32"/>
        <v>57230000</v>
      </c>
      <c r="H287" s="40">
        <v>53030000</v>
      </c>
      <c r="I287" s="40">
        <v>4200000</v>
      </c>
    </row>
    <row r="288" spans="1:9" s="6" customFormat="1" ht="27.75" customHeight="1" x14ac:dyDescent="0.2">
      <c r="A288" s="54"/>
      <c r="B288" s="54"/>
      <c r="C288" s="54"/>
      <c r="D288" s="125"/>
      <c r="E288" s="150"/>
      <c r="F288" s="75" t="s">
        <v>20</v>
      </c>
      <c r="G288" s="39">
        <f t="shared" si="32"/>
        <v>57230000</v>
      </c>
      <c r="H288" s="42">
        <v>53030000</v>
      </c>
      <c r="I288" s="42">
        <v>4200000</v>
      </c>
    </row>
    <row r="289" spans="1:9" ht="27.75" customHeight="1" x14ac:dyDescent="0.2">
      <c r="A289" s="29"/>
      <c r="B289" s="29"/>
      <c r="C289" s="29"/>
      <c r="D289" s="124" t="s">
        <v>253</v>
      </c>
      <c r="E289" s="149" t="s">
        <v>254</v>
      </c>
      <c r="F289" s="75" t="s">
        <v>19</v>
      </c>
      <c r="G289" s="39">
        <f t="shared" si="32"/>
        <v>2480000</v>
      </c>
      <c r="H289" s="40">
        <v>2480000</v>
      </c>
      <c r="I289" s="40">
        <v>0</v>
      </c>
    </row>
    <row r="290" spans="1:9" ht="27.75" customHeight="1" x14ac:dyDescent="0.2">
      <c r="A290" s="29"/>
      <c r="B290" s="29"/>
      <c r="C290" s="29"/>
      <c r="D290" s="125"/>
      <c r="E290" s="150"/>
      <c r="F290" s="75" t="s">
        <v>20</v>
      </c>
      <c r="G290" s="39">
        <f t="shared" si="32"/>
        <v>2480000</v>
      </c>
      <c r="H290" s="42">
        <v>2480000</v>
      </c>
      <c r="I290" s="42">
        <v>0</v>
      </c>
    </row>
    <row r="291" spans="1:9" ht="27.75" customHeight="1" x14ac:dyDescent="0.2">
      <c r="A291" s="29"/>
      <c r="B291" s="29"/>
      <c r="C291" s="29"/>
      <c r="D291" s="124" t="s">
        <v>255</v>
      </c>
      <c r="E291" s="149" t="s">
        <v>256</v>
      </c>
      <c r="F291" s="75" t="s">
        <v>19</v>
      </c>
      <c r="G291" s="39">
        <f t="shared" si="32"/>
        <v>85840000</v>
      </c>
      <c r="H291" s="40">
        <v>74940000</v>
      </c>
      <c r="I291" s="40">
        <v>10900000</v>
      </c>
    </row>
    <row r="292" spans="1:9" ht="27.75" customHeight="1" x14ac:dyDescent="0.2">
      <c r="A292" s="29"/>
      <c r="B292" s="29"/>
      <c r="C292" s="29"/>
      <c r="D292" s="125"/>
      <c r="E292" s="150"/>
      <c r="F292" s="75" t="s">
        <v>20</v>
      </c>
      <c r="G292" s="39">
        <f t="shared" si="32"/>
        <v>85840000</v>
      </c>
      <c r="H292" s="42">
        <v>74940000</v>
      </c>
      <c r="I292" s="42">
        <v>10900000</v>
      </c>
    </row>
    <row r="293" spans="1:9" ht="27.75" customHeight="1" x14ac:dyDescent="0.2">
      <c r="A293" s="29"/>
      <c r="B293" s="29"/>
      <c r="C293" s="29"/>
      <c r="D293" s="124" t="s">
        <v>130</v>
      </c>
      <c r="E293" s="149" t="s">
        <v>131</v>
      </c>
      <c r="F293" s="75" t="s">
        <v>19</v>
      </c>
      <c r="G293" s="39">
        <f t="shared" si="32"/>
        <v>5450000</v>
      </c>
      <c r="H293" s="40">
        <v>5450000</v>
      </c>
      <c r="I293" s="40">
        <v>0</v>
      </c>
    </row>
    <row r="294" spans="1:9" ht="27.75" customHeight="1" x14ac:dyDescent="0.2">
      <c r="A294" s="29"/>
      <c r="B294" s="29"/>
      <c r="C294" s="29"/>
      <c r="D294" s="125"/>
      <c r="E294" s="150"/>
      <c r="F294" s="75" t="s">
        <v>20</v>
      </c>
      <c r="G294" s="39">
        <f t="shared" si="32"/>
        <v>5450000</v>
      </c>
      <c r="H294" s="42">
        <v>5450000</v>
      </c>
      <c r="I294" s="42">
        <v>0</v>
      </c>
    </row>
    <row r="295" spans="1:9" ht="27.75" customHeight="1" x14ac:dyDescent="0.2">
      <c r="A295" s="29"/>
      <c r="B295" s="29"/>
      <c r="C295" s="29"/>
      <c r="D295" s="113" t="s">
        <v>142</v>
      </c>
      <c r="E295" s="149" t="s">
        <v>143</v>
      </c>
      <c r="F295" s="75" t="s">
        <v>19</v>
      </c>
      <c r="G295" s="39">
        <f t="shared" si="32"/>
        <v>5450000</v>
      </c>
      <c r="H295" s="40">
        <v>5450000</v>
      </c>
      <c r="I295" s="40">
        <v>0</v>
      </c>
    </row>
    <row r="296" spans="1:9" ht="27.75" customHeight="1" x14ac:dyDescent="0.2">
      <c r="A296" s="29"/>
      <c r="B296" s="29"/>
      <c r="C296" s="29"/>
      <c r="D296" s="113"/>
      <c r="E296" s="150"/>
      <c r="F296" s="75" t="s">
        <v>20</v>
      </c>
      <c r="G296" s="39">
        <f t="shared" si="32"/>
        <v>5450000</v>
      </c>
      <c r="H296" s="42">
        <v>5450000</v>
      </c>
      <c r="I296" s="42">
        <v>0</v>
      </c>
    </row>
    <row r="297" spans="1:9" ht="27.75" customHeight="1" x14ac:dyDescent="0.2">
      <c r="A297" s="61"/>
      <c r="B297" s="61"/>
      <c r="C297" s="61"/>
      <c r="D297" s="89"/>
      <c r="E297" s="90"/>
      <c r="F297" s="91"/>
      <c r="G297" s="80">
        <f>G279-G301</f>
        <v>0</v>
      </c>
      <c r="H297" s="80">
        <f t="shared" ref="H297:I298" si="35">H279-H301</f>
        <v>0</v>
      </c>
      <c r="I297" s="80">
        <f t="shared" si="35"/>
        <v>0</v>
      </c>
    </row>
    <row r="298" spans="1:9" ht="27.75" customHeight="1" x14ac:dyDescent="0.2">
      <c r="D298" s="92"/>
      <c r="E298" s="63"/>
      <c r="F298" s="64"/>
      <c r="G298" s="80">
        <f>G280-G302</f>
        <v>0</v>
      </c>
      <c r="H298" s="80">
        <f t="shared" si="35"/>
        <v>0</v>
      </c>
      <c r="I298" s="80">
        <f t="shared" si="35"/>
        <v>0</v>
      </c>
    </row>
    <row r="299" spans="1:9" s="25" customFormat="1" ht="27.75" customHeight="1" x14ac:dyDescent="0.2">
      <c r="A299" s="128" t="s">
        <v>6</v>
      </c>
      <c r="B299" s="128" t="s">
        <v>7</v>
      </c>
      <c r="C299" s="128" t="s">
        <v>8</v>
      </c>
      <c r="D299" s="129" t="s">
        <v>9</v>
      </c>
      <c r="E299" s="130" t="s">
        <v>10</v>
      </c>
      <c r="F299" s="116" t="s">
        <v>11</v>
      </c>
      <c r="G299" s="118" t="s">
        <v>12</v>
      </c>
      <c r="H299" s="119" t="s">
        <v>13</v>
      </c>
      <c r="I299" s="120"/>
    </row>
    <row r="300" spans="1:9" s="25" customFormat="1" ht="27.75" customHeight="1" x14ac:dyDescent="0.2">
      <c r="A300" s="128"/>
      <c r="B300" s="128"/>
      <c r="C300" s="128"/>
      <c r="D300" s="129"/>
      <c r="E300" s="131"/>
      <c r="F300" s="117"/>
      <c r="G300" s="118"/>
      <c r="H300" s="24" t="s">
        <v>14</v>
      </c>
      <c r="I300" s="24" t="s">
        <v>15</v>
      </c>
    </row>
    <row r="301" spans="1:9" ht="27.75" customHeight="1" x14ac:dyDescent="0.2">
      <c r="A301" s="147"/>
      <c r="B301" s="114"/>
      <c r="C301" s="114"/>
      <c r="D301" s="113" t="s">
        <v>248</v>
      </c>
      <c r="E301" s="147" t="s">
        <v>249</v>
      </c>
      <c r="F301" s="75" t="s">
        <v>19</v>
      </c>
      <c r="G301" s="39">
        <f>SUM(H301:I301)</f>
        <v>151000000</v>
      </c>
      <c r="H301" s="34">
        <f t="shared" ref="H301:I302" si="36">H303</f>
        <v>135900000</v>
      </c>
      <c r="I301" s="34">
        <f t="shared" si="36"/>
        <v>15100000</v>
      </c>
    </row>
    <row r="302" spans="1:9" ht="27.75" customHeight="1" x14ac:dyDescent="0.2">
      <c r="A302" s="148"/>
      <c r="B302" s="115"/>
      <c r="C302" s="115"/>
      <c r="D302" s="113"/>
      <c r="E302" s="148"/>
      <c r="F302" s="75" t="s">
        <v>20</v>
      </c>
      <c r="G302" s="39">
        <f>SUM(H302:I302)</f>
        <v>151000000</v>
      </c>
      <c r="H302" s="34">
        <f t="shared" si="36"/>
        <v>135900000</v>
      </c>
      <c r="I302" s="34">
        <f t="shared" si="36"/>
        <v>15100000</v>
      </c>
    </row>
    <row r="303" spans="1:9" ht="27.75" customHeight="1" x14ac:dyDescent="0.2">
      <c r="A303" s="145"/>
      <c r="B303" s="114">
        <v>50</v>
      </c>
      <c r="C303" s="111" t="s">
        <v>240</v>
      </c>
      <c r="D303" s="113" t="s">
        <v>257</v>
      </c>
      <c r="E303" s="114"/>
      <c r="F303" s="75" t="s">
        <v>19</v>
      </c>
      <c r="G303" s="39">
        <f>SUM(H303:I303)</f>
        <v>151000000</v>
      </c>
      <c r="H303" s="40">
        <v>135900000</v>
      </c>
      <c r="I303" s="40">
        <v>15100000</v>
      </c>
    </row>
    <row r="304" spans="1:9" ht="27.75" customHeight="1" x14ac:dyDescent="0.2">
      <c r="A304" s="146"/>
      <c r="B304" s="115"/>
      <c r="C304" s="112"/>
      <c r="D304" s="113"/>
      <c r="E304" s="115"/>
      <c r="F304" s="75" t="s">
        <v>20</v>
      </c>
      <c r="G304" s="39">
        <f>SUM(H304:I304)</f>
        <v>151000000</v>
      </c>
      <c r="H304" s="42">
        <v>135900000</v>
      </c>
      <c r="I304" s="42">
        <v>15100000</v>
      </c>
    </row>
    <row r="305" spans="1:9" ht="22.5" customHeight="1" x14ac:dyDescent="0.2">
      <c r="D305" s="92"/>
      <c r="E305" s="63"/>
      <c r="F305" s="64"/>
      <c r="G305" s="79"/>
      <c r="H305" s="80"/>
      <c r="I305" s="80"/>
    </row>
    <row r="306" spans="1:9" ht="18.75" customHeight="1" x14ac:dyDescent="0.2">
      <c r="D306" s="77"/>
      <c r="E306" s="78"/>
      <c r="F306" s="81"/>
      <c r="G306" s="79"/>
      <c r="H306" s="80"/>
      <c r="I306" s="80"/>
    </row>
    <row r="307" spans="1:9" s="25" customFormat="1" ht="27.75" customHeight="1" x14ac:dyDescent="0.2">
      <c r="A307" s="128" t="s">
        <v>6</v>
      </c>
      <c r="B307" s="128" t="s">
        <v>7</v>
      </c>
      <c r="C307" s="128" t="s">
        <v>8</v>
      </c>
      <c r="D307" s="129" t="s">
        <v>9</v>
      </c>
      <c r="E307" s="130" t="s">
        <v>10</v>
      </c>
      <c r="F307" s="116" t="s">
        <v>11</v>
      </c>
      <c r="G307" s="118" t="s">
        <v>12</v>
      </c>
      <c r="H307" s="119" t="s">
        <v>13</v>
      </c>
      <c r="I307" s="120"/>
    </row>
    <row r="308" spans="1:9" s="25" customFormat="1" ht="27.75" customHeight="1" x14ac:dyDescent="0.2">
      <c r="A308" s="128"/>
      <c r="B308" s="128"/>
      <c r="C308" s="128"/>
      <c r="D308" s="129"/>
      <c r="E308" s="131"/>
      <c r="F308" s="117"/>
      <c r="G308" s="118"/>
      <c r="H308" s="24" t="s">
        <v>14</v>
      </c>
      <c r="I308" s="24" t="s">
        <v>15</v>
      </c>
    </row>
    <row r="309" spans="1:9" ht="27.75" customHeight="1" x14ac:dyDescent="0.2">
      <c r="D309" s="93" t="s">
        <v>258</v>
      </c>
      <c r="E309" s="94"/>
      <c r="F309" s="26"/>
      <c r="G309" s="95"/>
      <c r="H309" s="95"/>
      <c r="I309" s="95"/>
    </row>
    <row r="310" spans="1:9" s="60" customFormat="1" ht="27.75" customHeight="1" x14ac:dyDescent="0.2">
      <c r="A310" s="138"/>
      <c r="B310" s="140"/>
      <c r="C310" s="141"/>
      <c r="D310" s="144" t="s">
        <v>22</v>
      </c>
      <c r="E310" s="138" t="s">
        <v>259</v>
      </c>
      <c r="F310" s="86" t="s">
        <v>19</v>
      </c>
      <c r="G310" s="43">
        <f t="shared" ref="G310:G327" si="37">SUM(H310:I310)</f>
        <v>15150000</v>
      </c>
      <c r="H310" s="34">
        <f t="shared" ref="H310:I311" si="38">H312</f>
        <v>15075000</v>
      </c>
      <c r="I310" s="34">
        <f t="shared" si="38"/>
        <v>75000</v>
      </c>
    </row>
    <row r="311" spans="1:9" s="60" customFormat="1" ht="27.75" customHeight="1" x14ac:dyDescent="0.2">
      <c r="A311" s="139"/>
      <c r="B311" s="142"/>
      <c r="C311" s="143"/>
      <c r="D311" s="144"/>
      <c r="E311" s="139"/>
      <c r="F311" s="86" t="s">
        <v>20</v>
      </c>
      <c r="G311" s="43">
        <f t="shared" si="37"/>
        <v>15150000</v>
      </c>
      <c r="H311" s="34">
        <f t="shared" si="38"/>
        <v>15075000</v>
      </c>
      <c r="I311" s="34">
        <f t="shared" si="38"/>
        <v>75000</v>
      </c>
    </row>
    <row r="312" spans="1:9" s="60" customFormat="1" ht="27.75" customHeight="1" x14ac:dyDescent="0.25">
      <c r="A312" s="96"/>
      <c r="B312" s="97"/>
      <c r="C312" s="97"/>
      <c r="D312" s="132" t="s">
        <v>250</v>
      </c>
      <c r="E312" s="134" t="s">
        <v>25</v>
      </c>
      <c r="F312" s="86" t="s">
        <v>19</v>
      </c>
      <c r="G312" s="98">
        <f t="shared" si="37"/>
        <v>15150000</v>
      </c>
      <c r="H312" s="98">
        <f>H314+H320</f>
        <v>15075000</v>
      </c>
      <c r="I312" s="98">
        <f>I314+I320</f>
        <v>75000</v>
      </c>
    </row>
    <row r="313" spans="1:9" s="60" customFormat="1" ht="27.75" customHeight="1" x14ac:dyDescent="0.25">
      <c r="A313" s="99"/>
      <c r="B313" s="97"/>
      <c r="C313" s="97"/>
      <c r="D313" s="133"/>
      <c r="E313" s="135"/>
      <c r="F313" s="86" t="s">
        <v>20</v>
      </c>
      <c r="G313" s="98">
        <f t="shared" si="37"/>
        <v>15150000</v>
      </c>
      <c r="H313" s="98">
        <f>H315+H321</f>
        <v>15075000</v>
      </c>
      <c r="I313" s="98">
        <f>I315+I321</f>
        <v>75000</v>
      </c>
    </row>
    <row r="314" spans="1:9" s="102" customFormat="1" ht="27.75" customHeight="1" x14ac:dyDescent="0.25">
      <c r="A314" s="100"/>
      <c r="B314" s="100"/>
      <c r="C314" s="100"/>
      <c r="D314" s="124" t="s">
        <v>260</v>
      </c>
      <c r="E314" s="136">
        <v>51</v>
      </c>
      <c r="F314" s="75" t="s">
        <v>19</v>
      </c>
      <c r="G314" s="101">
        <f t="shared" si="37"/>
        <v>15000000</v>
      </c>
      <c r="H314" s="38">
        <f t="shared" ref="H314:I315" si="39">H316</f>
        <v>14926000</v>
      </c>
      <c r="I314" s="38">
        <f t="shared" si="39"/>
        <v>74000</v>
      </c>
    </row>
    <row r="315" spans="1:9" s="102" customFormat="1" ht="27.75" customHeight="1" x14ac:dyDescent="0.25">
      <c r="A315" s="100"/>
      <c r="B315" s="100"/>
      <c r="C315" s="100"/>
      <c r="D315" s="125"/>
      <c r="E315" s="137"/>
      <c r="F315" s="75" t="s">
        <v>20</v>
      </c>
      <c r="G315" s="101">
        <f t="shared" si="37"/>
        <v>15000000</v>
      </c>
      <c r="H315" s="38">
        <f t="shared" si="39"/>
        <v>14926000</v>
      </c>
      <c r="I315" s="38">
        <f t="shared" si="39"/>
        <v>74000</v>
      </c>
    </row>
    <row r="316" spans="1:9" ht="27.75" customHeight="1" x14ac:dyDescent="0.2">
      <c r="A316" s="29"/>
      <c r="B316" s="29"/>
      <c r="C316" s="29"/>
      <c r="D316" s="124" t="s">
        <v>145</v>
      </c>
      <c r="E316" s="126" t="s">
        <v>261</v>
      </c>
      <c r="F316" s="75" t="s">
        <v>19</v>
      </c>
      <c r="G316" s="39">
        <f t="shared" si="37"/>
        <v>15000000</v>
      </c>
      <c r="H316" s="40">
        <f>H318</f>
        <v>14926000</v>
      </c>
      <c r="I316" s="40">
        <f>I318</f>
        <v>74000</v>
      </c>
    </row>
    <row r="317" spans="1:9" ht="27.75" customHeight="1" x14ac:dyDescent="0.2">
      <c r="A317" s="29"/>
      <c r="B317" s="29"/>
      <c r="C317" s="29"/>
      <c r="D317" s="125"/>
      <c r="E317" s="127"/>
      <c r="F317" s="75" t="s">
        <v>20</v>
      </c>
      <c r="G317" s="39">
        <f t="shared" si="37"/>
        <v>15000000</v>
      </c>
      <c r="H317" s="42">
        <f>H319</f>
        <v>14926000</v>
      </c>
      <c r="I317" s="42">
        <f>I319</f>
        <v>74000</v>
      </c>
    </row>
    <row r="318" spans="1:9" ht="27.75" customHeight="1" x14ac:dyDescent="0.2">
      <c r="A318" s="29"/>
      <c r="B318" s="29"/>
      <c r="C318" s="29"/>
      <c r="D318" s="124" t="s">
        <v>262</v>
      </c>
      <c r="E318" s="126" t="s">
        <v>263</v>
      </c>
      <c r="F318" s="75" t="s">
        <v>19</v>
      </c>
      <c r="G318" s="39">
        <f t="shared" si="37"/>
        <v>15000000</v>
      </c>
      <c r="H318" s="40">
        <v>14926000</v>
      </c>
      <c r="I318" s="40">
        <v>74000</v>
      </c>
    </row>
    <row r="319" spans="1:9" ht="27.75" customHeight="1" x14ac:dyDescent="0.2">
      <c r="A319" s="29"/>
      <c r="B319" s="29"/>
      <c r="C319" s="29"/>
      <c r="D319" s="125"/>
      <c r="E319" s="127"/>
      <c r="F319" s="75" t="s">
        <v>20</v>
      </c>
      <c r="G319" s="39">
        <f t="shared" si="37"/>
        <v>15000000</v>
      </c>
      <c r="H319" s="42">
        <v>14926000</v>
      </c>
      <c r="I319" s="42">
        <v>74000</v>
      </c>
    </row>
    <row r="320" spans="1:9" s="51" customFormat="1" ht="27.75" customHeight="1" x14ac:dyDescent="0.25">
      <c r="A320" s="49"/>
      <c r="B320" s="49"/>
      <c r="C320" s="49"/>
      <c r="D320" s="124" t="s">
        <v>264</v>
      </c>
      <c r="E320" s="126">
        <v>57</v>
      </c>
      <c r="F320" s="75" t="s">
        <v>19</v>
      </c>
      <c r="G320" s="43">
        <f t="shared" si="37"/>
        <v>150000</v>
      </c>
      <c r="H320" s="103">
        <f t="shared" ref="H320:I321" si="40">H322+H324</f>
        <v>149000</v>
      </c>
      <c r="I320" s="103">
        <f t="shared" si="40"/>
        <v>1000</v>
      </c>
    </row>
    <row r="321" spans="1:9" s="51" customFormat="1" ht="27.75" customHeight="1" x14ac:dyDescent="0.25">
      <c r="A321" s="49"/>
      <c r="B321" s="49"/>
      <c r="C321" s="49"/>
      <c r="D321" s="125"/>
      <c r="E321" s="127"/>
      <c r="F321" s="75" t="s">
        <v>20</v>
      </c>
      <c r="G321" s="43">
        <f t="shared" si="37"/>
        <v>150000</v>
      </c>
      <c r="H321" s="42">
        <f t="shared" si="40"/>
        <v>149000</v>
      </c>
      <c r="I321" s="42">
        <f t="shared" si="40"/>
        <v>1000</v>
      </c>
    </row>
    <row r="322" spans="1:9" ht="27.75" customHeight="1" x14ac:dyDescent="0.2">
      <c r="A322" s="29"/>
      <c r="B322" s="29"/>
      <c r="C322" s="29"/>
      <c r="D322" s="124" t="s">
        <v>265</v>
      </c>
      <c r="E322" s="126" t="s">
        <v>266</v>
      </c>
      <c r="F322" s="75" t="s">
        <v>19</v>
      </c>
      <c r="G322" s="39">
        <f t="shared" si="37"/>
        <v>13000</v>
      </c>
      <c r="H322" s="40">
        <v>12000</v>
      </c>
      <c r="I322" s="40">
        <v>1000</v>
      </c>
    </row>
    <row r="323" spans="1:9" ht="27.75" customHeight="1" x14ac:dyDescent="0.2">
      <c r="A323" s="29"/>
      <c r="B323" s="29"/>
      <c r="C323" s="29"/>
      <c r="D323" s="125"/>
      <c r="E323" s="127"/>
      <c r="F323" s="75" t="s">
        <v>20</v>
      </c>
      <c r="G323" s="39">
        <f t="shared" si="37"/>
        <v>13000</v>
      </c>
      <c r="H323" s="42">
        <v>12000</v>
      </c>
      <c r="I323" s="42">
        <v>1000</v>
      </c>
    </row>
    <row r="324" spans="1:9" ht="27.75" customHeight="1" x14ac:dyDescent="0.2">
      <c r="A324" s="29"/>
      <c r="B324" s="29"/>
      <c r="C324" s="29"/>
      <c r="D324" s="124" t="s">
        <v>267</v>
      </c>
      <c r="E324" s="126" t="s">
        <v>268</v>
      </c>
      <c r="F324" s="75" t="s">
        <v>19</v>
      </c>
      <c r="G324" s="39">
        <f t="shared" si="37"/>
        <v>137000</v>
      </c>
      <c r="H324" s="103">
        <f t="shared" ref="H324:I325" si="41">H326</f>
        <v>137000</v>
      </c>
      <c r="I324" s="103">
        <f t="shared" si="41"/>
        <v>0</v>
      </c>
    </row>
    <row r="325" spans="1:9" ht="27.75" customHeight="1" x14ac:dyDescent="0.2">
      <c r="A325" s="29"/>
      <c r="B325" s="29"/>
      <c r="C325" s="29"/>
      <c r="D325" s="125"/>
      <c r="E325" s="127"/>
      <c r="F325" s="75" t="s">
        <v>20</v>
      </c>
      <c r="G325" s="39">
        <f t="shared" si="37"/>
        <v>137000</v>
      </c>
      <c r="H325" s="42">
        <f t="shared" si="41"/>
        <v>137000</v>
      </c>
      <c r="I325" s="42">
        <f t="shared" si="41"/>
        <v>0</v>
      </c>
    </row>
    <row r="326" spans="1:9" ht="27.75" customHeight="1" x14ac:dyDescent="0.2">
      <c r="A326" s="29"/>
      <c r="B326" s="29"/>
      <c r="C326" s="29"/>
      <c r="D326" s="124" t="s">
        <v>269</v>
      </c>
      <c r="E326" s="126" t="s">
        <v>270</v>
      </c>
      <c r="F326" s="75" t="s">
        <v>19</v>
      </c>
      <c r="G326" s="39">
        <f t="shared" si="37"/>
        <v>137000</v>
      </c>
      <c r="H326" s="40">
        <v>137000</v>
      </c>
      <c r="I326" s="40">
        <v>0</v>
      </c>
    </row>
    <row r="327" spans="1:9" ht="27.75" customHeight="1" x14ac:dyDescent="0.2">
      <c r="A327" s="29"/>
      <c r="B327" s="29"/>
      <c r="C327" s="29"/>
      <c r="D327" s="125"/>
      <c r="E327" s="127"/>
      <c r="F327" s="75" t="s">
        <v>20</v>
      </c>
      <c r="G327" s="39">
        <f t="shared" si="37"/>
        <v>137000</v>
      </c>
      <c r="H327" s="42">
        <v>137000</v>
      </c>
      <c r="I327" s="42">
        <v>0</v>
      </c>
    </row>
    <row r="328" spans="1:9" ht="21.75" customHeight="1" x14ac:dyDescent="0.2">
      <c r="A328" s="61"/>
      <c r="B328" s="61"/>
      <c r="C328" s="61"/>
      <c r="D328" s="92"/>
      <c r="E328" s="63"/>
      <c r="F328" s="64"/>
      <c r="G328" s="80">
        <f>G310-G332</f>
        <v>0</v>
      </c>
      <c r="H328" s="80">
        <f t="shared" ref="H328:I329" si="42">H310-H332</f>
        <v>0</v>
      </c>
      <c r="I328" s="80">
        <f t="shared" si="42"/>
        <v>0</v>
      </c>
    </row>
    <row r="329" spans="1:9" ht="21.75" customHeight="1" x14ac:dyDescent="0.2">
      <c r="D329" s="104"/>
      <c r="E329" s="105"/>
      <c r="F329" s="81"/>
      <c r="G329" s="80">
        <f>G311-G333</f>
        <v>0</v>
      </c>
      <c r="H329" s="80">
        <f t="shared" si="42"/>
        <v>0</v>
      </c>
      <c r="I329" s="80">
        <f t="shared" si="42"/>
        <v>0</v>
      </c>
    </row>
    <row r="330" spans="1:9" s="25" customFormat="1" ht="27.75" customHeight="1" x14ac:dyDescent="0.2">
      <c r="A330" s="128" t="s">
        <v>6</v>
      </c>
      <c r="B330" s="128" t="s">
        <v>7</v>
      </c>
      <c r="C330" s="128" t="s">
        <v>8</v>
      </c>
      <c r="D330" s="129" t="s">
        <v>9</v>
      </c>
      <c r="E330" s="130" t="s">
        <v>10</v>
      </c>
      <c r="F330" s="116" t="s">
        <v>11</v>
      </c>
      <c r="G330" s="118" t="s">
        <v>12</v>
      </c>
      <c r="H330" s="119" t="s">
        <v>13</v>
      </c>
      <c r="I330" s="120"/>
    </row>
    <row r="331" spans="1:9" s="25" customFormat="1" ht="27.75" customHeight="1" x14ac:dyDescent="0.2">
      <c r="A331" s="128"/>
      <c r="B331" s="128"/>
      <c r="C331" s="128"/>
      <c r="D331" s="129"/>
      <c r="E331" s="131"/>
      <c r="F331" s="117"/>
      <c r="G331" s="118"/>
      <c r="H331" s="24" t="s">
        <v>14</v>
      </c>
      <c r="I331" s="24" t="s">
        <v>15</v>
      </c>
    </row>
    <row r="332" spans="1:9" s="70" customFormat="1" ht="27.75" customHeight="1" x14ac:dyDescent="0.2">
      <c r="A332" s="121"/>
      <c r="B332" s="106"/>
      <c r="C332" s="106"/>
      <c r="D332" s="123" t="s">
        <v>258</v>
      </c>
      <c r="E332" s="121" t="s">
        <v>271</v>
      </c>
      <c r="F332" s="107" t="s">
        <v>19</v>
      </c>
      <c r="G332" s="43">
        <f t="shared" ref="G332:G343" si="43">SUM(H332:I332)</f>
        <v>15150000</v>
      </c>
      <c r="H332" s="34">
        <f t="shared" ref="H332:I333" si="44">H334+H336+H338+H340</f>
        <v>15075000</v>
      </c>
      <c r="I332" s="34">
        <f t="shared" si="44"/>
        <v>75000</v>
      </c>
    </row>
    <row r="333" spans="1:9" s="70" customFormat="1" ht="27.75" customHeight="1" x14ac:dyDescent="0.2">
      <c r="A333" s="122"/>
      <c r="B333" s="106"/>
      <c r="C333" s="106"/>
      <c r="D333" s="123"/>
      <c r="E333" s="122"/>
      <c r="F333" s="107" t="s">
        <v>20</v>
      </c>
      <c r="G333" s="43">
        <f t="shared" si="43"/>
        <v>15150000</v>
      </c>
      <c r="H333" s="34">
        <f t="shared" si="44"/>
        <v>15075000</v>
      </c>
      <c r="I333" s="34">
        <f t="shared" si="44"/>
        <v>75000</v>
      </c>
    </row>
    <row r="334" spans="1:9" ht="27.75" customHeight="1" x14ac:dyDescent="0.2">
      <c r="A334" s="108"/>
      <c r="B334" s="111" t="s">
        <v>272</v>
      </c>
      <c r="C334" s="111"/>
      <c r="D334" s="113" t="s">
        <v>273</v>
      </c>
      <c r="E334" s="114"/>
      <c r="F334" s="75" t="s">
        <v>19</v>
      </c>
      <c r="G334" s="39">
        <f t="shared" si="43"/>
        <v>13000</v>
      </c>
      <c r="H334" s="40">
        <v>12000</v>
      </c>
      <c r="I334" s="40">
        <v>1000</v>
      </c>
    </row>
    <row r="335" spans="1:9" ht="27.75" customHeight="1" x14ac:dyDescent="0.2">
      <c r="A335" s="108"/>
      <c r="B335" s="112"/>
      <c r="C335" s="112"/>
      <c r="D335" s="113"/>
      <c r="E335" s="115"/>
      <c r="F335" s="75" t="s">
        <v>20</v>
      </c>
      <c r="G335" s="39">
        <f t="shared" si="43"/>
        <v>13000</v>
      </c>
      <c r="H335" s="42">
        <v>12000</v>
      </c>
      <c r="I335" s="42">
        <v>1000</v>
      </c>
    </row>
    <row r="336" spans="1:9" ht="27.75" customHeight="1" x14ac:dyDescent="0.2">
      <c r="A336" s="108"/>
      <c r="B336" s="111" t="s">
        <v>242</v>
      </c>
      <c r="C336" s="111"/>
      <c r="D336" s="113" t="s">
        <v>274</v>
      </c>
      <c r="E336" s="114"/>
      <c r="F336" s="75" t="s">
        <v>19</v>
      </c>
      <c r="G336" s="39">
        <f t="shared" si="43"/>
        <v>14404000</v>
      </c>
      <c r="H336" s="40">
        <v>14404000</v>
      </c>
      <c r="I336" s="40">
        <v>0</v>
      </c>
    </row>
    <row r="337" spans="1:9" ht="27.75" customHeight="1" x14ac:dyDescent="0.2">
      <c r="A337" s="108"/>
      <c r="B337" s="112"/>
      <c r="C337" s="112"/>
      <c r="D337" s="113"/>
      <c r="E337" s="115"/>
      <c r="F337" s="75" t="s">
        <v>20</v>
      </c>
      <c r="G337" s="39">
        <f t="shared" si="43"/>
        <v>14404000</v>
      </c>
      <c r="H337" s="42">
        <v>14404000</v>
      </c>
      <c r="I337" s="42">
        <v>0</v>
      </c>
    </row>
    <row r="338" spans="1:9" ht="27.75" customHeight="1" x14ac:dyDescent="0.2">
      <c r="A338" s="108"/>
      <c r="B338" s="111" t="s">
        <v>275</v>
      </c>
      <c r="C338" s="111"/>
      <c r="D338" s="113" t="s">
        <v>276</v>
      </c>
      <c r="E338" s="114"/>
      <c r="F338" s="75" t="s">
        <v>19</v>
      </c>
      <c r="G338" s="39">
        <f t="shared" si="43"/>
        <v>425000</v>
      </c>
      <c r="H338" s="40">
        <v>382000</v>
      </c>
      <c r="I338" s="40">
        <v>43000</v>
      </c>
    </row>
    <row r="339" spans="1:9" ht="27.75" customHeight="1" x14ac:dyDescent="0.2">
      <c r="A339" s="108"/>
      <c r="B339" s="112"/>
      <c r="C339" s="112"/>
      <c r="D339" s="113"/>
      <c r="E339" s="115"/>
      <c r="F339" s="75" t="s">
        <v>20</v>
      </c>
      <c r="G339" s="39">
        <f t="shared" si="43"/>
        <v>425000</v>
      </c>
      <c r="H339" s="42">
        <v>382000</v>
      </c>
      <c r="I339" s="42">
        <v>43000</v>
      </c>
    </row>
    <row r="340" spans="1:9" ht="27.75" customHeight="1" x14ac:dyDescent="0.2">
      <c r="A340" s="108"/>
      <c r="B340" s="111" t="s">
        <v>246</v>
      </c>
      <c r="C340" s="111"/>
      <c r="D340" s="113" t="s">
        <v>277</v>
      </c>
      <c r="E340" s="114"/>
      <c r="F340" s="75" t="s">
        <v>19</v>
      </c>
      <c r="G340" s="39">
        <f t="shared" si="43"/>
        <v>308000</v>
      </c>
      <c r="H340" s="40">
        <v>277000</v>
      </c>
      <c r="I340" s="40">
        <v>31000</v>
      </c>
    </row>
    <row r="341" spans="1:9" ht="27.75" customHeight="1" x14ac:dyDescent="0.2">
      <c r="A341" s="108"/>
      <c r="B341" s="112"/>
      <c r="C341" s="112"/>
      <c r="D341" s="113"/>
      <c r="E341" s="115"/>
      <c r="F341" s="75" t="s">
        <v>20</v>
      </c>
      <c r="G341" s="39">
        <f t="shared" si="43"/>
        <v>308000</v>
      </c>
      <c r="H341" s="42">
        <v>277000</v>
      </c>
      <c r="I341" s="42">
        <v>31000</v>
      </c>
    </row>
    <row r="342" spans="1:9" ht="27.75" customHeight="1" x14ac:dyDescent="0.2">
      <c r="A342" s="108"/>
      <c r="B342" s="111"/>
      <c r="C342" s="111" t="s">
        <v>246</v>
      </c>
      <c r="D342" s="113" t="s">
        <v>278</v>
      </c>
      <c r="E342" s="114"/>
      <c r="F342" s="75" t="s">
        <v>19</v>
      </c>
      <c r="G342" s="39">
        <f t="shared" si="43"/>
        <v>308000</v>
      </c>
      <c r="H342" s="40">
        <v>277000</v>
      </c>
      <c r="I342" s="40">
        <v>31000</v>
      </c>
    </row>
    <row r="343" spans="1:9" ht="27.75" customHeight="1" x14ac:dyDescent="0.2">
      <c r="A343" s="108"/>
      <c r="B343" s="112"/>
      <c r="C343" s="112"/>
      <c r="D343" s="113"/>
      <c r="E343" s="115"/>
      <c r="F343" s="75" t="s">
        <v>20</v>
      </c>
      <c r="G343" s="39">
        <f t="shared" si="43"/>
        <v>308000</v>
      </c>
      <c r="H343" s="42">
        <v>277000</v>
      </c>
      <c r="I343" s="42">
        <v>31000</v>
      </c>
    </row>
    <row r="344" spans="1:9" ht="27.75" customHeight="1" x14ac:dyDescent="0.2">
      <c r="D344" s="25"/>
      <c r="E344" s="110"/>
      <c r="H344" s="109"/>
      <c r="I344" s="109"/>
    </row>
    <row r="345" spans="1:9" ht="27.75" customHeight="1" x14ac:dyDescent="0.2">
      <c r="D345" s="25"/>
      <c r="E345" s="110"/>
      <c r="H345" s="109"/>
      <c r="I345" s="109"/>
    </row>
    <row r="346" spans="1:9" ht="27.75" customHeight="1" x14ac:dyDescent="0.2">
      <c r="H346" s="109"/>
      <c r="I346" s="109"/>
    </row>
    <row r="347" spans="1:9" ht="33" customHeight="1" x14ac:dyDescent="0.2">
      <c r="H347" s="109"/>
      <c r="I347" s="109"/>
    </row>
    <row r="348" spans="1:9" ht="33" customHeight="1" x14ac:dyDescent="0.2"/>
    <row r="349" spans="1:9" ht="33" customHeight="1" x14ac:dyDescent="0.2"/>
    <row r="350" spans="1:9" ht="33" customHeight="1" x14ac:dyDescent="0.2"/>
    <row r="351" spans="1:9" ht="33" customHeight="1" x14ac:dyDescent="0.2"/>
    <row r="352" spans="1:9" ht="33" customHeight="1" x14ac:dyDescent="0.2"/>
    <row r="353" spans="4:9" ht="33" customHeight="1" x14ac:dyDescent="0.2"/>
    <row r="354" spans="4:9" ht="33" customHeight="1" x14ac:dyDescent="0.2"/>
    <row r="355" spans="4:9" ht="33" customHeight="1" x14ac:dyDescent="0.2"/>
    <row r="356" spans="4:9" ht="33" customHeight="1" x14ac:dyDescent="0.2"/>
    <row r="357" spans="4:9" s="17" customFormat="1" ht="33" customHeight="1" x14ac:dyDescent="0.2">
      <c r="D357" s="18"/>
      <c r="E357" s="13"/>
      <c r="F357" s="2"/>
      <c r="G357" s="14"/>
      <c r="H357" s="15"/>
      <c r="I357" s="15"/>
    </row>
    <row r="358" spans="4:9" s="17" customFormat="1" ht="33" customHeight="1" x14ac:dyDescent="0.2">
      <c r="D358" s="18"/>
      <c r="E358" s="13"/>
      <c r="F358" s="2"/>
      <c r="G358" s="14"/>
      <c r="H358" s="15"/>
      <c r="I358" s="15"/>
    </row>
    <row r="359" spans="4:9" s="17" customFormat="1" ht="33" customHeight="1" x14ac:dyDescent="0.2">
      <c r="D359" s="18"/>
      <c r="E359" s="13"/>
      <c r="F359" s="2"/>
      <c r="G359" s="14"/>
      <c r="H359" s="15"/>
      <c r="I359" s="15"/>
    </row>
    <row r="360" spans="4:9" s="17" customFormat="1" ht="21.2" customHeight="1" x14ac:dyDescent="0.2">
      <c r="D360" s="18"/>
      <c r="E360" s="13"/>
      <c r="F360" s="2"/>
      <c r="G360" s="14"/>
      <c r="H360" s="15"/>
      <c r="I360" s="15"/>
    </row>
    <row r="361" spans="4:9" s="17" customFormat="1" ht="21.2" customHeight="1" x14ac:dyDescent="0.2">
      <c r="D361" s="18"/>
      <c r="E361" s="13"/>
      <c r="F361" s="2"/>
      <c r="G361" s="14"/>
      <c r="H361" s="15"/>
      <c r="I361" s="15"/>
    </row>
    <row r="362" spans="4:9" s="17" customFormat="1" ht="21.2" customHeight="1" x14ac:dyDescent="0.2">
      <c r="D362" s="18"/>
      <c r="E362" s="13"/>
      <c r="F362" s="2"/>
      <c r="G362" s="14"/>
      <c r="H362" s="15"/>
      <c r="I362" s="15"/>
    </row>
    <row r="363" spans="4:9" s="17" customFormat="1" ht="21.2" customHeight="1" x14ac:dyDescent="0.2">
      <c r="D363" s="18"/>
      <c r="E363" s="13"/>
      <c r="F363" s="2"/>
      <c r="G363" s="14"/>
      <c r="H363" s="15"/>
      <c r="I363" s="15"/>
    </row>
  </sheetData>
  <mergeCells count="394">
    <mergeCell ref="A1:D1"/>
    <mergeCell ref="B2:D2"/>
    <mergeCell ref="D6:H6"/>
    <mergeCell ref="A7:I7"/>
    <mergeCell ref="A8:I8"/>
    <mergeCell ref="D9:I9"/>
    <mergeCell ref="A14:I14"/>
    <mergeCell ref="A15:A16"/>
    <mergeCell ref="B15:D16"/>
    <mergeCell ref="E15:E16"/>
    <mergeCell ref="B17:E17"/>
    <mergeCell ref="A18:A19"/>
    <mergeCell ref="D18:D19"/>
    <mergeCell ref="E18:E19"/>
    <mergeCell ref="A10:I10"/>
    <mergeCell ref="A12:A13"/>
    <mergeCell ref="B12:B13"/>
    <mergeCell ref="C12:C13"/>
    <mergeCell ref="D12:D13"/>
    <mergeCell ref="E12:E13"/>
    <mergeCell ref="F12:F13"/>
    <mergeCell ref="G12:G13"/>
    <mergeCell ref="H12:I12"/>
    <mergeCell ref="D26:D27"/>
    <mergeCell ref="E26:E27"/>
    <mergeCell ref="D28:D29"/>
    <mergeCell ref="E28:E29"/>
    <mergeCell ref="D30:D31"/>
    <mergeCell ref="E30:E31"/>
    <mergeCell ref="D20:D21"/>
    <mergeCell ref="E20:E21"/>
    <mergeCell ref="D22:D23"/>
    <mergeCell ref="E22:E23"/>
    <mergeCell ref="D24:D25"/>
    <mergeCell ref="E24:E25"/>
    <mergeCell ref="D38:D39"/>
    <mergeCell ref="E38:E39"/>
    <mergeCell ref="D40:D41"/>
    <mergeCell ref="E40:E41"/>
    <mergeCell ref="D42:D43"/>
    <mergeCell ref="E42:E43"/>
    <mergeCell ref="D32:D33"/>
    <mergeCell ref="E32:E33"/>
    <mergeCell ref="D34:D35"/>
    <mergeCell ref="E34:E35"/>
    <mergeCell ref="D36:D37"/>
    <mergeCell ref="E36:E37"/>
    <mergeCell ref="D50:D51"/>
    <mergeCell ref="E50:E51"/>
    <mergeCell ref="D52:D53"/>
    <mergeCell ref="E52:E53"/>
    <mergeCell ref="D54:D55"/>
    <mergeCell ref="E54:E55"/>
    <mergeCell ref="D44:D45"/>
    <mergeCell ref="E44:E45"/>
    <mergeCell ref="D46:D47"/>
    <mergeCell ref="E46:E47"/>
    <mergeCell ref="D48:D49"/>
    <mergeCell ref="E48:E49"/>
    <mergeCell ref="D62:D63"/>
    <mergeCell ref="E62:E63"/>
    <mergeCell ref="D64:D65"/>
    <mergeCell ref="E64:E65"/>
    <mergeCell ref="D66:D67"/>
    <mergeCell ref="E66:E67"/>
    <mergeCell ref="D56:D57"/>
    <mergeCell ref="E56:E57"/>
    <mergeCell ref="D58:D59"/>
    <mergeCell ref="E58:E59"/>
    <mergeCell ref="D60:D61"/>
    <mergeCell ref="E60:E61"/>
    <mergeCell ref="D74:D75"/>
    <mergeCell ref="E74:E75"/>
    <mergeCell ref="D76:D77"/>
    <mergeCell ref="E76:E77"/>
    <mergeCell ref="D78:D79"/>
    <mergeCell ref="E78:E79"/>
    <mergeCell ref="D68:D69"/>
    <mergeCell ref="E68:E69"/>
    <mergeCell ref="D70:D71"/>
    <mergeCell ref="E70:E71"/>
    <mergeCell ref="D72:D73"/>
    <mergeCell ref="E72:E73"/>
    <mergeCell ref="D86:D87"/>
    <mergeCell ref="E86:E87"/>
    <mergeCell ref="D88:D89"/>
    <mergeCell ref="E88:E89"/>
    <mergeCell ref="D90:D91"/>
    <mergeCell ref="E90:E91"/>
    <mergeCell ref="D80:D81"/>
    <mergeCell ref="E80:E81"/>
    <mergeCell ref="D82:D83"/>
    <mergeCell ref="E82:E83"/>
    <mergeCell ref="D84:D85"/>
    <mergeCell ref="E84:E85"/>
    <mergeCell ref="D98:D99"/>
    <mergeCell ref="E98:E99"/>
    <mergeCell ref="D100:D101"/>
    <mergeCell ref="E100:E101"/>
    <mergeCell ref="D102:D103"/>
    <mergeCell ref="E102:E103"/>
    <mergeCell ref="D92:D93"/>
    <mergeCell ref="E92:E93"/>
    <mergeCell ref="D94:D95"/>
    <mergeCell ref="E94:E95"/>
    <mergeCell ref="D96:D97"/>
    <mergeCell ref="E96:E97"/>
    <mergeCell ref="D110:D111"/>
    <mergeCell ref="E110:E111"/>
    <mergeCell ref="D112:D113"/>
    <mergeCell ref="E112:E113"/>
    <mergeCell ref="D114:D115"/>
    <mergeCell ref="E114:E115"/>
    <mergeCell ref="D104:D105"/>
    <mergeCell ref="E104:E105"/>
    <mergeCell ref="D106:D107"/>
    <mergeCell ref="E106:E107"/>
    <mergeCell ref="D108:D109"/>
    <mergeCell ref="E108:E109"/>
    <mergeCell ref="D122:D123"/>
    <mergeCell ref="E122:E123"/>
    <mergeCell ref="D124:D125"/>
    <mergeCell ref="E124:E125"/>
    <mergeCell ref="D126:D127"/>
    <mergeCell ref="E126:E127"/>
    <mergeCell ref="D116:D117"/>
    <mergeCell ref="E116:E117"/>
    <mergeCell ref="D118:D119"/>
    <mergeCell ref="E118:E119"/>
    <mergeCell ref="D120:D121"/>
    <mergeCell ref="E120:E121"/>
    <mergeCell ref="D134:D135"/>
    <mergeCell ref="E134:E135"/>
    <mergeCell ref="D136:D137"/>
    <mergeCell ref="E136:E137"/>
    <mergeCell ref="D138:D139"/>
    <mergeCell ref="E138:E139"/>
    <mergeCell ref="D128:D129"/>
    <mergeCell ref="E128:E129"/>
    <mergeCell ref="D130:D131"/>
    <mergeCell ref="E130:E131"/>
    <mergeCell ref="D132:D133"/>
    <mergeCell ref="E132:E133"/>
    <mergeCell ref="D146:D147"/>
    <mergeCell ref="E146:E147"/>
    <mergeCell ref="D148:D149"/>
    <mergeCell ref="E148:E149"/>
    <mergeCell ref="D150:D151"/>
    <mergeCell ref="E150:E151"/>
    <mergeCell ref="D140:D141"/>
    <mergeCell ref="E140:E141"/>
    <mergeCell ref="D142:D143"/>
    <mergeCell ref="E142:E143"/>
    <mergeCell ref="D144:D145"/>
    <mergeCell ref="E144:E145"/>
    <mergeCell ref="D158:D159"/>
    <mergeCell ref="E158:E159"/>
    <mergeCell ref="D160:D161"/>
    <mergeCell ref="E160:E161"/>
    <mergeCell ref="D162:D163"/>
    <mergeCell ref="E162:E163"/>
    <mergeCell ref="D152:D153"/>
    <mergeCell ref="E152:E153"/>
    <mergeCell ref="D154:D155"/>
    <mergeCell ref="E154:E155"/>
    <mergeCell ref="D156:D157"/>
    <mergeCell ref="E156:E157"/>
    <mergeCell ref="D170:D171"/>
    <mergeCell ref="E170:E171"/>
    <mergeCell ref="D172:D173"/>
    <mergeCell ref="E172:E173"/>
    <mergeCell ref="D174:D175"/>
    <mergeCell ref="E174:E175"/>
    <mergeCell ref="D164:D165"/>
    <mergeCell ref="E164:E165"/>
    <mergeCell ref="D166:D167"/>
    <mergeCell ref="E166:E167"/>
    <mergeCell ref="D168:D169"/>
    <mergeCell ref="E168:E169"/>
    <mergeCell ref="D182:D183"/>
    <mergeCell ref="E182:E183"/>
    <mergeCell ref="D184:D185"/>
    <mergeCell ref="E184:E185"/>
    <mergeCell ref="D186:D187"/>
    <mergeCell ref="E186:E187"/>
    <mergeCell ref="D176:D177"/>
    <mergeCell ref="E176:E177"/>
    <mergeCell ref="D178:D179"/>
    <mergeCell ref="E178:E179"/>
    <mergeCell ref="D180:D181"/>
    <mergeCell ref="E180:E181"/>
    <mergeCell ref="D194:D195"/>
    <mergeCell ref="E194:E195"/>
    <mergeCell ref="D196:D197"/>
    <mergeCell ref="E196:E197"/>
    <mergeCell ref="D198:D199"/>
    <mergeCell ref="E198:E199"/>
    <mergeCell ref="D188:D189"/>
    <mergeCell ref="E188:E189"/>
    <mergeCell ref="D190:D191"/>
    <mergeCell ref="E190:E191"/>
    <mergeCell ref="D192:D193"/>
    <mergeCell ref="E192:E193"/>
    <mergeCell ref="D206:D207"/>
    <mergeCell ref="E206:E207"/>
    <mergeCell ref="D208:D209"/>
    <mergeCell ref="E208:E209"/>
    <mergeCell ref="D210:D211"/>
    <mergeCell ref="E210:E211"/>
    <mergeCell ref="D200:D201"/>
    <mergeCell ref="E200:E201"/>
    <mergeCell ref="D202:D203"/>
    <mergeCell ref="E202:E203"/>
    <mergeCell ref="D204:D205"/>
    <mergeCell ref="E204:E205"/>
    <mergeCell ref="D218:D219"/>
    <mergeCell ref="E218:E219"/>
    <mergeCell ref="D220:D221"/>
    <mergeCell ref="E220:E221"/>
    <mergeCell ref="D222:D223"/>
    <mergeCell ref="E222:E223"/>
    <mergeCell ref="D212:D213"/>
    <mergeCell ref="E212:E213"/>
    <mergeCell ref="D214:D215"/>
    <mergeCell ref="E214:E215"/>
    <mergeCell ref="D216:D217"/>
    <mergeCell ref="E216:E217"/>
    <mergeCell ref="D230:D231"/>
    <mergeCell ref="E230:E231"/>
    <mergeCell ref="D232:D233"/>
    <mergeCell ref="E232:E233"/>
    <mergeCell ref="D234:D235"/>
    <mergeCell ref="E234:E235"/>
    <mergeCell ref="D224:D225"/>
    <mergeCell ref="E224:E225"/>
    <mergeCell ref="D226:D227"/>
    <mergeCell ref="E226:E227"/>
    <mergeCell ref="D228:D229"/>
    <mergeCell ref="E228:E229"/>
    <mergeCell ref="D242:D243"/>
    <mergeCell ref="E242:E243"/>
    <mergeCell ref="D244:D245"/>
    <mergeCell ref="E244:E245"/>
    <mergeCell ref="D246:D247"/>
    <mergeCell ref="E246:E247"/>
    <mergeCell ref="D236:D237"/>
    <mergeCell ref="E236:E237"/>
    <mergeCell ref="D238:D239"/>
    <mergeCell ref="E238:E239"/>
    <mergeCell ref="D240:D241"/>
    <mergeCell ref="E240:E241"/>
    <mergeCell ref="D254:D255"/>
    <mergeCell ref="E254:E255"/>
    <mergeCell ref="D256:D257"/>
    <mergeCell ref="E256:E257"/>
    <mergeCell ref="D258:D259"/>
    <mergeCell ref="E258:E259"/>
    <mergeCell ref="D248:D249"/>
    <mergeCell ref="E248:E249"/>
    <mergeCell ref="D250:D251"/>
    <mergeCell ref="E250:E251"/>
    <mergeCell ref="D252:D253"/>
    <mergeCell ref="E252:E253"/>
    <mergeCell ref="G262:G263"/>
    <mergeCell ref="H262:I262"/>
    <mergeCell ref="A264:A265"/>
    <mergeCell ref="B264:B265"/>
    <mergeCell ref="C264:C265"/>
    <mergeCell ref="D264:D265"/>
    <mergeCell ref="E264:E265"/>
    <mergeCell ref="A262:A263"/>
    <mergeCell ref="B262:B263"/>
    <mergeCell ref="C262:C263"/>
    <mergeCell ref="D262:D263"/>
    <mergeCell ref="E262:E263"/>
    <mergeCell ref="F262:F263"/>
    <mergeCell ref="B270:B271"/>
    <mergeCell ref="C270:C271"/>
    <mergeCell ref="D270:D271"/>
    <mergeCell ref="B272:B273"/>
    <mergeCell ref="C272:C273"/>
    <mergeCell ref="D272:D273"/>
    <mergeCell ref="B266:B267"/>
    <mergeCell ref="C266:C267"/>
    <mergeCell ref="D266:D267"/>
    <mergeCell ref="B268:B269"/>
    <mergeCell ref="C268:C269"/>
    <mergeCell ref="D268:D269"/>
    <mergeCell ref="G276:G277"/>
    <mergeCell ref="H276:I276"/>
    <mergeCell ref="C278:D278"/>
    <mergeCell ref="A279:A280"/>
    <mergeCell ref="B279:C280"/>
    <mergeCell ref="D279:D280"/>
    <mergeCell ref="E279:E280"/>
    <mergeCell ref="A276:A277"/>
    <mergeCell ref="B276:B277"/>
    <mergeCell ref="C276:C277"/>
    <mergeCell ref="D276:D277"/>
    <mergeCell ref="E276:E277"/>
    <mergeCell ref="F276:F277"/>
    <mergeCell ref="D287:D288"/>
    <mergeCell ref="E287:E288"/>
    <mergeCell ref="D289:D290"/>
    <mergeCell ref="E289:E290"/>
    <mergeCell ref="D291:D292"/>
    <mergeCell ref="E291:E292"/>
    <mergeCell ref="D281:D282"/>
    <mergeCell ref="E281:E282"/>
    <mergeCell ref="D283:D284"/>
    <mergeCell ref="E283:E284"/>
    <mergeCell ref="D285:D286"/>
    <mergeCell ref="E285:E286"/>
    <mergeCell ref="F299:F300"/>
    <mergeCell ref="G299:G300"/>
    <mergeCell ref="H299:I299"/>
    <mergeCell ref="A301:A302"/>
    <mergeCell ref="B301:B302"/>
    <mergeCell ref="C301:C302"/>
    <mergeCell ref="D301:D302"/>
    <mergeCell ref="E301:E302"/>
    <mergeCell ref="D293:D294"/>
    <mergeCell ref="E293:E294"/>
    <mergeCell ref="D295:D296"/>
    <mergeCell ref="E295:E296"/>
    <mergeCell ref="A299:A300"/>
    <mergeCell ref="B299:B300"/>
    <mergeCell ref="C299:C300"/>
    <mergeCell ref="D299:D300"/>
    <mergeCell ref="E299:E300"/>
    <mergeCell ref="F307:F308"/>
    <mergeCell ref="G307:G308"/>
    <mergeCell ref="H307:I307"/>
    <mergeCell ref="A310:A311"/>
    <mergeCell ref="B310:C311"/>
    <mergeCell ref="D310:D311"/>
    <mergeCell ref="E310:E311"/>
    <mergeCell ref="A303:A304"/>
    <mergeCell ref="B303:B304"/>
    <mergeCell ref="C303:C304"/>
    <mergeCell ref="D303:D304"/>
    <mergeCell ref="E303:E304"/>
    <mergeCell ref="A307:A308"/>
    <mergeCell ref="B307:B308"/>
    <mergeCell ref="C307:C308"/>
    <mergeCell ref="D307:D308"/>
    <mergeCell ref="E307:E308"/>
    <mergeCell ref="D318:D319"/>
    <mergeCell ref="E318:E319"/>
    <mergeCell ref="D320:D321"/>
    <mergeCell ref="E320:E321"/>
    <mergeCell ref="D322:D323"/>
    <mergeCell ref="E322:E323"/>
    <mergeCell ref="D312:D313"/>
    <mergeCell ref="E312:E313"/>
    <mergeCell ref="D314:D315"/>
    <mergeCell ref="E314:E315"/>
    <mergeCell ref="D316:D317"/>
    <mergeCell ref="E316:E317"/>
    <mergeCell ref="G330:G331"/>
    <mergeCell ref="H330:I330"/>
    <mergeCell ref="A332:A333"/>
    <mergeCell ref="D332:D333"/>
    <mergeCell ref="E332:E333"/>
    <mergeCell ref="D324:D325"/>
    <mergeCell ref="E324:E325"/>
    <mergeCell ref="D326:D327"/>
    <mergeCell ref="E326:E327"/>
    <mergeCell ref="A330:A331"/>
    <mergeCell ref="B330:B331"/>
    <mergeCell ref="C330:C331"/>
    <mergeCell ref="D330:D331"/>
    <mergeCell ref="E330:E331"/>
    <mergeCell ref="B334:B335"/>
    <mergeCell ref="C334:C335"/>
    <mergeCell ref="D334:D335"/>
    <mergeCell ref="E334:E335"/>
    <mergeCell ref="B336:B337"/>
    <mergeCell ref="C336:C337"/>
    <mergeCell ref="D336:D337"/>
    <mergeCell ref="E336:E337"/>
    <mergeCell ref="F330:F331"/>
    <mergeCell ref="B342:B343"/>
    <mergeCell ref="C342:C343"/>
    <mergeCell ref="D342:D343"/>
    <mergeCell ref="E342:E343"/>
    <mergeCell ref="B338:B339"/>
    <mergeCell ref="C338:C339"/>
    <mergeCell ref="D338:D339"/>
    <mergeCell ref="E338:E339"/>
    <mergeCell ref="B340:B341"/>
    <mergeCell ref="C340:C341"/>
    <mergeCell ref="D340:D341"/>
    <mergeCell ref="E340:E341"/>
  </mergeCells>
  <conditionalFormatting sqref="E264 D275:F275 D20 D24 D26 D50 D98 D114 D120 D142 D150 D154 D164 D60:E60 D74:E74 D76:E76 D144 D274:E274 D4:F5 D11:F12 F17 D281 D226 D13 D228 D230 D305:G306 D194 D256 D28 D30 D34 D36 D38 D40 D42 D44 D48 D52 D54 D56 D58 D62 D64 D66 D68 D70 D72 D78 D80 D82 D84 D86 D88 D90 D92 D94 D96 D106 D108 D110 D112 D116 D118 D130 D132 D134 D136 D138 D140 D146 D148 D152 D188 D190 D192 D200 D198 D196 D214 D250 D252 D254 E3:F3 F194:F201 E278:G278 D309:G309 F320:F327 G310:G323 E266:E273 F48:F99 G260:I260 D261:I261 G297:I297 D298:I298 G76:G101 G106:G141 G156:G159 G186:G203 F212:G215 F106:F159 G166:G175 G220:G225 G144:G153 F164:F177 F220:F231 G228:G231 D328:I329 J1:CE1048576 D344:I65682">
    <cfRule type="cellIs" dxfId="763" priority="1274" operator="lessThan">
      <formula>0</formula>
    </cfRule>
  </conditionalFormatting>
  <conditionalFormatting sqref="G1:G5 G278 G11 G274:G275 G305:G306 G15:G17 G309:G323 G297:I298 G328:I329 G76:G101 G106:G141 G156:G159 G186:G203 G212:G215 G166:G175 G220:G225 G144:G153 G228:G231 G260:I261 G344:I65682">
    <cfRule type="cellIs" dxfId="762" priority="1273" stopIfTrue="1" operator="lessThan">
      <formula>0</formula>
    </cfRule>
  </conditionalFormatting>
  <conditionalFormatting sqref="D18 D279:E279 D310 G11 G1:G5 F260 E297:F297 E303 D312 G274:G275 E1:F2 F18:F19">
    <cfRule type="cellIs" dxfId="761" priority="1272" operator="lessThan">
      <formula>0</formula>
    </cfRule>
  </conditionalFormatting>
  <conditionalFormatting sqref="A12:A13">
    <cfRule type="cellIs" dxfId="760" priority="1266" operator="lessThan">
      <formula>0</formula>
    </cfRule>
  </conditionalFormatting>
  <conditionalFormatting sqref="B12:B13">
    <cfRule type="cellIs" dxfId="759" priority="1265" operator="lessThan">
      <formula>0</formula>
    </cfRule>
  </conditionalFormatting>
  <conditionalFormatting sqref="C12:C13">
    <cfRule type="cellIs" dxfId="758" priority="1264" operator="lessThan">
      <formula>0</formula>
    </cfRule>
  </conditionalFormatting>
  <conditionalFormatting sqref="A264:C264 A266:B266 A267:A272">
    <cfRule type="cellIs" dxfId="757" priority="1263" operator="lessThan">
      <formula>0</formula>
    </cfRule>
  </conditionalFormatting>
  <conditionalFormatting sqref="B15">
    <cfRule type="cellIs" dxfId="756" priority="1262" operator="lessThan">
      <formula>0</formula>
    </cfRule>
  </conditionalFormatting>
  <conditionalFormatting sqref="A301:C301 A303:C303">
    <cfRule type="cellIs" dxfId="755" priority="1261" operator="lessThan">
      <formula>0</formula>
    </cfRule>
  </conditionalFormatting>
  <conditionalFormatting sqref="B332:C333 A334:A343">
    <cfRule type="cellIs" dxfId="754" priority="1260" operator="lessThan">
      <formula>0</formula>
    </cfRule>
  </conditionalFormatting>
  <conditionalFormatting sqref="A1:A2">
    <cfRule type="cellIs" dxfId="753" priority="1259" operator="lessThan">
      <formula>0</formula>
    </cfRule>
  </conditionalFormatting>
  <conditionalFormatting sqref="D220 D222 D224">
    <cfRule type="cellIs" dxfId="752" priority="1258" operator="lessThan">
      <formula>0</formula>
    </cfRule>
  </conditionalFormatting>
  <conditionalFormatting sqref="A10">
    <cfRule type="cellIs" dxfId="751" priority="1257" operator="lessThan">
      <formula>0</formula>
    </cfRule>
  </conditionalFormatting>
  <conditionalFormatting sqref="A7">
    <cfRule type="cellIs" dxfId="750" priority="1255" operator="lessThan">
      <formula>0</formula>
    </cfRule>
  </conditionalFormatting>
  <conditionalFormatting sqref="D186">
    <cfRule type="cellIs" dxfId="749" priority="1256" operator="lessThan">
      <formula>0</formula>
    </cfRule>
  </conditionalFormatting>
  <conditionalFormatting sqref="G12:G13">
    <cfRule type="cellIs" dxfId="748" priority="1254" operator="lessThan">
      <formula>0</formula>
    </cfRule>
  </conditionalFormatting>
  <conditionalFormatting sqref="G12:G13">
    <cfRule type="cellIs" dxfId="747" priority="1253" stopIfTrue="1" operator="lessThan">
      <formula>0</formula>
    </cfRule>
  </conditionalFormatting>
  <conditionalFormatting sqref="D22">
    <cfRule type="cellIs" dxfId="746" priority="1252" operator="lessThan">
      <formula>0</formula>
    </cfRule>
  </conditionalFormatting>
  <conditionalFormatting sqref="F15:F16">
    <cfRule type="cellIs" dxfId="745" priority="1251" operator="lessThan">
      <formula>0</formula>
    </cfRule>
  </conditionalFormatting>
  <conditionalFormatting sqref="F20:F21">
    <cfRule type="cellIs" dxfId="744" priority="1250" operator="lessThan">
      <formula>0</formula>
    </cfRule>
  </conditionalFormatting>
  <conditionalFormatting sqref="E44">
    <cfRule type="cellIs" dxfId="743" priority="1238" operator="lessThan">
      <formula>0</formula>
    </cfRule>
  </conditionalFormatting>
  <conditionalFormatting sqref="E84">
    <cfRule type="cellIs" dxfId="742" priority="1219" operator="lessThan">
      <formula>0</formula>
    </cfRule>
  </conditionalFormatting>
  <conditionalFormatting sqref="E20">
    <cfRule type="cellIs" dxfId="741" priority="1249" operator="lessThan">
      <formula>0</formula>
    </cfRule>
  </conditionalFormatting>
  <conditionalFormatting sqref="E22">
    <cfRule type="cellIs" dxfId="740" priority="1248" operator="lessThan">
      <formula>0</formula>
    </cfRule>
  </conditionalFormatting>
  <conditionalFormatting sqref="E24">
    <cfRule type="cellIs" dxfId="739" priority="1247" operator="lessThan">
      <formula>0</formula>
    </cfRule>
  </conditionalFormatting>
  <conditionalFormatting sqref="E26">
    <cfRule type="cellIs" dxfId="738" priority="1246" operator="lessThan">
      <formula>0</formula>
    </cfRule>
  </conditionalFormatting>
  <conditionalFormatting sqref="E28">
    <cfRule type="cellIs" dxfId="737" priority="1245" operator="lessThan">
      <formula>0</formula>
    </cfRule>
  </conditionalFormatting>
  <conditionalFormatting sqref="E30">
    <cfRule type="cellIs" dxfId="736" priority="1244" operator="lessThan">
      <formula>0</formula>
    </cfRule>
  </conditionalFormatting>
  <conditionalFormatting sqref="E34">
    <cfRule type="cellIs" dxfId="735" priority="1243" operator="lessThan">
      <formula>0</formula>
    </cfRule>
  </conditionalFormatting>
  <conditionalFormatting sqref="E36">
    <cfRule type="cellIs" dxfId="734" priority="1242" operator="lessThan">
      <formula>0</formula>
    </cfRule>
  </conditionalFormatting>
  <conditionalFormatting sqref="E38">
    <cfRule type="cellIs" dxfId="733" priority="1241" operator="lessThan">
      <formula>0</formula>
    </cfRule>
  </conditionalFormatting>
  <conditionalFormatting sqref="E40">
    <cfRule type="cellIs" dxfId="732" priority="1240" operator="lessThan">
      <formula>0</formula>
    </cfRule>
  </conditionalFormatting>
  <conditionalFormatting sqref="E42">
    <cfRule type="cellIs" dxfId="731" priority="1239" operator="lessThan">
      <formula>0</formula>
    </cfRule>
  </conditionalFormatting>
  <conditionalFormatting sqref="E118">
    <cfRule type="cellIs" dxfId="730" priority="1204" operator="lessThan">
      <formula>0</formula>
    </cfRule>
  </conditionalFormatting>
  <conditionalFormatting sqref="E48">
    <cfRule type="cellIs" dxfId="729" priority="1237" operator="lessThan">
      <formula>0</formula>
    </cfRule>
  </conditionalFormatting>
  <conditionalFormatting sqref="E52">
    <cfRule type="cellIs" dxfId="728" priority="1236" operator="lessThan">
      <formula>0</formula>
    </cfRule>
  </conditionalFormatting>
  <conditionalFormatting sqref="E54">
    <cfRule type="cellIs" dxfId="727" priority="1235" operator="lessThan">
      <formula>0</formula>
    </cfRule>
  </conditionalFormatting>
  <conditionalFormatting sqref="E56">
    <cfRule type="cellIs" dxfId="726" priority="1234" operator="lessThan">
      <formula>0</formula>
    </cfRule>
  </conditionalFormatting>
  <conditionalFormatting sqref="E58">
    <cfRule type="cellIs" dxfId="725" priority="1233" operator="lessThan">
      <formula>0</formula>
    </cfRule>
  </conditionalFormatting>
  <conditionalFormatting sqref="F22:F23">
    <cfRule type="cellIs" dxfId="724" priority="1232" operator="lessThan">
      <formula>0</formula>
    </cfRule>
  </conditionalFormatting>
  <conditionalFormatting sqref="F24:F25">
    <cfRule type="cellIs" dxfId="723" priority="1231" operator="lessThan">
      <formula>0</formula>
    </cfRule>
  </conditionalFormatting>
  <conditionalFormatting sqref="F26:F27">
    <cfRule type="cellIs" dxfId="722" priority="1230" operator="lessThan">
      <formula>0</formula>
    </cfRule>
  </conditionalFormatting>
  <conditionalFormatting sqref="E50">
    <cfRule type="cellIs" dxfId="721" priority="1229" operator="lessThan">
      <formula>0</formula>
    </cfRule>
  </conditionalFormatting>
  <conditionalFormatting sqref="E62">
    <cfRule type="cellIs" dxfId="720" priority="1228" operator="lessThan">
      <formula>0</formula>
    </cfRule>
  </conditionalFormatting>
  <conditionalFormatting sqref="E64">
    <cfRule type="cellIs" dxfId="719" priority="1227" operator="lessThan">
      <formula>0</formula>
    </cfRule>
  </conditionalFormatting>
  <conditionalFormatting sqref="E66">
    <cfRule type="cellIs" dxfId="718" priority="1226" operator="lessThan">
      <formula>0</formula>
    </cfRule>
  </conditionalFormatting>
  <conditionalFormatting sqref="E68">
    <cfRule type="cellIs" dxfId="717" priority="1225" operator="lessThan">
      <formula>0</formula>
    </cfRule>
  </conditionalFormatting>
  <conditionalFormatting sqref="E70">
    <cfRule type="cellIs" dxfId="716" priority="1224" operator="lessThan">
      <formula>0</formula>
    </cfRule>
  </conditionalFormatting>
  <conditionalFormatting sqref="E72">
    <cfRule type="cellIs" dxfId="715" priority="1223" operator="lessThan">
      <formula>0</formula>
    </cfRule>
  </conditionalFormatting>
  <conditionalFormatting sqref="E78">
    <cfRule type="cellIs" dxfId="714" priority="1222" operator="lessThan">
      <formula>0</formula>
    </cfRule>
  </conditionalFormatting>
  <conditionalFormatting sqref="E80">
    <cfRule type="cellIs" dxfId="713" priority="1221" operator="lessThan">
      <formula>0</formula>
    </cfRule>
  </conditionalFormatting>
  <conditionalFormatting sqref="E82">
    <cfRule type="cellIs" dxfId="712" priority="1220" operator="lessThan">
      <formula>0</formula>
    </cfRule>
  </conditionalFormatting>
  <conditionalFormatting sqref="E126">
    <cfRule type="cellIs" dxfId="711" priority="1198" operator="lessThan">
      <formula>0</formula>
    </cfRule>
  </conditionalFormatting>
  <conditionalFormatting sqref="E86">
    <cfRule type="cellIs" dxfId="710" priority="1218" operator="lessThan">
      <formula>0</formula>
    </cfRule>
  </conditionalFormatting>
  <conditionalFormatting sqref="E88">
    <cfRule type="cellIs" dxfId="709" priority="1217" operator="lessThan">
      <formula>0</formula>
    </cfRule>
  </conditionalFormatting>
  <conditionalFormatting sqref="E90">
    <cfRule type="cellIs" dxfId="708" priority="1216" operator="lessThan">
      <formula>0</formula>
    </cfRule>
  </conditionalFormatting>
  <conditionalFormatting sqref="E92">
    <cfRule type="cellIs" dxfId="707" priority="1215" operator="lessThan">
      <formula>0</formula>
    </cfRule>
  </conditionalFormatting>
  <conditionalFormatting sqref="E94">
    <cfRule type="cellIs" dxfId="706" priority="1214" operator="lessThan">
      <formula>0</formula>
    </cfRule>
  </conditionalFormatting>
  <conditionalFormatting sqref="E96">
    <cfRule type="cellIs" dxfId="705" priority="1213" operator="lessThan">
      <formula>0</formula>
    </cfRule>
  </conditionalFormatting>
  <conditionalFormatting sqref="E98 E106 E114 E120 E144 E150 E156">
    <cfRule type="cellIs" dxfId="704" priority="1212" operator="lessThan">
      <formula>0</formula>
    </cfRule>
  </conditionalFormatting>
  <conditionalFormatting sqref="E228 E248">
    <cfRule type="cellIs" dxfId="703" priority="1211" operator="lessThan">
      <formula>0</formula>
    </cfRule>
  </conditionalFormatting>
  <conditionalFormatting sqref="E186 E194 E212">
    <cfRule type="cellIs" dxfId="702" priority="1210" operator="lessThan">
      <formula>0</formula>
    </cfRule>
  </conditionalFormatting>
  <conditionalFormatting sqref="E220">
    <cfRule type="cellIs" dxfId="701" priority="1209" operator="lessThan">
      <formula>0</formula>
    </cfRule>
  </conditionalFormatting>
  <conditionalFormatting sqref="E108">
    <cfRule type="cellIs" dxfId="700" priority="1208" operator="lessThan">
      <formula>0</formula>
    </cfRule>
  </conditionalFormatting>
  <conditionalFormatting sqref="E110">
    <cfRule type="cellIs" dxfId="699" priority="1207" operator="lessThan">
      <formula>0</formula>
    </cfRule>
  </conditionalFormatting>
  <conditionalFormatting sqref="E112">
    <cfRule type="cellIs" dxfId="698" priority="1206" operator="lessThan">
      <formula>0</formula>
    </cfRule>
  </conditionalFormatting>
  <conditionalFormatting sqref="E116">
    <cfRule type="cellIs" dxfId="697" priority="1205" operator="lessThan">
      <formula>0</formula>
    </cfRule>
  </conditionalFormatting>
  <conditionalFormatting sqref="D122">
    <cfRule type="cellIs" dxfId="696" priority="1203" operator="lessThan">
      <formula>0</formula>
    </cfRule>
  </conditionalFormatting>
  <conditionalFormatting sqref="E122">
    <cfRule type="cellIs" dxfId="695" priority="1202" operator="lessThan">
      <formula>0</formula>
    </cfRule>
  </conditionalFormatting>
  <conditionalFormatting sqref="D124">
    <cfRule type="cellIs" dxfId="694" priority="1201" operator="lessThan">
      <formula>0</formula>
    </cfRule>
  </conditionalFormatting>
  <conditionalFormatting sqref="E124">
    <cfRule type="cellIs" dxfId="693" priority="1200" operator="lessThan">
      <formula>0</formula>
    </cfRule>
  </conditionalFormatting>
  <conditionalFormatting sqref="D126">
    <cfRule type="cellIs" dxfId="692" priority="1199" operator="lessThan">
      <formula>0</formula>
    </cfRule>
  </conditionalFormatting>
  <conditionalFormatting sqref="F28:F45">
    <cfRule type="cellIs" dxfId="691" priority="1182" operator="lessThan">
      <formula>0</formula>
    </cfRule>
  </conditionalFormatting>
  <conditionalFormatting sqref="D128">
    <cfRule type="cellIs" dxfId="690" priority="1197" operator="lessThan">
      <formula>0</formula>
    </cfRule>
  </conditionalFormatting>
  <conditionalFormatting sqref="E128">
    <cfRule type="cellIs" dxfId="689" priority="1196" operator="lessThan">
      <formula>0</formula>
    </cfRule>
  </conditionalFormatting>
  <conditionalFormatting sqref="E130">
    <cfRule type="cellIs" dxfId="688" priority="1195" operator="lessThan">
      <formula>0</formula>
    </cfRule>
  </conditionalFormatting>
  <conditionalFormatting sqref="E132">
    <cfRule type="cellIs" dxfId="687" priority="1194" operator="lessThan">
      <formula>0</formula>
    </cfRule>
  </conditionalFormatting>
  <conditionalFormatting sqref="E134">
    <cfRule type="cellIs" dxfId="686" priority="1193" operator="lessThan">
      <formula>0</formula>
    </cfRule>
  </conditionalFormatting>
  <conditionalFormatting sqref="E136">
    <cfRule type="cellIs" dxfId="685" priority="1192" operator="lessThan">
      <formula>0</formula>
    </cfRule>
  </conditionalFormatting>
  <conditionalFormatting sqref="E138">
    <cfRule type="cellIs" dxfId="684" priority="1191" operator="lessThan">
      <formula>0</formula>
    </cfRule>
  </conditionalFormatting>
  <conditionalFormatting sqref="E140">
    <cfRule type="cellIs" dxfId="683" priority="1190" operator="lessThan">
      <formula>0</formula>
    </cfRule>
  </conditionalFormatting>
  <conditionalFormatting sqref="E142">
    <cfRule type="cellIs" dxfId="682" priority="1189" operator="lessThan">
      <formula>0</formula>
    </cfRule>
  </conditionalFormatting>
  <conditionalFormatting sqref="E146">
    <cfRule type="cellIs" dxfId="681" priority="1188" operator="lessThan">
      <formula>0</formula>
    </cfRule>
  </conditionalFormatting>
  <conditionalFormatting sqref="E148">
    <cfRule type="cellIs" dxfId="680" priority="1187" operator="lessThan">
      <formula>0</formula>
    </cfRule>
  </conditionalFormatting>
  <conditionalFormatting sqref="E152">
    <cfRule type="cellIs" dxfId="679" priority="1186" operator="lessThan">
      <formula>0</formula>
    </cfRule>
  </conditionalFormatting>
  <conditionalFormatting sqref="E154">
    <cfRule type="cellIs" dxfId="678" priority="1185" operator="lessThan">
      <formula>0</formula>
    </cfRule>
  </conditionalFormatting>
  <conditionalFormatting sqref="E158">
    <cfRule type="cellIs" dxfId="677" priority="1184" operator="lessThan">
      <formula>0</formula>
    </cfRule>
  </conditionalFormatting>
  <conditionalFormatting sqref="E164">
    <cfRule type="cellIs" dxfId="676" priority="1183" operator="lessThan">
      <formula>0</formula>
    </cfRule>
  </conditionalFormatting>
  <conditionalFormatting sqref="D176">
    <cfRule type="cellIs" dxfId="675" priority="1180" operator="lessThan">
      <formula>0</formula>
    </cfRule>
  </conditionalFormatting>
  <conditionalFormatting sqref="E176">
    <cfRule type="cellIs" dxfId="674" priority="1181" operator="lessThan">
      <formula>0</formula>
    </cfRule>
  </conditionalFormatting>
  <conditionalFormatting sqref="E258">
    <cfRule type="cellIs" dxfId="673" priority="1157" operator="lessThan">
      <formula>0</formula>
    </cfRule>
  </conditionalFormatting>
  <conditionalFormatting sqref="F186:F187">
    <cfRule type="cellIs" dxfId="672" priority="1179" operator="lessThan">
      <formula>0</formula>
    </cfRule>
  </conditionalFormatting>
  <conditionalFormatting sqref="E188">
    <cfRule type="cellIs" dxfId="671" priority="1178" operator="lessThan">
      <formula>0</formula>
    </cfRule>
  </conditionalFormatting>
  <conditionalFormatting sqref="E190">
    <cfRule type="cellIs" dxfId="670" priority="1177" operator="lessThan">
      <formula>0</formula>
    </cfRule>
  </conditionalFormatting>
  <conditionalFormatting sqref="E192">
    <cfRule type="cellIs" dxfId="669" priority="1176" operator="lessThan">
      <formula>0</formula>
    </cfRule>
  </conditionalFormatting>
  <conditionalFormatting sqref="F188:F193">
    <cfRule type="cellIs" dxfId="668" priority="1175" operator="lessThan">
      <formula>0</formula>
    </cfRule>
  </conditionalFormatting>
  <conditionalFormatting sqref="E200">
    <cfRule type="cellIs" dxfId="667" priority="1174" operator="lessThan">
      <formula>0</formula>
    </cfRule>
  </conditionalFormatting>
  <conditionalFormatting sqref="E198">
    <cfRule type="cellIs" dxfId="666" priority="1173" operator="lessThan">
      <formula>0</formula>
    </cfRule>
  </conditionalFormatting>
  <conditionalFormatting sqref="E196">
    <cfRule type="cellIs" dxfId="665" priority="1172" operator="lessThan">
      <formula>0</formula>
    </cfRule>
  </conditionalFormatting>
  <conditionalFormatting sqref="D295">
    <cfRule type="cellIs" dxfId="664" priority="1146" operator="lessThan">
      <formula>0</formula>
    </cfRule>
  </conditionalFormatting>
  <conditionalFormatting sqref="E214">
    <cfRule type="cellIs" dxfId="663" priority="1171" operator="lessThan">
      <formula>0</formula>
    </cfRule>
  </conditionalFormatting>
  <conditionalFormatting sqref="E222 E224">
    <cfRule type="cellIs" dxfId="662" priority="1170" operator="lessThan">
      <formula>0</formula>
    </cfRule>
  </conditionalFormatting>
  <conditionalFormatting sqref="E226">
    <cfRule type="cellIs" dxfId="661" priority="1169" operator="lessThan">
      <formula>0</formula>
    </cfRule>
  </conditionalFormatting>
  <conditionalFormatting sqref="E230">
    <cfRule type="cellIs" dxfId="660" priority="1168" operator="lessThan">
      <formula>0</formula>
    </cfRule>
  </conditionalFormatting>
  <conditionalFormatting sqref="E240">
    <cfRule type="cellIs" dxfId="659" priority="1167" operator="lessThan">
      <formula>0</formula>
    </cfRule>
  </conditionalFormatting>
  <conditionalFormatting sqref="E242">
    <cfRule type="cellIs" dxfId="658" priority="1166" operator="lessThan">
      <formula>0</formula>
    </cfRule>
  </conditionalFormatting>
  <conditionalFormatting sqref="E244">
    <cfRule type="cellIs" dxfId="657" priority="1165" operator="lessThan">
      <formula>0</formula>
    </cfRule>
  </conditionalFormatting>
  <conditionalFormatting sqref="E246">
    <cfRule type="cellIs" dxfId="656" priority="1164" operator="lessThan">
      <formula>0</formula>
    </cfRule>
  </conditionalFormatting>
  <conditionalFormatting sqref="D240">
    <cfRule type="cellIs" dxfId="655" priority="1163" operator="lessThan">
      <formula>0</formula>
    </cfRule>
  </conditionalFormatting>
  <conditionalFormatting sqref="D242">
    <cfRule type="cellIs" dxfId="654" priority="1162" operator="lessThan">
      <formula>0</formula>
    </cfRule>
  </conditionalFormatting>
  <conditionalFormatting sqref="D244">
    <cfRule type="cellIs" dxfId="653" priority="1161" operator="lessThan">
      <formula>0</formula>
    </cfRule>
  </conditionalFormatting>
  <conditionalFormatting sqref="D246">
    <cfRule type="cellIs" dxfId="652" priority="1160" operator="lessThan">
      <formula>0</formula>
    </cfRule>
  </conditionalFormatting>
  <conditionalFormatting sqref="D248">
    <cfRule type="cellIs" dxfId="651" priority="1159" operator="lessThan">
      <formula>0</formula>
    </cfRule>
  </conditionalFormatting>
  <conditionalFormatting sqref="D258">
    <cfRule type="cellIs" dxfId="650" priority="1158" operator="lessThan">
      <formula>0</formula>
    </cfRule>
  </conditionalFormatting>
  <conditionalFormatting sqref="F272:F274">
    <cfRule type="cellIs" dxfId="649" priority="1140" operator="lessThan">
      <formula>0</formula>
    </cfRule>
  </conditionalFormatting>
  <conditionalFormatting sqref="E256">
    <cfRule type="cellIs" dxfId="648" priority="1153" operator="lessThan">
      <formula>0</formula>
    </cfRule>
  </conditionalFormatting>
  <conditionalFormatting sqref="E250">
    <cfRule type="cellIs" dxfId="647" priority="1156" operator="lessThan">
      <formula>0</formula>
    </cfRule>
  </conditionalFormatting>
  <conditionalFormatting sqref="E252">
    <cfRule type="cellIs" dxfId="646" priority="1155" operator="lessThan">
      <formula>0</formula>
    </cfRule>
  </conditionalFormatting>
  <conditionalFormatting sqref="E254">
    <cfRule type="cellIs" dxfId="645" priority="1154" operator="lessThan">
      <formula>0</formula>
    </cfRule>
  </conditionalFormatting>
  <conditionalFormatting sqref="D268">
    <cfRule type="cellIs" dxfId="644" priority="1137" operator="lessThan">
      <formula>0</formula>
    </cfRule>
  </conditionalFormatting>
  <conditionalFormatting sqref="F264:F265">
    <cfRule type="cellIs" dxfId="643" priority="1144" operator="lessThan">
      <formula>0</formula>
    </cfRule>
  </conditionalFormatting>
  <conditionalFormatting sqref="D318">
    <cfRule type="cellIs" dxfId="642" priority="1114" operator="lessThan">
      <formula>0</formula>
    </cfRule>
  </conditionalFormatting>
  <conditionalFormatting sqref="D264">
    <cfRule type="cellIs" dxfId="641" priority="1139" operator="lessThan">
      <formula>0</formula>
    </cfRule>
  </conditionalFormatting>
  <conditionalFormatting sqref="F268:F269">
    <cfRule type="cellIs" dxfId="640" priority="1142" operator="lessThan">
      <formula>0</formula>
    </cfRule>
  </conditionalFormatting>
  <conditionalFormatting sqref="D283">
    <cfRule type="cellIs" dxfId="639" priority="1152" operator="lessThan">
      <formula>0</formula>
    </cfRule>
  </conditionalFormatting>
  <conditionalFormatting sqref="D285">
    <cfRule type="cellIs" dxfId="638" priority="1151" operator="lessThan">
      <formula>0</formula>
    </cfRule>
  </conditionalFormatting>
  <conditionalFormatting sqref="D287">
    <cfRule type="cellIs" dxfId="637" priority="1150" operator="lessThan">
      <formula>0</formula>
    </cfRule>
  </conditionalFormatting>
  <conditionalFormatting sqref="D289">
    <cfRule type="cellIs" dxfId="636" priority="1149" operator="lessThan">
      <formula>0</formula>
    </cfRule>
  </conditionalFormatting>
  <conditionalFormatting sqref="D291">
    <cfRule type="cellIs" dxfId="635" priority="1148" operator="lessThan">
      <formula>0</formula>
    </cfRule>
  </conditionalFormatting>
  <conditionalFormatting sqref="D293">
    <cfRule type="cellIs" dxfId="634" priority="1147" operator="lessThan">
      <formula>0</formula>
    </cfRule>
  </conditionalFormatting>
  <conditionalFormatting sqref="D342">
    <cfRule type="cellIs" dxfId="633" priority="1099" operator="lessThan">
      <formula>0</formula>
    </cfRule>
  </conditionalFormatting>
  <conditionalFormatting sqref="F240:F259">
    <cfRule type="cellIs" dxfId="632" priority="1145" operator="lessThan">
      <formula>0</formula>
    </cfRule>
  </conditionalFormatting>
  <conditionalFormatting sqref="F270:F271">
    <cfRule type="cellIs" dxfId="631" priority="1141" operator="lessThan">
      <formula>0</formula>
    </cfRule>
  </conditionalFormatting>
  <conditionalFormatting sqref="F266:F267">
    <cfRule type="cellIs" dxfId="630" priority="1143" operator="lessThan">
      <formula>0</formula>
    </cfRule>
  </conditionalFormatting>
  <conditionalFormatting sqref="D316">
    <cfRule type="cellIs" dxfId="629" priority="1116" operator="lessThan">
      <formula>0</formula>
    </cfRule>
  </conditionalFormatting>
  <conditionalFormatting sqref="D314">
    <cfRule type="cellIs" dxfId="628" priority="1118" operator="lessThan">
      <formula>0</formula>
    </cfRule>
  </conditionalFormatting>
  <conditionalFormatting sqref="D324">
    <cfRule type="cellIs" dxfId="627" priority="1108" operator="lessThan">
      <formula>0</formula>
    </cfRule>
  </conditionalFormatting>
  <conditionalFormatting sqref="D270">
    <cfRule type="cellIs" dxfId="626" priority="1136" operator="lessThan">
      <formula>0</formula>
    </cfRule>
  </conditionalFormatting>
  <conditionalFormatting sqref="D266">
    <cfRule type="cellIs" dxfId="625" priority="1138" operator="lessThan">
      <formula>0</formula>
    </cfRule>
  </conditionalFormatting>
  <conditionalFormatting sqref="E318">
    <cfRule type="cellIs" dxfId="624" priority="1113" operator="lessThan">
      <formula>0</formula>
    </cfRule>
  </conditionalFormatting>
  <conditionalFormatting sqref="D272">
    <cfRule type="cellIs" dxfId="623" priority="1135" operator="lessThan">
      <formula>0</formula>
    </cfRule>
  </conditionalFormatting>
  <conditionalFormatting sqref="E281">
    <cfRule type="cellIs" dxfId="622" priority="1134" operator="lessThan">
      <formula>0</formula>
    </cfRule>
  </conditionalFormatting>
  <conditionalFormatting sqref="E283">
    <cfRule type="cellIs" dxfId="621" priority="1133" operator="lessThan">
      <formula>0</formula>
    </cfRule>
  </conditionalFormatting>
  <conditionalFormatting sqref="E285">
    <cfRule type="cellIs" dxfId="620" priority="1132" operator="lessThan">
      <formula>0</formula>
    </cfRule>
  </conditionalFormatting>
  <conditionalFormatting sqref="E287">
    <cfRule type="cellIs" dxfId="619" priority="1131" operator="lessThan">
      <formula>0</formula>
    </cfRule>
  </conditionalFormatting>
  <conditionalFormatting sqref="E289">
    <cfRule type="cellIs" dxfId="618" priority="1130" operator="lessThan">
      <formula>0</formula>
    </cfRule>
  </conditionalFormatting>
  <conditionalFormatting sqref="E291">
    <cfRule type="cellIs" dxfId="617" priority="1129" operator="lessThan">
      <formula>0</formula>
    </cfRule>
  </conditionalFormatting>
  <conditionalFormatting sqref="E293">
    <cfRule type="cellIs" dxfId="616" priority="1128" operator="lessThan">
      <formula>0</formula>
    </cfRule>
  </conditionalFormatting>
  <conditionalFormatting sqref="E295">
    <cfRule type="cellIs" dxfId="615" priority="1127" operator="lessThan">
      <formula>0</formula>
    </cfRule>
  </conditionalFormatting>
  <conditionalFormatting sqref="D301">
    <cfRule type="cellIs" dxfId="614" priority="1126" operator="lessThan">
      <formula>0</formula>
    </cfRule>
  </conditionalFormatting>
  <conditionalFormatting sqref="D303">
    <cfRule type="cellIs" dxfId="613" priority="1125" operator="lessThan">
      <formula>0</formula>
    </cfRule>
  </conditionalFormatting>
  <conditionalFormatting sqref="F279:F280">
    <cfRule type="cellIs" dxfId="612" priority="1124" operator="lessThan">
      <formula>0</formula>
    </cfRule>
  </conditionalFormatting>
  <conditionalFormatting sqref="F281:F282">
    <cfRule type="cellIs" dxfId="611" priority="1123" operator="lessThan">
      <formula>0</formula>
    </cfRule>
  </conditionalFormatting>
  <conditionalFormatting sqref="F283:F296">
    <cfRule type="cellIs" dxfId="610" priority="1122" operator="lessThan">
      <formula>0</formula>
    </cfRule>
  </conditionalFormatting>
  <conditionalFormatting sqref="F301:F304">
    <cfRule type="cellIs" dxfId="609" priority="1121" operator="lessThan">
      <formula>0</formula>
    </cfRule>
  </conditionalFormatting>
  <conditionalFormatting sqref="F310:F319">
    <cfRule type="cellIs" dxfId="608" priority="1120" operator="lessThan">
      <formula>0</formula>
    </cfRule>
  </conditionalFormatting>
  <conditionalFormatting sqref="E324">
    <cfRule type="cellIs" dxfId="607" priority="1107" operator="lessThan">
      <formula>0</formula>
    </cfRule>
  </conditionalFormatting>
  <conditionalFormatting sqref="E312">
    <cfRule type="cellIs" dxfId="606" priority="1119" operator="lessThan">
      <formula>0</formula>
    </cfRule>
  </conditionalFormatting>
  <conditionalFormatting sqref="E342">
    <cfRule type="cellIs" dxfId="605" priority="1093" operator="lessThan">
      <formula>0</formula>
    </cfRule>
  </conditionalFormatting>
  <conditionalFormatting sqref="D336">
    <cfRule type="cellIs" dxfId="604" priority="1102" operator="lessThan">
      <formula>0</formula>
    </cfRule>
  </conditionalFormatting>
  <conditionalFormatting sqref="E314">
    <cfRule type="cellIs" dxfId="603" priority="1117" operator="lessThan">
      <formula>0</formula>
    </cfRule>
  </conditionalFormatting>
  <conditionalFormatting sqref="E316">
    <cfRule type="cellIs" dxfId="602" priority="1115" operator="lessThan">
      <formula>0</formula>
    </cfRule>
  </conditionalFormatting>
  <conditionalFormatting sqref="D320">
    <cfRule type="cellIs" dxfId="601" priority="1112" operator="lessThan">
      <formula>0</formula>
    </cfRule>
  </conditionalFormatting>
  <conditionalFormatting sqref="E320">
    <cfRule type="cellIs" dxfId="600" priority="1111" operator="lessThan">
      <formula>0</formula>
    </cfRule>
  </conditionalFormatting>
  <conditionalFormatting sqref="D322">
    <cfRule type="cellIs" dxfId="599" priority="1110" operator="lessThan">
      <formula>0</formula>
    </cfRule>
  </conditionalFormatting>
  <conditionalFormatting sqref="E322">
    <cfRule type="cellIs" dxfId="598" priority="1109" operator="lessThan">
      <formula>0</formula>
    </cfRule>
  </conditionalFormatting>
  <conditionalFormatting sqref="D326">
    <cfRule type="cellIs" dxfId="597" priority="1106" operator="lessThan">
      <formula>0</formula>
    </cfRule>
  </conditionalFormatting>
  <conditionalFormatting sqref="E326">
    <cfRule type="cellIs" dxfId="596" priority="1105" operator="lessThan">
      <formula>0</formula>
    </cfRule>
  </conditionalFormatting>
  <conditionalFormatting sqref="D332">
    <cfRule type="cellIs" dxfId="595" priority="1104" operator="lessThan">
      <formula>0</formula>
    </cfRule>
  </conditionalFormatting>
  <conditionalFormatting sqref="D334">
    <cfRule type="cellIs" dxfId="594" priority="1103" operator="lessThan">
      <formula>0</formula>
    </cfRule>
  </conditionalFormatting>
  <conditionalFormatting sqref="D338">
    <cfRule type="cellIs" dxfId="593" priority="1101" operator="lessThan">
      <formula>0</formula>
    </cfRule>
  </conditionalFormatting>
  <conditionalFormatting sqref="D340">
    <cfRule type="cellIs" dxfId="592" priority="1100" operator="lessThan">
      <formula>0</formula>
    </cfRule>
  </conditionalFormatting>
  <conditionalFormatting sqref="F332:F343">
    <cfRule type="cellIs" dxfId="591" priority="1098" operator="lessThan">
      <formula>0</formula>
    </cfRule>
  </conditionalFormatting>
  <conditionalFormatting sqref="E334">
    <cfRule type="cellIs" dxfId="590" priority="1097" operator="lessThan">
      <formula>0</formula>
    </cfRule>
  </conditionalFormatting>
  <conditionalFormatting sqref="E336">
    <cfRule type="cellIs" dxfId="589" priority="1096" operator="lessThan">
      <formula>0</formula>
    </cfRule>
  </conditionalFormatting>
  <conditionalFormatting sqref="E338">
    <cfRule type="cellIs" dxfId="588" priority="1095" operator="lessThan">
      <formula>0</formula>
    </cfRule>
  </conditionalFormatting>
  <conditionalFormatting sqref="E340">
    <cfRule type="cellIs" dxfId="587" priority="1094" operator="lessThan">
      <formula>0</formula>
    </cfRule>
  </conditionalFormatting>
  <conditionalFormatting sqref="A18">
    <cfRule type="cellIs" dxfId="586" priority="1092" operator="lessThan">
      <formula>0</formula>
    </cfRule>
  </conditionalFormatting>
  <conditionalFormatting sqref="C266">
    <cfRule type="cellIs" dxfId="585" priority="1091" operator="lessThan">
      <formula>0</formula>
    </cfRule>
  </conditionalFormatting>
  <conditionalFormatting sqref="C268">
    <cfRule type="cellIs" dxfId="584" priority="1090" operator="lessThan">
      <formula>0</formula>
    </cfRule>
  </conditionalFormatting>
  <conditionalFormatting sqref="B268">
    <cfRule type="cellIs" dxfId="583" priority="1089" operator="lessThan">
      <formula>0</formula>
    </cfRule>
  </conditionalFormatting>
  <conditionalFormatting sqref="B270">
    <cfRule type="cellIs" dxfId="582" priority="1088" operator="lessThan">
      <formula>0</formula>
    </cfRule>
  </conditionalFormatting>
  <conditionalFormatting sqref="C272">
    <cfRule type="cellIs" dxfId="581" priority="1087" operator="lessThan">
      <formula>0</formula>
    </cfRule>
  </conditionalFormatting>
  <conditionalFormatting sqref="B272">
    <cfRule type="cellIs" dxfId="580" priority="1086" operator="lessThan">
      <formula>0</formula>
    </cfRule>
  </conditionalFormatting>
  <conditionalFormatting sqref="C270">
    <cfRule type="cellIs" dxfId="579" priority="1085" operator="lessThan">
      <formula>0</formula>
    </cfRule>
  </conditionalFormatting>
  <conditionalFormatting sqref="B334">
    <cfRule type="cellIs" dxfId="578" priority="1084" operator="lessThan">
      <formula>0</formula>
    </cfRule>
  </conditionalFormatting>
  <conditionalFormatting sqref="B336">
    <cfRule type="cellIs" dxfId="577" priority="1083" operator="lessThan">
      <formula>0</formula>
    </cfRule>
  </conditionalFormatting>
  <conditionalFormatting sqref="C334">
    <cfRule type="cellIs" dxfId="576" priority="1082" operator="lessThan">
      <formula>0</formula>
    </cfRule>
  </conditionalFormatting>
  <conditionalFormatting sqref="C336">
    <cfRule type="cellIs" dxfId="575" priority="1081" operator="lessThan">
      <formula>0</formula>
    </cfRule>
  </conditionalFormatting>
  <conditionalFormatting sqref="C338">
    <cfRule type="cellIs" dxfId="574" priority="1080" operator="lessThan">
      <formula>0</formula>
    </cfRule>
  </conditionalFormatting>
  <conditionalFormatting sqref="B338">
    <cfRule type="cellIs" dxfId="573" priority="1079" operator="lessThan">
      <formula>0</formula>
    </cfRule>
  </conditionalFormatting>
  <conditionalFormatting sqref="B340">
    <cfRule type="cellIs" dxfId="572" priority="1078" operator="lessThan">
      <formula>0</formula>
    </cfRule>
  </conditionalFormatting>
  <conditionalFormatting sqref="B342">
    <cfRule type="cellIs" dxfId="571" priority="1077" operator="lessThan">
      <formula>0</formula>
    </cfRule>
  </conditionalFormatting>
  <conditionalFormatting sqref="C340">
    <cfRule type="cellIs" dxfId="570" priority="1076" operator="lessThan">
      <formula>0</formula>
    </cfRule>
  </conditionalFormatting>
  <conditionalFormatting sqref="C342">
    <cfRule type="cellIs" dxfId="569" priority="1075" operator="lessThan">
      <formula>0</formula>
    </cfRule>
  </conditionalFormatting>
  <conditionalFormatting sqref="A332">
    <cfRule type="cellIs" dxfId="568" priority="1074" operator="lessThan">
      <formula>0</formula>
    </cfRule>
  </conditionalFormatting>
  <conditionalFormatting sqref="D276:F276 D277">
    <cfRule type="cellIs" dxfId="567" priority="1055" operator="lessThan">
      <formula>0</formula>
    </cfRule>
  </conditionalFormatting>
  <conditionalFormatting sqref="A276:A277">
    <cfRule type="cellIs" dxfId="566" priority="1054" operator="lessThan">
      <formula>0</formula>
    </cfRule>
  </conditionalFormatting>
  <conditionalFormatting sqref="B276:B277">
    <cfRule type="cellIs" dxfId="565" priority="1053" operator="lessThan">
      <formula>0</formula>
    </cfRule>
  </conditionalFormatting>
  <conditionalFormatting sqref="C276:C277">
    <cfRule type="cellIs" dxfId="564" priority="1052" operator="lessThan">
      <formula>0</formula>
    </cfRule>
  </conditionalFormatting>
  <conditionalFormatting sqref="G276:G277">
    <cfRule type="cellIs" dxfId="563" priority="1051" operator="lessThan">
      <formula>0</formula>
    </cfRule>
  </conditionalFormatting>
  <conditionalFormatting sqref="G276:G277">
    <cfRule type="cellIs" dxfId="562" priority="1050" stopIfTrue="1" operator="lessThan">
      <formula>0</formula>
    </cfRule>
  </conditionalFormatting>
  <conditionalFormatting sqref="D299:F299 D300">
    <cfRule type="cellIs" dxfId="561" priority="1049" operator="lessThan">
      <formula>0</formula>
    </cfRule>
  </conditionalFormatting>
  <conditionalFormatting sqref="A299:A300">
    <cfRule type="cellIs" dxfId="560" priority="1048" operator="lessThan">
      <formula>0</formula>
    </cfRule>
  </conditionalFormatting>
  <conditionalFormatting sqref="B299:B300">
    <cfRule type="cellIs" dxfId="559" priority="1047" operator="lessThan">
      <formula>0</formula>
    </cfRule>
  </conditionalFormatting>
  <conditionalFormatting sqref="C299:C300">
    <cfRule type="cellIs" dxfId="558" priority="1046" operator="lessThan">
      <formula>0</formula>
    </cfRule>
  </conditionalFormatting>
  <conditionalFormatting sqref="G299:G300">
    <cfRule type="cellIs" dxfId="557" priority="1045" operator="lessThan">
      <formula>0</formula>
    </cfRule>
  </conditionalFormatting>
  <conditionalFormatting sqref="G299:G300">
    <cfRule type="cellIs" dxfId="556" priority="1044" stopIfTrue="1" operator="lessThan">
      <formula>0</formula>
    </cfRule>
  </conditionalFormatting>
  <conditionalFormatting sqref="D307:F307 D308">
    <cfRule type="cellIs" dxfId="555" priority="1043" operator="lessThan">
      <formula>0</formula>
    </cfRule>
  </conditionalFormatting>
  <conditionalFormatting sqref="A307:A308">
    <cfRule type="cellIs" dxfId="554" priority="1042" operator="lessThan">
      <formula>0</formula>
    </cfRule>
  </conditionalFormatting>
  <conditionalFormatting sqref="B307:B308">
    <cfRule type="cellIs" dxfId="553" priority="1041" operator="lessThan">
      <formula>0</formula>
    </cfRule>
  </conditionalFormatting>
  <conditionalFormatting sqref="C307:C308">
    <cfRule type="cellIs" dxfId="552" priority="1040" operator="lessThan">
      <formula>0</formula>
    </cfRule>
  </conditionalFormatting>
  <conditionalFormatting sqref="G307:G308">
    <cfRule type="cellIs" dxfId="551" priority="1039" operator="lessThan">
      <formula>0</formula>
    </cfRule>
  </conditionalFormatting>
  <conditionalFormatting sqref="G307:G308">
    <cfRule type="cellIs" dxfId="550" priority="1038" stopIfTrue="1" operator="lessThan">
      <formula>0</formula>
    </cfRule>
  </conditionalFormatting>
  <conditionalFormatting sqref="D330:F330 D331">
    <cfRule type="cellIs" dxfId="549" priority="1037" operator="lessThan">
      <formula>0</formula>
    </cfRule>
  </conditionalFormatting>
  <conditionalFormatting sqref="A330:A331">
    <cfRule type="cellIs" dxfId="548" priority="1036" operator="lessThan">
      <formula>0</formula>
    </cfRule>
  </conditionalFormatting>
  <conditionalFormatting sqref="B330:B331">
    <cfRule type="cellIs" dxfId="547" priority="1035" operator="lessThan">
      <formula>0</formula>
    </cfRule>
  </conditionalFormatting>
  <conditionalFormatting sqref="C330:C331">
    <cfRule type="cellIs" dxfId="546" priority="1034" operator="lessThan">
      <formula>0</formula>
    </cfRule>
  </conditionalFormatting>
  <conditionalFormatting sqref="G330:G331">
    <cfRule type="cellIs" dxfId="545" priority="1033" operator="lessThan">
      <formula>0</formula>
    </cfRule>
  </conditionalFormatting>
  <conditionalFormatting sqref="G330:G331">
    <cfRule type="cellIs" dxfId="544" priority="1032" stopIfTrue="1" operator="lessThan">
      <formula>0</formula>
    </cfRule>
  </conditionalFormatting>
  <conditionalFormatting sqref="D262:F262 D263">
    <cfRule type="cellIs" dxfId="543" priority="1031" operator="lessThan">
      <formula>0</formula>
    </cfRule>
  </conditionalFormatting>
  <conditionalFormatting sqref="A262:A263">
    <cfRule type="cellIs" dxfId="542" priority="1030" operator="lessThan">
      <formula>0</formula>
    </cfRule>
  </conditionalFormatting>
  <conditionalFormatting sqref="B262:B263">
    <cfRule type="cellIs" dxfId="541" priority="1029" operator="lessThan">
      <formula>0</formula>
    </cfRule>
  </conditionalFormatting>
  <conditionalFormatting sqref="C262:C263">
    <cfRule type="cellIs" dxfId="540" priority="1028" operator="lessThan">
      <formula>0</formula>
    </cfRule>
  </conditionalFormatting>
  <conditionalFormatting sqref="G262:G263">
    <cfRule type="cellIs" dxfId="539" priority="1027" operator="lessThan">
      <formula>0</formula>
    </cfRule>
  </conditionalFormatting>
  <conditionalFormatting sqref="G262:G263">
    <cfRule type="cellIs" dxfId="538" priority="1026" stopIfTrue="1" operator="lessThan">
      <formula>0</formula>
    </cfRule>
  </conditionalFormatting>
  <conditionalFormatting sqref="G17">
    <cfRule type="cellIs" dxfId="537" priority="1025" operator="lessThan">
      <formula>0</formula>
    </cfRule>
  </conditionalFormatting>
  <conditionalFormatting sqref="G246:G247">
    <cfRule type="cellIs" dxfId="536" priority="1024" operator="lessThan">
      <formula>0</formula>
    </cfRule>
  </conditionalFormatting>
  <conditionalFormatting sqref="G246:G247">
    <cfRule type="cellIs" dxfId="535" priority="1023" stopIfTrue="1" operator="lessThan">
      <formula>0</formula>
    </cfRule>
  </conditionalFormatting>
  <conditionalFormatting sqref="G248:G259">
    <cfRule type="cellIs" dxfId="534" priority="1022" operator="lessThan">
      <formula>0</formula>
    </cfRule>
  </conditionalFormatting>
  <conditionalFormatting sqref="G248:G259">
    <cfRule type="cellIs" dxfId="533" priority="1021" stopIfTrue="1" operator="lessThan">
      <formula>0</formula>
    </cfRule>
  </conditionalFormatting>
  <conditionalFormatting sqref="G244:G245">
    <cfRule type="cellIs" dxfId="532" priority="1020" operator="lessThan">
      <formula>0</formula>
    </cfRule>
  </conditionalFormatting>
  <conditionalFormatting sqref="G244:G245">
    <cfRule type="cellIs" dxfId="531" priority="1019" stopIfTrue="1" operator="lessThan">
      <formula>0</formula>
    </cfRule>
  </conditionalFormatting>
  <conditionalFormatting sqref="G240:G241">
    <cfRule type="cellIs" dxfId="530" priority="1018" operator="lessThan">
      <formula>0</formula>
    </cfRule>
  </conditionalFormatting>
  <conditionalFormatting sqref="G240:G241">
    <cfRule type="cellIs" dxfId="529" priority="1017" stopIfTrue="1" operator="lessThan">
      <formula>0</formula>
    </cfRule>
  </conditionalFormatting>
  <conditionalFormatting sqref="G242:G243">
    <cfRule type="cellIs" dxfId="528" priority="1016" operator="lessThan">
      <formula>0</formula>
    </cfRule>
  </conditionalFormatting>
  <conditionalFormatting sqref="G242:G243">
    <cfRule type="cellIs" dxfId="527" priority="1015" stopIfTrue="1" operator="lessThan">
      <formula>0</formula>
    </cfRule>
  </conditionalFormatting>
  <conditionalFormatting sqref="G226:G227">
    <cfRule type="cellIs" dxfId="526" priority="1014" operator="lessThan">
      <formula>0</formula>
    </cfRule>
  </conditionalFormatting>
  <conditionalFormatting sqref="G226:G227">
    <cfRule type="cellIs" dxfId="525" priority="1013" stopIfTrue="1" operator="lessThan">
      <formula>0</formula>
    </cfRule>
  </conditionalFormatting>
  <conditionalFormatting sqref="G176:G177">
    <cfRule type="cellIs" dxfId="524" priority="1012" stopIfTrue="1" operator="lessThan">
      <formula>0</formula>
    </cfRule>
  </conditionalFormatting>
  <conditionalFormatting sqref="G176:G177">
    <cfRule type="cellIs" dxfId="523" priority="1011" operator="lessThan">
      <formula>0</formula>
    </cfRule>
  </conditionalFormatting>
  <conditionalFormatting sqref="G164:G165">
    <cfRule type="cellIs" dxfId="522" priority="1010" operator="lessThan">
      <formula>0</formula>
    </cfRule>
  </conditionalFormatting>
  <conditionalFormatting sqref="G164:G165">
    <cfRule type="cellIs" dxfId="521" priority="1009" stopIfTrue="1" operator="lessThan">
      <formula>0</formula>
    </cfRule>
  </conditionalFormatting>
  <conditionalFormatting sqref="G154:G155">
    <cfRule type="cellIs" dxfId="520" priority="1008" operator="lessThan">
      <formula>0</formula>
    </cfRule>
  </conditionalFormatting>
  <conditionalFormatting sqref="G154:G155">
    <cfRule type="cellIs" dxfId="519" priority="1007" stopIfTrue="1" operator="lessThan">
      <formula>0</formula>
    </cfRule>
  </conditionalFormatting>
  <conditionalFormatting sqref="G142:G143">
    <cfRule type="cellIs" dxfId="518" priority="1006" operator="lessThan">
      <formula>0</formula>
    </cfRule>
  </conditionalFormatting>
  <conditionalFormatting sqref="G142:G143">
    <cfRule type="cellIs" dxfId="517" priority="1005" stopIfTrue="1" operator="lessThan">
      <formula>0</formula>
    </cfRule>
  </conditionalFormatting>
  <conditionalFormatting sqref="G74:G75">
    <cfRule type="cellIs" dxfId="516" priority="1004" operator="lessThan">
      <formula>0</formula>
    </cfRule>
  </conditionalFormatting>
  <conditionalFormatting sqref="G74:G75">
    <cfRule type="cellIs" dxfId="515" priority="1003" stopIfTrue="1" operator="lessThan">
      <formula>0</formula>
    </cfRule>
  </conditionalFormatting>
  <conditionalFormatting sqref="G48:G73 G24:G45">
    <cfRule type="cellIs" dxfId="514" priority="1002" operator="lessThan">
      <formula>0</formula>
    </cfRule>
  </conditionalFormatting>
  <conditionalFormatting sqref="G48:G73 G24:G45">
    <cfRule type="cellIs" dxfId="513" priority="1001" stopIfTrue="1" operator="lessThan">
      <formula>0</formula>
    </cfRule>
  </conditionalFormatting>
  <conditionalFormatting sqref="G22:G23">
    <cfRule type="cellIs" dxfId="512" priority="1000" operator="lessThan">
      <formula>0</formula>
    </cfRule>
  </conditionalFormatting>
  <conditionalFormatting sqref="G22:G23">
    <cfRule type="cellIs" dxfId="511" priority="999" stopIfTrue="1" operator="lessThan">
      <formula>0</formula>
    </cfRule>
  </conditionalFormatting>
  <conditionalFormatting sqref="G264:G273">
    <cfRule type="cellIs" dxfId="510" priority="995" operator="lessThan">
      <formula>0</formula>
    </cfRule>
  </conditionalFormatting>
  <conditionalFormatting sqref="G18:G19">
    <cfRule type="cellIs" dxfId="509" priority="998" stopIfTrue="1" operator="lessThan">
      <formula>0</formula>
    </cfRule>
  </conditionalFormatting>
  <conditionalFormatting sqref="G18:G19">
    <cfRule type="cellIs" dxfId="508" priority="997" operator="lessThan">
      <formula>0</formula>
    </cfRule>
  </conditionalFormatting>
  <conditionalFormatting sqref="G15:G16">
    <cfRule type="cellIs" dxfId="507" priority="996" operator="lessThan">
      <formula>0</formula>
    </cfRule>
  </conditionalFormatting>
  <conditionalFormatting sqref="G264:G273">
    <cfRule type="cellIs" dxfId="506" priority="994" stopIfTrue="1" operator="lessThan">
      <formula>0</formula>
    </cfRule>
  </conditionalFormatting>
  <conditionalFormatting sqref="G279:G296">
    <cfRule type="cellIs" dxfId="505" priority="993" operator="lessThan">
      <formula>0</formula>
    </cfRule>
  </conditionalFormatting>
  <conditionalFormatting sqref="G279:G296">
    <cfRule type="cellIs" dxfId="504" priority="992" stopIfTrue="1" operator="lessThan">
      <formula>0</formula>
    </cfRule>
  </conditionalFormatting>
  <conditionalFormatting sqref="G301:G304">
    <cfRule type="cellIs" dxfId="503" priority="991" operator="lessThan">
      <formula>0</formula>
    </cfRule>
  </conditionalFormatting>
  <conditionalFormatting sqref="G301:G304">
    <cfRule type="cellIs" dxfId="502" priority="990" stopIfTrue="1" operator="lessThan">
      <formula>0</formula>
    </cfRule>
  </conditionalFormatting>
  <conditionalFormatting sqref="G326:G327">
    <cfRule type="cellIs" dxfId="501" priority="989" operator="lessThan">
      <formula>0</formula>
    </cfRule>
  </conditionalFormatting>
  <conditionalFormatting sqref="G326:G327">
    <cfRule type="cellIs" dxfId="500" priority="988" stopIfTrue="1" operator="lessThan">
      <formula>0</formula>
    </cfRule>
  </conditionalFormatting>
  <conditionalFormatting sqref="G324:G325">
    <cfRule type="cellIs" dxfId="499" priority="987" operator="lessThan">
      <formula>0</formula>
    </cfRule>
  </conditionalFormatting>
  <conditionalFormatting sqref="G324:G325">
    <cfRule type="cellIs" dxfId="498" priority="986" stopIfTrue="1" operator="lessThan">
      <formula>0</formula>
    </cfRule>
  </conditionalFormatting>
  <conditionalFormatting sqref="G332:G343">
    <cfRule type="cellIs" dxfId="497" priority="985" operator="lessThan">
      <formula>0</formula>
    </cfRule>
  </conditionalFormatting>
  <conditionalFormatting sqref="G332:G343">
    <cfRule type="cellIs" dxfId="496" priority="984" stopIfTrue="1" operator="lessThan">
      <formula>0</formula>
    </cfRule>
  </conditionalFormatting>
  <conditionalFormatting sqref="D178">
    <cfRule type="cellIs" dxfId="495" priority="983" operator="lessThan">
      <formula>0</formula>
    </cfRule>
  </conditionalFormatting>
  <conditionalFormatting sqref="E178">
    <cfRule type="cellIs" dxfId="494" priority="982" operator="lessThan">
      <formula>0</formula>
    </cfRule>
  </conditionalFormatting>
  <conditionalFormatting sqref="F178:F179">
    <cfRule type="cellIs" dxfId="493" priority="981" operator="lessThan">
      <formula>0</formula>
    </cfRule>
  </conditionalFormatting>
  <conditionalFormatting sqref="D180 D182">
    <cfRule type="cellIs" dxfId="492" priority="980" operator="lessThan">
      <formula>0</formula>
    </cfRule>
  </conditionalFormatting>
  <conditionalFormatting sqref="E180">
    <cfRule type="cellIs" dxfId="491" priority="979" operator="lessThan">
      <formula>0</formula>
    </cfRule>
  </conditionalFormatting>
  <conditionalFormatting sqref="E182">
    <cfRule type="cellIs" dxfId="490" priority="978" operator="lessThan">
      <formula>0</formula>
    </cfRule>
  </conditionalFormatting>
  <conditionalFormatting sqref="F180:F183">
    <cfRule type="cellIs" dxfId="489" priority="977" operator="lessThan">
      <formula>0</formula>
    </cfRule>
  </conditionalFormatting>
  <conditionalFormatting sqref="F202:F211">
    <cfRule type="cellIs" dxfId="488" priority="976" operator="lessThan">
      <formula>0</formula>
    </cfRule>
  </conditionalFormatting>
  <conditionalFormatting sqref="E202">
    <cfRule type="cellIs" dxfId="487" priority="975" operator="lessThan">
      <formula>0</formula>
    </cfRule>
  </conditionalFormatting>
  <conditionalFormatting sqref="D184">
    <cfRule type="cellIs" dxfId="486" priority="974" operator="lessThan">
      <formula>0</formula>
    </cfRule>
  </conditionalFormatting>
  <conditionalFormatting sqref="E184">
    <cfRule type="cellIs" dxfId="485" priority="973" operator="lessThan">
      <formula>0</formula>
    </cfRule>
  </conditionalFormatting>
  <conditionalFormatting sqref="F184:F185">
    <cfRule type="cellIs" dxfId="484" priority="972" operator="lessThan">
      <formula>0</formula>
    </cfRule>
  </conditionalFormatting>
  <conditionalFormatting sqref="G178:G185">
    <cfRule type="cellIs" dxfId="483" priority="971" operator="lessThan">
      <formula>0</formula>
    </cfRule>
  </conditionalFormatting>
  <conditionalFormatting sqref="G178:G185">
    <cfRule type="cellIs" dxfId="482" priority="970" stopIfTrue="1" operator="lessThan">
      <formula>0</formula>
    </cfRule>
  </conditionalFormatting>
  <conditionalFormatting sqref="H13:I13 H309:I309 H278:I278 H17:I17">
    <cfRule type="cellIs" dxfId="481" priority="969" operator="lessThan">
      <formula>0</formula>
    </cfRule>
  </conditionalFormatting>
  <conditionalFormatting sqref="H13:I13 H309:I309 H278:I278 H17:I17">
    <cfRule type="cellIs" dxfId="480" priority="968" stopIfTrue="1" operator="lessThan">
      <formula>0</formula>
    </cfRule>
  </conditionalFormatting>
  <conditionalFormatting sqref="H11:I11 H274:I275 H305:I306 H12 H5:I5 I1:I4">
    <cfRule type="cellIs" dxfId="479" priority="967" stopIfTrue="1" operator="lessThan">
      <formula>0</formula>
    </cfRule>
  </conditionalFormatting>
  <conditionalFormatting sqref="H11:I11 H274:I275 H305:I306 H12 H5:I5 I1:I4">
    <cfRule type="cellIs" dxfId="478" priority="966" operator="lessThan">
      <formula>0</formula>
    </cfRule>
  </conditionalFormatting>
  <conditionalFormatting sqref="I48:I49 I28:I29 I36:I45">
    <cfRule type="cellIs" dxfId="477" priority="964" stopIfTrue="1" operator="lessThan">
      <formula>0</formula>
    </cfRule>
    <cfRule type="cellIs" dxfId="476" priority="965" stopIfTrue="1" operator="lessThan">
      <formula>0</formula>
    </cfRule>
  </conditionalFormatting>
  <conditionalFormatting sqref="I48:I49 I28:I29 I36:I45">
    <cfRule type="cellIs" dxfId="475" priority="963" operator="lessThan">
      <formula>0</formula>
    </cfRule>
  </conditionalFormatting>
  <conditionalFormatting sqref="I52:I55">
    <cfRule type="cellIs" dxfId="474" priority="961" stopIfTrue="1" operator="lessThan">
      <formula>0</formula>
    </cfRule>
    <cfRule type="cellIs" dxfId="473" priority="962" stopIfTrue="1" operator="lessThan">
      <formula>0</formula>
    </cfRule>
  </conditionalFormatting>
  <conditionalFormatting sqref="I52:I55">
    <cfRule type="cellIs" dxfId="472" priority="960" operator="lessThan">
      <formula>0</formula>
    </cfRule>
  </conditionalFormatting>
  <conditionalFormatting sqref="I62:I71">
    <cfRule type="cellIs" dxfId="471" priority="958" stopIfTrue="1" operator="lessThan">
      <formula>0</formula>
    </cfRule>
    <cfRule type="cellIs" dxfId="470" priority="959" stopIfTrue="1" operator="lessThan">
      <formula>0</formula>
    </cfRule>
  </conditionalFormatting>
  <conditionalFormatting sqref="I62:I71">
    <cfRule type="cellIs" dxfId="469" priority="957" operator="lessThan">
      <formula>0</formula>
    </cfRule>
  </conditionalFormatting>
  <conditionalFormatting sqref="H332:I333">
    <cfRule type="cellIs" dxfId="468" priority="956" stopIfTrue="1" operator="lessThan">
      <formula>0</formula>
    </cfRule>
  </conditionalFormatting>
  <conditionalFormatting sqref="H332:I333">
    <cfRule type="cellIs" dxfId="467" priority="955" operator="lessThan">
      <formula>0</formula>
    </cfRule>
  </conditionalFormatting>
  <conditionalFormatting sqref="H312:I315">
    <cfRule type="cellIs" dxfId="466" priority="953" stopIfTrue="1" operator="lessThan">
      <formula>0</formula>
    </cfRule>
    <cfRule type="cellIs" dxfId="465" priority="954" stopIfTrue="1" operator="lessThan">
      <formula>0</formula>
    </cfRule>
  </conditionalFormatting>
  <conditionalFormatting sqref="H312:I315">
    <cfRule type="cellIs" dxfId="464" priority="952" operator="lessThan">
      <formula>0</formula>
    </cfRule>
  </conditionalFormatting>
  <conditionalFormatting sqref="H310:I311">
    <cfRule type="cellIs" dxfId="463" priority="951" stopIfTrue="1" operator="lessThan">
      <formula>0</formula>
    </cfRule>
  </conditionalFormatting>
  <conditionalFormatting sqref="H310:I311">
    <cfRule type="cellIs" dxfId="462" priority="950" operator="lessThan">
      <formula>0</formula>
    </cfRule>
  </conditionalFormatting>
  <conditionalFormatting sqref="H324:I324">
    <cfRule type="cellIs" dxfId="461" priority="948" stopIfTrue="1" operator="lessThan">
      <formula>0</formula>
    </cfRule>
    <cfRule type="cellIs" dxfId="460" priority="949" stopIfTrue="1" operator="lessThan">
      <formula>0</formula>
    </cfRule>
  </conditionalFormatting>
  <conditionalFormatting sqref="H324:I324">
    <cfRule type="cellIs" dxfId="459" priority="947" operator="lessThan">
      <formula>0</formula>
    </cfRule>
  </conditionalFormatting>
  <conditionalFormatting sqref="H325:I325">
    <cfRule type="cellIs" dxfId="458" priority="945" stopIfTrue="1" operator="lessThan">
      <formula>0</formula>
    </cfRule>
    <cfRule type="cellIs" dxfId="457" priority="946" stopIfTrue="1" operator="lessThan">
      <formula>0</formula>
    </cfRule>
  </conditionalFormatting>
  <conditionalFormatting sqref="H325:I325">
    <cfRule type="cellIs" dxfId="456" priority="944" operator="lessThan">
      <formula>0</formula>
    </cfRule>
  </conditionalFormatting>
  <conditionalFormatting sqref="H321:I321">
    <cfRule type="cellIs" dxfId="455" priority="942" stopIfTrue="1" operator="lessThan">
      <formula>0</formula>
    </cfRule>
    <cfRule type="cellIs" dxfId="454" priority="943" stopIfTrue="1" operator="lessThan">
      <formula>0</formula>
    </cfRule>
  </conditionalFormatting>
  <conditionalFormatting sqref="H321:I321">
    <cfRule type="cellIs" dxfId="453" priority="941" operator="lessThan">
      <formula>0</formula>
    </cfRule>
  </conditionalFormatting>
  <conditionalFormatting sqref="H301:I302">
    <cfRule type="cellIs" dxfId="452" priority="940" stopIfTrue="1" operator="lessThan">
      <formula>0</formula>
    </cfRule>
  </conditionalFormatting>
  <conditionalFormatting sqref="H301:I302">
    <cfRule type="cellIs" dxfId="451" priority="939" operator="lessThan">
      <formula>0</formula>
    </cfRule>
  </conditionalFormatting>
  <conditionalFormatting sqref="H283:I283 H281:I281">
    <cfRule type="cellIs" dxfId="450" priority="937" stopIfTrue="1" operator="lessThan">
      <formula>0</formula>
    </cfRule>
    <cfRule type="cellIs" dxfId="449" priority="938" stopIfTrue="1" operator="lessThan">
      <formula>0</formula>
    </cfRule>
  </conditionalFormatting>
  <conditionalFormatting sqref="H283:I283 H281:I281">
    <cfRule type="cellIs" dxfId="448" priority="936" operator="lessThan">
      <formula>0</formula>
    </cfRule>
  </conditionalFormatting>
  <conditionalFormatting sqref="H282:I282">
    <cfRule type="cellIs" dxfId="447" priority="934" stopIfTrue="1" operator="lessThan">
      <formula>0</formula>
    </cfRule>
    <cfRule type="cellIs" dxfId="446" priority="935" stopIfTrue="1" operator="lessThan">
      <formula>0</formula>
    </cfRule>
  </conditionalFormatting>
  <conditionalFormatting sqref="H282:I282">
    <cfRule type="cellIs" dxfId="445" priority="933" operator="lessThan">
      <formula>0</formula>
    </cfRule>
  </conditionalFormatting>
  <conditionalFormatting sqref="H284:I284">
    <cfRule type="cellIs" dxfId="444" priority="931" stopIfTrue="1" operator="lessThan">
      <formula>0</formula>
    </cfRule>
    <cfRule type="cellIs" dxfId="443" priority="932" stopIfTrue="1" operator="lessThan">
      <formula>0</formula>
    </cfRule>
  </conditionalFormatting>
  <conditionalFormatting sqref="H284:I284">
    <cfRule type="cellIs" dxfId="442" priority="930" operator="lessThan">
      <formula>0</formula>
    </cfRule>
  </conditionalFormatting>
  <conditionalFormatting sqref="H279:I280">
    <cfRule type="cellIs" dxfId="441" priority="929" stopIfTrue="1" operator="lessThan">
      <formula>0</formula>
    </cfRule>
  </conditionalFormatting>
  <conditionalFormatting sqref="H279:I280">
    <cfRule type="cellIs" dxfId="440" priority="928" operator="lessThan">
      <formula>0</formula>
    </cfRule>
  </conditionalFormatting>
  <conditionalFormatting sqref="H264:I265">
    <cfRule type="cellIs" dxfId="439" priority="927" stopIfTrue="1" operator="lessThan">
      <formula>0</formula>
    </cfRule>
  </conditionalFormatting>
  <conditionalFormatting sqref="H264:I265">
    <cfRule type="cellIs" dxfId="438" priority="926" operator="lessThan">
      <formula>0</formula>
    </cfRule>
  </conditionalFormatting>
  <conditionalFormatting sqref="H246:I247">
    <cfRule type="cellIs" dxfId="437" priority="925" stopIfTrue="1" operator="lessThan">
      <formula>0</formula>
    </cfRule>
  </conditionalFormatting>
  <conditionalFormatting sqref="H246:I247">
    <cfRule type="cellIs" dxfId="436" priority="924" operator="lessThan">
      <formula>0</formula>
    </cfRule>
  </conditionalFormatting>
  <conditionalFormatting sqref="H244:I245">
    <cfRule type="cellIs" dxfId="435" priority="923" stopIfTrue="1" operator="lessThan">
      <formula>0</formula>
    </cfRule>
  </conditionalFormatting>
  <conditionalFormatting sqref="H244:I245">
    <cfRule type="cellIs" dxfId="434" priority="922" operator="lessThan">
      <formula>0</formula>
    </cfRule>
  </conditionalFormatting>
  <conditionalFormatting sqref="H240:I241">
    <cfRule type="cellIs" dxfId="433" priority="921" stopIfTrue="1" operator="lessThan">
      <formula>0</formula>
    </cfRule>
  </conditionalFormatting>
  <conditionalFormatting sqref="H240:I241">
    <cfRule type="cellIs" dxfId="432" priority="920" operator="lessThan">
      <formula>0</formula>
    </cfRule>
  </conditionalFormatting>
  <conditionalFormatting sqref="H226:I227">
    <cfRule type="cellIs" dxfId="431" priority="919" operator="lessThan">
      <formula>0</formula>
    </cfRule>
  </conditionalFormatting>
  <conditionalFormatting sqref="H226:I227">
    <cfRule type="cellIs" dxfId="430" priority="918" stopIfTrue="1" operator="lessThan">
      <formula>0</formula>
    </cfRule>
  </conditionalFormatting>
  <conditionalFormatting sqref="H220:I220">
    <cfRule type="cellIs" dxfId="429" priority="916" stopIfTrue="1" operator="lessThan">
      <formula>0</formula>
    </cfRule>
    <cfRule type="cellIs" dxfId="428" priority="917" stopIfTrue="1" operator="lessThan">
      <formula>0</formula>
    </cfRule>
  </conditionalFormatting>
  <conditionalFormatting sqref="H220:I220">
    <cfRule type="cellIs" dxfId="427" priority="915" operator="lessThan">
      <formula>0</formula>
    </cfRule>
  </conditionalFormatting>
  <conditionalFormatting sqref="H221:I221">
    <cfRule type="cellIs" dxfId="426" priority="913" stopIfTrue="1" operator="lessThan">
      <formula>0</formula>
    </cfRule>
    <cfRule type="cellIs" dxfId="425" priority="914" stopIfTrue="1" operator="lessThan">
      <formula>0</formula>
    </cfRule>
  </conditionalFormatting>
  <conditionalFormatting sqref="H221:I221">
    <cfRule type="cellIs" dxfId="424" priority="912" operator="lessThan">
      <formula>0</formula>
    </cfRule>
  </conditionalFormatting>
  <conditionalFormatting sqref="H212:I213">
    <cfRule type="cellIs" dxfId="423" priority="910" stopIfTrue="1" operator="lessThan">
      <formula>0</formula>
    </cfRule>
    <cfRule type="cellIs" dxfId="422" priority="911" stopIfTrue="1" operator="lessThan">
      <formula>0</formula>
    </cfRule>
  </conditionalFormatting>
  <conditionalFormatting sqref="H212:I213">
    <cfRule type="cellIs" dxfId="421" priority="909" operator="lessThan">
      <formula>0</formula>
    </cfRule>
  </conditionalFormatting>
  <conditionalFormatting sqref="H194:I194">
    <cfRule type="cellIs" dxfId="420" priority="907" stopIfTrue="1" operator="lessThan">
      <formula>0</formula>
    </cfRule>
    <cfRule type="cellIs" dxfId="419" priority="908" stopIfTrue="1" operator="lessThan">
      <formula>0</formula>
    </cfRule>
  </conditionalFormatting>
  <conditionalFormatting sqref="H194:I194">
    <cfRule type="cellIs" dxfId="418" priority="906" operator="lessThan">
      <formula>0</formula>
    </cfRule>
  </conditionalFormatting>
  <conditionalFormatting sqref="H195:I195">
    <cfRule type="cellIs" dxfId="417" priority="904" stopIfTrue="1" operator="lessThan">
      <formula>0</formula>
    </cfRule>
    <cfRule type="cellIs" dxfId="416" priority="905" stopIfTrue="1" operator="lessThan">
      <formula>0</formula>
    </cfRule>
  </conditionalFormatting>
  <conditionalFormatting sqref="H195:I195">
    <cfRule type="cellIs" dxfId="415" priority="903" operator="lessThan">
      <formula>0</formula>
    </cfRule>
  </conditionalFormatting>
  <conditionalFormatting sqref="H186:I186">
    <cfRule type="cellIs" dxfId="414" priority="901" stopIfTrue="1" operator="lessThan">
      <formula>0</formula>
    </cfRule>
    <cfRule type="cellIs" dxfId="413" priority="902" stopIfTrue="1" operator="lessThan">
      <formula>0</formula>
    </cfRule>
  </conditionalFormatting>
  <conditionalFormatting sqref="H186:I186">
    <cfRule type="cellIs" dxfId="412" priority="900" operator="lessThan">
      <formula>0</formula>
    </cfRule>
  </conditionalFormatting>
  <conditionalFormatting sqref="H187:I187">
    <cfRule type="cellIs" dxfId="411" priority="898" stopIfTrue="1" operator="lessThan">
      <formula>0</formula>
    </cfRule>
    <cfRule type="cellIs" dxfId="410" priority="899" stopIfTrue="1" operator="lessThan">
      <formula>0</formula>
    </cfRule>
  </conditionalFormatting>
  <conditionalFormatting sqref="H187:I187">
    <cfRule type="cellIs" dxfId="409" priority="897" operator="lessThan">
      <formula>0</formula>
    </cfRule>
  </conditionalFormatting>
  <conditionalFormatting sqref="H166:I166">
    <cfRule type="cellIs" dxfId="408" priority="895" stopIfTrue="1" operator="lessThan">
      <formula>0</formula>
    </cfRule>
    <cfRule type="cellIs" dxfId="407" priority="896" stopIfTrue="1" operator="lessThan">
      <formula>0</formula>
    </cfRule>
  </conditionalFormatting>
  <conditionalFormatting sqref="H166:I166">
    <cfRule type="cellIs" dxfId="406" priority="894" operator="lessThan">
      <formula>0</formula>
    </cfRule>
  </conditionalFormatting>
  <conditionalFormatting sqref="H167:I167">
    <cfRule type="cellIs" dxfId="405" priority="892" stopIfTrue="1" operator="lessThan">
      <formula>0</formula>
    </cfRule>
    <cfRule type="cellIs" dxfId="404" priority="893" stopIfTrue="1" operator="lessThan">
      <formula>0</formula>
    </cfRule>
  </conditionalFormatting>
  <conditionalFormatting sqref="H167:I167">
    <cfRule type="cellIs" dxfId="403" priority="891" operator="lessThan">
      <formula>0</formula>
    </cfRule>
  </conditionalFormatting>
  <conditionalFormatting sqref="H164:I165">
    <cfRule type="cellIs" dxfId="402" priority="890" operator="lessThan">
      <formula>0</formula>
    </cfRule>
  </conditionalFormatting>
  <conditionalFormatting sqref="H164:I165">
    <cfRule type="cellIs" dxfId="401" priority="889" stopIfTrue="1" operator="lessThan">
      <formula>0</formula>
    </cfRule>
  </conditionalFormatting>
  <conditionalFormatting sqref="H156:I156">
    <cfRule type="cellIs" dxfId="400" priority="887" stopIfTrue="1" operator="lessThan">
      <formula>0</formula>
    </cfRule>
    <cfRule type="cellIs" dxfId="399" priority="888" stopIfTrue="1" operator="lessThan">
      <formula>0</formula>
    </cfRule>
  </conditionalFormatting>
  <conditionalFormatting sqref="H156:I156">
    <cfRule type="cellIs" dxfId="398" priority="886" operator="lessThan">
      <formula>0</formula>
    </cfRule>
  </conditionalFormatting>
  <conditionalFormatting sqref="H157:I157">
    <cfRule type="cellIs" dxfId="397" priority="884" stopIfTrue="1" operator="lessThan">
      <formula>0</formula>
    </cfRule>
    <cfRule type="cellIs" dxfId="396" priority="885" stopIfTrue="1" operator="lessThan">
      <formula>0</formula>
    </cfRule>
  </conditionalFormatting>
  <conditionalFormatting sqref="H157:I157">
    <cfRule type="cellIs" dxfId="395" priority="883" operator="lessThan">
      <formula>0</formula>
    </cfRule>
  </conditionalFormatting>
  <conditionalFormatting sqref="H150:I150">
    <cfRule type="cellIs" dxfId="394" priority="881" stopIfTrue="1" operator="lessThan">
      <formula>0</formula>
    </cfRule>
    <cfRule type="cellIs" dxfId="393" priority="882" stopIfTrue="1" operator="lessThan">
      <formula>0</formula>
    </cfRule>
  </conditionalFormatting>
  <conditionalFormatting sqref="H150:I150">
    <cfRule type="cellIs" dxfId="392" priority="880" operator="lessThan">
      <formula>0</formula>
    </cfRule>
  </conditionalFormatting>
  <conditionalFormatting sqref="H151:I151">
    <cfRule type="cellIs" dxfId="391" priority="878" stopIfTrue="1" operator="lessThan">
      <formula>0</formula>
    </cfRule>
    <cfRule type="cellIs" dxfId="390" priority="879" stopIfTrue="1" operator="lessThan">
      <formula>0</formula>
    </cfRule>
  </conditionalFormatting>
  <conditionalFormatting sqref="H151:I151">
    <cfRule type="cellIs" dxfId="389" priority="877" operator="lessThan">
      <formula>0</formula>
    </cfRule>
  </conditionalFormatting>
  <conditionalFormatting sqref="H144:I145">
    <cfRule type="cellIs" dxfId="388" priority="875" stopIfTrue="1" operator="lessThan">
      <formula>0</formula>
    </cfRule>
    <cfRule type="cellIs" dxfId="387" priority="876" stopIfTrue="1" operator="lessThan">
      <formula>0</formula>
    </cfRule>
  </conditionalFormatting>
  <conditionalFormatting sqref="H144:I145">
    <cfRule type="cellIs" dxfId="386" priority="874" operator="lessThan">
      <formula>0</formula>
    </cfRule>
  </conditionalFormatting>
  <conditionalFormatting sqref="H142:I143">
    <cfRule type="cellIs" dxfId="385" priority="873" stopIfTrue="1" operator="lessThan">
      <formula>0</formula>
    </cfRule>
  </conditionalFormatting>
  <conditionalFormatting sqref="H142:I143">
    <cfRule type="cellIs" dxfId="384" priority="872" operator="lessThan">
      <formula>0</formula>
    </cfRule>
  </conditionalFormatting>
  <conditionalFormatting sqref="H128:I128">
    <cfRule type="cellIs" dxfId="383" priority="870" stopIfTrue="1" operator="lessThan">
      <formula>0</formula>
    </cfRule>
    <cfRule type="cellIs" dxfId="382" priority="871" stopIfTrue="1" operator="lessThan">
      <formula>0</formula>
    </cfRule>
  </conditionalFormatting>
  <conditionalFormatting sqref="H128:I128">
    <cfRule type="cellIs" dxfId="381" priority="869" operator="lessThan">
      <formula>0</formula>
    </cfRule>
  </conditionalFormatting>
  <conditionalFormatting sqref="H129:I129">
    <cfRule type="cellIs" dxfId="380" priority="867" stopIfTrue="1" operator="lessThan">
      <formula>0</formula>
    </cfRule>
    <cfRule type="cellIs" dxfId="379" priority="868" stopIfTrue="1" operator="lessThan">
      <formula>0</formula>
    </cfRule>
  </conditionalFormatting>
  <conditionalFormatting sqref="H129:I129">
    <cfRule type="cellIs" dxfId="378" priority="866" operator="lessThan">
      <formula>0</formula>
    </cfRule>
  </conditionalFormatting>
  <conditionalFormatting sqref="H114:I114">
    <cfRule type="cellIs" dxfId="377" priority="864" stopIfTrue="1" operator="lessThan">
      <formula>0</formula>
    </cfRule>
    <cfRule type="cellIs" dxfId="376" priority="865" stopIfTrue="1" operator="lessThan">
      <formula>0</formula>
    </cfRule>
  </conditionalFormatting>
  <conditionalFormatting sqref="H114:I114">
    <cfRule type="cellIs" dxfId="375" priority="863" operator="lessThan">
      <formula>0</formula>
    </cfRule>
  </conditionalFormatting>
  <conditionalFormatting sqref="H115:I115">
    <cfRule type="cellIs" dxfId="374" priority="861" stopIfTrue="1" operator="lessThan">
      <formula>0</formula>
    </cfRule>
    <cfRule type="cellIs" dxfId="373" priority="862" stopIfTrue="1" operator="lessThan">
      <formula>0</formula>
    </cfRule>
  </conditionalFormatting>
  <conditionalFormatting sqref="H115:I115">
    <cfRule type="cellIs" dxfId="372" priority="860" operator="lessThan">
      <formula>0</formula>
    </cfRule>
  </conditionalFormatting>
  <conditionalFormatting sqref="H106:I106">
    <cfRule type="cellIs" dxfId="371" priority="858" stopIfTrue="1" operator="lessThan">
      <formula>0</formula>
    </cfRule>
    <cfRule type="cellIs" dxfId="370" priority="859" stopIfTrue="1" operator="lessThan">
      <formula>0</formula>
    </cfRule>
  </conditionalFormatting>
  <conditionalFormatting sqref="H106:I106">
    <cfRule type="cellIs" dxfId="369" priority="857" operator="lessThan">
      <formula>0</formula>
    </cfRule>
  </conditionalFormatting>
  <conditionalFormatting sqref="H107:I107">
    <cfRule type="cellIs" dxfId="368" priority="855" stopIfTrue="1" operator="lessThan">
      <formula>0</formula>
    </cfRule>
    <cfRule type="cellIs" dxfId="367" priority="856" stopIfTrue="1" operator="lessThan">
      <formula>0</formula>
    </cfRule>
  </conditionalFormatting>
  <conditionalFormatting sqref="H107:I107">
    <cfRule type="cellIs" dxfId="366" priority="854" operator="lessThan">
      <formula>0</formula>
    </cfRule>
  </conditionalFormatting>
  <conditionalFormatting sqref="H76:I77">
    <cfRule type="cellIs" dxfId="365" priority="853" stopIfTrue="1" operator="lessThan">
      <formula>0</formula>
    </cfRule>
  </conditionalFormatting>
  <conditionalFormatting sqref="H76:I77">
    <cfRule type="cellIs" dxfId="364" priority="852" operator="lessThan">
      <formula>0</formula>
    </cfRule>
  </conditionalFormatting>
  <conditionalFormatting sqref="H74:I75">
    <cfRule type="cellIs" dxfId="363" priority="851" stopIfTrue="1" operator="lessThan">
      <formula>0</formula>
    </cfRule>
  </conditionalFormatting>
  <conditionalFormatting sqref="H74:I75">
    <cfRule type="cellIs" dxfId="362" priority="850" operator="lessThan">
      <formula>0</formula>
    </cfRule>
  </conditionalFormatting>
  <conditionalFormatting sqref="H18:I21">
    <cfRule type="cellIs" dxfId="361" priority="847" operator="lessThan">
      <formula>0</formula>
    </cfRule>
  </conditionalFormatting>
  <conditionalFormatting sqref="H22:I23">
    <cfRule type="cellIs" dxfId="360" priority="849" operator="lessThan">
      <formula>0</formula>
    </cfRule>
  </conditionalFormatting>
  <conditionalFormatting sqref="H22:I23">
    <cfRule type="cellIs" dxfId="359" priority="848" stopIfTrue="1" operator="lessThan">
      <formula>0</formula>
    </cfRule>
  </conditionalFormatting>
  <conditionalFormatting sqref="H18:I21">
    <cfRule type="cellIs" dxfId="358" priority="846" stopIfTrue="1" operator="lessThan">
      <formula>0</formula>
    </cfRule>
  </conditionalFormatting>
  <conditionalFormatting sqref="H20:I21">
    <cfRule type="cellIs" dxfId="357" priority="845" operator="lessThan">
      <formula>0</formula>
    </cfRule>
  </conditionalFormatting>
  <conditionalFormatting sqref="H15:I16">
    <cfRule type="cellIs" dxfId="356" priority="844" operator="lessThan">
      <formula>0</formula>
    </cfRule>
  </conditionalFormatting>
  <conditionalFormatting sqref="H15:I16">
    <cfRule type="cellIs" dxfId="355" priority="843" stopIfTrue="1" operator="lessThan">
      <formula>0</formula>
    </cfRule>
  </conditionalFormatting>
  <conditionalFormatting sqref="H320:I320">
    <cfRule type="cellIs" dxfId="354" priority="841" stopIfTrue="1" operator="lessThan">
      <formula>0</formula>
    </cfRule>
    <cfRule type="cellIs" dxfId="353" priority="842" stopIfTrue="1" operator="lessThan">
      <formula>0</formula>
    </cfRule>
  </conditionalFormatting>
  <conditionalFormatting sqref="H320:I320">
    <cfRule type="cellIs" dxfId="352" priority="840" operator="lessThan">
      <formula>0</formula>
    </cfRule>
  </conditionalFormatting>
  <conditionalFormatting sqref="H50:I50">
    <cfRule type="cellIs" dxfId="351" priority="839" stopIfTrue="1" operator="lessThan">
      <formula>0</formula>
    </cfRule>
  </conditionalFormatting>
  <conditionalFormatting sqref="H50:I50">
    <cfRule type="cellIs" dxfId="350" priority="838" operator="lessThan">
      <formula>0</formula>
    </cfRule>
  </conditionalFormatting>
  <conditionalFormatting sqref="H51:I51">
    <cfRule type="cellIs" dxfId="349" priority="836" stopIfTrue="1" operator="lessThan">
      <formula>0</formula>
    </cfRule>
    <cfRule type="cellIs" dxfId="348" priority="837" stopIfTrue="1" operator="lessThan">
      <formula>0</formula>
    </cfRule>
  </conditionalFormatting>
  <conditionalFormatting sqref="H51:I51">
    <cfRule type="cellIs" dxfId="347" priority="835" operator="lessThan">
      <formula>0</formula>
    </cfRule>
  </conditionalFormatting>
  <conditionalFormatting sqref="H60:I60">
    <cfRule type="cellIs" dxfId="346" priority="834" operator="lessThan">
      <formula>0</formula>
    </cfRule>
  </conditionalFormatting>
  <conditionalFormatting sqref="H60:I60">
    <cfRule type="cellIs" dxfId="345" priority="833" stopIfTrue="1" operator="lessThan">
      <formula>0</formula>
    </cfRule>
  </conditionalFormatting>
  <conditionalFormatting sqref="H176:I177">
    <cfRule type="cellIs" dxfId="344" priority="832" stopIfTrue="1" operator="lessThan">
      <formula>0</formula>
    </cfRule>
  </conditionalFormatting>
  <conditionalFormatting sqref="H176:I177">
    <cfRule type="cellIs" dxfId="343" priority="831" operator="lessThan">
      <formula>0</formula>
    </cfRule>
  </conditionalFormatting>
  <conditionalFormatting sqref="H178:I178">
    <cfRule type="cellIs" dxfId="342" priority="829" stopIfTrue="1" operator="lessThan">
      <formula>0</formula>
    </cfRule>
    <cfRule type="cellIs" dxfId="341" priority="830" stopIfTrue="1" operator="lessThan">
      <formula>0</formula>
    </cfRule>
  </conditionalFormatting>
  <conditionalFormatting sqref="H178:I178">
    <cfRule type="cellIs" dxfId="340" priority="828" operator="lessThan">
      <formula>0</formula>
    </cfRule>
  </conditionalFormatting>
  <conditionalFormatting sqref="H179:I179">
    <cfRule type="cellIs" dxfId="339" priority="826" stopIfTrue="1" operator="lessThan">
      <formula>0</formula>
    </cfRule>
    <cfRule type="cellIs" dxfId="338" priority="827" stopIfTrue="1" operator="lessThan">
      <formula>0</formula>
    </cfRule>
  </conditionalFormatting>
  <conditionalFormatting sqref="H179:I179">
    <cfRule type="cellIs" dxfId="337" priority="825" operator="lessThan">
      <formula>0</formula>
    </cfRule>
  </conditionalFormatting>
  <conditionalFormatting sqref="I56:I59">
    <cfRule type="cellIs" dxfId="336" priority="823" stopIfTrue="1" operator="lessThan">
      <formula>0</formula>
    </cfRule>
    <cfRule type="cellIs" dxfId="335" priority="824" stopIfTrue="1" operator="lessThan">
      <formula>0</formula>
    </cfRule>
  </conditionalFormatting>
  <conditionalFormatting sqref="I56:I59">
    <cfRule type="cellIs" dxfId="334" priority="822" operator="lessThan">
      <formula>0</formula>
    </cfRule>
  </conditionalFormatting>
  <conditionalFormatting sqref="I72:I73">
    <cfRule type="cellIs" dxfId="333" priority="820" stopIfTrue="1" operator="lessThan">
      <formula>0</formula>
    </cfRule>
    <cfRule type="cellIs" dxfId="332" priority="821" stopIfTrue="1" operator="lessThan">
      <formula>0</formula>
    </cfRule>
  </conditionalFormatting>
  <conditionalFormatting sqref="I72:I73">
    <cfRule type="cellIs" dxfId="331" priority="819" operator="lessThan">
      <formula>0</formula>
    </cfRule>
  </conditionalFormatting>
  <conditionalFormatting sqref="H61:I61">
    <cfRule type="cellIs" dxfId="330" priority="818" operator="lessThan">
      <formula>0</formula>
    </cfRule>
  </conditionalFormatting>
  <conditionalFormatting sqref="H61:I61">
    <cfRule type="cellIs" dxfId="329" priority="817" stopIfTrue="1" operator="lessThan">
      <formula>0</formula>
    </cfRule>
  </conditionalFormatting>
  <conditionalFormatting sqref="D46">
    <cfRule type="cellIs" dxfId="328" priority="816" operator="lessThan">
      <formula>0</formula>
    </cfRule>
  </conditionalFormatting>
  <conditionalFormatting sqref="F46:F47">
    <cfRule type="cellIs" dxfId="327" priority="815" operator="lessThan">
      <formula>0</formula>
    </cfRule>
  </conditionalFormatting>
  <conditionalFormatting sqref="G46:G47">
    <cfRule type="cellIs" dxfId="326" priority="814" operator="lessThan">
      <formula>0</formula>
    </cfRule>
  </conditionalFormatting>
  <conditionalFormatting sqref="G46:G47">
    <cfRule type="cellIs" dxfId="325" priority="813" stopIfTrue="1" operator="lessThan">
      <formula>0</formula>
    </cfRule>
  </conditionalFormatting>
  <conditionalFormatting sqref="I46:I47">
    <cfRule type="cellIs" dxfId="324" priority="811" stopIfTrue="1" operator="lessThan">
      <formula>0</formula>
    </cfRule>
    <cfRule type="cellIs" dxfId="323" priority="812" stopIfTrue="1" operator="lessThan">
      <formula>0</formula>
    </cfRule>
  </conditionalFormatting>
  <conditionalFormatting sqref="I46:I47">
    <cfRule type="cellIs" dxfId="322" priority="810" operator="lessThan">
      <formula>0</formula>
    </cfRule>
  </conditionalFormatting>
  <conditionalFormatting sqref="E46">
    <cfRule type="cellIs" dxfId="321" priority="809" operator="lessThan">
      <formula>0</formula>
    </cfRule>
  </conditionalFormatting>
  <conditionalFormatting sqref="H24:I25">
    <cfRule type="cellIs" dxfId="320" priority="808" operator="lessThan">
      <formula>0</formula>
    </cfRule>
  </conditionalFormatting>
  <conditionalFormatting sqref="H24:I25">
    <cfRule type="cellIs" dxfId="319" priority="807" stopIfTrue="1" operator="lessThan">
      <formula>0</formula>
    </cfRule>
  </conditionalFormatting>
  <conditionalFormatting sqref="H27:I27">
    <cfRule type="cellIs" dxfId="318" priority="805" stopIfTrue="1" operator="lessThan">
      <formula>0</formula>
    </cfRule>
    <cfRule type="cellIs" dxfId="317" priority="806" stopIfTrue="1" operator="lessThan">
      <formula>0</formula>
    </cfRule>
  </conditionalFormatting>
  <conditionalFormatting sqref="H27:I27">
    <cfRule type="cellIs" dxfId="316" priority="804" operator="lessThan">
      <formula>0</formula>
    </cfRule>
  </conditionalFormatting>
  <conditionalFormatting sqref="H26:I26">
    <cfRule type="cellIs" dxfId="315" priority="802" stopIfTrue="1" operator="lessThan">
      <formula>0</formula>
    </cfRule>
    <cfRule type="cellIs" dxfId="314" priority="803" stopIfTrue="1" operator="lessThan">
      <formula>0</formula>
    </cfRule>
  </conditionalFormatting>
  <conditionalFormatting sqref="H26:I26">
    <cfRule type="cellIs" dxfId="313" priority="801" operator="lessThan">
      <formula>0</formula>
    </cfRule>
  </conditionalFormatting>
  <conditionalFormatting sqref="H100:I101">
    <cfRule type="cellIs" dxfId="312" priority="799" stopIfTrue="1" operator="lessThan">
      <formula>0</formula>
    </cfRule>
    <cfRule type="cellIs" dxfId="311" priority="800" stopIfTrue="1" operator="lessThan">
      <formula>0</formula>
    </cfRule>
  </conditionalFormatting>
  <conditionalFormatting sqref="H100:I101">
    <cfRule type="cellIs" dxfId="310" priority="798" operator="lessThan">
      <formula>0</formula>
    </cfRule>
  </conditionalFormatting>
  <conditionalFormatting sqref="H317:I317">
    <cfRule type="cellIs" dxfId="309" priority="796" stopIfTrue="1" operator="lessThan">
      <formula>0</formula>
    </cfRule>
    <cfRule type="cellIs" dxfId="308" priority="797" stopIfTrue="1" operator="lessThan">
      <formula>0</formula>
    </cfRule>
  </conditionalFormatting>
  <conditionalFormatting sqref="H317:I317">
    <cfRule type="cellIs" dxfId="307" priority="795" operator="lessThan">
      <formula>0</formula>
    </cfRule>
  </conditionalFormatting>
  <conditionalFormatting sqref="H316:I316">
    <cfRule type="cellIs" dxfId="306" priority="793" stopIfTrue="1" operator="lessThan">
      <formula>0</formula>
    </cfRule>
    <cfRule type="cellIs" dxfId="305" priority="794" stopIfTrue="1" operator="lessThan">
      <formula>0</formula>
    </cfRule>
  </conditionalFormatting>
  <conditionalFormatting sqref="H316:I316">
    <cfRule type="cellIs" dxfId="304" priority="792" operator="lessThan">
      <formula>0</formula>
    </cfRule>
  </conditionalFormatting>
  <conditionalFormatting sqref="H263:I263">
    <cfRule type="cellIs" dxfId="303" priority="791" operator="lessThan">
      <formula>0</formula>
    </cfRule>
  </conditionalFormatting>
  <conditionalFormatting sqref="H263:I263">
    <cfRule type="cellIs" dxfId="302" priority="790" stopIfTrue="1" operator="lessThan">
      <formula>0</formula>
    </cfRule>
  </conditionalFormatting>
  <conditionalFormatting sqref="H262">
    <cfRule type="cellIs" dxfId="301" priority="789" stopIfTrue="1" operator="lessThan">
      <formula>0</formula>
    </cfRule>
  </conditionalFormatting>
  <conditionalFormatting sqref="H262">
    <cfRule type="cellIs" dxfId="300" priority="788" operator="lessThan">
      <formula>0</formula>
    </cfRule>
  </conditionalFormatting>
  <conditionalFormatting sqref="H277:I277">
    <cfRule type="cellIs" dxfId="299" priority="787" operator="lessThan">
      <formula>0</formula>
    </cfRule>
  </conditionalFormatting>
  <conditionalFormatting sqref="H277:I277">
    <cfRule type="cellIs" dxfId="298" priority="786" stopIfTrue="1" operator="lessThan">
      <formula>0</formula>
    </cfRule>
  </conditionalFormatting>
  <conditionalFormatting sqref="H276">
    <cfRule type="cellIs" dxfId="297" priority="785" stopIfTrue="1" operator="lessThan">
      <formula>0</formula>
    </cfRule>
  </conditionalFormatting>
  <conditionalFormatting sqref="H276">
    <cfRule type="cellIs" dxfId="296" priority="784" operator="lessThan">
      <formula>0</formula>
    </cfRule>
  </conditionalFormatting>
  <conditionalFormatting sqref="H300:I300">
    <cfRule type="cellIs" dxfId="295" priority="783" operator="lessThan">
      <formula>0</formula>
    </cfRule>
  </conditionalFormatting>
  <conditionalFormatting sqref="H300:I300">
    <cfRule type="cellIs" dxfId="294" priority="782" stopIfTrue="1" operator="lessThan">
      <formula>0</formula>
    </cfRule>
  </conditionalFormatting>
  <conditionalFormatting sqref="H299">
    <cfRule type="cellIs" dxfId="293" priority="781" stopIfTrue="1" operator="lessThan">
      <formula>0</formula>
    </cfRule>
  </conditionalFormatting>
  <conditionalFormatting sqref="H299">
    <cfRule type="cellIs" dxfId="292" priority="780" operator="lessThan">
      <formula>0</formula>
    </cfRule>
  </conditionalFormatting>
  <conditionalFormatting sqref="H308:I308">
    <cfRule type="cellIs" dxfId="291" priority="779" operator="lessThan">
      <formula>0</formula>
    </cfRule>
  </conditionalFormatting>
  <conditionalFormatting sqref="H308:I308">
    <cfRule type="cellIs" dxfId="290" priority="778" stopIfTrue="1" operator="lessThan">
      <formula>0</formula>
    </cfRule>
  </conditionalFormatting>
  <conditionalFormatting sqref="H307">
    <cfRule type="cellIs" dxfId="289" priority="777" stopIfTrue="1" operator="lessThan">
      <formula>0</formula>
    </cfRule>
  </conditionalFormatting>
  <conditionalFormatting sqref="H307">
    <cfRule type="cellIs" dxfId="288" priority="776" operator="lessThan">
      <formula>0</formula>
    </cfRule>
  </conditionalFormatting>
  <conditionalFormatting sqref="H331:I331">
    <cfRule type="cellIs" dxfId="287" priority="775" operator="lessThan">
      <formula>0</formula>
    </cfRule>
  </conditionalFormatting>
  <conditionalFormatting sqref="H331:I331">
    <cfRule type="cellIs" dxfId="286" priority="774" stopIfTrue="1" operator="lessThan">
      <formula>0</formula>
    </cfRule>
  </conditionalFormatting>
  <conditionalFormatting sqref="H330">
    <cfRule type="cellIs" dxfId="285" priority="773" stopIfTrue="1" operator="lessThan">
      <formula>0</formula>
    </cfRule>
  </conditionalFormatting>
  <conditionalFormatting sqref="H330">
    <cfRule type="cellIs" dxfId="284" priority="772" operator="lessThan">
      <formula>0</formula>
    </cfRule>
  </conditionalFormatting>
  <conditionalFormatting sqref="E301">
    <cfRule type="cellIs" dxfId="283" priority="771" operator="lessThan">
      <formula>0</formula>
    </cfRule>
  </conditionalFormatting>
  <conditionalFormatting sqref="E332">
    <cfRule type="cellIs" dxfId="282" priority="770" operator="lessThan">
      <formula>0</formula>
    </cfRule>
  </conditionalFormatting>
  <conditionalFormatting sqref="E18">
    <cfRule type="cellIs" dxfId="281" priority="769" operator="lessThan">
      <formula>0</formula>
    </cfRule>
  </conditionalFormatting>
  <conditionalFormatting sqref="F104:F105">
    <cfRule type="cellIs" dxfId="280" priority="765" operator="lessThan">
      <formula>0</formula>
    </cfRule>
  </conditionalFormatting>
  <conditionalFormatting sqref="D32">
    <cfRule type="cellIs" dxfId="279" priority="768" operator="lessThan">
      <formula>0</formula>
    </cfRule>
  </conditionalFormatting>
  <conditionalFormatting sqref="E32">
    <cfRule type="cellIs" dxfId="278" priority="767" operator="lessThan">
      <formula>0</formula>
    </cfRule>
  </conditionalFormatting>
  <conditionalFormatting sqref="F100:F101">
    <cfRule type="cellIs" dxfId="277" priority="766" operator="lessThan">
      <formula>0</formula>
    </cfRule>
  </conditionalFormatting>
  <conditionalFormatting sqref="F102:F103">
    <cfRule type="cellIs" dxfId="276" priority="764" operator="lessThan">
      <formula>0</formula>
    </cfRule>
  </conditionalFormatting>
  <conditionalFormatting sqref="D100">
    <cfRule type="cellIs" dxfId="275" priority="763" operator="lessThan">
      <formula>0</formula>
    </cfRule>
  </conditionalFormatting>
  <conditionalFormatting sqref="E100">
    <cfRule type="cellIs" dxfId="274" priority="762" operator="lessThan">
      <formula>0</formula>
    </cfRule>
  </conditionalFormatting>
  <conditionalFormatting sqref="D102 D104">
    <cfRule type="cellIs" dxfId="273" priority="761" operator="lessThan">
      <formula>0</formula>
    </cfRule>
  </conditionalFormatting>
  <conditionalFormatting sqref="E102 E104">
    <cfRule type="cellIs" dxfId="272" priority="760" operator="lessThan">
      <formula>0</formula>
    </cfRule>
  </conditionalFormatting>
  <conditionalFormatting sqref="G102:G103">
    <cfRule type="cellIs" dxfId="271" priority="759" operator="lessThan">
      <formula>0</formula>
    </cfRule>
  </conditionalFormatting>
  <conditionalFormatting sqref="G102:G103">
    <cfRule type="cellIs" dxfId="270" priority="758" stopIfTrue="1" operator="lessThan">
      <formula>0</formula>
    </cfRule>
  </conditionalFormatting>
  <conditionalFormatting sqref="G104:G105">
    <cfRule type="cellIs" dxfId="269" priority="757" operator="lessThan">
      <formula>0</formula>
    </cfRule>
  </conditionalFormatting>
  <conditionalFormatting sqref="G104:G105">
    <cfRule type="cellIs" dxfId="268" priority="756" stopIfTrue="1" operator="lessThan">
      <formula>0</formula>
    </cfRule>
  </conditionalFormatting>
  <conditionalFormatting sqref="I31">
    <cfRule type="cellIs" dxfId="267" priority="754" stopIfTrue="1" operator="lessThan">
      <formula>0</formula>
    </cfRule>
    <cfRule type="cellIs" dxfId="266" priority="755" stopIfTrue="1" operator="lessThan">
      <formula>0</formula>
    </cfRule>
  </conditionalFormatting>
  <conditionalFormatting sqref="I31">
    <cfRule type="cellIs" dxfId="265" priority="753" operator="lessThan">
      <formula>0</formula>
    </cfRule>
  </conditionalFormatting>
  <conditionalFormatting sqref="I30">
    <cfRule type="cellIs" dxfId="264" priority="751" stopIfTrue="1" operator="lessThan">
      <formula>0</formula>
    </cfRule>
    <cfRule type="cellIs" dxfId="263" priority="752" stopIfTrue="1" operator="lessThan">
      <formula>0</formula>
    </cfRule>
  </conditionalFormatting>
  <conditionalFormatting sqref="I30">
    <cfRule type="cellIs" dxfId="262" priority="750" operator="lessThan">
      <formula>0</formula>
    </cfRule>
  </conditionalFormatting>
  <conditionalFormatting sqref="I33">
    <cfRule type="cellIs" dxfId="261" priority="748" stopIfTrue="1" operator="lessThan">
      <formula>0</formula>
    </cfRule>
    <cfRule type="cellIs" dxfId="260" priority="749" stopIfTrue="1" operator="lessThan">
      <formula>0</formula>
    </cfRule>
  </conditionalFormatting>
  <conditionalFormatting sqref="I33">
    <cfRule type="cellIs" dxfId="259" priority="747" operator="lessThan">
      <formula>0</formula>
    </cfRule>
  </conditionalFormatting>
  <conditionalFormatting sqref="I32">
    <cfRule type="cellIs" dxfId="258" priority="745" stopIfTrue="1" operator="lessThan">
      <formula>0</formula>
    </cfRule>
    <cfRule type="cellIs" dxfId="257" priority="746" stopIfTrue="1" operator="lessThan">
      <formula>0</formula>
    </cfRule>
  </conditionalFormatting>
  <conditionalFormatting sqref="I32">
    <cfRule type="cellIs" dxfId="256" priority="744" operator="lessThan">
      <formula>0</formula>
    </cfRule>
  </conditionalFormatting>
  <conditionalFormatting sqref="I35">
    <cfRule type="cellIs" dxfId="255" priority="742" stopIfTrue="1" operator="lessThan">
      <formula>0</formula>
    </cfRule>
    <cfRule type="cellIs" dxfId="254" priority="743" stopIfTrue="1" operator="lessThan">
      <formula>0</formula>
    </cfRule>
  </conditionalFormatting>
  <conditionalFormatting sqref="I35">
    <cfRule type="cellIs" dxfId="253" priority="741" operator="lessThan">
      <formula>0</formula>
    </cfRule>
  </conditionalFormatting>
  <conditionalFormatting sqref="I34">
    <cfRule type="cellIs" dxfId="252" priority="739" stopIfTrue="1" operator="lessThan">
      <formula>0</formula>
    </cfRule>
    <cfRule type="cellIs" dxfId="251" priority="740" stopIfTrue="1" operator="lessThan">
      <formula>0</formula>
    </cfRule>
  </conditionalFormatting>
  <conditionalFormatting sqref="I34">
    <cfRule type="cellIs" dxfId="250" priority="738" operator="lessThan">
      <formula>0</formula>
    </cfRule>
  </conditionalFormatting>
  <conditionalFormatting sqref="H29 H31 H33 H35 H37 H39 H41 H43 H45 H47 H49">
    <cfRule type="cellIs" dxfId="249" priority="736" stopIfTrue="1" operator="lessThan">
      <formula>0</formula>
    </cfRule>
    <cfRule type="cellIs" dxfId="248" priority="737" stopIfTrue="1" operator="lessThan">
      <formula>0</formula>
    </cfRule>
  </conditionalFormatting>
  <conditionalFormatting sqref="H29 H31 H33 H35 H37 H39 H41 H43 H45 H47 H49">
    <cfRule type="cellIs" dxfId="247" priority="735" operator="lessThan">
      <formula>0</formula>
    </cfRule>
  </conditionalFormatting>
  <conditionalFormatting sqref="H28 H30 H32 H34 H36 H38 H40 H42 H44 H46 H48">
    <cfRule type="cellIs" dxfId="246" priority="733" stopIfTrue="1" operator="lessThan">
      <formula>0</formula>
    </cfRule>
    <cfRule type="cellIs" dxfId="245" priority="734" stopIfTrue="1" operator="lessThan">
      <formula>0</formula>
    </cfRule>
  </conditionalFormatting>
  <conditionalFormatting sqref="H28 H30 H32 H34 H36 H38 H40 H42 H44 H46 H48">
    <cfRule type="cellIs" dxfId="244" priority="732" operator="lessThan">
      <formula>0</formula>
    </cfRule>
  </conditionalFormatting>
  <conditionalFormatting sqref="H53 H55 H57 H59">
    <cfRule type="cellIs" dxfId="243" priority="730" stopIfTrue="1" operator="lessThan">
      <formula>0</formula>
    </cfRule>
    <cfRule type="cellIs" dxfId="242" priority="731" stopIfTrue="1" operator="lessThan">
      <formula>0</formula>
    </cfRule>
  </conditionalFormatting>
  <conditionalFormatting sqref="H53 H55 H57 H59">
    <cfRule type="cellIs" dxfId="241" priority="729" operator="lessThan">
      <formula>0</formula>
    </cfRule>
  </conditionalFormatting>
  <conditionalFormatting sqref="H52 H54 H56 H58">
    <cfRule type="cellIs" dxfId="240" priority="727" stopIfTrue="1" operator="lessThan">
      <formula>0</formula>
    </cfRule>
    <cfRule type="cellIs" dxfId="239" priority="728" stopIfTrue="1" operator="lessThan">
      <formula>0</formula>
    </cfRule>
  </conditionalFormatting>
  <conditionalFormatting sqref="H52 H54 H56 H58">
    <cfRule type="cellIs" dxfId="238" priority="726" operator="lessThan">
      <formula>0</formula>
    </cfRule>
  </conditionalFormatting>
  <conditionalFormatting sqref="H63 H65 H67 H69 H71 H73">
    <cfRule type="cellIs" dxfId="237" priority="724" stopIfTrue="1" operator="lessThan">
      <formula>0</formula>
    </cfRule>
    <cfRule type="cellIs" dxfId="236" priority="725" stopIfTrue="1" operator="lessThan">
      <formula>0</formula>
    </cfRule>
  </conditionalFormatting>
  <conditionalFormatting sqref="H63 H65 H67 H69 H71 H73">
    <cfRule type="cellIs" dxfId="235" priority="723" operator="lessThan">
      <formula>0</formula>
    </cfRule>
  </conditionalFormatting>
  <conditionalFormatting sqref="H62 H64 H66 H68 H70 H72">
    <cfRule type="cellIs" dxfId="234" priority="721" stopIfTrue="1" operator="lessThan">
      <formula>0</formula>
    </cfRule>
    <cfRule type="cellIs" dxfId="233" priority="722" stopIfTrue="1" operator="lessThan">
      <formula>0</formula>
    </cfRule>
  </conditionalFormatting>
  <conditionalFormatting sqref="H62 H64 H66 H68 H70 H72">
    <cfRule type="cellIs" dxfId="232" priority="720" operator="lessThan">
      <formula>0</formula>
    </cfRule>
  </conditionalFormatting>
  <conditionalFormatting sqref="H79:I79">
    <cfRule type="cellIs" dxfId="231" priority="718" stopIfTrue="1" operator="lessThan">
      <formula>0</formula>
    </cfRule>
    <cfRule type="cellIs" dxfId="230" priority="719" stopIfTrue="1" operator="lessThan">
      <formula>0</formula>
    </cfRule>
  </conditionalFormatting>
  <conditionalFormatting sqref="H79:I79">
    <cfRule type="cellIs" dxfId="229" priority="717" operator="lessThan">
      <formula>0</formula>
    </cfRule>
  </conditionalFormatting>
  <conditionalFormatting sqref="H78:I78">
    <cfRule type="cellIs" dxfId="228" priority="715" stopIfTrue="1" operator="lessThan">
      <formula>0</formula>
    </cfRule>
    <cfRule type="cellIs" dxfId="227" priority="716" stopIfTrue="1" operator="lessThan">
      <formula>0</formula>
    </cfRule>
  </conditionalFormatting>
  <conditionalFormatting sqref="H78:I78">
    <cfRule type="cellIs" dxfId="226" priority="714" operator="lessThan">
      <formula>0</formula>
    </cfRule>
  </conditionalFormatting>
  <conditionalFormatting sqref="H81:I81 H83:I83 H85:I85 H87:I87 H89:I89 H91:I91 H93:I93 H95:I95 H97:I97 H99:I99">
    <cfRule type="cellIs" dxfId="225" priority="712" stopIfTrue="1" operator="lessThan">
      <formula>0</formula>
    </cfRule>
    <cfRule type="cellIs" dxfId="224" priority="713" stopIfTrue="1" operator="lessThan">
      <formula>0</formula>
    </cfRule>
  </conditionalFormatting>
  <conditionalFormatting sqref="H81:I81 H83:I83 H85:I85 H87:I87 H89:I89 H91:I91 H93:I93 H95:I95 H97:I97 H99:I99">
    <cfRule type="cellIs" dxfId="223" priority="711" operator="lessThan">
      <formula>0</formula>
    </cfRule>
  </conditionalFormatting>
  <conditionalFormatting sqref="H80:I80 H82:I82 H84:I84 H86:I86 H88:I88 H90:I90 H92:I92 H94:I94 H96:I96 H98:I98">
    <cfRule type="cellIs" dxfId="222" priority="709" stopIfTrue="1" operator="lessThan">
      <formula>0</formula>
    </cfRule>
    <cfRule type="cellIs" dxfId="221" priority="710" stopIfTrue="1" operator="lessThan">
      <formula>0</formula>
    </cfRule>
  </conditionalFormatting>
  <conditionalFormatting sqref="H80:I80 H82:I82 H84:I84 H86:I86 H88:I88 H90:I90 H92:I92 H94:I94 H96:I96 H98:I98">
    <cfRule type="cellIs" dxfId="220" priority="708" operator="lessThan">
      <formula>0</formula>
    </cfRule>
  </conditionalFormatting>
  <conditionalFormatting sqref="H103:I103 H105:I105">
    <cfRule type="cellIs" dxfId="219" priority="706" stopIfTrue="1" operator="lessThan">
      <formula>0</formula>
    </cfRule>
    <cfRule type="cellIs" dxfId="218" priority="707" stopIfTrue="1" operator="lessThan">
      <formula>0</formula>
    </cfRule>
  </conditionalFormatting>
  <conditionalFormatting sqref="H103:I103 H105:I105">
    <cfRule type="cellIs" dxfId="217" priority="705" operator="lessThan">
      <formula>0</formula>
    </cfRule>
  </conditionalFormatting>
  <conditionalFormatting sqref="H102:I102 H104:I104">
    <cfRule type="cellIs" dxfId="216" priority="703" stopIfTrue="1" operator="lessThan">
      <formula>0</formula>
    </cfRule>
    <cfRule type="cellIs" dxfId="215" priority="704" stopIfTrue="1" operator="lessThan">
      <formula>0</formula>
    </cfRule>
  </conditionalFormatting>
  <conditionalFormatting sqref="H102:I102 H104:I104">
    <cfRule type="cellIs" dxfId="214" priority="702" operator="lessThan">
      <formula>0</formula>
    </cfRule>
  </conditionalFormatting>
  <conditionalFormatting sqref="H109:I109 H111:I111 H113:I113">
    <cfRule type="cellIs" dxfId="213" priority="700" stopIfTrue="1" operator="lessThan">
      <formula>0</formula>
    </cfRule>
    <cfRule type="cellIs" dxfId="212" priority="701" stopIfTrue="1" operator="lessThan">
      <formula>0</formula>
    </cfRule>
  </conditionalFormatting>
  <conditionalFormatting sqref="H109:I109 H111:I111 H113:I113">
    <cfRule type="cellIs" dxfId="211" priority="699" operator="lessThan">
      <formula>0</formula>
    </cfRule>
  </conditionalFormatting>
  <conditionalFormatting sqref="H108:I108 H110:I110 H112:I112">
    <cfRule type="cellIs" dxfId="210" priority="697" stopIfTrue="1" operator="lessThan">
      <formula>0</formula>
    </cfRule>
    <cfRule type="cellIs" dxfId="209" priority="698" stopIfTrue="1" operator="lessThan">
      <formula>0</formula>
    </cfRule>
  </conditionalFormatting>
  <conditionalFormatting sqref="H108:I108 H110:I110 H112:I112">
    <cfRule type="cellIs" dxfId="208" priority="696" operator="lessThan">
      <formula>0</formula>
    </cfRule>
  </conditionalFormatting>
  <conditionalFormatting sqref="H117:I117 H119:I119 H121:I121 H123:I123 H125:I125 H127:I127">
    <cfRule type="cellIs" dxfId="207" priority="694" stopIfTrue="1" operator="lessThan">
      <formula>0</formula>
    </cfRule>
    <cfRule type="cellIs" dxfId="206" priority="695" stopIfTrue="1" operator="lessThan">
      <formula>0</formula>
    </cfRule>
  </conditionalFormatting>
  <conditionalFormatting sqref="H117:I117 H119:I119 H121:I121 H123:I123 H125:I125 H127:I127">
    <cfRule type="cellIs" dxfId="205" priority="693" operator="lessThan">
      <formula>0</formula>
    </cfRule>
  </conditionalFormatting>
  <conditionalFormatting sqref="H116:I116 H118:I118 H120:I120 H122:I122 H124:I124 H126:I126">
    <cfRule type="cellIs" dxfId="204" priority="691" stopIfTrue="1" operator="lessThan">
      <formula>0</formula>
    </cfRule>
    <cfRule type="cellIs" dxfId="203" priority="692" stopIfTrue="1" operator="lessThan">
      <formula>0</formula>
    </cfRule>
  </conditionalFormatting>
  <conditionalFormatting sqref="H116:I116 H118:I118 H120:I120 H122:I122 H124:I124 H126:I126">
    <cfRule type="cellIs" dxfId="202" priority="690" operator="lessThan">
      <formula>0</formula>
    </cfRule>
  </conditionalFormatting>
  <conditionalFormatting sqref="H131:I131 H133:I133 H135:I135 H137:I137 H139:I139 H141:I141">
    <cfRule type="cellIs" dxfId="201" priority="688" stopIfTrue="1" operator="lessThan">
      <formula>0</formula>
    </cfRule>
    <cfRule type="cellIs" dxfId="200" priority="689" stopIfTrue="1" operator="lessThan">
      <formula>0</formula>
    </cfRule>
  </conditionalFormatting>
  <conditionalFormatting sqref="H131:I131 H133:I133 H135:I135 H137:I137 H139:I139 H141:I141">
    <cfRule type="cellIs" dxfId="199" priority="687" operator="lessThan">
      <formula>0</formula>
    </cfRule>
  </conditionalFormatting>
  <conditionalFormatting sqref="H130:I130 H132:I132 H134:I134 H136:I136 H138:I138 H140:I140">
    <cfRule type="cellIs" dxfId="198" priority="685" stopIfTrue="1" operator="lessThan">
      <formula>0</formula>
    </cfRule>
    <cfRule type="cellIs" dxfId="197" priority="686" stopIfTrue="1" operator="lessThan">
      <formula>0</formula>
    </cfRule>
  </conditionalFormatting>
  <conditionalFormatting sqref="H130:I130 H132:I132 H134:I134 H136:I136 H138:I138 H140:I140">
    <cfRule type="cellIs" dxfId="196" priority="684" operator="lessThan">
      <formula>0</formula>
    </cfRule>
  </conditionalFormatting>
  <conditionalFormatting sqref="E160">
    <cfRule type="cellIs" dxfId="195" priority="397" operator="lessThan">
      <formula>0</formula>
    </cfRule>
  </conditionalFormatting>
  <conditionalFormatting sqref="E174">
    <cfRule type="cellIs" dxfId="194" priority="420" operator="lessThan">
      <formula>0</formula>
    </cfRule>
  </conditionalFormatting>
  <conditionalFormatting sqref="D174">
    <cfRule type="cellIs" dxfId="193" priority="421" operator="lessThan">
      <formula>0</formula>
    </cfRule>
  </conditionalFormatting>
  <conditionalFormatting sqref="G232:G233">
    <cfRule type="cellIs" dxfId="192" priority="427" operator="lessThan">
      <formula>0</formula>
    </cfRule>
  </conditionalFormatting>
  <conditionalFormatting sqref="E232">
    <cfRule type="cellIs" dxfId="191" priority="434" operator="lessThan">
      <formula>0</formula>
    </cfRule>
  </conditionalFormatting>
  <conditionalFormatting sqref="F232:F239">
    <cfRule type="cellIs" dxfId="190" priority="431" operator="lessThan">
      <formula>0</formula>
    </cfRule>
  </conditionalFormatting>
  <conditionalFormatting sqref="D206 D208 D210">
    <cfRule type="cellIs" dxfId="189" priority="466" operator="lessThan">
      <formula>0</formula>
    </cfRule>
  </conditionalFormatting>
  <conditionalFormatting sqref="E210">
    <cfRule type="cellIs" dxfId="188" priority="463" operator="lessThan">
      <formula>0</formula>
    </cfRule>
  </conditionalFormatting>
  <conditionalFormatting sqref="E206">
    <cfRule type="cellIs" dxfId="187" priority="465" operator="lessThan">
      <formula>0</formula>
    </cfRule>
  </conditionalFormatting>
  <conditionalFormatting sqref="E208">
    <cfRule type="cellIs" dxfId="186" priority="464" operator="lessThan">
      <formula>0</formula>
    </cfRule>
  </conditionalFormatting>
  <conditionalFormatting sqref="G204:G205">
    <cfRule type="cellIs" dxfId="185" priority="462" operator="lessThan">
      <formula>0</formula>
    </cfRule>
  </conditionalFormatting>
  <conditionalFormatting sqref="G204:G205">
    <cfRule type="cellIs" dxfId="184" priority="461" stopIfTrue="1" operator="lessThan">
      <formula>0</formula>
    </cfRule>
  </conditionalFormatting>
  <conditionalFormatting sqref="H204:I204">
    <cfRule type="cellIs" dxfId="183" priority="459" stopIfTrue="1" operator="lessThan">
      <formula>0</formula>
    </cfRule>
    <cfRule type="cellIs" dxfId="182" priority="460" stopIfTrue="1" operator="lessThan">
      <formula>0</formula>
    </cfRule>
  </conditionalFormatting>
  <conditionalFormatting sqref="H204:I204">
    <cfRule type="cellIs" dxfId="181" priority="458" operator="lessThan">
      <formula>0</formula>
    </cfRule>
  </conditionalFormatting>
  <conditionalFormatting sqref="H205:I205">
    <cfRule type="cellIs" dxfId="180" priority="456" stopIfTrue="1" operator="lessThan">
      <formula>0</formula>
    </cfRule>
    <cfRule type="cellIs" dxfId="179" priority="457" stopIfTrue="1" operator="lessThan">
      <formula>0</formula>
    </cfRule>
  </conditionalFormatting>
  <conditionalFormatting sqref="H205:I205">
    <cfRule type="cellIs" dxfId="178" priority="455" operator="lessThan">
      <formula>0</formula>
    </cfRule>
  </conditionalFormatting>
  <conditionalFormatting sqref="G206:G211">
    <cfRule type="cellIs" dxfId="177" priority="452" operator="lessThan">
      <formula>0</formula>
    </cfRule>
  </conditionalFormatting>
  <conditionalFormatting sqref="G206:G211">
    <cfRule type="cellIs" dxfId="176" priority="451" stopIfTrue="1" operator="lessThan">
      <formula>0</formula>
    </cfRule>
  </conditionalFormatting>
  <conditionalFormatting sqref="D232">
    <cfRule type="cellIs" dxfId="175" priority="436" operator="lessThan">
      <formula>0</formula>
    </cfRule>
  </conditionalFormatting>
  <conditionalFormatting sqref="E234">
    <cfRule type="cellIs" dxfId="174" priority="435" operator="lessThan">
      <formula>0</formula>
    </cfRule>
  </conditionalFormatting>
  <conditionalFormatting sqref="E236">
    <cfRule type="cellIs" dxfId="173" priority="433" operator="lessThan">
      <formula>0</formula>
    </cfRule>
  </conditionalFormatting>
  <conditionalFormatting sqref="E238">
    <cfRule type="cellIs" dxfId="172" priority="432" operator="lessThan">
      <formula>0</formula>
    </cfRule>
  </conditionalFormatting>
  <conditionalFormatting sqref="G234:G239">
    <cfRule type="cellIs" dxfId="171" priority="429" operator="lessThan">
      <formula>0</formula>
    </cfRule>
  </conditionalFormatting>
  <conditionalFormatting sqref="G234:G239">
    <cfRule type="cellIs" dxfId="170" priority="428" stopIfTrue="1" operator="lessThan">
      <formula>0</formula>
    </cfRule>
  </conditionalFormatting>
  <conditionalFormatting sqref="G232:G233">
    <cfRule type="cellIs" dxfId="169" priority="426" stopIfTrue="1" operator="lessThan">
      <formula>0</formula>
    </cfRule>
  </conditionalFormatting>
  <conditionalFormatting sqref="H232:I233">
    <cfRule type="cellIs" dxfId="168" priority="425" operator="lessThan">
      <formula>0</formula>
    </cfRule>
  </conditionalFormatting>
  <conditionalFormatting sqref="H232:I233">
    <cfRule type="cellIs" dxfId="167" priority="424" stopIfTrue="1" operator="lessThan">
      <formula>0</formula>
    </cfRule>
  </conditionalFormatting>
  <conditionalFormatting sqref="D218 F216:G219">
    <cfRule type="cellIs" dxfId="166" priority="419" operator="lessThan">
      <formula>0</formula>
    </cfRule>
  </conditionalFormatting>
  <conditionalFormatting sqref="G216:G219">
    <cfRule type="cellIs" dxfId="165" priority="418" stopIfTrue="1" operator="lessThan">
      <formula>0</formula>
    </cfRule>
  </conditionalFormatting>
  <conditionalFormatting sqref="E216">
    <cfRule type="cellIs" dxfId="164" priority="417" operator="lessThan">
      <formula>0</formula>
    </cfRule>
  </conditionalFormatting>
  <conditionalFormatting sqref="E218">
    <cfRule type="cellIs" dxfId="163" priority="416" operator="lessThan">
      <formula>0</formula>
    </cfRule>
  </conditionalFormatting>
  <conditionalFormatting sqref="H216:I217">
    <cfRule type="cellIs" dxfId="162" priority="414" stopIfTrue="1" operator="lessThan">
      <formula>0</formula>
    </cfRule>
    <cfRule type="cellIs" dxfId="161" priority="415" stopIfTrue="1" operator="lessThan">
      <formula>0</formula>
    </cfRule>
  </conditionalFormatting>
  <conditionalFormatting sqref="H216:I217">
    <cfRule type="cellIs" dxfId="160" priority="413" operator="lessThan">
      <formula>0</formula>
    </cfRule>
  </conditionalFormatting>
  <conditionalFormatting sqref="D234 D236 D238">
    <cfRule type="cellIs" dxfId="159" priority="409" operator="lessThan">
      <formula>0</formula>
    </cfRule>
  </conditionalFormatting>
  <conditionalFormatting sqref="G20:G21">
    <cfRule type="cellIs" dxfId="158" priority="408" operator="lessThan">
      <formula>0</formula>
    </cfRule>
  </conditionalFormatting>
  <conditionalFormatting sqref="G20:G21">
    <cfRule type="cellIs" dxfId="157" priority="407" stopIfTrue="1" operator="lessThan">
      <formula>0</formula>
    </cfRule>
  </conditionalFormatting>
  <conditionalFormatting sqref="G20:G21">
    <cfRule type="cellIs" dxfId="156" priority="406" operator="lessThan">
      <formula>0</formula>
    </cfRule>
  </conditionalFormatting>
  <conditionalFormatting sqref="D160 D162 F160:G163">
    <cfRule type="cellIs" dxfId="155" priority="399" operator="lessThan">
      <formula>0</formula>
    </cfRule>
  </conditionalFormatting>
  <conditionalFormatting sqref="G160:G163">
    <cfRule type="cellIs" dxfId="154" priority="398" stopIfTrue="1" operator="lessThan">
      <formula>0</formula>
    </cfRule>
  </conditionalFormatting>
  <conditionalFormatting sqref="E162">
    <cfRule type="cellIs" dxfId="153" priority="396" operator="lessThan">
      <formula>0</formula>
    </cfRule>
  </conditionalFormatting>
  <conditionalFormatting sqref="H160:I160">
    <cfRule type="cellIs" dxfId="152" priority="393" stopIfTrue="1" operator="lessThan">
      <formula>0</formula>
    </cfRule>
    <cfRule type="cellIs" dxfId="151" priority="394" stopIfTrue="1" operator="lessThan">
      <formula>0</formula>
    </cfRule>
  </conditionalFormatting>
  <conditionalFormatting sqref="H160:I160">
    <cfRule type="cellIs" dxfId="150" priority="392" operator="lessThan">
      <formula>0</formula>
    </cfRule>
  </conditionalFormatting>
  <conditionalFormatting sqref="H161:I161">
    <cfRule type="cellIs" dxfId="149" priority="390" stopIfTrue="1" operator="lessThan">
      <formula>0</formula>
    </cfRule>
    <cfRule type="cellIs" dxfId="148" priority="391" stopIfTrue="1" operator="lessThan">
      <formula>0</formula>
    </cfRule>
  </conditionalFormatting>
  <conditionalFormatting sqref="H161:I161">
    <cfRule type="cellIs" dxfId="147" priority="389" operator="lessThan">
      <formula>0</formula>
    </cfRule>
  </conditionalFormatting>
  <conditionalFormatting sqref="D156">
    <cfRule type="cellIs" dxfId="146" priority="382" operator="lessThan">
      <formula>0</formula>
    </cfRule>
  </conditionalFormatting>
  <conditionalFormatting sqref="D158">
    <cfRule type="cellIs" dxfId="145" priority="381" operator="lessThan">
      <formula>0</formula>
    </cfRule>
  </conditionalFormatting>
  <conditionalFormatting sqref="E166 E168 E170 E172">
    <cfRule type="cellIs" dxfId="144" priority="380" operator="lessThan">
      <formula>0</formula>
    </cfRule>
  </conditionalFormatting>
  <conditionalFormatting sqref="D166 D168 D170 D172">
    <cfRule type="cellIs" dxfId="143" priority="379" operator="lessThan">
      <formula>0</formula>
    </cfRule>
  </conditionalFormatting>
  <conditionalFormatting sqref="H154:I155">
    <cfRule type="cellIs" dxfId="142" priority="376" stopIfTrue="1" operator="lessThan">
      <formula>0</formula>
    </cfRule>
  </conditionalFormatting>
  <conditionalFormatting sqref="H154:I155">
    <cfRule type="cellIs" dxfId="141" priority="375" operator="lessThan">
      <formula>0</formula>
    </cfRule>
  </conditionalFormatting>
  <conditionalFormatting sqref="H147:I147 H149:I149">
    <cfRule type="cellIs" dxfId="140" priority="372" stopIfTrue="1" operator="lessThan">
      <formula>0</formula>
    </cfRule>
    <cfRule type="cellIs" dxfId="139" priority="373" stopIfTrue="1" operator="lessThan">
      <formula>0</formula>
    </cfRule>
  </conditionalFormatting>
  <conditionalFormatting sqref="H147:I147 H149:I149">
    <cfRule type="cellIs" dxfId="138" priority="371" operator="lessThan">
      <formula>0</formula>
    </cfRule>
  </conditionalFormatting>
  <conditionalFormatting sqref="H146:I146 H148:I148">
    <cfRule type="cellIs" dxfId="137" priority="369" stopIfTrue="1" operator="lessThan">
      <formula>0</formula>
    </cfRule>
    <cfRule type="cellIs" dxfId="136" priority="370" stopIfTrue="1" operator="lessThan">
      <formula>0</formula>
    </cfRule>
  </conditionalFormatting>
  <conditionalFormatting sqref="H146:I146 H148:I148">
    <cfRule type="cellIs" dxfId="135" priority="368" operator="lessThan">
      <formula>0</formula>
    </cfRule>
  </conditionalFormatting>
  <conditionalFormatting sqref="H153:I153">
    <cfRule type="cellIs" dxfId="134" priority="359" stopIfTrue="1" operator="lessThan">
      <formula>0</formula>
    </cfRule>
    <cfRule type="cellIs" dxfId="133" priority="360" stopIfTrue="1" operator="lessThan">
      <formula>0</formula>
    </cfRule>
  </conditionalFormatting>
  <conditionalFormatting sqref="H153:I153">
    <cfRule type="cellIs" dxfId="132" priority="358" operator="lessThan">
      <formula>0</formula>
    </cfRule>
  </conditionalFormatting>
  <conditionalFormatting sqref="H152:I152">
    <cfRule type="cellIs" dxfId="131" priority="356" stopIfTrue="1" operator="lessThan">
      <formula>0</formula>
    </cfRule>
    <cfRule type="cellIs" dxfId="130" priority="357" stopIfTrue="1" operator="lessThan">
      <formula>0</formula>
    </cfRule>
  </conditionalFormatting>
  <conditionalFormatting sqref="H152:I152">
    <cfRule type="cellIs" dxfId="129" priority="355" operator="lessThan">
      <formula>0</formula>
    </cfRule>
  </conditionalFormatting>
  <conditionalFormatting sqref="H159:I159">
    <cfRule type="cellIs" dxfId="128" priority="346" stopIfTrue="1" operator="lessThan">
      <formula>0</formula>
    </cfRule>
    <cfRule type="cellIs" dxfId="127" priority="347" stopIfTrue="1" operator="lessThan">
      <formula>0</formula>
    </cfRule>
  </conditionalFormatting>
  <conditionalFormatting sqref="H159:I159">
    <cfRule type="cellIs" dxfId="126" priority="345" operator="lessThan">
      <formula>0</formula>
    </cfRule>
  </conditionalFormatting>
  <conditionalFormatting sqref="H158:I158">
    <cfRule type="cellIs" dxfId="125" priority="343" stopIfTrue="1" operator="lessThan">
      <formula>0</formula>
    </cfRule>
    <cfRule type="cellIs" dxfId="124" priority="344" stopIfTrue="1" operator="lessThan">
      <formula>0</formula>
    </cfRule>
  </conditionalFormatting>
  <conditionalFormatting sqref="H158:I158">
    <cfRule type="cellIs" dxfId="123" priority="342" operator="lessThan">
      <formula>0</formula>
    </cfRule>
  </conditionalFormatting>
  <conditionalFormatting sqref="H163:I163">
    <cfRule type="cellIs" dxfId="122" priority="333" stopIfTrue="1" operator="lessThan">
      <formula>0</formula>
    </cfRule>
    <cfRule type="cellIs" dxfId="121" priority="334" stopIfTrue="1" operator="lessThan">
      <formula>0</formula>
    </cfRule>
  </conditionalFormatting>
  <conditionalFormatting sqref="H163:I163">
    <cfRule type="cellIs" dxfId="120" priority="332" operator="lessThan">
      <formula>0</formula>
    </cfRule>
  </conditionalFormatting>
  <conditionalFormatting sqref="H162:I162">
    <cfRule type="cellIs" dxfId="119" priority="330" stopIfTrue="1" operator="lessThan">
      <formula>0</formula>
    </cfRule>
    <cfRule type="cellIs" dxfId="118" priority="331" stopIfTrue="1" operator="lessThan">
      <formula>0</formula>
    </cfRule>
  </conditionalFormatting>
  <conditionalFormatting sqref="H162:I162">
    <cfRule type="cellIs" dxfId="117" priority="329" operator="lessThan">
      <formula>0</formula>
    </cfRule>
  </conditionalFormatting>
  <conditionalFormatting sqref="H169:I169 H171:I171 H173:I173 H175:I175">
    <cfRule type="cellIs" dxfId="116" priority="320" stopIfTrue="1" operator="lessThan">
      <formula>0</formula>
    </cfRule>
    <cfRule type="cellIs" dxfId="115" priority="321" stopIfTrue="1" operator="lessThan">
      <formula>0</formula>
    </cfRule>
  </conditionalFormatting>
  <conditionalFormatting sqref="H169:I169 H171:I171 H173:I173 H175:I175">
    <cfRule type="cellIs" dxfId="114" priority="319" operator="lessThan">
      <formula>0</formula>
    </cfRule>
  </conditionalFormatting>
  <conditionalFormatting sqref="H168:I168 H170:I170 H172:I172 H174:I174">
    <cfRule type="cellIs" dxfId="113" priority="317" stopIfTrue="1" operator="lessThan">
      <formula>0</formula>
    </cfRule>
    <cfRule type="cellIs" dxfId="112" priority="318" stopIfTrue="1" operator="lessThan">
      <formula>0</formula>
    </cfRule>
  </conditionalFormatting>
  <conditionalFormatting sqref="H168:I168 H170:I170 H172:I172 H174:I174">
    <cfRule type="cellIs" dxfId="111" priority="316" operator="lessThan">
      <formula>0</formula>
    </cfRule>
  </conditionalFormatting>
  <conditionalFormatting sqref="H181:I181 H183:I183 H185:I185">
    <cfRule type="cellIs" dxfId="110" priority="307" stopIfTrue="1" operator="lessThan">
      <formula>0</formula>
    </cfRule>
    <cfRule type="cellIs" dxfId="109" priority="308" stopIfTrue="1" operator="lessThan">
      <formula>0</formula>
    </cfRule>
  </conditionalFormatting>
  <conditionalFormatting sqref="H181:I181 H183:I183 H185:I185">
    <cfRule type="cellIs" dxfId="108" priority="306" operator="lessThan">
      <formula>0</formula>
    </cfRule>
  </conditionalFormatting>
  <conditionalFormatting sqref="H180:I180 H182:I182 H184:I184">
    <cfRule type="cellIs" dxfId="107" priority="304" stopIfTrue="1" operator="lessThan">
      <formula>0</formula>
    </cfRule>
    <cfRule type="cellIs" dxfId="106" priority="305" stopIfTrue="1" operator="lessThan">
      <formula>0</formula>
    </cfRule>
  </conditionalFormatting>
  <conditionalFormatting sqref="H180:I180 H182:I182 H184:I184">
    <cfRule type="cellIs" dxfId="105" priority="303" operator="lessThan">
      <formula>0</formula>
    </cfRule>
  </conditionalFormatting>
  <conditionalFormatting sqref="H189:I189 H191:I191 H193:I193">
    <cfRule type="cellIs" dxfId="104" priority="294" stopIfTrue="1" operator="lessThan">
      <formula>0</formula>
    </cfRule>
    <cfRule type="cellIs" dxfId="103" priority="295" stopIfTrue="1" operator="lessThan">
      <formula>0</formula>
    </cfRule>
  </conditionalFormatting>
  <conditionalFormatting sqref="H189:I189 H191:I191 H193:I193">
    <cfRule type="cellIs" dxfId="102" priority="293" operator="lessThan">
      <formula>0</formula>
    </cfRule>
  </conditionalFormatting>
  <conditionalFormatting sqref="H188:I188 H190:I190 H192:I192">
    <cfRule type="cellIs" dxfId="101" priority="291" stopIfTrue="1" operator="lessThan">
      <formula>0</formula>
    </cfRule>
    <cfRule type="cellIs" dxfId="100" priority="292" stopIfTrue="1" operator="lessThan">
      <formula>0</formula>
    </cfRule>
  </conditionalFormatting>
  <conditionalFormatting sqref="H188:I188 H190:I190 H192:I192">
    <cfRule type="cellIs" dxfId="99" priority="290" operator="lessThan">
      <formula>0</formula>
    </cfRule>
  </conditionalFormatting>
  <conditionalFormatting sqref="H197:I197 H199:I199 H201:I201 H203:I203">
    <cfRule type="cellIs" dxfId="98" priority="281" stopIfTrue="1" operator="lessThan">
      <formula>0</formula>
    </cfRule>
    <cfRule type="cellIs" dxfId="97" priority="282" stopIfTrue="1" operator="lessThan">
      <formula>0</formula>
    </cfRule>
  </conditionalFormatting>
  <conditionalFormatting sqref="H197:I197 H199:I199 H201:I201 H203:I203">
    <cfRule type="cellIs" dxfId="96" priority="280" operator="lessThan">
      <formula>0</formula>
    </cfRule>
  </conditionalFormatting>
  <conditionalFormatting sqref="H196:I196 H198:I198 H200:I200 H202:I202">
    <cfRule type="cellIs" dxfId="95" priority="278" stopIfTrue="1" operator="lessThan">
      <formula>0</formula>
    </cfRule>
    <cfRule type="cellIs" dxfId="94" priority="279" stopIfTrue="1" operator="lessThan">
      <formula>0</formula>
    </cfRule>
  </conditionalFormatting>
  <conditionalFormatting sqref="H196:I196 H198:I198 H200:I200 H202:I202">
    <cfRule type="cellIs" dxfId="93" priority="277" operator="lessThan">
      <formula>0</formula>
    </cfRule>
  </conditionalFormatting>
  <conditionalFormatting sqref="H207:I207 H209:I209 H211:I211">
    <cfRule type="cellIs" dxfId="92" priority="268" stopIfTrue="1" operator="lessThan">
      <formula>0</formula>
    </cfRule>
    <cfRule type="cellIs" dxfId="91" priority="269" stopIfTrue="1" operator="lessThan">
      <formula>0</formula>
    </cfRule>
  </conditionalFormatting>
  <conditionalFormatting sqref="H207:I207 H209:I209 H211:I211">
    <cfRule type="cellIs" dxfId="90" priority="267" operator="lessThan">
      <formula>0</formula>
    </cfRule>
  </conditionalFormatting>
  <conditionalFormatting sqref="H206:I206 H208:I208 H210:I210">
    <cfRule type="cellIs" dxfId="89" priority="265" stopIfTrue="1" operator="lessThan">
      <formula>0</formula>
    </cfRule>
    <cfRule type="cellIs" dxfId="88" priority="266" stopIfTrue="1" operator="lessThan">
      <formula>0</formula>
    </cfRule>
  </conditionalFormatting>
  <conditionalFormatting sqref="H206:I206 H208:I208 H210:I210">
    <cfRule type="cellIs" dxfId="87" priority="264" operator="lessThan">
      <formula>0</formula>
    </cfRule>
  </conditionalFormatting>
  <conditionalFormatting sqref="H215:I215">
    <cfRule type="cellIs" dxfId="86" priority="255" stopIfTrue="1" operator="lessThan">
      <formula>0</formula>
    </cfRule>
    <cfRule type="cellIs" dxfId="85" priority="256" stopIfTrue="1" operator="lessThan">
      <formula>0</formula>
    </cfRule>
  </conditionalFormatting>
  <conditionalFormatting sqref="H215:I215">
    <cfRule type="cellIs" dxfId="84" priority="254" operator="lessThan">
      <formula>0</formula>
    </cfRule>
  </conditionalFormatting>
  <conditionalFormatting sqref="H214:I214">
    <cfRule type="cellIs" dxfId="83" priority="252" stopIfTrue="1" operator="lessThan">
      <formula>0</formula>
    </cfRule>
    <cfRule type="cellIs" dxfId="82" priority="253" stopIfTrue="1" operator="lessThan">
      <formula>0</formula>
    </cfRule>
  </conditionalFormatting>
  <conditionalFormatting sqref="H214:I214">
    <cfRule type="cellIs" dxfId="81" priority="251" operator="lessThan">
      <formula>0</formula>
    </cfRule>
  </conditionalFormatting>
  <conditionalFormatting sqref="H219:I219">
    <cfRule type="cellIs" dxfId="80" priority="242" stopIfTrue="1" operator="lessThan">
      <formula>0</formula>
    </cfRule>
    <cfRule type="cellIs" dxfId="79" priority="243" stopIfTrue="1" operator="lessThan">
      <formula>0</formula>
    </cfRule>
  </conditionalFormatting>
  <conditionalFormatting sqref="H219:I219">
    <cfRule type="cellIs" dxfId="78" priority="241" operator="lessThan">
      <formula>0</formula>
    </cfRule>
  </conditionalFormatting>
  <conditionalFormatting sqref="H218:I218">
    <cfRule type="cellIs" dxfId="77" priority="239" stopIfTrue="1" operator="lessThan">
      <formula>0</formula>
    </cfRule>
    <cfRule type="cellIs" dxfId="76" priority="240" stopIfTrue="1" operator="lessThan">
      <formula>0</formula>
    </cfRule>
  </conditionalFormatting>
  <conditionalFormatting sqref="H218:I218">
    <cfRule type="cellIs" dxfId="75" priority="238" operator="lessThan">
      <formula>0</formula>
    </cfRule>
  </conditionalFormatting>
  <conditionalFormatting sqref="H223:I223 H225:I225">
    <cfRule type="cellIs" dxfId="74" priority="229" stopIfTrue="1" operator="lessThan">
      <formula>0</formula>
    </cfRule>
    <cfRule type="cellIs" dxfId="73" priority="230" stopIfTrue="1" operator="lessThan">
      <formula>0</formula>
    </cfRule>
  </conditionalFormatting>
  <conditionalFormatting sqref="H223:I223 H225:I225">
    <cfRule type="cellIs" dxfId="72" priority="228" operator="lessThan">
      <formula>0</formula>
    </cfRule>
  </conditionalFormatting>
  <conditionalFormatting sqref="H222:I222 H224:I224">
    <cfRule type="cellIs" dxfId="71" priority="226" stopIfTrue="1" operator="lessThan">
      <formula>0</formula>
    </cfRule>
    <cfRule type="cellIs" dxfId="70" priority="227" stopIfTrue="1" operator="lessThan">
      <formula>0</formula>
    </cfRule>
  </conditionalFormatting>
  <conditionalFormatting sqref="H222:I222 H224:I224">
    <cfRule type="cellIs" dxfId="69" priority="225" operator="lessThan">
      <formula>0</formula>
    </cfRule>
  </conditionalFormatting>
  <conditionalFormatting sqref="H229:I229 H231:I231">
    <cfRule type="cellIs" dxfId="68" priority="216" stopIfTrue="1" operator="lessThan">
      <formula>0</formula>
    </cfRule>
    <cfRule type="cellIs" dxfId="67" priority="217" stopIfTrue="1" operator="lessThan">
      <formula>0</formula>
    </cfRule>
  </conditionalFormatting>
  <conditionalFormatting sqref="H229:I229 H231:I231">
    <cfRule type="cellIs" dxfId="66" priority="215" operator="lessThan">
      <formula>0</formula>
    </cfRule>
  </conditionalFormatting>
  <conditionalFormatting sqref="H228:I228 H230:I230">
    <cfRule type="cellIs" dxfId="65" priority="213" stopIfTrue="1" operator="lessThan">
      <formula>0</formula>
    </cfRule>
    <cfRule type="cellIs" dxfId="64" priority="214" stopIfTrue="1" operator="lessThan">
      <formula>0</formula>
    </cfRule>
  </conditionalFormatting>
  <conditionalFormatting sqref="H228:I228 H230:I230">
    <cfRule type="cellIs" dxfId="63" priority="212" operator="lessThan">
      <formula>0</formula>
    </cfRule>
  </conditionalFormatting>
  <conditionalFormatting sqref="H235:I235 H237:I237 H239:I239">
    <cfRule type="cellIs" dxfId="62" priority="203" stopIfTrue="1" operator="lessThan">
      <formula>0</formula>
    </cfRule>
    <cfRule type="cellIs" dxfId="61" priority="204" stopIfTrue="1" operator="lessThan">
      <formula>0</formula>
    </cfRule>
  </conditionalFormatting>
  <conditionalFormatting sqref="H235:I235 H237:I237 H239:I239">
    <cfRule type="cellIs" dxfId="60" priority="202" operator="lessThan">
      <formula>0</formula>
    </cfRule>
  </conditionalFormatting>
  <conditionalFormatting sqref="H234:I234 H236:I236 H238:I238">
    <cfRule type="cellIs" dxfId="59" priority="200" stopIfTrue="1" operator="lessThan">
      <formula>0</formula>
    </cfRule>
    <cfRule type="cellIs" dxfId="58" priority="201" stopIfTrue="1" operator="lessThan">
      <formula>0</formula>
    </cfRule>
  </conditionalFormatting>
  <conditionalFormatting sqref="H234:I234 H236:I236 H238:I238">
    <cfRule type="cellIs" dxfId="57" priority="199" operator="lessThan">
      <formula>0</formula>
    </cfRule>
  </conditionalFormatting>
  <conditionalFormatting sqref="H243:I243">
    <cfRule type="cellIs" dxfId="56" priority="190" stopIfTrue="1" operator="lessThan">
      <formula>0</formula>
    </cfRule>
    <cfRule type="cellIs" dxfId="55" priority="191" stopIfTrue="1" operator="lessThan">
      <formula>0</formula>
    </cfRule>
  </conditionalFormatting>
  <conditionalFormatting sqref="H243:I243">
    <cfRule type="cellIs" dxfId="54" priority="189" operator="lessThan">
      <formula>0</formula>
    </cfRule>
  </conditionalFormatting>
  <conditionalFormatting sqref="H242:I242">
    <cfRule type="cellIs" dxfId="53" priority="187" stopIfTrue="1" operator="lessThan">
      <formula>0</formula>
    </cfRule>
    <cfRule type="cellIs" dxfId="52" priority="188" stopIfTrue="1" operator="lessThan">
      <formula>0</formula>
    </cfRule>
  </conditionalFormatting>
  <conditionalFormatting sqref="H242:I242">
    <cfRule type="cellIs" dxfId="51" priority="186" operator="lessThan">
      <formula>0</formula>
    </cfRule>
  </conditionalFormatting>
  <conditionalFormatting sqref="H249:I249 H251:I251 H253:I253 H255:I255 H257:I257 H259:I259">
    <cfRule type="cellIs" dxfId="50" priority="177" stopIfTrue="1" operator="lessThan">
      <formula>0</formula>
    </cfRule>
    <cfRule type="cellIs" dxfId="49" priority="178" stopIfTrue="1" operator="lessThan">
      <formula>0</formula>
    </cfRule>
  </conditionalFormatting>
  <conditionalFormatting sqref="H249:I249 H251:I251 H253:I253 H255:I255 H257:I257 H259:I259">
    <cfRule type="cellIs" dxfId="48" priority="176" operator="lessThan">
      <formula>0</formula>
    </cfRule>
  </conditionalFormatting>
  <conditionalFormatting sqref="H248:I248 H250:I250 H252:I252 H254:I254 H256:I256 H258:I258">
    <cfRule type="cellIs" dxfId="47" priority="174" stopIfTrue="1" operator="lessThan">
      <formula>0</formula>
    </cfRule>
    <cfRule type="cellIs" dxfId="46" priority="175" stopIfTrue="1" operator="lessThan">
      <formula>0</formula>
    </cfRule>
  </conditionalFormatting>
  <conditionalFormatting sqref="H248:I248 H250:I250 H252:I252 H254:I254 H256:I256 H258:I258">
    <cfRule type="cellIs" dxfId="45" priority="173" operator="lessThan">
      <formula>0</formula>
    </cfRule>
  </conditionalFormatting>
  <conditionalFormatting sqref="H267:I267 H269:I269 H271:I271 H273:I273">
    <cfRule type="cellIs" dxfId="44" priority="164" stopIfTrue="1" operator="lessThan">
      <formula>0</formula>
    </cfRule>
    <cfRule type="cellIs" dxfId="43" priority="165" stopIfTrue="1" operator="lessThan">
      <formula>0</formula>
    </cfRule>
  </conditionalFormatting>
  <conditionalFormatting sqref="H267:I267 H269:I269 H271:I271 H273:I273">
    <cfRule type="cellIs" dxfId="42" priority="163" operator="lessThan">
      <formula>0</formula>
    </cfRule>
  </conditionalFormatting>
  <conditionalFormatting sqref="H266:I266 H268:I268 H270:I270 H272:I272">
    <cfRule type="cellIs" dxfId="41" priority="161" stopIfTrue="1" operator="lessThan">
      <formula>0</formula>
    </cfRule>
    <cfRule type="cellIs" dxfId="40" priority="162" stopIfTrue="1" operator="lessThan">
      <formula>0</formula>
    </cfRule>
  </conditionalFormatting>
  <conditionalFormatting sqref="H266:I266 H268:I268 H270:I270 H272:I272">
    <cfRule type="cellIs" dxfId="39" priority="160" operator="lessThan">
      <formula>0</formula>
    </cfRule>
  </conditionalFormatting>
  <conditionalFormatting sqref="H286:I286 H288:I288 H290:I290 H292:I292 H294:I294 H296:I296">
    <cfRule type="cellIs" dxfId="38" priority="151" stopIfTrue="1" operator="lessThan">
      <formula>0</formula>
    </cfRule>
    <cfRule type="cellIs" dxfId="37" priority="152" stopIfTrue="1" operator="lessThan">
      <formula>0</formula>
    </cfRule>
  </conditionalFormatting>
  <conditionalFormatting sqref="H286:I286 H288:I288 H290:I290 H292:I292 H294:I294 H296:I296">
    <cfRule type="cellIs" dxfId="36" priority="150" operator="lessThan">
      <formula>0</formula>
    </cfRule>
  </conditionalFormatting>
  <conditionalFormatting sqref="H285:I285 H287:I287 H289:I289 H291:I291 H293:I293 H295:I295">
    <cfRule type="cellIs" dxfId="35" priority="148" stopIfTrue="1" operator="lessThan">
      <formula>0</formula>
    </cfRule>
    <cfRule type="cellIs" dxfId="34" priority="149" stopIfTrue="1" operator="lessThan">
      <formula>0</formula>
    </cfRule>
  </conditionalFormatting>
  <conditionalFormatting sqref="H285:I285 H287:I287 H289:I289 H291:I291 H293:I293 H295:I295">
    <cfRule type="cellIs" dxfId="33" priority="147" operator="lessThan">
      <formula>0</formula>
    </cfRule>
  </conditionalFormatting>
  <conditionalFormatting sqref="H304:I304">
    <cfRule type="cellIs" dxfId="32" priority="138" stopIfTrue="1" operator="lessThan">
      <formula>0</formula>
    </cfRule>
    <cfRule type="cellIs" dxfId="31" priority="139" stopIfTrue="1" operator="lessThan">
      <formula>0</formula>
    </cfRule>
  </conditionalFormatting>
  <conditionalFormatting sqref="H304:I304">
    <cfRule type="cellIs" dxfId="30" priority="137" operator="lessThan">
      <formula>0</formula>
    </cfRule>
  </conditionalFormatting>
  <conditionalFormatting sqref="H303:I303">
    <cfRule type="cellIs" dxfId="29" priority="135" stopIfTrue="1" operator="lessThan">
      <formula>0</formula>
    </cfRule>
    <cfRule type="cellIs" dxfId="28" priority="136" stopIfTrue="1" operator="lessThan">
      <formula>0</formula>
    </cfRule>
  </conditionalFormatting>
  <conditionalFormatting sqref="H303:I303">
    <cfRule type="cellIs" dxfId="27" priority="134" operator="lessThan">
      <formula>0</formula>
    </cfRule>
  </conditionalFormatting>
  <conditionalFormatting sqref="H319:I319">
    <cfRule type="cellIs" dxfId="26" priority="125" stopIfTrue="1" operator="lessThan">
      <formula>0</formula>
    </cfRule>
    <cfRule type="cellIs" dxfId="25" priority="126" stopIfTrue="1" operator="lessThan">
      <formula>0</formula>
    </cfRule>
  </conditionalFormatting>
  <conditionalFormatting sqref="H319:I319">
    <cfRule type="cellIs" dxfId="24" priority="124" operator="lessThan">
      <formula>0</formula>
    </cfRule>
  </conditionalFormatting>
  <conditionalFormatting sqref="H318:I318">
    <cfRule type="cellIs" dxfId="23" priority="122" stopIfTrue="1" operator="lessThan">
      <formula>0</formula>
    </cfRule>
    <cfRule type="cellIs" dxfId="22" priority="123" stopIfTrue="1" operator="lessThan">
      <formula>0</formula>
    </cfRule>
  </conditionalFormatting>
  <conditionalFormatting sqref="H318:I318">
    <cfRule type="cellIs" dxfId="21" priority="121" operator="lessThan">
      <formula>0</formula>
    </cfRule>
  </conditionalFormatting>
  <conditionalFormatting sqref="H323:I323">
    <cfRule type="cellIs" dxfId="20" priority="113" stopIfTrue="1" operator="lessThan">
      <formula>0</formula>
    </cfRule>
    <cfRule type="cellIs" dxfId="19" priority="114" stopIfTrue="1" operator="lessThan">
      <formula>0</formula>
    </cfRule>
  </conditionalFormatting>
  <conditionalFormatting sqref="H323:I323">
    <cfRule type="cellIs" dxfId="18" priority="112" operator="lessThan">
      <formula>0</formula>
    </cfRule>
  </conditionalFormatting>
  <conditionalFormatting sqref="H322:I322">
    <cfRule type="cellIs" dxfId="17" priority="110" stopIfTrue="1" operator="lessThan">
      <formula>0</formula>
    </cfRule>
    <cfRule type="cellIs" dxfId="16" priority="111" stopIfTrue="1" operator="lessThan">
      <formula>0</formula>
    </cfRule>
  </conditionalFormatting>
  <conditionalFormatting sqref="H322:I322">
    <cfRule type="cellIs" dxfId="15" priority="109" operator="lessThan">
      <formula>0</formula>
    </cfRule>
  </conditionalFormatting>
  <conditionalFormatting sqref="H327:I327">
    <cfRule type="cellIs" dxfId="14" priority="100" stopIfTrue="1" operator="lessThan">
      <formula>0</formula>
    </cfRule>
    <cfRule type="cellIs" dxfId="13" priority="101" stopIfTrue="1" operator="lessThan">
      <formula>0</formula>
    </cfRule>
  </conditionalFormatting>
  <conditionalFormatting sqref="H327:I327">
    <cfRule type="cellIs" dxfId="12" priority="99" operator="lessThan">
      <formula>0</formula>
    </cfRule>
  </conditionalFormatting>
  <conditionalFormatting sqref="H326:I326">
    <cfRule type="cellIs" dxfId="11" priority="97" stopIfTrue="1" operator="lessThan">
      <formula>0</formula>
    </cfRule>
    <cfRule type="cellIs" dxfId="10" priority="98" stopIfTrue="1" operator="lessThan">
      <formula>0</formula>
    </cfRule>
  </conditionalFormatting>
  <conditionalFormatting sqref="H326:I326">
    <cfRule type="cellIs" dxfId="9" priority="96" operator="lessThan">
      <formula>0</formula>
    </cfRule>
  </conditionalFormatting>
  <conditionalFormatting sqref="H335:I335 H337:I337 H339:I339 H341:I341 H343:I343">
    <cfRule type="cellIs" dxfId="8" priority="87" stopIfTrue="1" operator="lessThan">
      <formula>0</formula>
    </cfRule>
    <cfRule type="cellIs" dxfId="7" priority="88" stopIfTrue="1" operator="lessThan">
      <formula>0</formula>
    </cfRule>
  </conditionalFormatting>
  <conditionalFormatting sqref="H335:I335 H337:I337 H339:I339 H341:I341 H343:I343">
    <cfRule type="cellIs" dxfId="6" priority="86" operator="lessThan">
      <formula>0</formula>
    </cfRule>
  </conditionalFormatting>
  <conditionalFormatting sqref="H334:I334 H336:I336 H338:I338 H340:I340 H342:I342">
    <cfRule type="cellIs" dxfId="5" priority="84" stopIfTrue="1" operator="lessThan">
      <formula>0</formula>
    </cfRule>
    <cfRule type="cellIs" dxfId="4" priority="85" stopIfTrue="1" operator="lessThan">
      <formula>0</formula>
    </cfRule>
  </conditionalFormatting>
  <conditionalFormatting sqref="H334:I334 H336:I336 H338:I338 H340:I340 H342:I342">
    <cfRule type="cellIs" dxfId="3" priority="83" operator="lessThan">
      <formula>0</formula>
    </cfRule>
  </conditionalFormatting>
  <conditionalFormatting sqref="H2:H4">
    <cfRule type="cellIs" dxfId="2" priority="7" operator="lessThan">
      <formula>0</formula>
    </cfRule>
  </conditionalFormatting>
  <conditionalFormatting sqref="H1">
    <cfRule type="cellIs" dxfId="1" priority="6" operator="lessThan">
      <formula>0</formula>
    </cfRule>
  </conditionalFormatting>
  <conditionalFormatting sqref="E204">
    <cfRule type="cellIs" dxfId="0" priority="1" operator="lessThan">
      <formula>0</formula>
    </cfRule>
  </conditionalFormatting>
  <pageMargins left="0.44685039399999998" right="0.196850393700787" top="0.39370078740157499" bottom="0.39370078740157499" header="0.31496062992126" footer="0.31496062992126"/>
  <pageSetup paperSize="9" scale="65"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bg de stat an 2023</vt:lpstr>
      <vt:lpstr>'bg de stat an 2023'!Print_Titles</vt:lpstr>
    </vt:vector>
  </TitlesOfParts>
  <Company>Ministerul Justiției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Lenuta Eteu</dc:creator>
  <cp:lastModifiedBy>Lenuta Eteu</cp:lastModifiedBy>
  <dcterms:created xsi:type="dcterms:W3CDTF">2023-05-22T09:14:05Z</dcterms:created>
  <dcterms:modified xsi:type="dcterms:W3CDTF">2023-05-22T09:16:58Z</dcterms:modified>
</cp:coreProperties>
</file>