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 Buget an 2023\lucrari\publicare pe site bilant si buget\buget an 2023\"/>
    </mc:Choice>
  </mc:AlternateContent>
  <xr:revisionPtr revIDLastSave="0" documentId="13_ncr:1_{83AB50EA-B304-4A50-AD28-F0FED7F08B31}" xr6:coauthVersionLast="36" xr6:coauthVersionMax="36" xr10:uidLastSave="{00000000-0000-0000-0000-000000000000}"/>
  <bookViews>
    <workbookView xWindow="0" yWindow="0" windowWidth="28800" windowHeight="12225" xr2:uid="{92853FD6-CF13-42B2-BB00-77E36AC7625C}"/>
  </bookViews>
  <sheets>
    <sheet name="file bg activitat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2" i="1" l="1"/>
  <c r="I141" i="1"/>
  <c r="I140" i="1"/>
  <c r="K135" i="1"/>
  <c r="I139" i="1"/>
  <c r="K136" i="1"/>
  <c r="I138" i="1"/>
  <c r="J135" i="1"/>
  <c r="I135" i="1" s="1"/>
  <c r="I137" i="1"/>
  <c r="J131" i="1"/>
  <c r="I131" i="1" s="1"/>
  <c r="I132" i="1"/>
  <c r="K131" i="1"/>
  <c r="I130" i="1"/>
  <c r="K129" i="1"/>
  <c r="J129" i="1"/>
  <c r="I129" i="1" s="1"/>
  <c r="K127" i="1"/>
  <c r="I128" i="1"/>
  <c r="I126" i="1"/>
  <c r="K125" i="1"/>
  <c r="J125" i="1"/>
  <c r="I125" i="1" s="1"/>
  <c r="K122" i="1"/>
  <c r="K120" i="1" s="1"/>
  <c r="K118" i="1" s="1"/>
  <c r="I124" i="1"/>
  <c r="K123" i="1"/>
  <c r="J123" i="1"/>
  <c r="I123" i="1" s="1"/>
  <c r="J122" i="1"/>
  <c r="K115" i="1"/>
  <c r="I116" i="1"/>
  <c r="I114" i="1"/>
  <c r="K113" i="1"/>
  <c r="J113" i="1"/>
  <c r="I113" i="1" s="1"/>
  <c r="I112" i="1"/>
  <c r="K111" i="1"/>
  <c r="J111" i="1"/>
  <c r="I111" i="1" s="1"/>
  <c r="K109" i="1"/>
  <c r="I110" i="1"/>
  <c r="I108" i="1"/>
  <c r="K107" i="1"/>
  <c r="J107" i="1"/>
  <c r="K106" i="1"/>
  <c r="K103" i="1"/>
  <c r="I104" i="1"/>
  <c r="I102" i="1"/>
  <c r="K101" i="1"/>
  <c r="J101" i="1"/>
  <c r="I101" i="1"/>
  <c r="I100" i="1"/>
  <c r="K99" i="1"/>
  <c r="J99" i="1"/>
  <c r="I99" i="1" s="1"/>
  <c r="K97" i="1"/>
  <c r="I98" i="1"/>
  <c r="K95" i="1"/>
  <c r="I95" i="1" s="1"/>
  <c r="I96" i="1"/>
  <c r="J95" i="1"/>
  <c r="I94" i="1"/>
  <c r="K93" i="1"/>
  <c r="J93" i="1"/>
  <c r="I93" i="1" s="1"/>
  <c r="J92" i="1"/>
  <c r="K89" i="1"/>
  <c r="K87" i="1" s="1"/>
  <c r="J88" i="1"/>
  <c r="K88" i="1"/>
  <c r="J85" i="1"/>
  <c r="I85" i="1" s="1"/>
  <c r="I86" i="1"/>
  <c r="I84" i="1"/>
  <c r="K82" i="1"/>
  <c r="K81" i="1"/>
  <c r="K79" i="1"/>
  <c r="I80" i="1"/>
  <c r="K77" i="1"/>
  <c r="I78" i="1"/>
  <c r="J77" i="1"/>
  <c r="I76" i="1"/>
  <c r="K75" i="1"/>
  <c r="J75" i="1"/>
  <c r="I75" i="1" s="1"/>
  <c r="K73" i="1"/>
  <c r="I74" i="1"/>
  <c r="K71" i="1"/>
  <c r="I72" i="1"/>
  <c r="J71" i="1"/>
  <c r="I70" i="1"/>
  <c r="K69" i="1"/>
  <c r="J69" i="1"/>
  <c r="I69" i="1" s="1"/>
  <c r="K67" i="1"/>
  <c r="I68" i="1"/>
  <c r="K64" i="1"/>
  <c r="J64" i="1"/>
  <c r="J65" i="1"/>
  <c r="K58" i="1"/>
  <c r="J58" i="1"/>
  <c r="I56" i="1"/>
  <c r="K55" i="1"/>
  <c r="K53" i="1"/>
  <c r="I54" i="1"/>
  <c r="J53" i="1"/>
  <c r="I53" i="1" s="1"/>
  <c r="I52" i="1"/>
  <c r="K51" i="1"/>
  <c r="J51" i="1"/>
  <c r="I51" i="1" s="1"/>
  <c r="I50" i="1"/>
  <c r="K49" i="1"/>
  <c r="K47" i="1" s="1"/>
  <c r="K48" i="1"/>
  <c r="K46" i="1" s="1"/>
  <c r="K34" i="1"/>
  <c r="K33" i="1" s="1"/>
  <c r="K29" i="1"/>
  <c r="K28" i="1" s="1"/>
  <c r="K25" i="1"/>
  <c r="K24" i="1" s="1"/>
  <c r="K21" i="1"/>
  <c r="K20" i="1" s="1"/>
  <c r="K19" i="1" s="1"/>
  <c r="K91" i="1" l="1"/>
  <c r="I71" i="1"/>
  <c r="K23" i="1"/>
  <c r="K18" i="1" s="1"/>
  <c r="K16" i="1" s="1"/>
  <c r="I88" i="1"/>
  <c r="I58" i="1"/>
  <c r="K105" i="1"/>
  <c r="I107" i="1"/>
  <c r="K45" i="1"/>
  <c r="I122" i="1"/>
  <c r="I64" i="1"/>
  <c r="I77" i="1"/>
  <c r="K121" i="1"/>
  <c r="K119" i="1" s="1"/>
  <c r="K117" i="1" s="1"/>
  <c r="I82" i="1"/>
  <c r="J49" i="1"/>
  <c r="J55" i="1"/>
  <c r="I55" i="1" s="1"/>
  <c r="I60" i="1"/>
  <c r="I66" i="1"/>
  <c r="J67" i="1"/>
  <c r="I67" i="1" s="1"/>
  <c r="J73" i="1"/>
  <c r="I73" i="1" s="1"/>
  <c r="J79" i="1"/>
  <c r="I79" i="1" s="1"/>
  <c r="I90" i="1"/>
  <c r="J91" i="1"/>
  <c r="K92" i="1"/>
  <c r="K62" i="1" s="1"/>
  <c r="K44" i="1" s="1"/>
  <c r="K42" i="1" s="1"/>
  <c r="K134" i="1" s="1"/>
  <c r="J97" i="1"/>
  <c r="I97" i="1" s="1"/>
  <c r="J103" i="1"/>
  <c r="I103" i="1" s="1"/>
  <c r="J109" i="1"/>
  <c r="J115" i="1"/>
  <c r="I115" i="1" s="1"/>
  <c r="J127" i="1"/>
  <c r="I127" i="1" s="1"/>
  <c r="J48" i="1"/>
  <c r="J120" i="1"/>
  <c r="J136" i="1"/>
  <c r="I136" i="1" s="1"/>
  <c r="J59" i="1"/>
  <c r="J83" i="1"/>
  <c r="J89" i="1"/>
  <c r="K59" i="1"/>
  <c r="K57" i="1" s="1"/>
  <c r="K65" i="1"/>
  <c r="J82" i="1"/>
  <c r="J106" i="1"/>
  <c r="I106" i="1" s="1"/>
  <c r="J121" i="1" l="1"/>
  <c r="I91" i="1"/>
  <c r="J81" i="1"/>
  <c r="I83" i="1"/>
  <c r="J119" i="1"/>
  <c r="I121" i="1"/>
  <c r="J57" i="1"/>
  <c r="I57" i="1" s="1"/>
  <c r="I59" i="1"/>
  <c r="I65" i="1"/>
  <c r="K63" i="1"/>
  <c r="K61" i="1" s="1"/>
  <c r="K43" i="1" s="1"/>
  <c r="K41" i="1" s="1"/>
  <c r="K133" i="1" s="1"/>
  <c r="J46" i="1"/>
  <c r="I48" i="1"/>
  <c r="J105" i="1"/>
  <c r="I105" i="1" s="1"/>
  <c r="I109" i="1"/>
  <c r="I92" i="1"/>
  <c r="I49" i="1"/>
  <c r="J47" i="1"/>
  <c r="J62" i="1"/>
  <c r="I62" i="1" s="1"/>
  <c r="J87" i="1"/>
  <c r="I87" i="1" s="1"/>
  <c r="I89" i="1"/>
  <c r="J118" i="1"/>
  <c r="I118" i="1" s="1"/>
  <c r="I120" i="1"/>
  <c r="J63" i="1"/>
  <c r="I63" i="1" l="1"/>
  <c r="J61" i="1"/>
  <c r="I61" i="1" s="1"/>
  <c r="J45" i="1"/>
  <c r="I47" i="1"/>
  <c r="J44" i="1"/>
  <c r="I46" i="1"/>
  <c r="J117" i="1"/>
  <c r="I117" i="1" s="1"/>
  <c r="I119" i="1"/>
  <c r="I81" i="1"/>
  <c r="I45" i="1" l="1"/>
  <c r="J43" i="1"/>
  <c r="I44" i="1"/>
  <c r="J42" i="1"/>
  <c r="J134" i="1" l="1"/>
  <c r="I42" i="1"/>
  <c r="J41" i="1"/>
  <c r="I43" i="1"/>
  <c r="I41" i="1" l="1"/>
  <c r="J133" i="1"/>
  <c r="I134" i="1"/>
  <c r="I133" i="1" l="1"/>
</calcChain>
</file>

<file path=xl/sharedStrings.xml><?xml version="1.0" encoding="utf-8"?>
<sst xmlns="http://schemas.openxmlformats.org/spreadsheetml/2006/main" count="252" uniqueCount="152">
  <si>
    <t xml:space="preserve">MINISTERUL JUSTIŢIEI </t>
  </si>
  <si>
    <t>Nr. 6/92564/28.12.2022</t>
  </si>
  <si>
    <t>BUGETUL DE STAT PE ANUL 2023</t>
  </si>
  <si>
    <t>al instituţiilor publice cu activităţi finanţate integral din venituri proprii</t>
  </si>
  <si>
    <t xml:space="preserve">         întocmit în baza Legii bugetului de stat pe anul 2023, nr.368/2022</t>
  </si>
  <si>
    <t>CENTRALIZAT</t>
  </si>
  <si>
    <t>lei</t>
  </si>
  <si>
    <t>Denumire indicator</t>
  </si>
  <si>
    <t>Cod</t>
  </si>
  <si>
    <t>Prevedere bugetara 2023</t>
  </si>
  <si>
    <t>TOTAL SURSE VENITURI, din care:</t>
  </si>
  <si>
    <t>00.01.10</t>
  </si>
  <si>
    <t>I.  VENITURI CURENTE</t>
  </si>
  <si>
    <t>00.02.10</t>
  </si>
  <si>
    <t>A. VENITURI FISCALE</t>
  </si>
  <si>
    <t>00.03.10</t>
  </si>
  <si>
    <t>A4. IMPOZITE SI TAXE PE BUNURI SI SERVICII</t>
  </si>
  <si>
    <t>00.04.10</t>
  </si>
  <si>
    <t>Taxe pe utilizarea bunurilor, autorizarea utilizarii bunurilor sau pe desfasurarea de activitati</t>
  </si>
  <si>
    <t>16.10</t>
  </si>
  <si>
    <t>Taxe si tarife pentru eliberarea de licenta si autorizatii de functionare</t>
  </si>
  <si>
    <t>16.10.03</t>
  </si>
  <si>
    <t>C. VENITURI NEFISCALE</t>
  </si>
  <si>
    <t>29.00.10</t>
  </si>
  <si>
    <t>C1. Venituri din proprietate</t>
  </si>
  <si>
    <t>30.00.10</t>
  </si>
  <si>
    <t>Venituri din proprietate</t>
  </si>
  <si>
    <t>30.10</t>
  </si>
  <si>
    <t>Venituri din concesiuni si inchirieri</t>
  </si>
  <si>
    <t>30.10.05</t>
  </si>
  <si>
    <t>Alte venituri din concesiuni si inchirieri de catre institutii publice</t>
  </si>
  <si>
    <t>30.10.05.30</t>
  </si>
  <si>
    <t>C2. Vânzări de bunuri şi servicii</t>
  </si>
  <si>
    <t>33.00.10</t>
  </si>
  <si>
    <t>Venituri din prestări de servicii şi alte activităţi</t>
  </si>
  <si>
    <t>33.10</t>
  </si>
  <si>
    <t>Taxe şi alte venituri din învăţământ</t>
  </si>
  <si>
    <t>33.10.05</t>
  </si>
  <si>
    <t>Venituri din expertiza tehnică judiciară şi extrajudiciară</t>
  </si>
  <si>
    <t>33.10.06</t>
  </si>
  <si>
    <t>Alte venituri din prestari servicii si alte activitati</t>
  </si>
  <si>
    <t>33.10.50</t>
  </si>
  <si>
    <t>III. Operatiuni financiare</t>
  </si>
  <si>
    <t>40.00.10</t>
  </si>
  <si>
    <t>Incasari din rambursarea imprumuturilor acordate</t>
  </si>
  <si>
    <t>40.10</t>
  </si>
  <si>
    <t>sume utilizate din excedentul anului precedent pentru efectuarea de cheltuieli</t>
  </si>
  <si>
    <t>40.10.15</t>
  </si>
  <si>
    <t>40.10.15.03</t>
  </si>
  <si>
    <t>DENUMIREA INDICATORILOR</t>
  </si>
  <si>
    <t>cod</t>
  </si>
  <si>
    <t>Buget 2023</t>
  </si>
  <si>
    <t>din care:</t>
  </si>
  <si>
    <t>C.A. de angajat / C.B. de utilizat</t>
  </si>
  <si>
    <t xml:space="preserve">cota de 10% </t>
  </si>
  <si>
    <t>CAP.61.10 ORDINE PUBLICĂ ŞI SIGURANŢĂ NAŢIONALĂ - Cheltuieli</t>
  </si>
  <si>
    <t>61.10</t>
  </si>
  <si>
    <t>C.A.</t>
  </si>
  <si>
    <t>C.B.</t>
  </si>
  <si>
    <t xml:space="preserve">CHELTUIELI CURENTE </t>
  </si>
  <si>
    <t>01</t>
  </si>
  <si>
    <t>Titlul I CHELTUIELI DE PERSONAL</t>
  </si>
  <si>
    <t>Cheltuieli salariale în bani</t>
  </si>
  <si>
    <t>10.01</t>
  </si>
  <si>
    <t>Fond aferent plăţii cu ora</t>
  </si>
  <si>
    <t>10.01.11</t>
  </si>
  <si>
    <t>Indemnizatii platite unor persoane din afara unitatii</t>
  </si>
  <si>
    <t>10.01.12</t>
  </si>
  <si>
    <t>Indemnizaţii de delegare</t>
  </si>
  <si>
    <t>10.01.13</t>
  </si>
  <si>
    <t>Alte drepturi salariale in bani</t>
  </si>
  <si>
    <t>10.01.30</t>
  </si>
  <si>
    <t>Contribuţii</t>
  </si>
  <si>
    <t>10.03</t>
  </si>
  <si>
    <t xml:space="preserve">Contributia asiguratorie pentru munca </t>
  </si>
  <si>
    <t>10.03.07</t>
  </si>
  <si>
    <t>Titlul II BUNURI ŞI SERVICII</t>
  </si>
  <si>
    <t>Bunuri şi servicii</t>
  </si>
  <si>
    <t>20.01</t>
  </si>
  <si>
    <t>Furnituri de birou</t>
  </si>
  <si>
    <t>20.01.01</t>
  </si>
  <si>
    <t>Materiale pentru curatenie</t>
  </si>
  <si>
    <t>20.01.02</t>
  </si>
  <si>
    <t>Carburanti si lubrifianti</t>
  </si>
  <si>
    <t>20.01.05</t>
  </si>
  <si>
    <t>Piese de schimb</t>
  </si>
  <si>
    <t>20.01.06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</si>
  <si>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</si>
  <si>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</si>
  <si>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</si>
  <si>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</si>
  <si>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 xml:space="preserve">Alte bunuri şi servicii pentru întreţinere şi funcţionare </t>
  </si>
  <si>
    <t>20.01.30</t>
  </si>
  <si>
    <t>Reparatii curente</t>
  </si>
  <si>
    <t>20.02</t>
  </si>
  <si>
    <t>Medicamente si materiale sanitare</t>
  </si>
  <si>
    <t>20.04</t>
  </si>
  <si>
    <t>Materiale sanitare</t>
  </si>
  <si>
    <t>20.04.02</t>
  </si>
  <si>
    <t>Dezinfectanti</t>
  </si>
  <si>
    <t>20.04.04</t>
  </si>
  <si>
    <t>Bunuri de natura obiectelor de inventar</t>
  </si>
  <si>
    <t>20.05</t>
  </si>
  <si>
    <t>Alte obiecte de inventar</t>
  </si>
  <si>
    <t>20.05.30</t>
  </si>
  <si>
    <t>Deplasări, detaşari, transferări</t>
  </si>
  <si>
    <t>20.06</t>
  </si>
  <si>
    <t>Deplasari interne, detaşari, transferări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</si>
  <si>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</si>
  <si>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</si>
  <si>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</si>
  <si>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</si>
  <si>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</si>
  <si>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</si>
  <si>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</si>
  <si>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</si>
  <si>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</si>
  <si>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</si>
  <si>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</si>
  <si>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</si>
  <si>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</si>
  <si>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</si>
  <si>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</si>
  <si>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şi reprezentare</t>
  </si>
  <si>
    <t>20.30.02</t>
  </si>
  <si>
    <t>Prime de asigurare non-viata</t>
  </si>
  <si>
    <t>20.30.03</t>
  </si>
  <si>
    <t>Chirii</t>
  </si>
  <si>
    <t>20.30.04</t>
  </si>
  <si>
    <t>Alte cheltuieli cu bunuri şi servicii</t>
  </si>
  <si>
    <t>20.30.30</t>
  </si>
  <si>
    <t>CHELTUIELI DE CAPITAL</t>
  </si>
  <si>
    <t>Titlul XIII ACTIVE NEFINANCIARE</t>
  </si>
  <si>
    <t xml:space="preserve">Active fixe </t>
  </si>
  <si>
    <t>71.01</t>
  </si>
  <si>
    <t>Constructii</t>
  </si>
  <si>
    <t>71.01.01</t>
  </si>
  <si>
    <t>Maşini, echipamente si mijloace de transport</t>
  </si>
  <si>
    <t>71.01.02</t>
  </si>
  <si>
    <t>Mobilier, aparatura birotica si alte active corporale</t>
  </si>
  <si>
    <t>71.01.03</t>
  </si>
  <si>
    <t xml:space="preserve">Alte active fixe </t>
  </si>
  <si>
    <t>71.01.30</t>
  </si>
  <si>
    <t>Reparatii capitale</t>
  </si>
  <si>
    <t>71.03</t>
  </si>
  <si>
    <t>din care, pe subcapitole:</t>
  </si>
  <si>
    <t>Administratie centrala</t>
  </si>
  <si>
    <t>61.10.01</t>
  </si>
  <si>
    <t>Autorităţi judecătoreşti</t>
  </si>
  <si>
    <t>61.10.06</t>
  </si>
  <si>
    <t>Alte cheltuieli în domeniul ordinii publice şi siguranţei naţionale</t>
  </si>
  <si>
    <t>61.01.50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</si>
</sst>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sz val="12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sz val="12"/>
      <color rgb="FF0070C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3" fontId="4" fillId="0" borderId="0" xfId="0" applyNumberFormat="1" applyFont="1" applyFill="1" applyAlignment="1"/>
    <xf numFmtId="3" fontId="4" fillId="0" borderId="0" xfId="0" applyNumberFormat="1" applyFont="1" applyAlignment="1">
      <alignment horizontal="center"/>
    </xf>
    <xf numFmtId="0" fontId="5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2" applyNumberFormat="1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3" fontId="5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3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2" borderId="4" xfId="1" quotePrefix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vertical="center"/>
    </xf>
    <xf numFmtId="3" fontId="4" fillId="2" borderId="11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2" fillId="3" borderId="4" xfId="1" quotePrefix="1" applyFont="1" applyFill="1" applyBorder="1" applyAlignment="1">
      <alignment horizontal="center" vertical="center"/>
    </xf>
    <xf numFmtId="3" fontId="4" fillId="3" borderId="10" xfId="1" applyNumberFormat="1" applyFont="1" applyFill="1" applyBorder="1" applyAlignment="1">
      <alignment vertical="center"/>
    </xf>
    <xf numFmtId="3" fontId="4" fillId="3" borderId="11" xfId="1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left" vertical="center"/>
    </xf>
    <xf numFmtId="0" fontId="2" fillId="4" borderId="13" xfId="1" applyFont="1" applyFill="1" applyBorder="1" applyAlignment="1">
      <alignment horizontal="center" vertical="center"/>
    </xf>
    <xf numFmtId="3" fontId="4" fillId="4" borderId="10" xfId="1" applyNumberFormat="1" applyFont="1" applyFill="1" applyBorder="1" applyAlignment="1">
      <alignment vertical="center"/>
    </xf>
    <xf numFmtId="3" fontId="4" fillId="4" borderId="11" xfId="1" applyNumberFormat="1" applyFont="1" applyFill="1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14" fontId="2" fillId="5" borderId="4" xfId="1" quotePrefix="1" applyNumberFormat="1" applyFont="1" applyFill="1" applyBorder="1" applyAlignment="1">
      <alignment horizontal="center" vertical="center"/>
    </xf>
    <xf numFmtId="3" fontId="4" fillId="5" borderId="10" xfId="1" applyNumberFormat="1" applyFont="1" applyFill="1" applyBorder="1" applyAlignment="1">
      <alignment vertical="center"/>
    </xf>
    <xf numFmtId="3" fontId="4" fillId="5" borderId="11" xfId="1" applyNumberFormat="1" applyFont="1" applyFill="1" applyBorder="1" applyAlignment="1">
      <alignment vertical="center"/>
    </xf>
    <xf numFmtId="0" fontId="2" fillId="0" borderId="4" xfId="1" quotePrefix="1" applyFont="1" applyFill="1" applyBorder="1" applyAlignment="1">
      <alignment horizontal="center"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0" fontId="2" fillId="4" borderId="4" xfId="1" quotePrefix="1" applyFont="1" applyFill="1" applyBorder="1" applyAlignment="1">
      <alignment horizontal="center" vertical="center"/>
    </xf>
    <xf numFmtId="0" fontId="2" fillId="5" borderId="4" xfId="1" quotePrefix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center"/>
    </xf>
    <xf numFmtId="14" fontId="2" fillId="0" borderId="4" xfId="1" quotePrefix="1" applyNumberFormat="1" applyFont="1" applyFill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3" fontId="4" fillId="3" borderId="10" xfId="1" quotePrefix="1" applyNumberFormat="1" applyFont="1" applyFill="1" applyBorder="1" applyAlignment="1">
      <alignment vertical="center"/>
    </xf>
    <xf numFmtId="3" fontId="4" fillId="3" borderId="11" xfId="1" quotePrefix="1" applyNumberFormat="1" applyFont="1" applyFill="1" applyBorder="1" applyAlignment="1">
      <alignment vertical="center"/>
    </xf>
    <xf numFmtId="3" fontId="4" fillId="5" borderId="10" xfId="1" quotePrefix="1" applyNumberFormat="1" applyFont="1" applyFill="1" applyBorder="1" applyAlignment="1">
      <alignment vertical="center"/>
    </xf>
    <xf numFmtId="3" fontId="4" fillId="5" borderId="11" xfId="1" quotePrefix="1" applyNumberFormat="1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right" vertical="center"/>
    </xf>
    <xf numFmtId="3" fontId="4" fillId="3" borderId="4" xfId="1" quotePrefix="1" applyNumberFormat="1" applyFont="1" applyFill="1" applyBorder="1" applyAlignment="1">
      <alignment horizontal="right" vertical="center"/>
    </xf>
    <xf numFmtId="3" fontId="4" fillId="5" borderId="4" xfId="1" quotePrefix="1" applyNumberFormat="1" applyFont="1" applyFill="1" applyBorder="1" applyAlignment="1">
      <alignment horizontal="right" vertical="center"/>
    </xf>
    <xf numFmtId="3" fontId="4" fillId="6" borderId="4" xfId="1" quotePrefix="1" applyNumberFormat="1" applyFont="1" applyFill="1" applyBorder="1" applyAlignment="1">
      <alignment horizontal="right" vertical="center"/>
    </xf>
    <xf numFmtId="3" fontId="4" fillId="7" borderId="4" xfId="1" quotePrefix="1" applyNumberFormat="1" applyFont="1" applyFill="1" applyBorder="1" applyAlignment="1">
      <alignment horizontal="right" vertical="center"/>
    </xf>
    <xf numFmtId="16" fontId="2" fillId="0" borderId="13" xfId="1" quotePrefix="1" applyNumberFormat="1" applyFont="1" applyFill="1" applyBorder="1" applyAlignment="1">
      <alignment horizontal="center" vertical="center"/>
    </xf>
    <xf numFmtId="3" fontId="4" fillId="0" borderId="4" xfId="1" quotePrefix="1" applyNumberFormat="1" applyFont="1" applyFill="1" applyBorder="1" applyAlignment="1">
      <alignment horizontal="right" vertical="center"/>
    </xf>
    <xf numFmtId="3" fontId="13" fillId="0" borderId="4" xfId="1" quotePrefix="1" applyNumberFormat="1" applyFont="1" applyFill="1" applyBorder="1" applyAlignment="1">
      <alignment horizontal="right" vertical="center"/>
    </xf>
    <xf numFmtId="3" fontId="14" fillId="0" borderId="12" xfId="1" applyNumberFormat="1" applyFont="1" applyFill="1" applyBorder="1" applyAlignment="1">
      <alignment vertical="center"/>
    </xf>
    <xf numFmtId="3" fontId="14" fillId="7" borderId="4" xfId="1" quotePrefix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center" vertical="center"/>
    </xf>
    <xf numFmtId="3" fontId="4" fillId="5" borderId="4" xfId="1" applyNumberFormat="1" applyFont="1" applyFill="1" applyBorder="1" applyAlignment="1">
      <alignment horizontal="right" vertical="center"/>
    </xf>
    <xf numFmtId="3" fontId="4" fillId="6" borderId="4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3" fontId="6" fillId="0" borderId="4" xfId="1" quotePrefix="1" applyNumberFormat="1" applyFont="1" applyFill="1" applyBorder="1" applyAlignment="1">
      <alignment horizontal="right" vertical="center"/>
    </xf>
    <xf numFmtId="3" fontId="13" fillId="6" borderId="4" xfId="1" applyNumberFormat="1" applyFont="1" applyFill="1" applyBorder="1" applyAlignment="1">
      <alignment vertical="center"/>
    </xf>
    <xf numFmtId="3" fontId="13" fillId="7" borderId="4" xfId="1" quotePrefix="1" applyNumberFormat="1" applyFont="1" applyFill="1" applyBorder="1" applyAlignment="1">
      <alignment horizontal="right" vertical="center"/>
    </xf>
    <xf numFmtId="3" fontId="13" fillId="0" borderId="12" xfId="1" applyNumberFormat="1" applyFont="1" applyFill="1" applyBorder="1" applyAlignment="1">
      <alignment vertical="center"/>
    </xf>
    <xf numFmtId="3" fontId="4" fillId="6" borderId="12" xfId="1" applyNumberFormat="1" applyFont="1" applyFill="1" applyBorder="1" applyAlignment="1">
      <alignment vertical="center"/>
    </xf>
    <xf numFmtId="0" fontId="16" fillId="0" borderId="4" xfId="1" applyFont="1" applyFill="1" applyBorder="1" applyAlignment="1">
      <alignment horizontal="left" vertical="center"/>
    </xf>
    <xf numFmtId="16" fontId="16" fillId="0" borderId="13" xfId="1" quotePrefix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3" fontId="6" fillId="6" borderId="12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3" fontId="4" fillId="3" borderId="4" xfId="1" applyNumberFormat="1" applyFont="1" applyFill="1" applyBorder="1" applyAlignment="1">
      <alignment horizontal="right" vertical="center"/>
    </xf>
    <xf numFmtId="3" fontId="4" fillId="5" borderId="14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16" fontId="2" fillId="0" borderId="4" xfId="1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" fontId="2" fillId="0" borderId="0" xfId="1" quotePrefix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11" fillId="0" borderId="4" xfId="0" applyFont="1" applyBorder="1"/>
    <xf numFmtId="0" fontId="3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/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13" fillId="0" borderId="0" xfId="0" applyFont="1"/>
    <xf numFmtId="0" fontId="5" fillId="0" borderId="0" xfId="0" applyFont="1" applyFill="1" applyAlignment="1">
      <alignment horizontal="right" vertical="center"/>
    </xf>
    <xf numFmtId="3" fontId="5" fillId="0" borderId="0" xfId="0" applyNumberFormat="1" applyFont="1"/>
    <xf numFmtId="0" fontId="1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/>
    <xf numFmtId="3" fontId="5" fillId="0" borderId="0" xfId="0" applyNumberFormat="1" applyFont="1" applyAlignment="1">
      <alignment horizontal="right"/>
    </xf>
    <xf numFmtId="0" fontId="5" fillId="0" borderId="0" xfId="0" applyFont="1" applyFill="1"/>
    <xf numFmtId="0" fontId="17" fillId="0" borderId="0" xfId="0" applyFont="1" applyFill="1"/>
    <xf numFmtId="0" fontId="5" fillId="0" borderId="0" xfId="1" applyFont="1" applyFill="1"/>
    <xf numFmtId="0" fontId="3" fillId="0" borderId="0" xfId="1" applyFont="1" applyFill="1"/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6" fontId="3" fillId="0" borderId="14" xfId="1" quotePrefix="1" applyNumberFormat="1" applyFont="1" applyFill="1" applyBorder="1" applyAlignment="1">
      <alignment horizontal="center" vertical="center"/>
    </xf>
    <xf numFmtId="16" fontId="3" fillId="0" borderId="13" xfId="1" quotePrefix="1" applyNumberFormat="1" applyFont="1" applyFill="1" applyBorder="1" applyAlignment="1">
      <alignment horizontal="center" vertical="center"/>
    </xf>
    <xf numFmtId="16" fontId="3" fillId="0" borderId="14" xfId="1" applyNumberFormat="1" applyFont="1" applyFill="1" applyBorder="1" applyAlignment="1">
      <alignment horizontal="center" vertical="center"/>
    </xf>
    <xf numFmtId="16" fontId="3" fillId="0" borderId="13" xfId="1" applyNumberFormat="1" applyFont="1" applyFill="1" applyBorder="1" applyAlignment="1">
      <alignment horizontal="center" vertical="center"/>
    </xf>
    <xf numFmtId="16" fontId="2" fillId="0" borderId="14" xfId="1" quotePrefix="1" applyNumberFormat="1" applyFont="1" applyFill="1" applyBorder="1" applyAlignment="1">
      <alignment horizontal="center" vertical="center"/>
    </xf>
    <xf numFmtId="16" fontId="2" fillId="0" borderId="13" xfId="1" quotePrefix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 vertical="center"/>
    </xf>
    <xf numFmtId="0" fontId="16" fillId="0" borderId="9" xfId="1" applyFont="1" applyFill="1" applyBorder="1" applyAlignment="1">
      <alignment horizontal="left" vertical="center"/>
    </xf>
    <xf numFmtId="14" fontId="16" fillId="0" borderId="14" xfId="1" quotePrefix="1" applyNumberFormat="1" applyFont="1" applyFill="1" applyBorder="1" applyAlignment="1">
      <alignment horizontal="center" vertical="center"/>
    </xf>
    <xf numFmtId="14" fontId="16" fillId="0" borderId="13" xfId="1" quotePrefix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14" fontId="16" fillId="0" borderId="14" xfId="1" applyNumberFormat="1" applyFont="1" applyFill="1" applyBorder="1" applyAlignment="1">
      <alignment horizontal="center" vertical="center"/>
    </xf>
    <xf numFmtId="14" fontId="16" fillId="0" borderId="13" xfId="1" applyNumberFormat="1" applyFont="1" applyFill="1" applyBorder="1" applyAlignment="1">
      <alignment horizontal="center" vertical="center"/>
    </xf>
    <xf numFmtId="14" fontId="3" fillId="0" borderId="14" xfId="1" quotePrefix="1" applyNumberFormat="1" applyFont="1" applyFill="1" applyBorder="1" applyAlignment="1">
      <alignment horizontal="center" vertical="center"/>
    </xf>
    <xf numFmtId="14" fontId="3" fillId="0" borderId="13" xfId="1" quotePrefix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16" fontId="2" fillId="0" borderId="4" xfId="1" quotePrefix="1" applyNumberFormat="1" applyFont="1" applyFill="1" applyBorder="1" applyAlignment="1">
      <alignment horizontal="center" vertical="center"/>
    </xf>
    <xf numFmtId="49" fontId="1" fillId="8" borderId="14" xfId="0" applyNumberFormat="1" applyFont="1" applyFill="1" applyBorder="1" applyAlignment="1">
      <alignment horizontal="center" vertical="center" wrapText="1"/>
    </xf>
    <xf numFmtId="49" fontId="1" fillId="8" borderId="13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5" fillId="8" borderId="7" xfId="0" applyFont="1" applyFill="1" applyBorder="1" applyAlignment="1">
      <alignment horizontal="left" vertical="center" wrapText="1"/>
    </xf>
    <xf numFmtId="0" fontId="15" fillId="8" borderId="9" xfId="0" applyFont="1" applyFill="1" applyBorder="1" applyAlignment="1">
      <alignment horizontal="left" vertical="center" wrapText="1"/>
    </xf>
    <xf numFmtId="49" fontId="15" fillId="8" borderId="14" xfId="0" applyNumberFormat="1" applyFont="1" applyFill="1" applyBorder="1" applyAlignment="1">
      <alignment horizontal="center" vertical="center" wrapText="1"/>
    </xf>
    <xf numFmtId="49" fontId="15" fillId="8" borderId="13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" fontId="3" fillId="0" borderId="14" xfId="0" quotePrefix="1" applyNumberFormat="1" applyFont="1" applyFill="1" applyBorder="1" applyAlignment="1">
      <alignment horizontal="center" vertical="center"/>
    </xf>
    <xf numFmtId="16" fontId="3" fillId="0" borderId="13" xfId="0" quotePrefix="1" applyNumberFormat="1" applyFont="1" applyFill="1" applyBorder="1" applyAlignment="1">
      <alignment horizontal="center" vertical="center"/>
    </xf>
    <xf numFmtId="0" fontId="2" fillId="5" borderId="14" xfId="1" quotePrefix="1" applyFont="1" applyFill="1" applyBorder="1" applyAlignment="1">
      <alignment horizontal="center" vertical="center"/>
    </xf>
    <xf numFmtId="0" fontId="2" fillId="5" borderId="13" xfId="1" quotePrefix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3" borderId="14" xfId="1" quotePrefix="1" applyFont="1" applyFill="1" applyBorder="1" applyAlignment="1">
      <alignment horizontal="center" vertical="center"/>
    </xf>
    <xf numFmtId="0" fontId="2" fillId="3" borderId="13" xfId="1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2" fontId="11" fillId="0" borderId="4" xfId="0" applyNumberFormat="1" applyFont="1" applyBorder="1" applyAlignment="1" applyProtection="1">
      <alignment horizontal="center" vertical="center" wrapText="1" shrinkToFi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wrapText="1"/>
    </xf>
  </cellXfs>
  <cellStyles count="3">
    <cellStyle name="Normal" xfId="0" builtinId="0"/>
    <cellStyle name="Normal 2" xfId="2" xr:uid="{EBCAA409-3045-43A2-802D-8CAA6179B514}"/>
    <cellStyle name="Normal_fila ANP 04 ian 2011" xfId="1" xr:uid="{C615F4C8-61CA-40B2-B984-8E9BBF9C737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BD73-2D3F-4EE0-8DB1-727394A2DFE2}">
  <dimension ref="A1:K220"/>
  <sheetViews>
    <sheetView tabSelected="1" zoomScale="80" zoomScaleNormal="80" workbookViewId="0">
      <selection activeCell="J1" sqref="J1:J2"/>
    </sheetView>
  </sheetViews>
  <sheetFormatPr defaultColWidth="9.140625" defaultRowHeight="15" x14ac:dyDescent="0.2"/>
  <cols>
    <col min="1" max="3" width="1.42578125" style="14" customWidth="1"/>
    <col min="4" max="4" width="1.7109375" style="14" customWidth="1"/>
    <col min="5" max="5" width="2" style="14" customWidth="1"/>
    <col min="6" max="6" width="26.140625" style="14" customWidth="1"/>
    <col min="7" max="7" width="13.85546875" style="13" customWidth="1"/>
    <col min="8" max="8" width="11.42578125" style="13" customWidth="1"/>
    <col min="9" max="9" width="19.42578125" style="16" customWidth="1"/>
    <col min="10" max="10" width="18.140625" style="129" customWidth="1"/>
    <col min="11" max="11" width="17.42578125" style="129" customWidth="1"/>
    <col min="12" max="16384" width="9.140625" style="130"/>
  </cols>
  <sheetData>
    <row r="1" spans="1:11" s="3" customFormat="1" ht="19.5" customHeight="1" x14ac:dyDescent="0.25">
      <c r="A1" s="1" t="s">
        <v>0</v>
      </c>
      <c r="B1" s="1"/>
      <c r="C1" s="1"/>
      <c r="D1" s="1"/>
      <c r="E1" s="1"/>
      <c r="F1" s="2"/>
      <c r="I1" s="4"/>
      <c r="J1" s="5"/>
      <c r="K1" s="6"/>
    </row>
    <row r="2" spans="1:11" s="3" customFormat="1" ht="19.5" customHeight="1" x14ac:dyDescent="0.2">
      <c r="A2" s="291" t="s">
        <v>1</v>
      </c>
      <c r="B2" s="291"/>
      <c r="C2" s="291"/>
      <c r="D2" s="291"/>
      <c r="E2" s="291"/>
      <c r="F2" s="291"/>
      <c r="I2" s="7"/>
      <c r="J2" s="8"/>
      <c r="K2" s="6"/>
    </row>
    <row r="3" spans="1:11" s="3" customFormat="1" ht="19.5" customHeight="1" x14ac:dyDescent="0.2">
      <c r="A3" s="1"/>
      <c r="B3" s="1"/>
      <c r="C3" s="1"/>
      <c r="D3" s="1"/>
      <c r="E3" s="1"/>
      <c r="F3" s="2"/>
      <c r="I3" s="9"/>
      <c r="J3" s="8"/>
      <c r="K3" s="6"/>
    </row>
    <row r="4" spans="1:11" s="3" customFormat="1" ht="19.5" customHeight="1" x14ac:dyDescent="0.2">
      <c r="A4" s="1"/>
      <c r="B4" s="1"/>
      <c r="C4" s="1"/>
      <c r="D4" s="1"/>
      <c r="E4" s="1"/>
      <c r="F4" s="2"/>
      <c r="I4" s="10"/>
      <c r="J4" s="8"/>
      <c r="K4" s="6"/>
    </row>
    <row r="5" spans="1:11" s="3" customFormat="1" ht="102.75" customHeight="1" x14ac:dyDescent="0.25">
      <c r="A5" s="1"/>
      <c r="B5" s="1"/>
      <c r="C5" s="1"/>
      <c r="D5" s="1"/>
      <c r="E5" s="1"/>
      <c r="F5" s="2"/>
      <c r="I5" s="11"/>
      <c r="J5" s="12"/>
      <c r="K5" s="6"/>
    </row>
    <row r="6" spans="1:11" s="13" customFormat="1" ht="20.25" customHeight="1" x14ac:dyDescent="0.2">
      <c r="C6" s="292" t="s">
        <v>2</v>
      </c>
      <c r="D6" s="292"/>
      <c r="E6" s="292"/>
      <c r="F6" s="292"/>
      <c r="G6" s="292"/>
      <c r="H6" s="292"/>
      <c r="I6" s="292"/>
      <c r="J6" s="292"/>
      <c r="K6" s="292"/>
    </row>
    <row r="7" spans="1:11" s="13" customFormat="1" ht="24" customHeight="1" x14ac:dyDescent="0.2">
      <c r="C7" s="292" t="s">
        <v>3</v>
      </c>
      <c r="D7" s="292"/>
      <c r="E7" s="292"/>
      <c r="F7" s="292"/>
      <c r="G7" s="292"/>
      <c r="H7" s="292"/>
      <c r="I7" s="292"/>
      <c r="J7" s="292"/>
      <c r="K7" s="292"/>
    </row>
    <row r="8" spans="1:11" s="13" customFormat="1" ht="24" customHeight="1" x14ac:dyDescent="0.2">
      <c r="C8" s="293" t="s">
        <v>4</v>
      </c>
      <c r="D8" s="293"/>
      <c r="E8" s="293"/>
      <c r="F8" s="293"/>
      <c r="G8" s="293"/>
      <c r="H8" s="293"/>
      <c r="I8" s="293"/>
      <c r="J8" s="293"/>
      <c r="K8" s="293"/>
    </row>
    <row r="9" spans="1:11" s="13" customFormat="1" ht="31.9" customHeight="1" x14ac:dyDescent="0.2">
      <c r="C9" s="294"/>
      <c r="D9" s="294"/>
      <c r="E9" s="294"/>
      <c r="F9" s="294"/>
      <c r="G9" s="294"/>
      <c r="H9" s="294"/>
      <c r="I9" s="294"/>
      <c r="J9" s="294"/>
      <c r="K9" s="294"/>
    </row>
    <row r="10" spans="1:11" s="13" customFormat="1" ht="24.75" customHeight="1" x14ac:dyDescent="0.25">
      <c r="C10" s="295" t="s">
        <v>5</v>
      </c>
      <c r="D10" s="295"/>
      <c r="E10" s="295"/>
      <c r="F10" s="295"/>
      <c r="G10" s="295"/>
      <c r="H10" s="295"/>
      <c r="I10" s="295"/>
      <c r="J10" s="295"/>
      <c r="K10" s="295"/>
    </row>
    <row r="11" spans="1:11" s="13" customFormat="1" ht="20.25" customHeight="1" x14ac:dyDescent="0.2">
      <c r="A11" s="14"/>
      <c r="B11" s="15"/>
      <c r="C11" s="14"/>
      <c r="D11" s="14"/>
      <c r="E11" s="14"/>
      <c r="F11" s="14"/>
      <c r="I11" s="16"/>
      <c r="J11" s="17"/>
      <c r="K11" s="18" t="s">
        <v>6</v>
      </c>
    </row>
    <row r="12" spans="1:11" s="13" customFormat="1" ht="18" customHeight="1" x14ac:dyDescent="0.2">
      <c r="A12" s="267" t="s">
        <v>7</v>
      </c>
      <c r="B12" s="268"/>
      <c r="C12" s="268"/>
      <c r="D12" s="268"/>
      <c r="E12" s="268"/>
      <c r="F12" s="268"/>
      <c r="G12" s="269"/>
      <c r="H12" s="144" t="s">
        <v>8</v>
      </c>
      <c r="I12" s="276" t="s">
        <v>9</v>
      </c>
      <c r="J12" s="277"/>
      <c r="K12" s="278"/>
    </row>
    <row r="13" spans="1:11" s="13" customFormat="1" ht="23.25" customHeight="1" x14ac:dyDescent="0.2">
      <c r="A13" s="270"/>
      <c r="B13" s="271"/>
      <c r="C13" s="271"/>
      <c r="D13" s="271"/>
      <c r="E13" s="271"/>
      <c r="F13" s="271"/>
      <c r="G13" s="272"/>
      <c r="H13" s="144"/>
      <c r="I13" s="279"/>
      <c r="J13" s="280"/>
      <c r="K13" s="281"/>
    </row>
    <row r="14" spans="1:11" s="13" customFormat="1" ht="1.5" hidden="1" customHeight="1" x14ac:dyDescent="0.2">
      <c r="A14" s="273"/>
      <c r="B14" s="274"/>
      <c r="C14" s="274"/>
      <c r="D14" s="274"/>
      <c r="E14" s="274"/>
      <c r="F14" s="274"/>
      <c r="G14" s="275"/>
      <c r="H14" s="144"/>
      <c r="I14" s="282"/>
      <c r="J14" s="283"/>
      <c r="K14" s="284"/>
    </row>
    <row r="15" spans="1:11" s="13" customFormat="1" ht="7.5" customHeight="1" x14ac:dyDescent="0.2">
      <c r="A15" s="19"/>
      <c r="B15" s="19"/>
      <c r="C15" s="19"/>
      <c r="D15" s="19"/>
      <c r="E15" s="19"/>
      <c r="F15" s="19"/>
      <c r="G15" s="19"/>
      <c r="H15" s="19"/>
      <c r="I15" s="285"/>
      <c r="J15" s="286"/>
      <c r="K15" s="287"/>
    </row>
    <row r="16" spans="1:11" s="13" customFormat="1" ht="22.7" customHeight="1" x14ac:dyDescent="0.2">
      <c r="A16" s="288" t="s">
        <v>10</v>
      </c>
      <c r="B16" s="289"/>
      <c r="C16" s="289"/>
      <c r="D16" s="289"/>
      <c r="E16" s="289"/>
      <c r="F16" s="289"/>
      <c r="G16" s="290"/>
      <c r="H16" s="20" t="s">
        <v>11</v>
      </c>
      <c r="I16" s="21"/>
      <c r="J16" s="22"/>
      <c r="K16" s="21">
        <f t="shared" ref="K16" si="0">K18</f>
        <v>19678000</v>
      </c>
    </row>
    <row r="17" spans="1:11" s="13" customFormat="1" ht="16.149999999999999" customHeight="1" x14ac:dyDescent="0.2">
      <c r="A17" s="23"/>
      <c r="B17" s="23"/>
      <c r="C17" s="23"/>
      <c r="D17" s="23"/>
      <c r="E17" s="23"/>
      <c r="F17" s="23"/>
      <c r="G17" s="19"/>
      <c r="H17" s="23"/>
      <c r="I17" s="24"/>
      <c r="J17" s="25"/>
      <c r="K17" s="24"/>
    </row>
    <row r="18" spans="1:11" s="13" customFormat="1" ht="27" customHeight="1" x14ac:dyDescent="0.2">
      <c r="A18" s="26"/>
      <c r="B18" s="27"/>
      <c r="C18" s="258" t="s">
        <v>12</v>
      </c>
      <c r="D18" s="259"/>
      <c r="E18" s="259"/>
      <c r="F18" s="259"/>
      <c r="G18" s="260"/>
      <c r="H18" s="28" t="s">
        <v>13</v>
      </c>
      <c r="I18" s="29"/>
      <c r="J18" s="30"/>
      <c r="K18" s="29">
        <f t="shared" ref="K18" si="1">K23+K19+K33</f>
        <v>19678000</v>
      </c>
    </row>
    <row r="19" spans="1:11" s="13" customFormat="1" ht="22.9" customHeight="1" x14ac:dyDescent="0.2">
      <c r="A19" s="31"/>
      <c r="B19" s="32"/>
      <c r="C19" s="258" t="s">
        <v>14</v>
      </c>
      <c r="D19" s="259"/>
      <c r="E19" s="259"/>
      <c r="F19" s="259"/>
      <c r="G19" s="260"/>
      <c r="H19" s="33" t="s">
        <v>15</v>
      </c>
      <c r="I19" s="34"/>
      <c r="J19" s="35"/>
      <c r="K19" s="34">
        <f t="shared" ref="K19:K21" si="2">K20</f>
        <v>10500000</v>
      </c>
    </row>
    <row r="20" spans="1:11" s="13" customFormat="1" ht="29.25" customHeight="1" x14ac:dyDescent="0.2">
      <c r="A20" s="26"/>
      <c r="B20" s="27"/>
      <c r="C20" s="26" t="s">
        <v>16</v>
      </c>
      <c r="D20" s="27"/>
      <c r="E20" s="27"/>
      <c r="F20" s="27"/>
      <c r="G20" s="19"/>
      <c r="H20" s="36" t="s">
        <v>17</v>
      </c>
      <c r="I20" s="29"/>
      <c r="J20" s="30"/>
      <c r="K20" s="29">
        <f t="shared" si="2"/>
        <v>10500000</v>
      </c>
    </row>
    <row r="21" spans="1:11" s="13" customFormat="1" ht="36" customHeight="1" x14ac:dyDescent="0.2">
      <c r="A21" s="26"/>
      <c r="B21" s="27"/>
      <c r="C21" s="26"/>
      <c r="D21" s="261" t="s">
        <v>18</v>
      </c>
      <c r="E21" s="262"/>
      <c r="F21" s="262"/>
      <c r="G21" s="263"/>
      <c r="H21" s="37" t="s">
        <v>19</v>
      </c>
      <c r="I21" s="38"/>
      <c r="J21" s="39"/>
      <c r="K21" s="38">
        <f t="shared" si="2"/>
        <v>10500000</v>
      </c>
    </row>
    <row r="22" spans="1:11" s="13" customFormat="1" ht="37.5" customHeight="1" x14ac:dyDescent="0.2">
      <c r="A22" s="26"/>
      <c r="B22" s="27"/>
      <c r="C22" s="26"/>
      <c r="D22" s="27"/>
      <c r="E22" s="264" t="s">
        <v>20</v>
      </c>
      <c r="F22" s="265"/>
      <c r="G22" s="266"/>
      <c r="H22" s="40" t="s">
        <v>21</v>
      </c>
      <c r="I22" s="41"/>
      <c r="J22" s="42"/>
      <c r="K22" s="41">
        <v>10500000</v>
      </c>
    </row>
    <row r="23" spans="1:11" s="13" customFormat="1" ht="27.75" customHeight="1" x14ac:dyDescent="0.2">
      <c r="A23" s="26"/>
      <c r="B23" s="27"/>
      <c r="C23" s="258" t="s">
        <v>22</v>
      </c>
      <c r="D23" s="259"/>
      <c r="E23" s="259"/>
      <c r="F23" s="259"/>
      <c r="G23" s="260"/>
      <c r="H23" s="43" t="s">
        <v>23</v>
      </c>
      <c r="I23" s="34"/>
      <c r="J23" s="35"/>
      <c r="K23" s="34">
        <f t="shared" ref="K23" si="3">K28+K24</f>
        <v>9178000</v>
      </c>
    </row>
    <row r="24" spans="1:11" s="13" customFormat="1" ht="26.45" customHeight="1" x14ac:dyDescent="0.2">
      <c r="A24" s="26"/>
      <c r="B24" s="27"/>
      <c r="C24" s="258" t="s">
        <v>24</v>
      </c>
      <c r="D24" s="259"/>
      <c r="E24" s="259"/>
      <c r="F24" s="259"/>
      <c r="G24" s="260"/>
      <c r="H24" s="28" t="s">
        <v>25</v>
      </c>
      <c r="I24" s="29"/>
      <c r="J24" s="30"/>
      <c r="K24" s="29">
        <f t="shared" ref="K24:K25" si="4">K25</f>
        <v>309000</v>
      </c>
    </row>
    <row r="25" spans="1:11" s="13" customFormat="1" ht="25.15" customHeight="1" x14ac:dyDescent="0.2">
      <c r="A25" s="26"/>
      <c r="B25" s="27"/>
      <c r="C25" s="26"/>
      <c r="D25" s="255" t="s">
        <v>26</v>
      </c>
      <c r="E25" s="256"/>
      <c r="F25" s="256"/>
      <c r="G25" s="257"/>
      <c r="H25" s="44" t="s">
        <v>27</v>
      </c>
      <c r="I25" s="38"/>
      <c r="J25" s="39"/>
      <c r="K25" s="38">
        <f t="shared" si="4"/>
        <v>309000</v>
      </c>
    </row>
    <row r="26" spans="1:11" s="13" customFormat="1" ht="28.15" customHeight="1" x14ac:dyDescent="0.2">
      <c r="A26" s="26"/>
      <c r="B26" s="27"/>
      <c r="C26" s="26"/>
      <c r="D26" s="45"/>
      <c r="E26" s="46" t="s">
        <v>28</v>
      </c>
      <c r="F26" s="47"/>
      <c r="G26" s="48"/>
      <c r="H26" s="49" t="s">
        <v>29</v>
      </c>
      <c r="I26" s="41"/>
      <c r="J26" s="42"/>
      <c r="K26" s="41">
        <v>309000</v>
      </c>
    </row>
    <row r="27" spans="1:11" s="13" customFormat="1" ht="29.45" customHeight="1" x14ac:dyDescent="0.2">
      <c r="A27" s="26"/>
      <c r="B27" s="27"/>
      <c r="C27" s="26"/>
      <c r="D27" s="45"/>
      <c r="E27" s="27"/>
      <c r="F27" s="27" t="s">
        <v>30</v>
      </c>
      <c r="G27" s="19"/>
      <c r="H27" s="49" t="s">
        <v>31</v>
      </c>
      <c r="I27" s="41"/>
      <c r="J27" s="42"/>
      <c r="K27" s="41">
        <v>309000</v>
      </c>
    </row>
    <row r="28" spans="1:11" s="13" customFormat="1" ht="30.6" customHeight="1" x14ac:dyDescent="0.2">
      <c r="A28" s="26"/>
      <c r="B28" s="27"/>
      <c r="C28" s="258" t="s">
        <v>32</v>
      </c>
      <c r="D28" s="259"/>
      <c r="E28" s="259"/>
      <c r="F28" s="259"/>
      <c r="G28" s="260"/>
      <c r="H28" s="28" t="s">
        <v>33</v>
      </c>
      <c r="I28" s="29"/>
      <c r="J28" s="30"/>
      <c r="K28" s="29">
        <f t="shared" ref="K28" si="5">K29</f>
        <v>8869000</v>
      </c>
    </row>
    <row r="29" spans="1:11" s="13" customFormat="1" ht="24" customHeight="1" x14ac:dyDescent="0.2">
      <c r="A29" s="26"/>
      <c r="B29" s="27"/>
      <c r="C29" s="27"/>
      <c r="D29" s="26" t="s">
        <v>34</v>
      </c>
      <c r="E29" s="27"/>
      <c r="F29" s="27"/>
      <c r="G29" s="19"/>
      <c r="H29" s="44" t="s">
        <v>35</v>
      </c>
      <c r="I29" s="38"/>
      <c r="J29" s="39"/>
      <c r="K29" s="38">
        <f t="shared" ref="K29" si="6">SUM(K30:K32)</f>
        <v>8869000</v>
      </c>
    </row>
    <row r="30" spans="1:11" s="13" customFormat="1" ht="30.2" customHeight="1" x14ac:dyDescent="0.2">
      <c r="A30" s="26"/>
      <c r="B30" s="27"/>
      <c r="C30" s="27"/>
      <c r="D30" s="27"/>
      <c r="E30" s="251" t="s">
        <v>36</v>
      </c>
      <c r="F30" s="252"/>
      <c r="G30" s="253"/>
      <c r="H30" s="50" t="s">
        <v>37</v>
      </c>
      <c r="I30" s="41"/>
      <c r="J30" s="42"/>
      <c r="K30" s="41">
        <v>919000</v>
      </c>
    </row>
    <row r="31" spans="1:11" s="13" customFormat="1" ht="38.25" customHeight="1" x14ac:dyDescent="0.2">
      <c r="A31" s="26"/>
      <c r="B31" s="27"/>
      <c r="C31" s="27"/>
      <c r="D31" s="27"/>
      <c r="E31" s="251" t="s">
        <v>38</v>
      </c>
      <c r="F31" s="252"/>
      <c r="G31" s="253"/>
      <c r="H31" s="50" t="s">
        <v>39</v>
      </c>
      <c r="I31" s="41"/>
      <c r="J31" s="42"/>
      <c r="K31" s="41">
        <v>7500000</v>
      </c>
    </row>
    <row r="32" spans="1:11" s="13" customFormat="1" ht="29.25" customHeight="1" x14ac:dyDescent="0.2">
      <c r="A32" s="26"/>
      <c r="B32" s="27"/>
      <c r="C32" s="27"/>
      <c r="D32" s="27"/>
      <c r="E32" s="251" t="s">
        <v>40</v>
      </c>
      <c r="F32" s="252"/>
      <c r="G32" s="253"/>
      <c r="H32" s="50" t="s">
        <v>41</v>
      </c>
      <c r="I32" s="41"/>
      <c r="J32" s="42"/>
      <c r="K32" s="41">
        <v>450000</v>
      </c>
    </row>
    <row r="33" spans="1:11" s="13" customFormat="1" ht="24.6" customHeight="1" x14ac:dyDescent="0.2">
      <c r="A33" s="26"/>
      <c r="B33" s="27"/>
      <c r="C33" s="258" t="s">
        <v>42</v>
      </c>
      <c r="D33" s="259"/>
      <c r="E33" s="259"/>
      <c r="F33" s="259"/>
      <c r="G33" s="260"/>
      <c r="H33" s="28" t="s">
        <v>43</v>
      </c>
      <c r="I33" s="51"/>
      <c r="J33" s="52"/>
      <c r="K33" s="51">
        <f>K34</f>
        <v>0</v>
      </c>
    </row>
    <row r="34" spans="1:11" s="13" customFormat="1" ht="31.7" customHeight="1" x14ac:dyDescent="0.2">
      <c r="A34" s="26"/>
      <c r="B34" s="27"/>
      <c r="C34" s="27"/>
      <c r="D34" s="251" t="s">
        <v>44</v>
      </c>
      <c r="E34" s="252"/>
      <c r="F34" s="252"/>
      <c r="G34" s="253"/>
      <c r="H34" s="44" t="s">
        <v>45</v>
      </c>
      <c r="I34" s="53"/>
      <c r="J34" s="54"/>
      <c r="K34" s="53">
        <f>K35</f>
        <v>0</v>
      </c>
    </row>
    <row r="35" spans="1:11" s="13" customFormat="1" ht="34.5" customHeight="1" x14ac:dyDescent="0.2">
      <c r="A35" s="26"/>
      <c r="B35" s="27"/>
      <c r="C35" s="27"/>
      <c r="D35" s="27"/>
      <c r="E35" s="251" t="s">
        <v>46</v>
      </c>
      <c r="F35" s="252"/>
      <c r="G35" s="253"/>
      <c r="H35" s="55" t="s">
        <v>47</v>
      </c>
      <c r="I35" s="41"/>
      <c r="J35" s="42"/>
      <c r="K35" s="41"/>
    </row>
    <row r="36" spans="1:11" s="13" customFormat="1" ht="39.75" customHeight="1" x14ac:dyDescent="0.2">
      <c r="A36" s="26"/>
      <c r="B36" s="27"/>
      <c r="C36" s="27"/>
      <c r="D36" s="27"/>
      <c r="E36" s="251" t="s">
        <v>46</v>
      </c>
      <c r="F36" s="252"/>
      <c r="G36" s="253"/>
      <c r="H36" s="55" t="s">
        <v>48</v>
      </c>
      <c r="I36" s="41"/>
      <c r="J36" s="42"/>
      <c r="K36" s="41"/>
    </row>
    <row r="37" spans="1:11" s="58" customFormat="1" ht="24.6" customHeight="1" x14ac:dyDescent="0.2">
      <c r="A37" s="56"/>
      <c r="B37" s="56"/>
      <c r="C37" s="56"/>
      <c r="D37" s="56"/>
      <c r="E37" s="56"/>
      <c r="F37" s="56"/>
      <c r="G37" s="56"/>
      <c r="H37" s="56"/>
      <c r="I37" s="57"/>
      <c r="J37" s="57"/>
      <c r="K37" s="57"/>
    </row>
    <row r="38" spans="1:11" s="58" customFormat="1" ht="24.6" customHeight="1" x14ac:dyDescent="0.2">
      <c r="A38" s="56"/>
      <c r="B38" s="56"/>
      <c r="C38" s="56"/>
      <c r="D38" s="56"/>
      <c r="E38" s="56"/>
      <c r="F38" s="56"/>
      <c r="G38" s="56"/>
      <c r="H38" s="56"/>
      <c r="I38" s="57"/>
      <c r="J38" s="57"/>
      <c r="K38" s="57"/>
    </row>
    <row r="39" spans="1:11" s="59" customFormat="1" ht="20.25" customHeight="1" x14ac:dyDescent="0.2">
      <c r="A39" s="254" t="s">
        <v>49</v>
      </c>
      <c r="B39" s="254"/>
      <c r="C39" s="254"/>
      <c r="D39" s="254"/>
      <c r="E39" s="254"/>
      <c r="F39" s="254"/>
      <c r="G39" s="238" t="s">
        <v>50</v>
      </c>
      <c r="H39" s="238"/>
      <c r="I39" s="238" t="s">
        <v>51</v>
      </c>
      <c r="J39" s="239" t="s">
        <v>52</v>
      </c>
      <c r="K39" s="240"/>
    </row>
    <row r="40" spans="1:11" s="59" customFormat="1" ht="27.75" customHeight="1" x14ac:dyDescent="0.2">
      <c r="A40" s="254"/>
      <c r="B40" s="254"/>
      <c r="C40" s="254"/>
      <c r="D40" s="254"/>
      <c r="E40" s="254"/>
      <c r="F40" s="254"/>
      <c r="G40" s="238"/>
      <c r="H40" s="238"/>
      <c r="I40" s="238"/>
      <c r="J40" s="60" t="s">
        <v>53</v>
      </c>
      <c r="K40" s="60" t="s">
        <v>54</v>
      </c>
    </row>
    <row r="41" spans="1:11" s="13" customFormat="1" ht="20.25" customHeight="1" x14ac:dyDescent="0.2">
      <c r="A41" s="241" t="s">
        <v>55</v>
      </c>
      <c r="B41" s="242"/>
      <c r="C41" s="242"/>
      <c r="D41" s="242"/>
      <c r="E41" s="242"/>
      <c r="F41" s="243"/>
      <c r="G41" s="247" t="s">
        <v>56</v>
      </c>
      <c r="H41" s="61" t="s">
        <v>57</v>
      </c>
      <c r="I41" s="62">
        <f t="shared" ref="I41:I104" si="7">J41+K41</f>
        <v>34201000</v>
      </c>
      <c r="J41" s="62">
        <f>J43+J117</f>
        <v>30909000</v>
      </c>
      <c r="K41" s="62">
        <f>K43+K117</f>
        <v>3292000</v>
      </c>
    </row>
    <row r="42" spans="1:11" s="13" customFormat="1" ht="20.25" customHeight="1" x14ac:dyDescent="0.2">
      <c r="A42" s="244"/>
      <c r="B42" s="245"/>
      <c r="C42" s="245"/>
      <c r="D42" s="245"/>
      <c r="E42" s="245"/>
      <c r="F42" s="246"/>
      <c r="G42" s="248"/>
      <c r="H42" s="61" t="s">
        <v>58</v>
      </c>
      <c r="I42" s="62">
        <f t="shared" si="7"/>
        <v>34201000</v>
      </c>
      <c r="J42" s="62">
        <f>J44+J118</f>
        <v>30909000</v>
      </c>
      <c r="K42" s="62">
        <f>K44+K118</f>
        <v>3292000</v>
      </c>
    </row>
    <row r="43" spans="1:11" s="13" customFormat="1" ht="20.25" customHeight="1" x14ac:dyDescent="0.2">
      <c r="A43" s="27"/>
      <c r="B43" s="131" t="s">
        <v>59</v>
      </c>
      <c r="C43" s="132"/>
      <c r="D43" s="132"/>
      <c r="E43" s="132"/>
      <c r="F43" s="133"/>
      <c r="G43" s="249" t="s">
        <v>60</v>
      </c>
      <c r="H43" s="28" t="s">
        <v>57</v>
      </c>
      <c r="I43" s="63">
        <f t="shared" si="7"/>
        <v>9041000</v>
      </c>
      <c r="J43" s="63">
        <f>J45+J61</f>
        <v>8265000</v>
      </c>
      <c r="K43" s="63">
        <f>K45+K61</f>
        <v>776000</v>
      </c>
    </row>
    <row r="44" spans="1:11" s="13" customFormat="1" ht="20.25" customHeight="1" x14ac:dyDescent="0.2">
      <c r="A44" s="27"/>
      <c r="B44" s="134"/>
      <c r="C44" s="135"/>
      <c r="D44" s="135"/>
      <c r="E44" s="135"/>
      <c r="F44" s="136"/>
      <c r="G44" s="250"/>
      <c r="H44" s="28" t="s">
        <v>58</v>
      </c>
      <c r="I44" s="63">
        <f t="shared" si="7"/>
        <v>9041000</v>
      </c>
      <c r="J44" s="63">
        <f>J46+J62</f>
        <v>8265000</v>
      </c>
      <c r="K44" s="63">
        <f>K46+K62</f>
        <v>776000</v>
      </c>
    </row>
    <row r="45" spans="1:11" s="13" customFormat="1" ht="20.25" customHeight="1" x14ac:dyDescent="0.2">
      <c r="A45" s="27"/>
      <c r="B45" s="27"/>
      <c r="C45" s="197" t="s">
        <v>61</v>
      </c>
      <c r="D45" s="198"/>
      <c r="E45" s="198"/>
      <c r="F45" s="199"/>
      <c r="G45" s="232">
        <v>10</v>
      </c>
      <c r="H45" s="44" t="s">
        <v>57</v>
      </c>
      <c r="I45" s="64">
        <f t="shared" si="7"/>
        <v>1281000</v>
      </c>
      <c r="J45" s="65">
        <f>J47+J57</f>
        <v>1281000</v>
      </c>
      <c r="K45" s="65">
        <f>K47+K57</f>
        <v>0</v>
      </c>
    </row>
    <row r="46" spans="1:11" s="13" customFormat="1" ht="20.25" customHeight="1" x14ac:dyDescent="0.2">
      <c r="A46" s="27"/>
      <c r="B46" s="27"/>
      <c r="C46" s="200"/>
      <c r="D46" s="201"/>
      <c r="E46" s="201"/>
      <c r="F46" s="202"/>
      <c r="G46" s="233"/>
      <c r="H46" s="44" t="s">
        <v>58</v>
      </c>
      <c r="I46" s="64">
        <f t="shared" si="7"/>
        <v>1281000</v>
      </c>
      <c r="J46" s="66">
        <f>J48+J58</f>
        <v>1281000</v>
      </c>
      <c r="K46" s="66">
        <f>K48+K58</f>
        <v>0</v>
      </c>
    </row>
    <row r="47" spans="1:11" s="13" customFormat="1" ht="20.25" customHeight="1" x14ac:dyDescent="0.2">
      <c r="A47" s="32"/>
      <c r="B47" s="32"/>
      <c r="C47" s="32"/>
      <c r="D47" s="131" t="s">
        <v>62</v>
      </c>
      <c r="E47" s="132"/>
      <c r="F47" s="133"/>
      <c r="G47" s="177" t="s">
        <v>63</v>
      </c>
      <c r="H47" s="67" t="s">
        <v>57</v>
      </c>
      <c r="I47" s="68">
        <f t="shared" si="7"/>
        <v>1240000</v>
      </c>
      <c r="J47" s="65">
        <f>J49+J51+J53+J55</f>
        <v>1240000</v>
      </c>
      <c r="K47" s="65">
        <f>K49+K51+K53+K55</f>
        <v>0</v>
      </c>
    </row>
    <row r="48" spans="1:11" s="13" customFormat="1" ht="20.25" customHeight="1" x14ac:dyDescent="0.2">
      <c r="A48" s="32"/>
      <c r="B48" s="32"/>
      <c r="C48" s="32"/>
      <c r="D48" s="134"/>
      <c r="E48" s="135"/>
      <c r="F48" s="136"/>
      <c r="G48" s="178"/>
      <c r="H48" s="67" t="s">
        <v>58</v>
      </c>
      <c r="I48" s="68">
        <f t="shared" si="7"/>
        <v>1240000</v>
      </c>
      <c r="J48" s="66">
        <f>J50+J52+J54+J56</f>
        <v>1240000</v>
      </c>
      <c r="K48" s="66">
        <f>K50+K52+K54+K56</f>
        <v>0</v>
      </c>
    </row>
    <row r="49" spans="1:11" s="13" customFormat="1" ht="20.25" customHeight="1" x14ac:dyDescent="0.2">
      <c r="A49" s="27"/>
      <c r="B49" s="27"/>
      <c r="C49" s="27"/>
      <c r="D49" s="27"/>
      <c r="E49" s="234" t="s">
        <v>64</v>
      </c>
      <c r="F49" s="235"/>
      <c r="G49" s="173" t="s">
        <v>65</v>
      </c>
      <c r="H49" s="67" t="s">
        <v>57</v>
      </c>
      <c r="I49" s="69">
        <f t="shared" si="7"/>
        <v>954000</v>
      </c>
      <c r="J49" s="70">
        <f>J50</f>
        <v>954000</v>
      </c>
      <c r="K49" s="70">
        <f>K50</f>
        <v>0</v>
      </c>
    </row>
    <row r="50" spans="1:11" s="13" customFormat="1" ht="20.25" customHeight="1" x14ac:dyDescent="0.2">
      <c r="A50" s="27"/>
      <c r="B50" s="27"/>
      <c r="C50" s="27"/>
      <c r="D50" s="27"/>
      <c r="E50" s="236"/>
      <c r="F50" s="237"/>
      <c r="G50" s="174"/>
      <c r="H50" s="67" t="s">
        <v>58</v>
      </c>
      <c r="I50" s="69">
        <f t="shared" si="7"/>
        <v>954000</v>
      </c>
      <c r="J50" s="71">
        <v>954000</v>
      </c>
      <c r="K50" s="71">
        <v>0</v>
      </c>
    </row>
    <row r="51" spans="1:11" s="13" customFormat="1" ht="20.25" customHeight="1" x14ac:dyDescent="0.2">
      <c r="A51" s="27"/>
      <c r="B51" s="27"/>
      <c r="C51" s="27"/>
      <c r="D51" s="27"/>
      <c r="E51" s="222" t="s">
        <v>66</v>
      </c>
      <c r="F51" s="223"/>
      <c r="G51" s="173" t="s">
        <v>67</v>
      </c>
      <c r="H51" s="67" t="s">
        <v>57</v>
      </c>
      <c r="I51" s="69">
        <f t="shared" si="7"/>
        <v>80000</v>
      </c>
      <c r="J51" s="70">
        <f>J52</f>
        <v>80000</v>
      </c>
      <c r="K51" s="70">
        <f>K52</f>
        <v>0</v>
      </c>
    </row>
    <row r="52" spans="1:11" s="13" customFormat="1" ht="20.25" customHeight="1" x14ac:dyDescent="0.2">
      <c r="A52" s="27"/>
      <c r="B52" s="27"/>
      <c r="C52" s="27"/>
      <c r="D52" s="27"/>
      <c r="E52" s="224"/>
      <c r="F52" s="225"/>
      <c r="G52" s="174"/>
      <c r="H52" s="67" t="s">
        <v>58</v>
      </c>
      <c r="I52" s="69">
        <f t="shared" si="7"/>
        <v>80000</v>
      </c>
      <c r="J52" s="71">
        <v>80000</v>
      </c>
      <c r="K52" s="71">
        <v>0</v>
      </c>
    </row>
    <row r="53" spans="1:11" s="13" customFormat="1" ht="20.25" customHeight="1" x14ac:dyDescent="0.2">
      <c r="A53" s="27"/>
      <c r="B53" s="27"/>
      <c r="C53" s="27"/>
      <c r="D53" s="27"/>
      <c r="E53" s="226" t="s">
        <v>68</v>
      </c>
      <c r="F53" s="227"/>
      <c r="G53" s="230" t="s">
        <v>69</v>
      </c>
      <c r="H53" s="67" t="s">
        <v>57</v>
      </c>
      <c r="I53" s="69">
        <f t="shared" si="7"/>
        <v>206000</v>
      </c>
      <c r="J53" s="70">
        <f>J54</f>
        <v>206000</v>
      </c>
      <c r="K53" s="70">
        <f>K54</f>
        <v>0</v>
      </c>
    </row>
    <row r="54" spans="1:11" s="13" customFormat="1" ht="20.25" customHeight="1" x14ac:dyDescent="0.2">
      <c r="A54" s="27"/>
      <c r="B54" s="27"/>
      <c r="C54" s="27"/>
      <c r="D54" s="27"/>
      <c r="E54" s="228"/>
      <c r="F54" s="229"/>
      <c r="G54" s="231"/>
      <c r="H54" s="67" t="s">
        <v>58</v>
      </c>
      <c r="I54" s="69">
        <f t="shared" si="7"/>
        <v>206000</v>
      </c>
      <c r="J54" s="71">
        <v>206000</v>
      </c>
      <c r="K54" s="71">
        <v>0</v>
      </c>
    </row>
    <row r="55" spans="1:11" s="13" customFormat="1" ht="20.25" customHeight="1" x14ac:dyDescent="0.2">
      <c r="A55" s="27"/>
      <c r="B55" s="27"/>
      <c r="C55" s="27"/>
      <c r="D55" s="27"/>
      <c r="E55" s="226" t="s">
        <v>70</v>
      </c>
      <c r="F55" s="227"/>
      <c r="G55" s="212" t="s">
        <v>71</v>
      </c>
      <c r="H55" s="67" t="s">
        <v>57</v>
      </c>
      <c r="I55" s="69">
        <f t="shared" si="7"/>
        <v>0</v>
      </c>
      <c r="J55" s="70">
        <f>J56</f>
        <v>0</v>
      </c>
      <c r="K55" s="70">
        <f>K56</f>
        <v>0</v>
      </c>
    </row>
    <row r="56" spans="1:11" s="13" customFormat="1" ht="20.25" customHeight="1" x14ac:dyDescent="0.2">
      <c r="A56" s="27"/>
      <c r="B56" s="27"/>
      <c r="C56" s="27"/>
      <c r="D56" s="27"/>
      <c r="E56" s="228"/>
      <c r="F56" s="229"/>
      <c r="G56" s="213"/>
      <c r="H56" s="67" t="s">
        <v>58</v>
      </c>
      <c r="I56" s="69">
        <f t="shared" si="7"/>
        <v>0</v>
      </c>
      <c r="J56" s="71">
        <v>0</v>
      </c>
      <c r="K56" s="71">
        <v>0</v>
      </c>
    </row>
    <row r="57" spans="1:11" s="13" customFormat="1" ht="20.25" customHeight="1" x14ac:dyDescent="0.2">
      <c r="A57" s="27"/>
      <c r="B57" s="27"/>
      <c r="C57" s="27"/>
      <c r="D57" s="131" t="s">
        <v>72</v>
      </c>
      <c r="E57" s="132"/>
      <c r="F57" s="133"/>
      <c r="G57" s="177" t="s">
        <v>73</v>
      </c>
      <c r="H57" s="67" t="s">
        <v>57</v>
      </c>
      <c r="I57" s="68">
        <f t="shared" si="7"/>
        <v>41000</v>
      </c>
      <c r="J57" s="65">
        <f>J59</f>
        <v>41000</v>
      </c>
      <c r="K57" s="65">
        <f>K59</f>
        <v>0</v>
      </c>
    </row>
    <row r="58" spans="1:11" s="13" customFormat="1" ht="20.25" customHeight="1" x14ac:dyDescent="0.2">
      <c r="A58" s="27"/>
      <c r="B58" s="27"/>
      <c r="C58" s="27"/>
      <c r="D58" s="134"/>
      <c r="E58" s="135"/>
      <c r="F58" s="136"/>
      <c r="G58" s="178"/>
      <c r="H58" s="67" t="s">
        <v>58</v>
      </c>
      <c r="I58" s="68">
        <f t="shared" si="7"/>
        <v>41000</v>
      </c>
      <c r="J58" s="66">
        <f>J60</f>
        <v>41000</v>
      </c>
      <c r="K58" s="66">
        <f>K60</f>
        <v>0</v>
      </c>
    </row>
    <row r="59" spans="1:11" s="13" customFormat="1" ht="20.25" customHeight="1" x14ac:dyDescent="0.2">
      <c r="A59" s="27"/>
      <c r="B59" s="27"/>
      <c r="C59" s="27"/>
      <c r="D59" s="27"/>
      <c r="E59" s="169" t="s">
        <v>74</v>
      </c>
      <c r="F59" s="170"/>
      <c r="G59" s="173" t="s">
        <v>75</v>
      </c>
      <c r="H59" s="67" t="s">
        <v>57</v>
      </c>
      <c r="I59" s="69">
        <f t="shared" si="7"/>
        <v>41000</v>
      </c>
      <c r="J59" s="70">
        <f>J60</f>
        <v>41000</v>
      </c>
      <c r="K59" s="70">
        <f>K60</f>
        <v>0</v>
      </c>
    </row>
    <row r="60" spans="1:11" s="13" customFormat="1" ht="20.25" customHeight="1" x14ac:dyDescent="0.2">
      <c r="A60" s="27"/>
      <c r="B60" s="27"/>
      <c r="C60" s="27"/>
      <c r="D60" s="27"/>
      <c r="E60" s="171"/>
      <c r="F60" s="172"/>
      <c r="G60" s="174"/>
      <c r="H60" s="67" t="s">
        <v>58</v>
      </c>
      <c r="I60" s="69">
        <f t="shared" si="7"/>
        <v>41000</v>
      </c>
      <c r="J60" s="71">
        <v>41000</v>
      </c>
      <c r="K60" s="71">
        <v>0</v>
      </c>
    </row>
    <row r="61" spans="1:11" s="13" customFormat="1" ht="20.25" customHeight="1" x14ac:dyDescent="0.2">
      <c r="A61" s="27"/>
      <c r="B61" s="27"/>
      <c r="C61" s="214" t="s">
        <v>76</v>
      </c>
      <c r="D61" s="215"/>
      <c r="E61" s="215"/>
      <c r="F61" s="216"/>
      <c r="G61" s="220">
        <v>20</v>
      </c>
      <c r="H61" s="72" t="s">
        <v>57</v>
      </c>
      <c r="I61" s="68">
        <f t="shared" si="7"/>
        <v>7760000</v>
      </c>
      <c r="J61" s="73">
        <f>J63+J79+J87+J91+J97+J99+J101+J103+J105+J81</f>
        <v>6984000</v>
      </c>
      <c r="K61" s="73">
        <f>K63+K79+K87+K91+K97+K99+K101+K103+K105+K81</f>
        <v>776000</v>
      </c>
    </row>
    <row r="62" spans="1:11" s="13" customFormat="1" ht="20.25" customHeight="1" x14ac:dyDescent="0.2">
      <c r="A62" s="27"/>
      <c r="B62" s="27"/>
      <c r="C62" s="217"/>
      <c r="D62" s="218"/>
      <c r="E62" s="218"/>
      <c r="F62" s="219"/>
      <c r="G62" s="221"/>
      <c r="H62" s="72" t="s">
        <v>58</v>
      </c>
      <c r="I62" s="68">
        <f t="shared" si="7"/>
        <v>7760000</v>
      </c>
      <c r="J62" s="73">
        <f>J64+J80+J88+J92+J98+J100+J102+J104+J106+J82</f>
        <v>6984000</v>
      </c>
      <c r="K62" s="73">
        <f>K64+K80+K88+K92+K98+K100+K102+K104+K106+K82</f>
        <v>776000</v>
      </c>
    </row>
    <row r="63" spans="1:11" s="13" customFormat="1" ht="20.25" customHeight="1" x14ac:dyDescent="0.2">
      <c r="A63" s="27"/>
      <c r="B63" s="27"/>
      <c r="C63" s="27"/>
      <c r="D63" s="131" t="s">
        <v>77</v>
      </c>
      <c r="E63" s="132"/>
      <c r="F63" s="133"/>
      <c r="G63" s="177" t="s">
        <v>78</v>
      </c>
      <c r="H63" s="67" t="s">
        <v>57</v>
      </c>
      <c r="I63" s="68">
        <f t="shared" si="7"/>
        <v>3554000</v>
      </c>
      <c r="J63" s="74">
        <f>J65+J67+J69+J71+J73+J75+J77</f>
        <v>3278000</v>
      </c>
      <c r="K63" s="74">
        <f>K65+K67+K69+K71+K73+K75+K77</f>
        <v>276000</v>
      </c>
    </row>
    <row r="64" spans="1:11" s="13" customFormat="1" ht="20.25" customHeight="1" x14ac:dyDescent="0.2">
      <c r="A64" s="27"/>
      <c r="B64" s="27"/>
      <c r="C64" s="27"/>
      <c r="D64" s="134"/>
      <c r="E64" s="135"/>
      <c r="F64" s="136"/>
      <c r="G64" s="178"/>
      <c r="H64" s="67" t="s">
        <v>58</v>
      </c>
      <c r="I64" s="68">
        <f t="shared" si="7"/>
        <v>3554000</v>
      </c>
      <c r="J64" s="66">
        <f>J66+J68+J70+J72+J74+J76+J78</f>
        <v>3278000</v>
      </c>
      <c r="K64" s="66">
        <f>K66+K68+K70+K72+K74+K76+K78</f>
        <v>276000</v>
      </c>
    </row>
    <row r="65" spans="1:11" s="13" customFormat="1" ht="20.25" customHeight="1" x14ac:dyDescent="0.2">
      <c r="A65" s="27"/>
      <c r="B65" s="27"/>
      <c r="C65" s="27"/>
      <c r="D65" s="27"/>
      <c r="E65" s="169" t="s">
        <v>79</v>
      </c>
      <c r="F65" s="170"/>
      <c r="G65" s="173" t="s">
        <v>80</v>
      </c>
      <c r="H65" s="67" t="s">
        <v>57</v>
      </c>
      <c r="I65" s="69">
        <f t="shared" si="7"/>
        <v>298000</v>
      </c>
      <c r="J65" s="70">
        <f>J66</f>
        <v>298000</v>
      </c>
      <c r="K65" s="70">
        <f>K66</f>
        <v>0</v>
      </c>
    </row>
    <row r="66" spans="1:11" s="13" customFormat="1" ht="20.25" customHeight="1" x14ac:dyDescent="0.2">
      <c r="A66" s="27"/>
      <c r="B66" s="27"/>
      <c r="C66" s="27"/>
      <c r="D66" s="27"/>
      <c r="E66" s="171"/>
      <c r="F66" s="172"/>
      <c r="G66" s="174"/>
      <c r="H66" s="67" t="s">
        <v>58</v>
      </c>
      <c r="I66" s="69">
        <f t="shared" si="7"/>
        <v>298000</v>
      </c>
      <c r="J66" s="71">
        <v>298000</v>
      </c>
      <c r="K66" s="71">
        <v>0</v>
      </c>
    </row>
    <row r="67" spans="1:11" s="13" customFormat="1" ht="20.25" customHeight="1" x14ac:dyDescent="0.2">
      <c r="A67" s="27"/>
      <c r="B67" s="27"/>
      <c r="C67" s="27"/>
      <c r="D67" s="27"/>
      <c r="E67" s="169" t="s">
        <v>81</v>
      </c>
      <c r="F67" s="170"/>
      <c r="G67" s="173" t="s">
        <v>82</v>
      </c>
      <c r="H67" s="67" t="s">
        <v>57</v>
      </c>
      <c r="I67" s="69">
        <f t="shared" si="7"/>
        <v>20000</v>
      </c>
      <c r="J67" s="70">
        <f>J68</f>
        <v>20000</v>
      </c>
      <c r="K67" s="70">
        <f>K68</f>
        <v>0</v>
      </c>
    </row>
    <row r="68" spans="1:11" s="13" customFormat="1" ht="20.25" customHeight="1" x14ac:dyDescent="0.2">
      <c r="A68" s="27"/>
      <c r="B68" s="27"/>
      <c r="C68" s="27"/>
      <c r="D68" s="27"/>
      <c r="E68" s="171"/>
      <c r="F68" s="172"/>
      <c r="G68" s="174"/>
      <c r="H68" s="67" t="s">
        <v>58</v>
      </c>
      <c r="I68" s="69">
        <f t="shared" si="7"/>
        <v>20000</v>
      </c>
      <c r="J68" s="71">
        <v>20000</v>
      </c>
      <c r="K68" s="71">
        <v>0</v>
      </c>
    </row>
    <row r="69" spans="1:11" s="13" customFormat="1" ht="20.25" customHeight="1" x14ac:dyDescent="0.2">
      <c r="A69" s="27"/>
      <c r="B69" s="27"/>
      <c r="C69" s="27"/>
      <c r="D69" s="27"/>
      <c r="E69" s="169" t="s">
        <v>83</v>
      </c>
      <c r="F69" s="170"/>
      <c r="G69" s="212" t="s">
        <v>84</v>
      </c>
      <c r="H69" s="67" t="s">
        <v>57</v>
      </c>
      <c r="I69" s="69">
        <f t="shared" si="7"/>
        <v>0</v>
      </c>
      <c r="J69" s="70">
        <f>J70</f>
        <v>0</v>
      </c>
      <c r="K69" s="70">
        <f>K70</f>
        <v>0</v>
      </c>
    </row>
    <row r="70" spans="1:11" s="13" customFormat="1" ht="20.25" customHeight="1" x14ac:dyDescent="0.2">
      <c r="A70" s="27"/>
      <c r="B70" s="27"/>
      <c r="C70" s="27"/>
      <c r="D70" s="27"/>
      <c r="E70" s="171"/>
      <c r="F70" s="172"/>
      <c r="G70" s="213"/>
      <c r="H70" s="67" t="s">
        <v>58</v>
      </c>
      <c r="I70" s="69">
        <f t="shared" si="7"/>
        <v>0</v>
      </c>
      <c r="J70" s="71">
        <v>0</v>
      </c>
      <c r="K70" s="71">
        <v>0</v>
      </c>
    </row>
    <row r="71" spans="1:11" s="13" customFormat="1" ht="20.25" customHeight="1" x14ac:dyDescent="0.2">
      <c r="A71" s="27"/>
      <c r="B71" s="27"/>
      <c r="C71" s="27"/>
      <c r="D71" s="27"/>
      <c r="E71" s="169" t="s">
        <v>85</v>
      </c>
      <c r="F71" s="170"/>
      <c r="G71" s="173" t="s">
        <v>86</v>
      </c>
      <c r="H71" s="67" t="s">
        <v>57</v>
      </c>
      <c r="I71" s="69">
        <f t="shared" si="7"/>
        <v>80000</v>
      </c>
      <c r="J71" s="70">
        <f>J72</f>
        <v>80000</v>
      </c>
      <c r="K71" s="70">
        <f>K72</f>
        <v>0</v>
      </c>
    </row>
    <row r="72" spans="1:11" s="13" customFormat="1" ht="20.25" customHeight="1" x14ac:dyDescent="0.2">
      <c r="A72" s="27"/>
      <c r="B72" s="27"/>
      <c r="C72" s="27"/>
      <c r="D72" s="27"/>
      <c r="E72" s="171"/>
      <c r="F72" s="172"/>
      <c r="G72" s="174"/>
      <c r="H72" s="67" t="s">
        <v>58</v>
      </c>
      <c r="I72" s="69">
        <f t="shared" si="7"/>
        <v>80000</v>
      </c>
      <c r="J72" s="71">
        <v>80000</v>
      </c>
      <c r="K72" s="71">
        <v>0</v>
      </c>
    </row>
    <row r="73" spans="1:11" s="13" customFormat="1" ht="20.25" customHeight="1" x14ac:dyDescent="0.2">
      <c r="A73" s="27"/>
      <c r="B73" s="27"/>
      <c r="C73" s="27"/>
      <c r="D73" s="27"/>
      <c r="E73" s="169" t="s">
        <v>87</v>
      </c>
      <c r="F73" s="170"/>
      <c r="G73" s="212" t="s">
        <v>88</v>
      </c>
      <c r="H73" s="67" t="s">
        <v>57</v>
      </c>
      <c r="I73" s="69">
        <f t="shared" si="7"/>
        <v>0</v>
      </c>
      <c r="J73" s="70">
        <f>J74</f>
        <v>0</v>
      </c>
      <c r="K73" s="70">
        <f>K74</f>
        <v>0</v>
      </c>
    </row>
    <row r="74" spans="1:11" s="13" customFormat="1" ht="20.25" customHeight="1" x14ac:dyDescent="0.2">
      <c r="A74" s="27"/>
      <c r="B74" s="27"/>
      <c r="C74" s="27"/>
      <c r="D74" s="27"/>
      <c r="E74" s="171"/>
      <c r="F74" s="172"/>
      <c r="G74" s="213"/>
      <c r="H74" s="67" t="s">
        <v>58</v>
      </c>
      <c r="I74" s="69">
        <f t="shared" si="7"/>
        <v>0</v>
      </c>
      <c r="J74" s="71">
        <v>0</v>
      </c>
      <c r="K74" s="71">
        <v>0</v>
      </c>
    </row>
    <row r="75" spans="1:11" s="13" customFormat="1" ht="20.25" customHeight="1" x14ac:dyDescent="0.2">
      <c r="A75" s="27"/>
      <c r="B75" s="27"/>
      <c r="C75" s="27"/>
      <c r="D75" s="27"/>
      <c r="E75" s="208" t="s">
        <v>89</v>
      </c>
      <c r="F75" s="209"/>
      <c r="G75" s="173" t="s">
        <v>90</v>
      </c>
      <c r="H75" s="67" t="s">
        <v>57</v>
      </c>
      <c r="I75" s="69">
        <f t="shared" si="7"/>
        <v>780000</v>
      </c>
      <c r="J75" s="70">
        <f>J76</f>
        <v>780000</v>
      </c>
      <c r="K75" s="70">
        <f>K76</f>
        <v>0</v>
      </c>
    </row>
    <row r="76" spans="1:11" s="13" customFormat="1" ht="20.25" customHeight="1" x14ac:dyDescent="0.2">
      <c r="A76" s="27"/>
      <c r="B76" s="27"/>
      <c r="C76" s="27"/>
      <c r="D76" s="27"/>
      <c r="E76" s="210"/>
      <c r="F76" s="211"/>
      <c r="G76" s="174"/>
      <c r="H76" s="67" t="s">
        <v>58</v>
      </c>
      <c r="I76" s="69">
        <f t="shared" si="7"/>
        <v>780000</v>
      </c>
      <c r="J76" s="71">
        <v>780000</v>
      </c>
      <c r="K76" s="71">
        <v>0</v>
      </c>
    </row>
    <row r="77" spans="1:11" s="13" customFormat="1" ht="20.25" customHeight="1" x14ac:dyDescent="0.2">
      <c r="A77" s="27"/>
      <c r="B77" s="27"/>
      <c r="C77" s="27"/>
      <c r="D77" s="27"/>
      <c r="E77" s="169" t="s">
        <v>91</v>
      </c>
      <c r="F77" s="170"/>
      <c r="G77" s="173" t="s">
        <v>92</v>
      </c>
      <c r="H77" s="67" t="s">
        <v>57</v>
      </c>
      <c r="I77" s="69">
        <f t="shared" si="7"/>
        <v>2376000</v>
      </c>
      <c r="J77" s="70">
        <f>J78</f>
        <v>2100000</v>
      </c>
      <c r="K77" s="70">
        <f>K78</f>
        <v>276000</v>
      </c>
    </row>
    <row r="78" spans="1:11" s="13" customFormat="1" ht="27" customHeight="1" x14ac:dyDescent="0.2">
      <c r="A78" s="27"/>
      <c r="B78" s="27"/>
      <c r="C78" s="27"/>
      <c r="D78" s="27"/>
      <c r="E78" s="171"/>
      <c r="F78" s="172"/>
      <c r="G78" s="174"/>
      <c r="H78" s="67" t="s">
        <v>58</v>
      </c>
      <c r="I78" s="69">
        <f t="shared" si="7"/>
        <v>2376000</v>
      </c>
      <c r="J78" s="71">
        <v>2100000</v>
      </c>
      <c r="K78" s="71">
        <v>276000</v>
      </c>
    </row>
    <row r="79" spans="1:11" s="75" customFormat="1" ht="26.45" customHeight="1" x14ac:dyDescent="0.2">
      <c r="A79" s="26"/>
      <c r="B79" s="26"/>
      <c r="C79" s="26"/>
      <c r="D79" s="193" t="s">
        <v>93</v>
      </c>
      <c r="E79" s="193"/>
      <c r="F79" s="193"/>
      <c r="G79" s="194" t="s">
        <v>94</v>
      </c>
      <c r="H79" s="67" t="s">
        <v>57</v>
      </c>
      <c r="I79" s="69">
        <f t="shared" si="7"/>
        <v>244000</v>
      </c>
      <c r="J79" s="70">
        <f>J80</f>
        <v>244000</v>
      </c>
      <c r="K79" s="70">
        <f>K80</f>
        <v>0</v>
      </c>
    </row>
    <row r="80" spans="1:11" s="75" customFormat="1" ht="20.25" customHeight="1" x14ac:dyDescent="0.2">
      <c r="A80" s="26"/>
      <c r="B80" s="26"/>
      <c r="C80" s="26"/>
      <c r="D80" s="193"/>
      <c r="E80" s="193"/>
      <c r="F80" s="193"/>
      <c r="G80" s="194"/>
      <c r="H80" s="67" t="s">
        <v>58</v>
      </c>
      <c r="I80" s="69">
        <f t="shared" si="7"/>
        <v>244000</v>
      </c>
      <c r="J80" s="71">
        <v>244000</v>
      </c>
      <c r="K80" s="71">
        <v>0</v>
      </c>
    </row>
    <row r="81" spans="1:11" s="75" customFormat="1" ht="20.25" customHeight="1" x14ac:dyDescent="0.2">
      <c r="A81" s="26"/>
      <c r="B81" s="26"/>
      <c r="C81" s="26"/>
      <c r="D81" s="203" t="s">
        <v>95</v>
      </c>
      <c r="E81" s="203"/>
      <c r="F81" s="203"/>
      <c r="G81" s="204" t="s">
        <v>96</v>
      </c>
      <c r="H81" s="67" t="s">
        <v>57</v>
      </c>
      <c r="I81" s="76">
        <f>I83+I85</f>
        <v>106000</v>
      </c>
      <c r="J81" s="76">
        <f t="shared" ref="J81:K82" si="8">J83+J85</f>
        <v>106000</v>
      </c>
      <c r="K81" s="76">
        <f t="shared" si="8"/>
        <v>0</v>
      </c>
    </row>
    <row r="82" spans="1:11" s="75" customFormat="1" ht="20.25" customHeight="1" x14ac:dyDescent="0.2">
      <c r="A82" s="26"/>
      <c r="B82" s="26"/>
      <c r="C82" s="26"/>
      <c r="D82" s="203"/>
      <c r="E82" s="203"/>
      <c r="F82" s="203"/>
      <c r="G82" s="204"/>
      <c r="H82" s="67" t="s">
        <v>58</v>
      </c>
      <c r="I82" s="76">
        <f>I84+I86</f>
        <v>106000</v>
      </c>
      <c r="J82" s="76">
        <f t="shared" si="8"/>
        <v>106000</v>
      </c>
      <c r="K82" s="76">
        <f t="shared" si="8"/>
        <v>0</v>
      </c>
    </row>
    <row r="83" spans="1:11" s="75" customFormat="1" ht="20.25" customHeight="1" x14ac:dyDescent="0.2">
      <c r="A83" s="26"/>
      <c r="B83" s="26"/>
      <c r="C83" s="26"/>
      <c r="D83" s="26"/>
      <c r="E83" s="205" t="s">
        <v>97</v>
      </c>
      <c r="F83" s="205"/>
      <c r="G83" s="206" t="s">
        <v>98</v>
      </c>
      <c r="H83" s="67" t="s">
        <v>57</v>
      </c>
      <c r="I83" s="69">
        <f t="shared" si="7"/>
        <v>0</v>
      </c>
      <c r="J83" s="70">
        <f>J84</f>
        <v>0</v>
      </c>
      <c r="K83" s="70"/>
    </row>
    <row r="84" spans="1:11" s="75" customFormat="1" ht="20.25" customHeight="1" x14ac:dyDescent="0.2">
      <c r="A84" s="26"/>
      <c r="B84" s="26"/>
      <c r="C84" s="26"/>
      <c r="D84" s="26"/>
      <c r="E84" s="205"/>
      <c r="F84" s="205"/>
      <c r="G84" s="207"/>
      <c r="H84" s="67" t="s">
        <v>58</v>
      </c>
      <c r="I84" s="69">
        <f t="shared" si="7"/>
        <v>0</v>
      </c>
      <c r="J84" s="71">
        <v>0</v>
      </c>
      <c r="K84" s="71"/>
    </row>
    <row r="85" spans="1:11" s="75" customFormat="1" ht="20.25" customHeight="1" x14ac:dyDescent="0.2">
      <c r="A85" s="26"/>
      <c r="B85" s="26"/>
      <c r="C85" s="26"/>
      <c r="D85" s="26"/>
      <c r="E85" s="205" t="s">
        <v>99</v>
      </c>
      <c r="F85" s="205"/>
      <c r="G85" s="206" t="s">
        <v>100</v>
      </c>
      <c r="H85" s="67" t="s">
        <v>57</v>
      </c>
      <c r="I85" s="69">
        <f t="shared" si="7"/>
        <v>106000</v>
      </c>
      <c r="J85" s="70">
        <f>J86</f>
        <v>106000</v>
      </c>
      <c r="K85" s="70"/>
    </row>
    <row r="86" spans="1:11" s="75" customFormat="1" ht="20.25" customHeight="1" x14ac:dyDescent="0.2">
      <c r="A86" s="26"/>
      <c r="B86" s="26"/>
      <c r="C86" s="26"/>
      <c r="D86" s="26"/>
      <c r="E86" s="205"/>
      <c r="F86" s="205"/>
      <c r="G86" s="207"/>
      <c r="H86" s="67" t="s">
        <v>58</v>
      </c>
      <c r="I86" s="69">
        <f t="shared" si="7"/>
        <v>106000</v>
      </c>
      <c r="J86" s="71">
        <v>106000</v>
      </c>
      <c r="K86" s="71"/>
    </row>
    <row r="87" spans="1:11" s="75" customFormat="1" ht="20.25" customHeight="1" x14ac:dyDescent="0.2">
      <c r="A87" s="26"/>
      <c r="B87" s="26"/>
      <c r="C87" s="26"/>
      <c r="D87" s="193" t="s">
        <v>101</v>
      </c>
      <c r="E87" s="193"/>
      <c r="F87" s="193"/>
      <c r="G87" s="194" t="s">
        <v>102</v>
      </c>
      <c r="H87" s="67" t="s">
        <v>57</v>
      </c>
      <c r="I87" s="69">
        <f t="shared" si="7"/>
        <v>2537000</v>
      </c>
      <c r="J87" s="77">
        <f>J89</f>
        <v>2037000</v>
      </c>
      <c r="K87" s="77">
        <f>K89</f>
        <v>500000</v>
      </c>
    </row>
    <row r="88" spans="1:11" s="75" customFormat="1" ht="20.25" customHeight="1" x14ac:dyDescent="0.2">
      <c r="A88" s="26"/>
      <c r="B88" s="26"/>
      <c r="C88" s="26"/>
      <c r="D88" s="193"/>
      <c r="E88" s="193"/>
      <c r="F88" s="193"/>
      <c r="G88" s="194"/>
      <c r="H88" s="67" t="s">
        <v>58</v>
      </c>
      <c r="I88" s="69">
        <f t="shared" si="7"/>
        <v>2537000</v>
      </c>
      <c r="J88" s="78">
        <f>J90</f>
        <v>2037000</v>
      </c>
      <c r="K88" s="78">
        <f>K90</f>
        <v>500000</v>
      </c>
    </row>
    <row r="89" spans="1:11" s="13" customFormat="1" ht="24.75" customHeight="1" x14ac:dyDescent="0.2">
      <c r="A89" s="27"/>
      <c r="B89" s="27"/>
      <c r="C89" s="27"/>
      <c r="D89" s="27"/>
      <c r="E89" s="169" t="s">
        <v>103</v>
      </c>
      <c r="F89" s="170"/>
      <c r="G89" s="195" t="s">
        <v>104</v>
      </c>
      <c r="H89" s="67" t="s">
        <v>57</v>
      </c>
      <c r="I89" s="69">
        <f t="shared" si="7"/>
        <v>2537000</v>
      </c>
      <c r="J89" s="79">
        <f>J90</f>
        <v>2037000</v>
      </c>
      <c r="K89" s="79">
        <f>K90</f>
        <v>500000</v>
      </c>
    </row>
    <row r="90" spans="1:11" s="13" customFormat="1" ht="24.75" customHeight="1" x14ac:dyDescent="0.2">
      <c r="A90" s="27"/>
      <c r="B90" s="27"/>
      <c r="C90" s="27"/>
      <c r="D90" s="27"/>
      <c r="E90" s="171"/>
      <c r="F90" s="172"/>
      <c r="G90" s="196"/>
      <c r="H90" s="67" t="s">
        <v>58</v>
      </c>
      <c r="I90" s="69">
        <f t="shared" si="7"/>
        <v>2537000</v>
      </c>
      <c r="J90" s="71">
        <v>2037000</v>
      </c>
      <c r="K90" s="71">
        <v>500000</v>
      </c>
    </row>
    <row r="91" spans="1:11" s="13" customFormat="1" ht="24.75" customHeight="1" x14ac:dyDescent="0.2">
      <c r="A91" s="27"/>
      <c r="B91" s="27"/>
      <c r="C91" s="27"/>
      <c r="D91" s="197" t="s">
        <v>105</v>
      </c>
      <c r="E91" s="198"/>
      <c r="F91" s="199"/>
      <c r="G91" s="177" t="s">
        <v>106</v>
      </c>
      <c r="H91" s="67" t="s">
        <v>57</v>
      </c>
      <c r="I91" s="68">
        <f t="shared" si="7"/>
        <v>172000</v>
      </c>
      <c r="J91" s="80">
        <f>J93+J95</f>
        <v>172000</v>
      </c>
      <c r="K91" s="80">
        <f>K93+K95</f>
        <v>0</v>
      </c>
    </row>
    <row r="92" spans="1:11" s="13" customFormat="1" ht="24.75" customHeight="1" x14ac:dyDescent="0.2">
      <c r="A92" s="27"/>
      <c r="B92" s="27"/>
      <c r="C92" s="27"/>
      <c r="D92" s="200"/>
      <c r="E92" s="201"/>
      <c r="F92" s="202"/>
      <c r="G92" s="178"/>
      <c r="H92" s="67" t="s">
        <v>58</v>
      </c>
      <c r="I92" s="68">
        <f t="shared" si="7"/>
        <v>172000</v>
      </c>
      <c r="J92" s="66">
        <f>J94+J96</f>
        <v>172000</v>
      </c>
      <c r="K92" s="66">
        <f>K94+K96</f>
        <v>0</v>
      </c>
    </row>
    <row r="93" spans="1:11" s="13" customFormat="1" ht="24.75" customHeight="1" x14ac:dyDescent="0.2">
      <c r="A93" s="27"/>
      <c r="B93" s="27"/>
      <c r="C93" s="27"/>
      <c r="D93" s="27"/>
      <c r="E93" s="169" t="s">
        <v>107</v>
      </c>
      <c r="F93" s="170"/>
      <c r="G93" s="191" t="s">
        <v>108</v>
      </c>
      <c r="H93" s="67" t="s">
        <v>57</v>
      </c>
      <c r="I93" s="69">
        <f t="shared" si="7"/>
        <v>122000</v>
      </c>
      <c r="J93" s="79">
        <f>J94</f>
        <v>122000</v>
      </c>
      <c r="K93" s="79">
        <f>K94</f>
        <v>0</v>
      </c>
    </row>
    <row r="94" spans="1:11" s="13" customFormat="1" ht="24.75" customHeight="1" x14ac:dyDescent="0.2">
      <c r="A94" s="27"/>
      <c r="B94" s="27"/>
      <c r="C94" s="27"/>
      <c r="D94" s="27"/>
      <c r="E94" s="171"/>
      <c r="F94" s="172"/>
      <c r="G94" s="192"/>
      <c r="H94" s="67" t="s">
        <v>58</v>
      </c>
      <c r="I94" s="69">
        <f t="shared" si="7"/>
        <v>122000</v>
      </c>
      <c r="J94" s="71">
        <v>122000</v>
      </c>
      <c r="K94" s="71">
        <v>0</v>
      </c>
    </row>
    <row r="95" spans="1:11" s="13" customFormat="1" ht="24.75" customHeight="1" x14ac:dyDescent="0.2">
      <c r="A95" s="27"/>
      <c r="B95" s="27"/>
      <c r="C95" s="27"/>
      <c r="D95" s="27"/>
      <c r="E95" s="169" t="s">
        <v>109</v>
      </c>
      <c r="F95" s="170"/>
      <c r="G95" s="191" t="s">
        <v>110</v>
      </c>
      <c r="H95" s="67" t="s">
        <v>57</v>
      </c>
      <c r="I95" s="69">
        <f t="shared" si="7"/>
        <v>50000</v>
      </c>
      <c r="J95" s="79">
        <f>J96</f>
        <v>50000</v>
      </c>
      <c r="K95" s="79">
        <f>K96</f>
        <v>0</v>
      </c>
    </row>
    <row r="96" spans="1:11" s="13" customFormat="1" ht="24.75" customHeight="1" x14ac:dyDescent="0.2">
      <c r="A96" s="27"/>
      <c r="B96" s="27"/>
      <c r="C96" s="27"/>
      <c r="D96" s="27"/>
      <c r="E96" s="171"/>
      <c r="F96" s="172"/>
      <c r="G96" s="192"/>
      <c r="H96" s="67" t="s">
        <v>58</v>
      </c>
      <c r="I96" s="69">
        <f t="shared" si="7"/>
        <v>50000</v>
      </c>
      <c r="J96" s="71">
        <v>50000</v>
      </c>
      <c r="K96" s="71">
        <v>0</v>
      </c>
    </row>
    <row r="97" spans="1:11" s="84" customFormat="1" ht="20.25" customHeight="1" x14ac:dyDescent="0.2">
      <c r="A97" s="81"/>
      <c r="B97" s="81"/>
      <c r="C97" s="81"/>
      <c r="D97" s="81"/>
      <c r="E97" s="179" t="s">
        <v>111</v>
      </c>
      <c r="F97" s="181"/>
      <c r="G97" s="185" t="s">
        <v>112</v>
      </c>
      <c r="H97" s="82" t="s">
        <v>57</v>
      </c>
      <c r="I97" s="76">
        <f t="shared" si="7"/>
        <v>20000</v>
      </c>
      <c r="J97" s="83">
        <f>J98</f>
        <v>20000</v>
      </c>
      <c r="K97" s="83">
        <f>K98</f>
        <v>0</v>
      </c>
    </row>
    <row r="98" spans="1:11" s="84" customFormat="1" ht="20.25" customHeight="1" x14ac:dyDescent="0.2">
      <c r="A98" s="81"/>
      <c r="B98" s="81"/>
      <c r="C98" s="81"/>
      <c r="D98" s="81"/>
      <c r="E98" s="182"/>
      <c r="F98" s="184"/>
      <c r="G98" s="186"/>
      <c r="H98" s="82" t="s">
        <v>58</v>
      </c>
      <c r="I98" s="76">
        <f t="shared" si="7"/>
        <v>20000</v>
      </c>
      <c r="J98" s="71">
        <v>20000</v>
      </c>
      <c r="K98" s="71">
        <v>0</v>
      </c>
    </row>
    <row r="99" spans="1:11" s="84" customFormat="1" ht="20.25" customHeight="1" x14ac:dyDescent="0.2">
      <c r="A99" s="81"/>
      <c r="B99" s="81"/>
      <c r="C99" s="81"/>
      <c r="D99" s="179" t="s">
        <v>113</v>
      </c>
      <c r="E99" s="180"/>
      <c r="F99" s="181"/>
      <c r="G99" s="185" t="s">
        <v>114</v>
      </c>
      <c r="H99" s="82" t="s">
        <v>57</v>
      </c>
      <c r="I99" s="76">
        <f t="shared" si="7"/>
        <v>10000</v>
      </c>
      <c r="J99" s="83">
        <f>J100</f>
        <v>10000</v>
      </c>
      <c r="K99" s="83">
        <f>K100</f>
        <v>0</v>
      </c>
    </row>
    <row r="100" spans="1:11" s="84" customFormat="1" ht="20.25" customHeight="1" x14ac:dyDescent="0.2">
      <c r="A100" s="81"/>
      <c r="B100" s="81"/>
      <c r="C100" s="81"/>
      <c r="D100" s="182"/>
      <c r="E100" s="183"/>
      <c r="F100" s="184"/>
      <c r="G100" s="186"/>
      <c r="H100" s="82" t="s">
        <v>58</v>
      </c>
      <c r="I100" s="76">
        <f t="shared" si="7"/>
        <v>10000</v>
      </c>
      <c r="J100" s="71">
        <v>10000</v>
      </c>
      <c r="K100" s="71">
        <v>0</v>
      </c>
    </row>
    <row r="101" spans="1:11" s="13" customFormat="1" ht="20.25" customHeight="1" x14ac:dyDescent="0.2">
      <c r="A101" s="27"/>
      <c r="B101" s="27"/>
      <c r="C101" s="27"/>
      <c r="D101" s="169" t="s">
        <v>115</v>
      </c>
      <c r="E101" s="187"/>
      <c r="F101" s="170"/>
      <c r="G101" s="189" t="s">
        <v>116</v>
      </c>
      <c r="H101" s="67" t="s">
        <v>57</v>
      </c>
      <c r="I101" s="68">
        <f t="shared" si="7"/>
        <v>50000</v>
      </c>
      <c r="J101" s="83">
        <f>J102</f>
        <v>50000</v>
      </c>
      <c r="K101" s="83">
        <f>K102</f>
        <v>0</v>
      </c>
    </row>
    <row r="102" spans="1:11" s="13" customFormat="1" ht="20.25" customHeight="1" x14ac:dyDescent="0.2">
      <c r="A102" s="27"/>
      <c r="B102" s="27"/>
      <c r="C102" s="27"/>
      <c r="D102" s="171"/>
      <c r="E102" s="188"/>
      <c r="F102" s="172"/>
      <c r="G102" s="190"/>
      <c r="H102" s="67" t="s">
        <v>58</v>
      </c>
      <c r="I102" s="68">
        <f t="shared" si="7"/>
        <v>50000</v>
      </c>
      <c r="J102" s="71">
        <v>50000</v>
      </c>
      <c r="K102" s="71">
        <v>0</v>
      </c>
    </row>
    <row r="103" spans="1:11" s="13" customFormat="1" ht="20.25" customHeight="1" x14ac:dyDescent="0.2">
      <c r="A103" s="27"/>
      <c r="B103" s="27"/>
      <c r="C103" s="27"/>
      <c r="D103" s="169" t="s">
        <v>117</v>
      </c>
      <c r="E103" s="187"/>
      <c r="F103" s="170"/>
      <c r="G103" s="189" t="s">
        <v>118</v>
      </c>
      <c r="H103" s="67" t="s">
        <v>57</v>
      </c>
      <c r="I103" s="68">
        <f t="shared" si="7"/>
        <v>4000</v>
      </c>
      <c r="J103" s="83">
        <f>J104</f>
        <v>4000</v>
      </c>
      <c r="K103" s="83">
        <f>K104</f>
        <v>0</v>
      </c>
    </row>
    <row r="104" spans="1:11" s="13" customFormat="1" ht="20.25" customHeight="1" x14ac:dyDescent="0.2">
      <c r="A104" s="27"/>
      <c r="B104" s="27"/>
      <c r="C104" s="27"/>
      <c r="D104" s="171"/>
      <c r="E104" s="188"/>
      <c r="F104" s="172"/>
      <c r="G104" s="190"/>
      <c r="H104" s="67" t="s">
        <v>58</v>
      </c>
      <c r="I104" s="68">
        <f t="shared" si="7"/>
        <v>4000</v>
      </c>
      <c r="J104" s="71">
        <v>4000</v>
      </c>
      <c r="K104" s="71">
        <v>0</v>
      </c>
    </row>
    <row r="105" spans="1:11" s="13" customFormat="1" ht="23.25" customHeight="1" x14ac:dyDescent="0.2">
      <c r="A105" s="27"/>
      <c r="B105" s="27"/>
      <c r="C105" s="27"/>
      <c r="D105" s="131" t="s">
        <v>119</v>
      </c>
      <c r="E105" s="132"/>
      <c r="F105" s="133"/>
      <c r="G105" s="177" t="s">
        <v>120</v>
      </c>
      <c r="H105" s="67" t="s">
        <v>57</v>
      </c>
      <c r="I105" s="68">
        <f t="shared" ref="I105:I132" si="9">J105+K105</f>
        <v>1063000</v>
      </c>
      <c r="J105" s="85">
        <f>J107+J109+J111+J113+J115</f>
        <v>1063000</v>
      </c>
      <c r="K105" s="85">
        <f>K107+K109+K111+K113+K115</f>
        <v>0</v>
      </c>
    </row>
    <row r="106" spans="1:11" s="13" customFormat="1" ht="23.25" customHeight="1" x14ac:dyDescent="0.2">
      <c r="A106" s="27"/>
      <c r="B106" s="27"/>
      <c r="C106" s="27"/>
      <c r="D106" s="134"/>
      <c r="E106" s="135"/>
      <c r="F106" s="136"/>
      <c r="G106" s="178"/>
      <c r="H106" s="67" t="s">
        <v>58</v>
      </c>
      <c r="I106" s="68">
        <f t="shared" si="9"/>
        <v>1063000</v>
      </c>
      <c r="J106" s="66">
        <f>J108+J110+J112+J114+J116</f>
        <v>1063000</v>
      </c>
      <c r="K106" s="66">
        <f>K108+K110+K112+K114+K116</f>
        <v>0</v>
      </c>
    </row>
    <row r="107" spans="1:11" s="13" customFormat="1" ht="23.25" customHeight="1" x14ac:dyDescent="0.2">
      <c r="A107" s="27"/>
      <c r="B107" s="27"/>
      <c r="C107" s="27"/>
      <c r="D107" s="26"/>
      <c r="E107" s="169" t="s">
        <v>121</v>
      </c>
      <c r="F107" s="170"/>
      <c r="G107" s="175" t="s">
        <v>122</v>
      </c>
      <c r="H107" s="67" t="s">
        <v>57</v>
      </c>
      <c r="I107" s="69">
        <f t="shared" si="9"/>
        <v>118000</v>
      </c>
      <c r="J107" s="79">
        <f>J108</f>
        <v>118000</v>
      </c>
      <c r="K107" s="79">
        <f>K108</f>
        <v>0</v>
      </c>
    </row>
    <row r="108" spans="1:11" s="13" customFormat="1" ht="23.25" customHeight="1" x14ac:dyDescent="0.2">
      <c r="A108" s="27"/>
      <c r="B108" s="27"/>
      <c r="C108" s="27"/>
      <c r="D108" s="26"/>
      <c r="E108" s="171"/>
      <c r="F108" s="172"/>
      <c r="G108" s="176"/>
      <c r="H108" s="67" t="s">
        <v>58</v>
      </c>
      <c r="I108" s="69">
        <f t="shared" si="9"/>
        <v>118000</v>
      </c>
      <c r="J108" s="71">
        <v>118000</v>
      </c>
      <c r="K108" s="71">
        <v>0</v>
      </c>
    </row>
    <row r="109" spans="1:11" s="13" customFormat="1" ht="23.25" customHeight="1" x14ac:dyDescent="0.2">
      <c r="A109" s="27"/>
      <c r="B109" s="27"/>
      <c r="C109" s="27"/>
      <c r="D109" s="27"/>
      <c r="E109" s="169" t="s">
        <v>123</v>
      </c>
      <c r="F109" s="170"/>
      <c r="G109" s="173" t="s">
        <v>124</v>
      </c>
      <c r="H109" s="67" t="s">
        <v>57</v>
      </c>
      <c r="I109" s="69">
        <f t="shared" si="9"/>
        <v>102000</v>
      </c>
      <c r="J109" s="79">
        <f>J110</f>
        <v>102000</v>
      </c>
      <c r="K109" s="79">
        <f>K110</f>
        <v>0</v>
      </c>
    </row>
    <row r="110" spans="1:11" s="13" customFormat="1" ht="23.25" customHeight="1" x14ac:dyDescent="0.2">
      <c r="A110" s="27"/>
      <c r="B110" s="27"/>
      <c r="C110" s="27"/>
      <c r="D110" s="27"/>
      <c r="E110" s="171"/>
      <c r="F110" s="172"/>
      <c r="G110" s="174"/>
      <c r="H110" s="67" t="s">
        <v>58</v>
      </c>
      <c r="I110" s="69">
        <f t="shared" si="9"/>
        <v>102000</v>
      </c>
      <c r="J110" s="71">
        <v>102000</v>
      </c>
      <c r="K110" s="71">
        <v>0</v>
      </c>
    </row>
    <row r="111" spans="1:11" s="13" customFormat="1" ht="23.25" customHeight="1" x14ac:dyDescent="0.2">
      <c r="A111" s="27"/>
      <c r="B111" s="27"/>
      <c r="C111" s="27"/>
      <c r="D111" s="27"/>
      <c r="E111" s="169" t="s">
        <v>125</v>
      </c>
      <c r="F111" s="170"/>
      <c r="G111" s="173" t="s">
        <v>126</v>
      </c>
      <c r="H111" s="67" t="s">
        <v>57</v>
      </c>
      <c r="I111" s="69">
        <f t="shared" si="9"/>
        <v>20000</v>
      </c>
      <c r="J111" s="79">
        <f>J112</f>
        <v>20000</v>
      </c>
      <c r="K111" s="79">
        <f>K112</f>
        <v>0</v>
      </c>
    </row>
    <row r="112" spans="1:11" s="13" customFormat="1" ht="23.25" customHeight="1" x14ac:dyDescent="0.2">
      <c r="A112" s="27"/>
      <c r="B112" s="27"/>
      <c r="C112" s="27"/>
      <c r="D112" s="27"/>
      <c r="E112" s="171"/>
      <c r="F112" s="172"/>
      <c r="G112" s="174"/>
      <c r="H112" s="67" t="s">
        <v>58</v>
      </c>
      <c r="I112" s="69">
        <f t="shared" si="9"/>
        <v>20000</v>
      </c>
      <c r="J112" s="71">
        <v>20000</v>
      </c>
      <c r="K112" s="71">
        <v>0</v>
      </c>
    </row>
    <row r="113" spans="1:11" s="13" customFormat="1" ht="23.25" customHeight="1" x14ac:dyDescent="0.2">
      <c r="A113" s="27"/>
      <c r="B113" s="27"/>
      <c r="C113" s="27"/>
      <c r="D113" s="27"/>
      <c r="E113" s="169" t="s">
        <v>127</v>
      </c>
      <c r="F113" s="170"/>
      <c r="G113" s="175" t="s">
        <v>128</v>
      </c>
      <c r="H113" s="67" t="s">
        <v>57</v>
      </c>
      <c r="I113" s="69">
        <f t="shared" si="9"/>
        <v>0</v>
      </c>
      <c r="J113" s="79">
        <f>J114</f>
        <v>0</v>
      </c>
      <c r="K113" s="79">
        <f>K114</f>
        <v>0</v>
      </c>
    </row>
    <row r="114" spans="1:11" s="13" customFormat="1" ht="23.25" customHeight="1" x14ac:dyDescent="0.2">
      <c r="A114" s="27"/>
      <c r="B114" s="27"/>
      <c r="C114" s="27"/>
      <c r="D114" s="27"/>
      <c r="E114" s="171"/>
      <c r="F114" s="172"/>
      <c r="G114" s="176"/>
      <c r="H114" s="67" t="s">
        <v>58</v>
      </c>
      <c r="I114" s="69">
        <f t="shared" si="9"/>
        <v>0</v>
      </c>
      <c r="J114" s="71">
        <v>0</v>
      </c>
      <c r="K114" s="71">
        <v>0</v>
      </c>
    </row>
    <row r="115" spans="1:11" s="13" customFormat="1" ht="23.25" customHeight="1" x14ac:dyDescent="0.2">
      <c r="A115" s="27"/>
      <c r="B115" s="27"/>
      <c r="C115" s="27"/>
      <c r="D115" s="27"/>
      <c r="E115" s="169" t="s">
        <v>129</v>
      </c>
      <c r="F115" s="170"/>
      <c r="G115" s="173" t="s">
        <v>130</v>
      </c>
      <c r="H115" s="67" t="s">
        <v>57</v>
      </c>
      <c r="I115" s="69">
        <f t="shared" si="9"/>
        <v>823000</v>
      </c>
      <c r="J115" s="79">
        <f>J116</f>
        <v>823000</v>
      </c>
      <c r="K115" s="79">
        <f>K116</f>
        <v>0</v>
      </c>
    </row>
    <row r="116" spans="1:11" s="13" customFormat="1" ht="23.25" customHeight="1" x14ac:dyDescent="0.2">
      <c r="A116" s="27"/>
      <c r="B116" s="27"/>
      <c r="C116" s="27"/>
      <c r="D116" s="27"/>
      <c r="E116" s="171"/>
      <c r="F116" s="172"/>
      <c r="G116" s="174"/>
      <c r="H116" s="67" t="s">
        <v>58</v>
      </c>
      <c r="I116" s="69">
        <f t="shared" si="9"/>
        <v>823000</v>
      </c>
      <c r="J116" s="71">
        <v>823000</v>
      </c>
      <c r="K116" s="71">
        <v>0</v>
      </c>
    </row>
    <row r="117" spans="1:11" s="13" customFormat="1" ht="23.25" customHeight="1" x14ac:dyDescent="0.2">
      <c r="A117" s="86"/>
      <c r="B117" s="151" t="s">
        <v>131</v>
      </c>
      <c r="C117" s="152"/>
      <c r="D117" s="152"/>
      <c r="E117" s="152"/>
      <c r="F117" s="153"/>
      <c r="G117" s="157">
        <v>70</v>
      </c>
      <c r="H117" s="67" t="s">
        <v>57</v>
      </c>
      <c r="I117" s="87">
        <f t="shared" si="9"/>
        <v>25160000</v>
      </c>
      <c r="J117" s="87">
        <f>J119</f>
        <v>22644000</v>
      </c>
      <c r="K117" s="87">
        <f>K119</f>
        <v>2516000</v>
      </c>
    </row>
    <row r="118" spans="1:11" s="13" customFormat="1" ht="39" customHeight="1" x14ac:dyDescent="0.2">
      <c r="A118" s="86"/>
      <c r="B118" s="154"/>
      <c r="C118" s="155"/>
      <c r="D118" s="155"/>
      <c r="E118" s="155"/>
      <c r="F118" s="156"/>
      <c r="G118" s="158"/>
      <c r="H118" s="67" t="s">
        <v>58</v>
      </c>
      <c r="I118" s="87">
        <f t="shared" si="9"/>
        <v>25160000</v>
      </c>
      <c r="J118" s="87">
        <f>J120</f>
        <v>22644000</v>
      </c>
      <c r="K118" s="87">
        <f>K120</f>
        <v>2516000</v>
      </c>
    </row>
    <row r="119" spans="1:11" s="13" customFormat="1" ht="23.25" customHeight="1" x14ac:dyDescent="0.2">
      <c r="A119" s="86"/>
      <c r="B119" s="86"/>
      <c r="C119" s="159" t="s">
        <v>132</v>
      </c>
      <c r="D119" s="160"/>
      <c r="E119" s="160"/>
      <c r="F119" s="161"/>
      <c r="G119" s="165">
        <v>71</v>
      </c>
      <c r="H119" s="67" t="s">
        <v>57</v>
      </c>
      <c r="I119" s="88">
        <f t="shared" si="9"/>
        <v>25160000</v>
      </c>
      <c r="J119" s="88">
        <f>J121+J131</f>
        <v>22644000</v>
      </c>
      <c r="K119" s="88">
        <f>K121+K131</f>
        <v>2516000</v>
      </c>
    </row>
    <row r="120" spans="1:11" s="13" customFormat="1" ht="23.25" customHeight="1" x14ac:dyDescent="0.2">
      <c r="A120" s="86"/>
      <c r="B120" s="86"/>
      <c r="C120" s="162"/>
      <c r="D120" s="163"/>
      <c r="E120" s="163"/>
      <c r="F120" s="164"/>
      <c r="G120" s="166"/>
      <c r="H120" s="67" t="s">
        <v>58</v>
      </c>
      <c r="I120" s="88">
        <f t="shared" si="9"/>
        <v>25160000</v>
      </c>
      <c r="J120" s="88">
        <f>J122+J132</f>
        <v>22644000</v>
      </c>
      <c r="K120" s="88">
        <f>K122+K132</f>
        <v>2516000</v>
      </c>
    </row>
    <row r="121" spans="1:11" s="13" customFormat="1" ht="20.25" customHeight="1" x14ac:dyDescent="0.2">
      <c r="A121" s="86"/>
      <c r="B121" s="86"/>
      <c r="C121" s="89"/>
      <c r="D121" s="151" t="s">
        <v>133</v>
      </c>
      <c r="E121" s="152"/>
      <c r="F121" s="153"/>
      <c r="G121" s="167" t="s">
        <v>134</v>
      </c>
      <c r="H121" s="67" t="s">
        <v>57</v>
      </c>
      <c r="I121" s="68">
        <f t="shared" si="9"/>
        <v>25160000</v>
      </c>
      <c r="J121" s="85">
        <f>J123+J125+J127+J129</f>
        <v>22644000</v>
      </c>
      <c r="K121" s="85">
        <f>K123+K125+K127+K129</f>
        <v>2516000</v>
      </c>
    </row>
    <row r="122" spans="1:11" s="13" customFormat="1" ht="20.25" customHeight="1" x14ac:dyDescent="0.2">
      <c r="A122" s="86"/>
      <c r="B122" s="86"/>
      <c r="C122" s="89"/>
      <c r="D122" s="154"/>
      <c r="E122" s="155"/>
      <c r="F122" s="156"/>
      <c r="G122" s="168"/>
      <c r="H122" s="67" t="s">
        <v>58</v>
      </c>
      <c r="I122" s="68">
        <f t="shared" si="9"/>
        <v>25160000</v>
      </c>
      <c r="J122" s="66">
        <f>J124+J126+J128+J130</f>
        <v>22644000</v>
      </c>
      <c r="K122" s="66">
        <f>K124+K126+K128+K130</f>
        <v>2516000</v>
      </c>
    </row>
    <row r="123" spans="1:11" s="13" customFormat="1" ht="20.25" customHeight="1" x14ac:dyDescent="0.2">
      <c r="A123" s="86"/>
      <c r="B123" s="86"/>
      <c r="C123" s="86"/>
      <c r="D123" s="86"/>
      <c r="E123" s="145" t="s">
        <v>135</v>
      </c>
      <c r="F123" s="146"/>
      <c r="G123" s="149" t="s">
        <v>136</v>
      </c>
      <c r="H123" s="67" t="s">
        <v>57</v>
      </c>
      <c r="I123" s="69">
        <f t="shared" si="9"/>
        <v>0</v>
      </c>
      <c r="J123" s="83">
        <f>J124</f>
        <v>0</v>
      </c>
      <c r="K123" s="83">
        <f>K124</f>
        <v>0</v>
      </c>
    </row>
    <row r="124" spans="1:11" s="13" customFormat="1" ht="20.25" customHeight="1" x14ac:dyDescent="0.2">
      <c r="A124" s="86"/>
      <c r="B124" s="86"/>
      <c r="C124" s="86"/>
      <c r="D124" s="86"/>
      <c r="E124" s="147"/>
      <c r="F124" s="148"/>
      <c r="G124" s="150"/>
      <c r="H124" s="67" t="s">
        <v>58</v>
      </c>
      <c r="I124" s="69">
        <f t="shared" si="9"/>
        <v>0</v>
      </c>
      <c r="J124" s="71">
        <v>0</v>
      </c>
      <c r="K124" s="71">
        <v>0</v>
      </c>
    </row>
    <row r="125" spans="1:11" s="13" customFormat="1" ht="20.25" customHeight="1" x14ac:dyDescent="0.2">
      <c r="A125" s="86"/>
      <c r="B125" s="86"/>
      <c r="C125" s="86"/>
      <c r="D125" s="86"/>
      <c r="E125" s="145" t="s">
        <v>137</v>
      </c>
      <c r="F125" s="146"/>
      <c r="G125" s="149" t="s">
        <v>138</v>
      </c>
      <c r="H125" s="67" t="s">
        <v>57</v>
      </c>
      <c r="I125" s="69">
        <f t="shared" si="9"/>
        <v>23160000</v>
      </c>
      <c r="J125" s="83">
        <f>J126</f>
        <v>20644000</v>
      </c>
      <c r="K125" s="83">
        <f>K126</f>
        <v>2516000</v>
      </c>
    </row>
    <row r="126" spans="1:11" s="13" customFormat="1" ht="20.25" customHeight="1" x14ac:dyDescent="0.2">
      <c r="A126" s="86"/>
      <c r="B126" s="86"/>
      <c r="C126" s="86"/>
      <c r="D126" s="86"/>
      <c r="E126" s="147"/>
      <c r="F126" s="148"/>
      <c r="G126" s="150"/>
      <c r="H126" s="67" t="s">
        <v>58</v>
      </c>
      <c r="I126" s="69">
        <f t="shared" si="9"/>
        <v>23160000</v>
      </c>
      <c r="J126" s="71">
        <v>20644000</v>
      </c>
      <c r="K126" s="71">
        <v>2516000</v>
      </c>
    </row>
    <row r="127" spans="1:11" s="13" customFormat="1" ht="20.25" customHeight="1" x14ac:dyDescent="0.2">
      <c r="A127" s="86"/>
      <c r="B127" s="86"/>
      <c r="C127" s="86"/>
      <c r="D127" s="86"/>
      <c r="E127" s="145" t="s">
        <v>139</v>
      </c>
      <c r="F127" s="146"/>
      <c r="G127" s="149" t="s">
        <v>140</v>
      </c>
      <c r="H127" s="67" t="s">
        <v>57</v>
      </c>
      <c r="I127" s="69">
        <f t="shared" si="9"/>
        <v>1500000</v>
      </c>
      <c r="J127" s="83">
        <f>J128</f>
        <v>1500000</v>
      </c>
      <c r="K127" s="83">
        <f>K128</f>
        <v>0</v>
      </c>
    </row>
    <row r="128" spans="1:11" s="13" customFormat="1" ht="20.25" customHeight="1" x14ac:dyDescent="0.2">
      <c r="A128" s="86"/>
      <c r="B128" s="86"/>
      <c r="C128" s="86"/>
      <c r="D128" s="86"/>
      <c r="E128" s="147"/>
      <c r="F128" s="148"/>
      <c r="G128" s="150"/>
      <c r="H128" s="67" t="s">
        <v>58</v>
      </c>
      <c r="I128" s="69">
        <f t="shared" si="9"/>
        <v>1500000</v>
      </c>
      <c r="J128" s="71">
        <v>1500000</v>
      </c>
      <c r="K128" s="71">
        <v>0</v>
      </c>
    </row>
    <row r="129" spans="1:11" s="13" customFormat="1" ht="20.25" customHeight="1" x14ac:dyDescent="0.2">
      <c r="A129" s="86"/>
      <c r="B129" s="86"/>
      <c r="C129" s="86"/>
      <c r="D129" s="86"/>
      <c r="E129" s="139" t="s">
        <v>141</v>
      </c>
      <c r="F129" s="139"/>
      <c r="G129" s="140" t="s">
        <v>142</v>
      </c>
      <c r="H129" s="90" t="s">
        <v>57</v>
      </c>
      <c r="I129" s="69">
        <f t="shared" si="9"/>
        <v>500000</v>
      </c>
      <c r="J129" s="83">
        <f>J130</f>
        <v>500000</v>
      </c>
      <c r="K129" s="83">
        <f>K130</f>
        <v>0</v>
      </c>
    </row>
    <row r="130" spans="1:11" s="13" customFormat="1" ht="20.25" customHeight="1" x14ac:dyDescent="0.2">
      <c r="A130" s="86"/>
      <c r="B130" s="86"/>
      <c r="C130" s="86"/>
      <c r="D130" s="86"/>
      <c r="E130" s="139"/>
      <c r="F130" s="139"/>
      <c r="G130" s="140"/>
      <c r="H130" s="90" t="s">
        <v>58</v>
      </c>
      <c r="I130" s="69">
        <f t="shared" si="9"/>
        <v>500000</v>
      </c>
      <c r="J130" s="71">
        <v>500000</v>
      </c>
      <c r="K130" s="71">
        <v>0</v>
      </c>
    </row>
    <row r="131" spans="1:11" s="13" customFormat="1" ht="20.25" customHeight="1" x14ac:dyDescent="0.2">
      <c r="A131" s="86"/>
      <c r="B131" s="86"/>
      <c r="C131" s="86"/>
      <c r="D131" s="141" t="s">
        <v>143</v>
      </c>
      <c r="E131" s="141"/>
      <c r="F131" s="141"/>
      <c r="G131" s="142" t="s">
        <v>144</v>
      </c>
      <c r="H131" s="90" t="s">
        <v>57</v>
      </c>
      <c r="I131" s="68">
        <f t="shared" si="9"/>
        <v>0</v>
      </c>
      <c r="J131" s="83">
        <f>J132</f>
        <v>0</v>
      </c>
      <c r="K131" s="83">
        <f>K132</f>
        <v>0</v>
      </c>
    </row>
    <row r="132" spans="1:11" s="13" customFormat="1" ht="20.25" customHeight="1" x14ac:dyDescent="0.2">
      <c r="A132" s="86"/>
      <c r="B132" s="86"/>
      <c r="C132" s="86"/>
      <c r="D132" s="141"/>
      <c r="E132" s="141"/>
      <c r="F132" s="141"/>
      <c r="G132" s="142"/>
      <c r="H132" s="90" t="s">
        <v>58</v>
      </c>
      <c r="I132" s="68">
        <f t="shared" si="9"/>
        <v>0</v>
      </c>
      <c r="J132" s="71">
        <v>0</v>
      </c>
      <c r="K132" s="71">
        <v>0</v>
      </c>
    </row>
    <row r="133" spans="1:11" s="96" customFormat="1" ht="20.25" customHeight="1" x14ac:dyDescent="0.2">
      <c r="A133" s="91"/>
      <c r="B133" s="91"/>
      <c r="C133" s="91"/>
      <c r="D133" s="92"/>
      <c r="E133" s="92"/>
      <c r="F133" s="92"/>
      <c r="G133" s="93"/>
      <c r="H133" s="94"/>
      <c r="I133" s="95">
        <f>I41-I135</f>
        <v>0</v>
      </c>
      <c r="J133" s="95">
        <f t="shared" ref="J133:K134" si="10">J41-J135</f>
        <v>0</v>
      </c>
      <c r="K133" s="95">
        <f t="shared" si="10"/>
        <v>0</v>
      </c>
    </row>
    <row r="134" spans="1:11" s="96" customFormat="1" ht="27" customHeight="1" x14ac:dyDescent="0.2">
      <c r="A134" s="91"/>
      <c r="B134" s="91"/>
      <c r="C134" s="91"/>
      <c r="D134" s="92"/>
      <c r="E134" s="92"/>
      <c r="F134" s="92"/>
      <c r="G134" s="93"/>
      <c r="H134" s="94"/>
      <c r="I134" s="95">
        <f>I42-I136</f>
        <v>0</v>
      </c>
      <c r="J134" s="95">
        <f t="shared" si="10"/>
        <v>0</v>
      </c>
      <c r="K134" s="95">
        <f t="shared" si="10"/>
        <v>0</v>
      </c>
    </row>
    <row r="135" spans="1:11" s="13" customFormat="1" ht="20.25" customHeight="1" x14ac:dyDescent="0.2">
      <c r="A135" s="143" t="s">
        <v>145</v>
      </c>
      <c r="B135" s="143"/>
      <c r="C135" s="143"/>
      <c r="D135" s="143"/>
      <c r="E135" s="143"/>
      <c r="F135" s="143"/>
      <c r="G135" s="144" t="s">
        <v>56</v>
      </c>
      <c r="H135" s="90" t="s">
        <v>57</v>
      </c>
      <c r="I135" s="68">
        <f t="shared" ref="I135:I142" si="11">J135+K135</f>
        <v>34201000</v>
      </c>
      <c r="J135" s="62">
        <f>J137+J139+J141</f>
        <v>30909000</v>
      </c>
      <c r="K135" s="62">
        <f>K137+K139+K141</f>
        <v>3292000</v>
      </c>
    </row>
    <row r="136" spans="1:11" s="13" customFormat="1" ht="20.25" customHeight="1" x14ac:dyDescent="0.2">
      <c r="A136" s="143"/>
      <c r="B136" s="143"/>
      <c r="C136" s="143"/>
      <c r="D136" s="143"/>
      <c r="E136" s="143"/>
      <c r="F136" s="143"/>
      <c r="G136" s="144"/>
      <c r="H136" s="90" t="s">
        <v>58</v>
      </c>
      <c r="I136" s="68">
        <f t="shared" si="11"/>
        <v>34201000</v>
      </c>
      <c r="J136" s="62">
        <f>J138+J140+J142</f>
        <v>30909000</v>
      </c>
      <c r="K136" s="62">
        <f>K138+K140+K142</f>
        <v>3292000</v>
      </c>
    </row>
    <row r="137" spans="1:11" s="13" customFormat="1" ht="20.25" customHeight="1" x14ac:dyDescent="0.2">
      <c r="A137" s="19"/>
      <c r="B137" s="19"/>
      <c r="C137" s="131" t="s">
        <v>146</v>
      </c>
      <c r="D137" s="132"/>
      <c r="E137" s="132"/>
      <c r="F137" s="133"/>
      <c r="G137" s="137" t="s">
        <v>147</v>
      </c>
      <c r="H137" s="90" t="s">
        <v>57</v>
      </c>
      <c r="I137" s="68">
        <f t="shared" si="11"/>
        <v>33524000</v>
      </c>
      <c r="J137" s="71">
        <v>30232000</v>
      </c>
      <c r="K137" s="71">
        <v>3292000</v>
      </c>
    </row>
    <row r="138" spans="1:11" s="13" customFormat="1" ht="20.25" customHeight="1" x14ac:dyDescent="0.2">
      <c r="A138" s="19"/>
      <c r="B138" s="19"/>
      <c r="C138" s="134"/>
      <c r="D138" s="135"/>
      <c r="E138" s="135"/>
      <c r="F138" s="136"/>
      <c r="G138" s="138"/>
      <c r="H138" s="90" t="s">
        <v>58</v>
      </c>
      <c r="I138" s="68">
        <f t="shared" si="11"/>
        <v>33524000</v>
      </c>
      <c r="J138" s="71">
        <v>30232000</v>
      </c>
      <c r="K138" s="71">
        <v>3292000</v>
      </c>
    </row>
    <row r="139" spans="1:11" s="13" customFormat="1" ht="20.25" customHeight="1" x14ac:dyDescent="0.2">
      <c r="A139" s="19"/>
      <c r="B139" s="19"/>
      <c r="C139" s="131" t="s">
        <v>148</v>
      </c>
      <c r="D139" s="132"/>
      <c r="E139" s="132"/>
      <c r="F139" s="133"/>
      <c r="G139" s="137" t="s">
        <v>149</v>
      </c>
      <c r="H139" s="90" t="s">
        <v>57</v>
      </c>
      <c r="I139" s="68">
        <f t="shared" si="11"/>
        <v>227000</v>
      </c>
      <c r="J139" s="71">
        <v>227000</v>
      </c>
      <c r="K139" s="71">
        <v>0</v>
      </c>
    </row>
    <row r="140" spans="1:11" s="13" customFormat="1" ht="20.25" customHeight="1" x14ac:dyDescent="0.2">
      <c r="A140" s="19"/>
      <c r="B140" s="19"/>
      <c r="C140" s="134"/>
      <c r="D140" s="135"/>
      <c r="E140" s="135"/>
      <c r="F140" s="136"/>
      <c r="G140" s="138"/>
      <c r="H140" s="90" t="s">
        <v>58</v>
      </c>
      <c r="I140" s="68">
        <f t="shared" si="11"/>
        <v>227000</v>
      </c>
      <c r="J140" s="71">
        <v>227000</v>
      </c>
      <c r="K140" s="71">
        <v>0</v>
      </c>
    </row>
    <row r="141" spans="1:11" s="13" customFormat="1" ht="20.25" customHeight="1" x14ac:dyDescent="0.2">
      <c r="A141" s="97"/>
      <c r="B141" s="97"/>
      <c r="C141" s="131" t="s">
        <v>150</v>
      </c>
      <c r="D141" s="132"/>
      <c r="E141" s="132"/>
      <c r="F141" s="133"/>
      <c r="G141" s="137" t="s">
        <v>151</v>
      </c>
      <c r="H141" s="90" t="s">
        <v>57</v>
      </c>
      <c r="I141" s="68">
        <f t="shared" si="11"/>
        <v>450000</v>
      </c>
      <c r="J141" s="71">
        <v>450000</v>
      </c>
      <c r="K141" s="71">
        <v>0</v>
      </c>
    </row>
    <row r="142" spans="1:11" s="13" customFormat="1" ht="20.25" customHeight="1" x14ac:dyDescent="0.2">
      <c r="A142" s="97"/>
      <c r="B142" s="97"/>
      <c r="C142" s="134"/>
      <c r="D142" s="135"/>
      <c r="E142" s="135"/>
      <c r="F142" s="136"/>
      <c r="G142" s="138"/>
      <c r="H142" s="90" t="s">
        <v>58</v>
      </c>
      <c r="I142" s="68">
        <f t="shared" si="11"/>
        <v>450000</v>
      </c>
      <c r="J142" s="71">
        <v>450000</v>
      </c>
      <c r="K142" s="71">
        <v>0</v>
      </c>
    </row>
    <row r="143" spans="1:11" s="13" customFormat="1" ht="20.25" customHeight="1" x14ac:dyDescent="0.2">
      <c r="A143" s="98"/>
      <c r="B143" s="98"/>
      <c r="C143" s="98"/>
      <c r="D143" s="98"/>
      <c r="E143" s="98"/>
      <c r="F143" s="98"/>
      <c r="G143" s="98"/>
      <c r="H143" s="98"/>
      <c r="I143" s="16"/>
      <c r="J143" s="17"/>
      <c r="K143" s="17"/>
    </row>
    <row r="144" spans="1:11" s="99" customFormat="1" ht="20.25" customHeight="1" x14ac:dyDescent="0.2">
      <c r="F144" s="100"/>
      <c r="G144" s="101"/>
      <c r="H144" s="101"/>
      <c r="I144" s="102"/>
      <c r="J144" s="103"/>
      <c r="K144" s="103"/>
    </row>
    <row r="145" spans="1:11" s="99" customFormat="1" ht="15.75" customHeight="1" x14ac:dyDescent="0.25">
      <c r="F145" s="5"/>
      <c r="G145" s="104"/>
      <c r="H145" s="5"/>
      <c r="I145" s="105"/>
      <c r="J145" s="103"/>
      <c r="K145" s="106"/>
    </row>
    <row r="146" spans="1:11" s="99" customFormat="1" ht="22.5" customHeight="1" x14ac:dyDescent="0.25">
      <c r="F146" s="107"/>
      <c r="G146" s="108"/>
      <c r="H146" s="5"/>
      <c r="K146" s="5"/>
    </row>
    <row r="147" spans="1:11" s="109" customFormat="1" ht="25.5" customHeight="1" x14ac:dyDescent="0.25">
      <c r="A147" s="99"/>
      <c r="B147" s="99"/>
      <c r="C147" s="99"/>
      <c r="D147" s="99"/>
      <c r="E147" s="99"/>
      <c r="F147" s="5"/>
      <c r="G147" s="104"/>
      <c r="H147" s="107"/>
      <c r="J147" s="12"/>
    </row>
    <row r="148" spans="1:11" s="109" customFormat="1" ht="21.75" customHeight="1" x14ac:dyDescent="0.25">
      <c r="A148" s="99"/>
      <c r="B148" s="99"/>
      <c r="C148" s="99"/>
      <c r="D148" s="99"/>
      <c r="E148" s="99"/>
      <c r="F148" s="111"/>
      <c r="G148" s="111"/>
      <c r="H148" s="5"/>
      <c r="J148" s="12"/>
    </row>
    <row r="149" spans="1:11" s="99" customFormat="1" ht="25.5" customHeight="1" x14ac:dyDescent="0.25">
      <c r="F149" s="111"/>
      <c r="G149" s="111"/>
      <c r="H149" s="108"/>
      <c r="I149" s="113"/>
      <c r="J149" s="12"/>
      <c r="K149" s="112"/>
    </row>
    <row r="150" spans="1:11" s="99" customFormat="1" ht="22.7" customHeight="1" x14ac:dyDescent="0.25">
      <c r="F150" s="111"/>
      <c r="G150" s="111"/>
      <c r="H150" s="111"/>
      <c r="I150" s="115"/>
      <c r="J150" s="12"/>
      <c r="K150" s="12"/>
    </row>
    <row r="151" spans="1:11" s="99" customFormat="1" ht="19.149999999999999" customHeight="1" x14ac:dyDescent="0.2">
      <c r="D151" s="116"/>
      <c r="E151" s="116"/>
      <c r="F151" s="117"/>
      <c r="G151" s="118"/>
      <c r="H151" s="118"/>
      <c r="I151" s="102"/>
      <c r="J151" s="103"/>
      <c r="K151" s="119"/>
    </row>
    <row r="152" spans="1:11" s="120" customFormat="1" ht="22.7" customHeight="1" x14ac:dyDescent="0.25">
      <c r="F152" s="14"/>
      <c r="G152" s="118"/>
      <c r="H152" s="118"/>
      <c r="I152" s="16"/>
      <c r="J152" s="121"/>
      <c r="K152" s="12"/>
    </row>
    <row r="153" spans="1:11" s="120" customFormat="1" ht="22.7" customHeight="1" x14ac:dyDescent="0.2">
      <c r="F153" s="14"/>
      <c r="G153" s="99"/>
      <c r="H153" s="99"/>
      <c r="I153" s="16"/>
      <c r="J153" s="121"/>
      <c r="K153" s="114"/>
    </row>
    <row r="154" spans="1:11" s="122" customFormat="1" ht="22.7" customHeight="1" x14ac:dyDescent="0.2">
      <c r="F154" s="14"/>
      <c r="G154" s="13"/>
      <c r="H154" s="13"/>
      <c r="I154" s="16"/>
      <c r="J154" s="121"/>
      <c r="K154" s="110"/>
    </row>
    <row r="155" spans="1:11" s="122" customFormat="1" ht="22.7" customHeight="1" x14ac:dyDescent="0.2">
      <c r="F155" s="14"/>
      <c r="G155" s="13"/>
      <c r="H155" s="13"/>
      <c r="I155" s="16"/>
      <c r="J155" s="121"/>
      <c r="K155" s="114"/>
    </row>
    <row r="156" spans="1:11" s="122" customFormat="1" ht="22.7" customHeight="1" x14ac:dyDescent="0.2">
      <c r="I156" s="123"/>
      <c r="J156" s="121"/>
      <c r="K156" s="114"/>
    </row>
    <row r="157" spans="1:11" s="122" customFormat="1" ht="22.7" customHeight="1" x14ac:dyDescent="0.2">
      <c r="I157" s="123"/>
      <c r="J157" s="121"/>
      <c r="K157" s="121"/>
    </row>
    <row r="158" spans="1:11" s="122" customFormat="1" ht="22.7" customHeight="1" x14ac:dyDescent="0.2">
      <c r="I158" s="123"/>
      <c r="J158" s="121"/>
      <c r="K158" s="121"/>
    </row>
    <row r="159" spans="1:11" s="128" customFormat="1" ht="22.7" customHeight="1" x14ac:dyDescent="0.2">
      <c r="A159" s="124"/>
      <c r="B159" s="124"/>
      <c r="C159" s="124"/>
      <c r="D159" s="124"/>
      <c r="E159" s="124"/>
      <c r="F159" s="124"/>
      <c r="G159" s="125"/>
      <c r="H159" s="125"/>
      <c r="I159" s="126"/>
      <c r="J159" s="127"/>
      <c r="K159" s="127"/>
    </row>
    <row r="160" spans="1:11" s="120" customFormat="1" ht="22.7" customHeight="1" x14ac:dyDescent="0.2">
      <c r="A160" s="124"/>
      <c r="B160" s="124"/>
      <c r="C160" s="124"/>
      <c r="D160" s="124"/>
      <c r="E160" s="124"/>
      <c r="F160" s="124"/>
      <c r="I160" s="123"/>
      <c r="J160" s="121"/>
      <c r="K160" s="121"/>
    </row>
    <row r="161" spans="1:11" s="13" customFormat="1" ht="22.7" customHeight="1" x14ac:dyDescent="0.2">
      <c r="A161" s="14"/>
      <c r="B161" s="14"/>
      <c r="C161" s="14"/>
      <c r="D161" s="14"/>
      <c r="E161" s="14"/>
      <c r="F161" s="14"/>
      <c r="I161" s="16"/>
      <c r="J161" s="17"/>
      <c r="K161" s="17"/>
    </row>
    <row r="162" spans="1:11" s="13" customFormat="1" ht="22.7" customHeight="1" x14ac:dyDescent="0.2">
      <c r="A162" s="14"/>
      <c r="B162" s="14"/>
      <c r="C162" s="14"/>
      <c r="D162" s="14"/>
      <c r="E162" s="14"/>
      <c r="F162" s="14"/>
      <c r="I162" s="16"/>
      <c r="J162" s="17"/>
      <c r="K162" s="17"/>
    </row>
    <row r="163" spans="1:11" s="13" customFormat="1" ht="22.7" customHeight="1" x14ac:dyDescent="0.2">
      <c r="A163" s="14"/>
      <c r="B163" s="14"/>
      <c r="C163" s="14"/>
      <c r="D163" s="14"/>
      <c r="E163" s="14"/>
      <c r="F163" s="14"/>
      <c r="I163" s="16"/>
      <c r="J163" s="17"/>
      <c r="K163" s="17"/>
    </row>
    <row r="164" spans="1:11" s="13" customFormat="1" ht="22.7" customHeight="1" x14ac:dyDescent="0.2">
      <c r="A164" s="14"/>
      <c r="B164" s="14"/>
      <c r="C164" s="14"/>
      <c r="D164" s="14"/>
      <c r="E164" s="14"/>
      <c r="F164" s="14"/>
      <c r="I164" s="16"/>
      <c r="J164" s="17"/>
      <c r="K164" s="17"/>
    </row>
    <row r="165" spans="1:11" s="13" customFormat="1" ht="22.7" customHeight="1" x14ac:dyDescent="0.2">
      <c r="A165" s="14"/>
      <c r="B165" s="14"/>
      <c r="C165" s="14"/>
      <c r="D165" s="14"/>
      <c r="E165" s="14"/>
      <c r="F165" s="14"/>
      <c r="I165" s="16"/>
      <c r="J165" s="17"/>
      <c r="K165" s="17"/>
    </row>
    <row r="166" spans="1:11" s="13" customFormat="1" ht="22.7" customHeight="1" x14ac:dyDescent="0.2">
      <c r="A166" s="14"/>
      <c r="B166" s="14"/>
      <c r="C166" s="14"/>
      <c r="D166" s="14"/>
      <c r="E166" s="14"/>
      <c r="F166" s="14"/>
      <c r="I166" s="16"/>
      <c r="J166" s="17"/>
      <c r="K166" s="17"/>
    </row>
    <row r="167" spans="1:11" s="13" customFormat="1" ht="22.7" customHeight="1" x14ac:dyDescent="0.2">
      <c r="A167" s="14"/>
      <c r="B167" s="14"/>
      <c r="C167" s="14"/>
      <c r="D167" s="14"/>
      <c r="E167" s="14"/>
      <c r="F167" s="14"/>
      <c r="I167" s="16"/>
      <c r="J167" s="17"/>
      <c r="K167" s="17"/>
    </row>
    <row r="168" spans="1:11" s="13" customFormat="1" ht="22.7" customHeight="1" x14ac:dyDescent="0.2">
      <c r="A168" s="14"/>
      <c r="B168" s="14"/>
      <c r="C168" s="14"/>
      <c r="D168" s="14"/>
      <c r="E168" s="14"/>
      <c r="F168" s="14"/>
      <c r="I168" s="16"/>
      <c r="J168" s="17"/>
      <c r="K168" s="17"/>
    </row>
    <row r="169" spans="1:11" s="13" customFormat="1" ht="22.7" customHeight="1" x14ac:dyDescent="0.2">
      <c r="A169" s="14"/>
      <c r="B169" s="14"/>
      <c r="C169" s="14"/>
      <c r="D169" s="14"/>
      <c r="E169" s="14"/>
      <c r="F169" s="14"/>
      <c r="I169" s="16"/>
      <c r="J169" s="17"/>
      <c r="K169" s="17"/>
    </row>
    <row r="170" spans="1:11" s="13" customFormat="1" ht="22.7" customHeight="1" x14ac:dyDescent="0.2">
      <c r="A170" s="14"/>
      <c r="B170" s="14"/>
      <c r="C170" s="14"/>
      <c r="D170" s="14"/>
      <c r="E170" s="14"/>
      <c r="F170" s="14"/>
      <c r="I170" s="16"/>
      <c r="J170" s="17"/>
      <c r="K170" s="17"/>
    </row>
    <row r="171" spans="1:11" s="13" customFormat="1" ht="22.7" customHeight="1" x14ac:dyDescent="0.2">
      <c r="A171" s="14"/>
      <c r="B171" s="14"/>
      <c r="C171" s="14"/>
      <c r="D171" s="14"/>
      <c r="E171" s="14"/>
      <c r="F171" s="14"/>
      <c r="I171" s="16"/>
      <c r="J171" s="17"/>
      <c r="K171" s="17"/>
    </row>
    <row r="172" spans="1:11" s="13" customFormat="1" ht="22.7" customHeight="1" x14ac:dyDescent="0.2">
      <c r="A172" s="14"/>
      <c r="B172" s="14"/>
      <c r="C172" s="14"/>
      <c r="D172" s="14"/>
      <c r="E172" s="14"/>
      <c r="F172" s="14"/>
      <c r="I172" s="16"/>
      <c r="J172" s="17"/>
      <c r="K172" s="17"/>
    </row>
    <row r="173" spans="1:11" s="13" customFormat="1" ht="22.7" customHeight="1" x14ac:dyDescent="0.2">
      <c r="A173" s="14"/>
      <c r="B173" s="14"/>
      <c r="C173" s="14"/>
      <c r="D173" s="14"/>
      <c r="E173" s="14"/>
      <c r="F173" s="14"/>
      <c r="I173" s="16"/>
      <c r="J173" s="17"/>
      <c r="K173" s="17"/>
    </row>
    <row r="174" spans="1:11" s="13" customFormat="1" ht="22.7" customHeight="1" x14ac:dyDescent="0.2">
      <c r="A174" s="14"/>
      <c r="B174" s="14"/>
      <c r="C174" s="14"/>
      <c r="D174" s="14"/>
      <c r="E174" s="14"/>
      <c r="F174" s="14"/>
      <c r="I174" s="16"/>
      <c r="J174" s="17"/>
      <c r="K174" s="17"/>
    </row>
    <row r="175" spans="1:11" s="13" customFormat="1" ht="22.7" customHeight="1" x14ac:dyDescent="0.2">
      <c r="A175" s="14"/>
      <c r="B175" s="14"/>
      <c r="C175" s="14"/>
      <c r="D175" s="14"/>
      <c r="E175" s="14"/>
      <c r="F175" s="14"/>
      <c r="I175" s="16"/>
      <c r="J175" s="17"/>
      <c r="K175" s="17"/>
    </row>
    <row r="176" spans="1:11" s="13" customFormat="1" ht="22.7" customHeight="1" x14ac:dyDescent="0.2">
      <c r="A176" s="14"/>
      <c r="B176" s="14"/>
      <c r="C176" s="14"/>
      <c r="D176" s="14"/>
      <c r="E176" s="14"/>
      <c r="F176" s="14"/>
      <c r="I176" s="16"/>
      <c r="J176" s="17"/>
      <c r="K176" s="17"/>
    </row>
    <row r="177" spans="1:11" s="13" customFormat="1" ht="22.7" customHeight="1" x14ac:dyDescent="0.2">
      <c r="A177" s="14"/>
      <c r="B177" s="14"/>
      <c r="C177" s="14"/>
      <c r="D177" s="14"/>
      <c r="E177" s="14"/>
      <c r="F177" s="14"/>
      <c r="I177" s="16"/>
      <c r="J177" s="17"/>
      <c r="K177" s="17"/>
    </row>
    <row r="178" spans="1:11" s="13" customFormat="1" ht="22.7" customHeight="1" x14ac:dyDescent="0.2">
      <c r="A178" s="14"/>
      <c r="B178" s="14"/>
      <c r="C178" s="14"/>
      <c r="D178" s="14"/>
      <c r="E178" s="14"/>
      <c r="F178" s="14"/>
      <c r="I178" s="16"/>
      <c r="J178" s="17"/>
      <c r="K178" s="17"/>
    </row>
    <row r="179" spans="1:11" s="13" customFormat="1" ht="22.7" customHeight="1" x14ac:dyDescent="0.2">
      <c r="A179" s="14"/>
      <c r="B179" s="14"/>
      <c r="C179" s="14"/>
      <c r="D179" s="14"/>
      <c r="E179" s="14"/>
      <c r="F179" s="14"/>
      <c r="I179" s="16"/>
      <c r="J179" s="17"/>
      <c r="K179" s="17"/>
    </row>
    <row r="180" spans="1:11" s="13" customFormat="1" ht="22.7" customHeight="1" x14ac:dyDescent="0.2">
      <c r="A180" s="14"/>
      <c r="B180" s="14"/>
      <c r="C180" s="14"/>
      <c r="D180" s="14"/>
      <c r="E180" s="14"/>
      <c r="F180" s="14"/>
      <c r="I180" s="16"/>
      <c r="J180" s="17"/>
      <c r="K180" s="17"/>
    </row>
    <row r="181" spans="1:11" s="13" customFormat="1" ht="22.7" customHeight="1" x14ac:dyDescent="0.2">
      <c r="A181" s="14"/>
      <c r="B181" s="14"/>
      <c r="C181" s="14"/>
      <c r="D181" s="14"/>
      <c r="E181" s="14"/>
      <c r="F181" s="14"/>
      <c r="I181" s="16"/>
      <c r="J181" s="17"/>
      <c r="K181" s="17"/>
    </row>
    <row r="182" spans="1:11" s="13" customFormat="1" ht="22.7" customHeight="1" x14ac:dyDescent="0.2">
      <c r="A182" s="14"/>
      <c r="B182" s="14"/>
      <c r="C182" s="14"/>
      <c r="D182" s="14"/>
      <c r="E182" s="14"/>
      <c r="F182" s="14"/>
      <c r="I182" s="16"/>
      <c r="J182" s="17"/>
      <c r="K182" s="17"/>
    </row>
    <row r="183" spans="1:11" s="13" customFormat="1" ht="22.7" customHeight="1" x14ac:dyDescent="0.2">
      <c r="A183" s="14"/>
      <c r="B183" s="14"/>
      <c r="C183" s="14"/>
      <c r="D183" s="14"/>
      <c r="E183" s="14"/>
      <c r="F183" s="14"/>
      <c r="I183" s="16"/>
      <c r="J183" s="17"/>
      <c r="K183" s="17"/>
    </row>
    <row r="184" spans="1:11" s="13" customFormat="1" ht="22.7" customHeight="1" x14ac:dyDescent="0.2">
      <c r="A184" s="14"/>
      <c r="B184" s="14"/>
      <c r="C184" s="14"/>
      <c r="D184" s="14"/>
      <c r="E184" s="14"/>
      <c r="F184" s="14"/>
      <c r="I184" s="16"/>
      <c r="J184" s="17"/>
      <c r="K184" s="17"/>
    </row>
    <row r="185" spans="1:11" s="13" customFormat="1" ht="22.7" customHeight="1" x14ac:dyDescent="0.2">
      <c r="A185" s="14"/>
      <c r="B185" s="14"/>
      <c r="C185" s="14"/>
      <c r="D185" s="14"/>
      <c r="E185" s="14"/>
      <c r="F185" s="14"/>
      <c r="I185" s="16"/>
      <c r="J185" s="17"/>
      <c r="K185" s="17"/>
    </row>
    <row r="186" spans="1:11" s="13" customFormat="1" ht="22.7" customHeight="1" x14ac:dyDescent="0.2">
      <c r="A186" s="14"/>
      <c r="B186" s="14"/>
      <c r="C186" s="14"/>
      <c r="D186" s="14"/>
      <c r="E186" s="14"/>
      <c r="F186" s="14"/>
      <c r="I186" s="16"/>
      <c r="J186" s="17"/>
      <c r="K186" s="17"/>
    </row>
    <row r="187" spans="1:11" s="13" customFormat="1" ht="22.7" customHeight="1" x14ac:dyDescent="0.2">
      <c r="A187" s="14"/>
      <c r="B187" s="14"/>
      <c r="C187" s="14"/>
      <c r="D187" s="14"/>
      <c r="E187" s="14"/>
      <c r="F187" s="14"/>
      <c r="I187" s="16"/>
      <c r="J187" s="17"/>
      <c r="K187" s="17"/>
    </row>
    <row r="188" spans="1:11" s="13" customFormat="1" ht="22.7" customHeight="1" x14ac:dyDescent="0.2">
      <c r="A188" s="14"/>
      <c r="B188" s="14"/>
      <c r="C188" s="14"/>
      <c r="D188" s="14"/>
      <c r="E188" s="14"/>
      <c r="F188" s="14"/>
      <c r="I188" s="16"/>
      <c r="J188" s="17"/>
      <c r="K188" s="17"/>
    </row>
    <row r="189" spans="1:11" s="13" customFormat="1" ht="22.7" customHeight="1" x14ac:dyDescent="0.2">
      <c r="A189" s="14"/>
      <c r="B189" s="14"/>
      <c r="C189" s="14"/>
      <c r="D189" s="14"/>
      <c r="E189" s="14"/>
      <c r="F189" s="14"/>
      <c r="I189" s="16"/>
      <c r="J189" s="17"/>
      <c r="K189" s="17"/>
    </row>
    <row r="190" spans="1:11" s="13" customFormat="1" ht="22.7" customHeight="1" x14ac:dyDescent="0.2">
      <c r="A190" s="14"/>
      <c r="B190" s="14"/>
      <c r="C190" s="14"/>
      <c r="D190" s="14"/>
      <c r="E190" s="14"/>
      <c r="F190" s="14"/>
      <c r="I190" s="16"/>
      <c r="J190" s="17"/>
      <c r="K190" s="17"/>
    </row>
    <row r="191" spans="1:11" s="13" customFormat="1" ht="22.7" customHeight="1" x14ac:dyDescent="0.2">
      <c r="A191" s="14"/>
      <c r="B191" s="14"/>
      <c r="C191" s="14"/>
      <c r="D191" s="14"/>
      <c r="E191" s="14"/>
      <c r="F191" s="14"/>
      <c r="I191" s="16"/>
      <c r="J191" s="17"/>
      <c r="K191" s="17"/>
    </row>
    <row r="192" spans="1:11" s="13" customFormat="1" ht="22.7" customHeight="1" x14ac:dyDescent="0.2">
      <c r="A192" s="14"/>
      <c r="B192" s="14"/>
      <c r="C192" s="14"/>
      <c r="D192" s="14"/>
      <c r="E192" s="14"/>
      <c r="F192" s="14"/>
      <c r="I192" s="16"/>
      <c r="J192" s="17"/>
      <c r="K192" s="17"/>
    </row>
    <row r="193" spans="1:11" s="13" customFormat="1" ht="22.7" customHeight="1" x14ac:dyDescent="0.2">
      <c r="A193" s="14"/>
      <c r="B193" s="14"/>
      <c r="C193" s="14"/>
      <c r="D193" s="14"/>
      <c r="E193" s="14"/>
      <c r="F193" s="14"/>
      <c r="I193" s="16"/>
      <c r="J193" s="17"/>
      <c r="K193" s="17"/>
    </row>
    <row r="194" spans="1:11" s="13" customFormat="1" ht="22.7" customHeight="1" x14ac:dyDescent="0.2">
      <c r="A194" s="14"/>
      <c r="B194" s="14"/>
      <c r="C194" s="14"/>
      <c r="D194" s="14"/>
      <c r="E194" s="14"/>
      <c r="F194" s="14"/>
      <c r="I194" s="16"/>
      <c r="J194" s="17"/>
      <c r="K194" s="17"/>
    </row>
    <row r="195" spans="1:11" s="13" customFormat="1" ht="22.7" customHeight="1" x14ac:dyDescent="0.2">
      <c r="A195" s="14"/>
      <c r="B195" s="14"/>
      <c r="C195" s="14"/>
      <c r="D195" s="14"/>
      <c r="E195" s="14"/>
      <c r="F195" s="14"/>
      <c r="I195" s="16"/>
      <c r="J195" s="17"/>
      <c r="K195" s="17"/>
    </row>
    <row r="196" spans="1:11" s="13" customFormat="1" ht="22.7" customHeight="1" x14ac:dyDescent="0.2">
      <c r="A196" s="14"/>
      <c r="B196" s="14"/>
      <c r="C196" s="14"/>
      <c r="D196" s="14"/>
      <c r="E196" s="14"/>
      <c r="F196" s="14"/>
      <c r="I196" s="16"/>
      <c r="J196" s="17"/>
      <c r="K196" s="17"/>
    </row>
    <row r="197" spans="1:11" s="13" customFormat="1" ht="22.7" customHeight="1" x14ac:dyDescent="0.2">
      <c r="A197" s="14"/>
      <c r="B197" s="14"/>
      <c r="C197" s="14"/>
      <c r="D197" s="14"/>
      <c r="E197" s="14"/>
      <c r="F197" s="14"/>
      <c r="I197" s="16"/>
      <c r="J197" s="17"/>
      <c r="K197" s="17"/>
    </row>
    <row r="198" spans="1:11" s="13" customFormat="1" ht="22.7" customHeight="1" x14ac:dyDescent="0.2">
      <c r="A198" s="14"/>
      <c r="B198" s="14"/>
      <c r="C198" s="14"/>
      <c r="D198" s="14"/>
      <c r="E198" s="14"/>
      <c r="F198" s="14"/>
      <c r="I198" s="16"/>
      <c r="J198" s="17"/>
      <c r="K198" s="17"/>
    </row>
    <row r="199" spans="1:11" s="13" customFormat="1" ht="22.7" customHeight="1" x14ac:dyDescent="0.2">
      <c r="A199" s="14"/>
      <c r="B199" s="14"/>
      <c r="C199" s="14"/>
      <c r="D199" s="14"/>
      <c r="E199" s="14"/>
      <c r="F199" s="14"/>
      <c r="I199" s="16"/>
      <c r="J199" s="17"/>
      <c r="K199" s="17"/>
    </row>
    <row r="200" spans="1:11" s="13" customFormat="1" ht="27" customHeight="1" x14ac:dyDescent="0.2">
      <c r="A200" s="14"/>
      <c r="B200" s="14"/>
      <c r="C200" s="14"/>
      <c r="D200" s="14"/>
      <c r="E200" s="14"/>
      <c r="F200" s="14"/>
      <c r="I200" s="16"/>
      <c r="J200" s="17"/>
      <c r="K200" s="17"/>
    </row>
    <row r="201" spans="1:11" s="13" customFormat="1" ht="27" customHeight="1" x14ac:dyDescent="0.2">
      <c r="A201" s="14"/>
      <c r="B201" s="14"/>
      <c r="C201" s="14"/>
      <c r="D201" s="14"/>
      <c r="E201" s="14"/>
      <c r="F201" s="14"/>
      <c r="I201" s="16"/>
      <c r="J201" s="17"/>
      <c r="K201" s="17"/>
    </row>
    <row r="202" spans="1:11" s="13" customFormat="1" ht="27" customHeight="1" x14ac:dyDescent="0.2">
      <c r="A202" s="14"/>
      <c r="B202" s="14"/>
      <c r="C202" s="14"/>
      <c r="D202" s="14"/>
      <c r="E202" s="14"/>
      <c r="F202" s="14"/>
      <c r="I202" s="16"/>
      <c r="J202" s="17"/>
      <c r="K202" s="17"/>
    </row>
    <row r="203" spans="1:11" s="13" customFormat="1" ht="27" customHeight="1" x14ac:dyDescent="0.2">
      <c r="A203" s="14"/>
      <c r="B203" s="14"/>
      <c r="C203" s="14"/>
      <c r="D203" s="14"/>
      <c r="E203" s="14"/>
      <c r="F203" s="14"/>
      <c r="I203" s="16"/>
      <c r="J203" s="17"/>
      <c r="K203" s="17"/>
    </row>
    <row r="204" spans="1:11" s="13" customFormat="1" ht="27" customHeight="1" x14ac:dyDescent="0.2">
      <c r="A204" s="14"/>
      <c r="B204" s="14"/>
      <c r="C204" s="14"/>
      <c r="D204" s="14"/>
      <c r="E204" s="14"/>
      <c r="F204" s="14"/>
      <c r="I204" s="16"/>
      <c r="J204" s="17"/>
      <c r="K204" s="17"/>
    </row>
    <row r="205" spans="1:11" s="13" customFormat="1" ht="27" customHeight="1" x14ac:dyDescent="0.2">
      <c r="A205" s="14"/>
      <c r="B205" s="14"/>
      <c r="C205" s="14"/>
      <c r="D205" s="14"/>
      <c r="E205" s="14"/>
      <c r="F205" s="14"/>
      <c r="I205" s="16"/>
      <c r="J205" s="17"/>
      <c r="K205" s="17"/>
    </row>
    <row r="206" spans="1:11" s="13" customFormat="1" ht="27" customHeight="1" x14ac:dyDescent="0.2">
      <c r="A206" s="14"/>
      <c r="B206" s="14"/>
      <c r="C206" s="14"/>
      <c r="D206" s="14"/>
      <c r="E206" s="14"/>
      <c r="F206" s="14"/>
      <c r="I206" s="16"/>
      <c r="J206" s="17"/>
      <c r="K206" s="17"/>
    </row>
    <row r="207" spans="1:11" s="13" customFormat="1" ht="27" customHeight="1" x14ac:dyDescent="0.2">
      <c r="A207" s="14"/>
      <c r="B207" s="14"/>
      <c r="C207" s="14"/>
      <c r="D207" s="14"/>
      <c r="E207" s="14"/>
      <c r="F207" s="14"/>
      <c r="I207" s="16"/>
      <c r="J207" s="17"/>
      <c r="K207" s="17"/>
    </row>
    <row r="208" spans="1:11" s="13" customFormat="1" ht="27" customHeight="1" x14ac:dyDescent="0.2">
      <c r="A208" s="14"/>
      <c r="B208" s="14"/>
      <c r="C208" s="14"/>
      <c r="D208" s="14"/>
      <c r="E208" s="14"/>
      <c r="F208" s="14"/>
      <c r="I208" s="16"/>
      <c r="J208" s="17"/>
      <c r="K208" s="17"/>
    </row>
    <row r="209" spans="1:11" s="13" customFormat="1" ht="27" customHeight="1" x14ac:dyDescent="0.2">
      <c r="A209" s="14"/>
      <c r="B209" s="14"/>
      <c r="C209" s="14"/>
      <c r="D209" s="14"/>
      <c r="E209" s="14"/>
      <c r="F209" s="14"/>
      <c r="I209" s="16"/>
      <c r="J209" s="17"/>
      <c r="K209" s="17"/>
    </row>
    <row r="210" spans="1:11" s="13" customFormat="1" x14ac:dyDescent="0.2">
      <c r="A210" s="14"/>
      <c r="B210" s="14"/>
      <c r="C210" s="14"/>
      <c r="D210" s="14"/>
      <c r="E210" s="14"/>
      <c r="F210" s="14"/>
      <c r="I210" s="16"/>
      <c r="J210" s="17"/>
      <c r="K210" s="17"/>
    </row>
    <row r="211" spans="1:11" s="13" customFormat="1" x14ac:dyDescent="0.2">
      <c r="A211" s="14"/>
      <c r="B211" s="14"/>
      <c r="C211" s="14"/>
      <c r="D211" s="14"/>
      <c r="E211" s="14"/>
      <c r="F211" s="14"/>
      <c r="I211" s="16"/>
      <c r="J211" s="17"/>
      <c r="K211" s="17"/>
    </row>
    <row r="212" spans="1:11" s="13" customFormat="1" x14ac:dyDescent="0.2">
      <c r="A212" s="14"/>
      <c r="B212" s="14"/>
      <c r="C212" s="14"/>
      <c r="D212" s="14"/>
      <c r="E212" s="14"/>
      <c r="F212" s="14"/>
      <c r="I212" s="16"/>
      <c r="J212" s="17"/>
      <c r="K212" s="17"/>
    </row>
    <row r="213" spans="1:11" s="13" customFormat="1" x14ac:dyDescent="0.2">
      <c r="A213" s="14"/>
      <c r="B213" s="14"/>
      <c r="C213" s="14"/>
      <c r="D213" s="14"/>
      <c r="E213" s="14"/>
      <c r="F213" s="14"/>
      <c r="I213" s="16"/>
      <c r="J213" s="17"/>
      <c r="K213" s="17"/>
    </row>
    <row r="214" spans="1:11" s="13" customFormat="1" x14ac:dyDescent="0.2">
      <c r="A214" s="14"/>
      <c r="B214" s="14"/>
      <c r="C214" s="14"/>
      <c r="D214" s="14"/>
      <c r="E214" s="14"/>
      <c r="F214" s="14"/>
      <c r="I214" s="16"/>
      <c r="J214" s="17"/>
      <c r="K214" s="17"/>
    </row>
    <row r="215" spans="1:11" s="13" customFormat="1" x14ac:dyDescent="0.2">
      <c r="A215" s="14"/>
      <c r="B215" s="14"/>
      <c r="C215" s="14"/>
      <c r="D215" s="14"/>
      <c r="E215" s="14"/>
      <c r="F215" s="14"/>
      <c r="I215" s="16"/>
      <c r="J215" s="17"/>
      <c r="K215" s="17"/>
    </row>
    <row r="216" spans="1:11" s="13" customFormat="1" x14ac:dyDescent="0.2">
      <c r="A216" s="14"/>
      <c r="B216" s="14"/>
      <c r="C216" s="14"/>
      <c r="D216" s="14"/>
      <c r="E216" s="14"/>
      <c r="F216" s="14"/>
      <c r="I216" s="16"/>
      <c r="J216" s="17"/>
      <c r="K216" s="17"/>
    </row>
    <row r="217" spans="1:11" s="13" customFormat="1" x14ac:dyDescent="0.2">
      <c r="A217" s="14"/>
      <c r="B217" s="14"/>
      <c r="C217" s="14"/>
      <c r="D217" s="14"/>
      <c r="E217" s="14"/>
      <c r="F217" s="14"/>
      <c r="I217" s="16"/>
      <c r="J217" s="17"/>
      <c r="K217" s="17"/>
    </row>
    <row r="218" spans="1:11" s="13" customFormat="1" x14ac:dyDescent="0.2">
      <c r="A218" s="14"/>
      <c r="B218" s="14"/>
      <c r="C218" s="14"/>
      <c r="D218" s="14"/>
      <c r="E218" s="14"/>
      <c r="F218" s="14"/>
      <c r="I218" s="16"/>
      <c r="J218" s="17"/>
      <c r="K218" s="17"/>
    </row>
    <row r="219" spans="1:11" s="13" customFormat="1" x14ac:dyDescent="0.2">
      <c r="A219" s="14"/>
      <c r="B219" s="14"/>
      <c r="C219" s="14"/>
      <c r="D219" s="14"/>
      <c r="E219" s="14"/>
      <c r="F219" s="14"/>
      <c r="I219" s="16"/>
      <c r="J219" s="17"/>
      <c r="K219" s="17"/>
    </row>
    <row r="220" spans="1:11" s="13" customFormat="1" x14ac:dyDescent="0.2">
      <c r="A220" s="14"/>
      <c r="B220" s="14"/>
      <c r="C220" s="14"/>
      <c r="D220" s="14"/>
      <c r="E220" s="14"/>
      <c r="F220" s="14"/>
      <c r="I220" s="16"/>
      <c r="J220" s="17"/>
      <c r="K220" s="17"/>
    </row>
  </sheetData>
  <mergeCells count="131">
    <mergeCell ref="A12:G14"/>
    <mergeCell ref="H12:H14"/>
    <mergeCell ref="I12:K14"/>
    <mergeCell ref="I15:K15"/>
    <mergeCell ref="A16:G16"/>
    <mergeCell ref="A2:F2"/>
    <mergeCell ref="C6:K6"/>
    <mergeCell ref="C7:K7"/>
    <mergeCell ref="C8:K8"/>
    <mergeCell ref="C9:K9"/>
    <mergeCell ref="C10:K10"/>
    <mergeCell ref="D25:G25"/>
    <mergeCell ref="C28:G28"/>
    <mergeCell ref="E30:G30"/>
    <mergeCell ref="E31:G31"/>
    <mergeCell ref="E32:G32"/>
    <mergeCell ref="C33:G33"/>
    <mergeCell ref="C18:G18"/>
    <mergeCell ref="C19:G19"/>
    <mergeCell ref="D21:G21"/>
    <mergeCell ref="E22:G22"/>
    <mergeCell ref="C23:G23"/>
    <mergeCell ref="C24:G24"/>
    <mergeCell ref="I39:I40"/>
    <mergeCell ref="J39:K39"/>
    <mergeCell ref="A41:F42"/>
    <mergeCell ref="G41:G42"/>
    <mergeCell ref="B43:F44"/>
    <mergeCell ref="G43:G44"/>
    <mergeCell ref="D34:G34"/>
    <mergeCell ref="E35:G35"/>
    <mergeCell ref="E36:G36"/>
    <mergeCell ref="A39:F40"/>
    <mergeCell ref="G39:G40"/>
    <mergeCell ref="H39:H40"/>
    <mergeCell ref="E51:F52"/>
    <mergeCell ref="G51:G52"/>
    <mergeCell ref="E53:F54"/>
    <mergeCell ref="G53:G54"/>
    <mergeCell ref="E55:F56"/>
    <mergeCell ref="G55:G56"/>
    <mergeCell ref="C45:F46"/>
    <mergeCell ref="G45:G46"/>
    <mergeCell ref="D47:F48"/>
    <mergeCell ref="G47:G48"/>
    <mergeCell ref="E49:F50"/>
    <mergeCell ref="G49:G50"/>
    <mergeCell ref="D63:F64"/>
    <mergeCell ref="G63:G64"/>
    <mergeCell ref="E65:F66"/>
    <mergeCell ref="G65:G66"/>
    <mergeCell ref="E67:F68"/>
    <mergeCell ref="G67:G68"/>
    <mergeCell ref="D57:F58"/>
    <mergeCell ref="G57:G58"/>
    <mergeCell ref="E59:F60"/>
    <mergeCell ref="G59:G60"/>
    <mergeCell ref="C61:F62"/>
    <mergeCell ref="G61:G62"/>
    <mergeCell ref="E75:F76"/>
    <mergeCell ref="G75:G76"/>
    <mergeCell ref="E77:F78"/>
    <mergeCell ref="G77:G78"/>
    <mergeCell ref="D79:F80"/>
    <mergeCell ref="G79:G80"/>
    <mergeCell ref="E69:F70"/>
    <mergeCell ref="G69:G70"/>
    <mergeCell ref="E71:F72"/>
    <mergeCell ref="G71:G72"/>
    <mergeCell ref="E73:F74"/>
    <mergeCell ref="G73:G74"/>
    <mergeCell ref="D87:F88"/>
    <mergeCell ref="G87:G88"/>
    <mergeCell ref="E89:F90"/>
    <mergeCell ref="G89:G90"/>
    <mergeCell ref="D91:F92"/>
    <mergeCell ref="G91:G92"/>
    <mergeCell ref="D81:F82"/>
    <mergeCell ref="G81:G82"/>
    <mergeCell ref="E83:F84"/>
    <mergeCell ref="G83:G84"/>
    <mergeCell ref="E85:F86"/>
    <mergeCell ref="G85:G86"/>
    <mergeCell ref="D99:F100"/>
    <mergeCell ref="G99:G100"/>
    <mergeCell ref="D101:F102"/>
    <mergeCell ref="G101:G102"/>
    <mergeCell ref="D103:F104"/>
    <mergeCell ref="G103:G104"/>
    <mergeCell ref="E93:F94"/>
    <mergeCell ref="G93:G94"/>
    <mergeCell ref="E95:F96"/>
    <mergeCell ref="G95:G96"/>
    <mergeCell ref="E97:F98"/>
    <mergeCell ref="G97:G98"/>
    <mergeCell ref="E111:F112"/>
    <mergeCell ref="G111:G112"/>
    <mergeCell ref="E113:F114"/>
    <mergeCell ref="G113:G114"/>
    <mergeCell ref="E115:F116"/>
    <mergeCell ref="G115:G116"/>
    <mergeCell ref="D105:F106"/>
    <mergeCell ref="G105:G106"/>
    <mergeCell ref="E107:F108"/>
    <mergeCell ref="G107:G108"/>
    <mergeCell ref="E109:F110"/>
    <mergeCell ref="G109:G110"/>
    <mergeCell ref="E123:F124"/>
    <mergeCell ref="G123:G124"/>
    <mergeCell ref="E125:F126"/>
    <mergeCell ref="G125:G126"/>
    <mergeCell ref="E127:F128"/>
    <mergeCell ref="G127:G128"/>
    <mergeCell ref="B117:F118"/>
    <mergeCell ref="G117:G118"/>
    <mergeCell ref="C119:F120"/>
    <mergeCell ref="G119:G120"/>
    <mergeCell ref="D121:F122"/>
    <mergeCell ref="G121:G122"/>
    <mergeCell ref="C137:F138"/>
    <mergeCell ref="G137:G138"/>
    <mergeCell ref="C139:F140"/>
    <mergeCell ref="G139:G140"/>
    <mergeCell ref="C141:F142"/>
    <mergeCell ref="G141:G142"/>
    <mergeCell ref="E129:F130"/>
    <mergeCell ref="G129:G130"/>
    <mergeCell ref="D131:F132"/>
    <mergeCell ref="G131:G132"/>
    <mergeCell ref="A135:F136"/>
    <mergeCell ref="G135:G136"/>
  </mergeCells>
  <conditionalFormatting sqref="I40:K40 I39:J39">
    <cfRule type="cellIs" dxfId="18" priority="21" operator="lessThan">
      <formula>0</formula>
    </cfRule>
  </conditionalFormatting>
  <conditionalFormatting sqref="I40:K40 I39:J39">
    <cfRule type="cellIs" dxfId="17" priority="20" stopIfTrue="1" operator="lessThan">
      <formula>0</formula>
    </cfRule>
  </conditionalFormatting>
  <conditionalFormatting sqref="A39">
    <cfRule type="cellIs" dxfId="16" priority="19" operator="lessThan">
      <formula>0</formula>
    </cfRule>
  </conditionalFormatting>
  <conditionalFormatting sqref="H39:H40">
    <cfRule type="cellIs" dxfId="15" priority="18" operator="lessThan">
      <formula>0</formula>
    </cfRule>
  </conditionalFormatting>
  <conditionalFormatting sqref="H39:H40">
    <cfRule type="cellIs" dxfId="14" priority="17" stopIfTrue="1" operator="lessThan">
      <formula>0</formula>
    </cfRule>
  </conditionalFormatting>
  <conditionalFormatting sqref="G39:G40">
    <cfRule type="cellIs" dxfId="13" priority="16" operator="lessThan">
      <formula>0</formula>
    </cfRule>
  </conditionalFormatting>
  <conditionalFormatting sqref="G39:G40">
    <cfRule type="cellIs" dxfId="12" priority="15" stopIfTrue="1" operator="lessThan">
      <formula>0</formula>
    </cfRule>
  </conditionalFormatting>
  <conditionalFormatting sqref="F148:G150 H150:I150">
    <cfRule type="cellIs" dxfId="11" priority="14" stopIfTrue="1" operator="lessThan">
      <formula>0</formula>
    </cfRule>
  </conditionalFormatting>
  <conditionalFormatting sqref="I145">
    <cfRule type="cellIs" dxfId="10" priority="13" stopIfTrue="1" operator="lessThan">
      <formula>0</formula>
    </cfRule>
  </conditionalFormatting>
  <conditionalFormatting sqref="H145:I145 H149">
    <cfRule type="cellIs" dxfId="9" priority="12" operator="lessThan">
      <formula>0</formula>
    </cfRule>
  </conditionalFormatting>
  <conditionalFormatting sqref="F145:F147">
    <cfRule type="cellIs" dxfId="8" priority="11" operator="lessThan">
      <formula>0</formula>
    </cfRule>
  </conditionalFormatting>
  <conditionalFormatting sqref="I149">
    <cfRule type="cellIs" dxfId="7" priority="10" operator="lessThan">
      <formula>0</formula>
    </cfRule>
  </conditionalFormatting>
  <conditionalFormatting sqref="H146 H148">
    <cfRule type="cellIs" dxfId="6" priority="9" operator="lessThan">
      <formula>0</formula>
    </cfRule>
  </conditionalFormatting>
  <conditionalFormatting sqref="H147">
    <cfRule type="cellIs" dxfId="5" priority="8" operator="lessThan">
      <formula>0</formula>
    </cfRule>
  </conditionalFormatting>
  <conditionalFormatting sqref="D81">
    <cfRule type="cellIs" dxfId="4" priority="7" operator="lessThan">
      <formula>0</formula>
    </cfRule>
  </conditionalFormatting>
  <conditionalFormatting sqref="G81">
    <cfRule type="cellIs" dxfId="3" priority="6" operator="lessThan">
      <formula>0</formula>
    </cfRule>
  </conditionalFormatting>
  <conditionalFormatting sqref="E83 E85">
    <cfRule type="cellIs" dxfId="2" priority="5" operator="lessThan">
      <formula>0</formula>
    </cfRule>
  </conditionalFormatting>
  <conditionalFormatting sqref="G83 G85">
    <cfRule type="cellIs" dxfId="1" priority="4" operator="lessThan">
      <formula>0</formula>
    </cfRule>
  </conditionalFormatting>
  <conditionalFormatting sqref="J2:J4">
    <cfRule type="cellIs" dxfId="0" priority="1" operator="lessThan">
      <formula>0</formula>
    </cfRule>
  </conditionalFormatting>
  <pageMargins left="0.74803149606299213" right="0.55118110236220474" top="0.59055118110236227" bottom="0.59055118110236227" header="0.51181102362204722" footer="0.51181102362204722"/>
  <pageSetup paperSize="9" scale="75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bg activitati</vt:lpstr>
    </vt:vector>
  </TitlesOfParts>
  <Company>Ministerul Justiției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Lenuta Eteu</dc:creator>
  <cp:lastModifiedBy>Lenuta Eteu</cp:lastModifiedBy>
  <dcterms:created xsi:type="dcterms:W3CDTF">2023-05-22T09:07:21Z</dcterms:created>
  <dcterms:modified xsi:type="dcterms:W3CDTF">2023-05-22T09:13:25Z</dcterms:modified>
</cp:coreProperties>
</file>