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600"/>
  </bookViews>
  <sheets>
    <sheet name="Cont exc Finante - venituri" sheetId="1" r:id="rId1"/>
  </sheets>
  <definedNames>
    <definedName name="_xlnm.Print_Area" localSheetId="0">'Cont exc Finante - venituri'!$A$1:$C$105</definedName>
    <definedName name="_xlnm.Print_Titles" localSheetId="0">'Cont exc Finante - venituri'!$7:$8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1" l="1"/>
  <c r="C60" i="1"/>
  <c r="C57" i="1"/>
  <c r="C30" i="1"/>
  <c r="C25" i="1"/>
  <c r="C18" i="1"/>
  <c r="C17" i="1" l="1"/>
  <c r="C59" i="1"/>
  <c r="C11" i="1"/>
  <c r="C29" i="1"/>
  <c r="C16" i="1" s="1"/>
  <c r="C55" i="1"/>
  <c r="C68" i="1"/>
  <c r="C94" i="1"/>
  <c r="C97" i="1"/>
  <c r="C101" i="1"/>
  <c r="C103" i="1"/>
  <c r="C91" i="1"/>
  <c r="C81" i="1"/>
  <c r="C54" i="1" l="1"/>
  <c r="C90" i="1"/>
  <c r="C100" i="1"/>
  <c r="C93" i="1"/>
  <c r="C67" i="1"/>
  <c r="C53" i="1" l="1"/>
  <c r="C66" i="1"/>
  <c r="C99" i="1"/>
  <c r="C96" i="1" l="1"/>
  <c r="C10" i="1"/>
  <c r="C9" i="1" l="1"/>
</calcChain>
</file>

<file path=xl/sharedStrings.xml><?xml version="1.0" encoding="utf-8"?>
<sst xmlns="http://schemas.openxmlformats.org/spreadsheetml/2006/main" count="196" uniqueCount="191">
  <si>
    <t xml:space="preserve"> CONTUL DE EXECUŢIE A BUGETULUI FONDULUI NATIONAL UNIC DE ASIGURĂRI SOCIALE DE SĂNĂTATE LA DATA DE 
31 DECEMBRIE  2020 - VENITURI</t>
  </si>
  <si>
    <t xml:space="preserve">mii lei </t>
  </si>
  <si>
    <t>Cod</t>
  </si>
  <si>
    <t>Denumire indicator</t>
  </si>
  <si>
    <t>Incasari realizate cumulat luna decembrie 2020</t>
  </si>
  <si>
    <t>00.01.05</t>
  </si>
  <si>
    <t>VENITURI -TOTAL</t>
  </si>
  <si>
    <t>00.02.05</t>
  </si>
  <si>
    <t xml:space="preserve">I. VENITURI CURENTE          </t>
  </si>
  <si>
    <t>12.05</t>
  </si>
  <si>
    <t>Alte impozite si taxe generale pe bunuri si servicii</t>
  </si>
  <si>
    <t>12.05.09</t>
  </si>
  <si>
    <t>Venituri din contributia datorata pentru medicamente finantate din Fondul national unic de asigurari sociale de sanatate si din bugetul Ministerului Sanatatii</t>
  </si>
  <si>
    <t>12.05.10</t>
  </si>
  <si>
    <t>Venituri din contributia datorata pentru medicamente finantate din Fondul national unic de asigurari sociale de sanatate pana la data de 30 septembrie 2011</t>
  </si>
  <si>
    <t>12.05.14</t>
  </si>
  <si>
    <t>Venituri din contributia datorata pentru contractele cost-volum/cost-volum-rezultat</t>
  </si>
  <si>
    <t>12.05.15</t>
  </si>
  <si>
    <t>Venituri din contributia datorata pentru volume de medicamente consumate care depasesc volumele stabilite prin contracte</t>
  </si>
  <si>
    <t>20. 00.05</t>
  </si>
  <si>
    <t xml:space="preserve">B. CONTRIBUTII DE ASIGURARI            </t>
  </si>
  <si>
    <t>20.05</t>
  </si>
  <si>
    <t>CONTRIBUTIILE ANGAJATORILOR  *</t>
  </si>
  <si>
    <t>20.05.03</t>
  </si>
  <si>
    <t>Contributii de asigurari sociale de sanatate datorate de angajatori</t>
  </si>
  <si>
    <t>20.05.03.01</t>
  </si>
  <si>
    <t>Contributii de la persoane juridice sau fizice care angajeaza personal salariat</t>
  </si>
  <si>
    <t>20.05.03.02</t>
  </si>
  <si>
    <t>Contributii pt. asigurari sociale de sanatate datorate de persoanele aflate in somaj</t>
  </si>
  <si>
    <t>20.05.03.03</t>
  </si>
  <si>
    <t>Veniuri incasate in urma valorificarii creantelor de catre  AVAS</t>
  </si>
  <si>
    <t>20.05.03.04</t>
  </si>
  <si>
    <t>Contributii  pentru concedii si indemnizatii de la persoane juridice sau fizice *)</t>
  </si>
  <si>
    <t>20.05.03.05</t>
  </si>
  <si>
    <t>Contributii pentru concedii sau indemnizatii  datorate de persoanele aflate in somaj *)</t>
  </si>
  <si>
    <t>20.05.03.06</t>
  </si>
  <si>
    <t xml:space="preserve">Contributia suportata de angajator pentru concedii si indemnizatii datoarata de persoanele aflate in incapacitate temporara de munca din cauza de accident de munca sau boala profesionala </t>
  </si>
  <si>
    <t>20.05.07</t>
  </si>
  <si>
    <t>Contributii pentru concedii si indemnizatii</t>
  </si>
  <si>
    <t>20.05.07.01</t>
  </si>
  <si>
    <t>Contributii pentru concedii si indemnizatii de la persoane juridice sau fizice</t>
  </si>
  <si>
    <t>20.05.07.02</t>
  </si>
  <si>
    <t>Contributii pentru concedii si indemnizatii datorate de persoanele aflate in somaj</t>
  </si>
  <si>
    <t>20.05.12</t>
  </si>
  <si>
    <t>Venituri din contributia asiguratorie pentru munca pentru concedii si indemnizatii</t>
  </si>
  <si>
    <t>21.05</t>
  </si>
  <si>
    <t>CONTRIBUTIILE ASIGURATILOR</t>
  </si>
  <si>
    <t>21.05.03</t>
  </si>
  <si>
    <t>Contributii de asigurari sociale de sanatate datorate de asigurati</t>
  </si>
  <si>
    <t>21.05.03.01</t>
  </si>
  <si>
    <t xml:space="preserve">Contributia datorata de persoane asigurate care au calitatea de angajat </t>
  </si>
  <si>
    <t>21.05.03.02</t>
  </si>
  <si>
    <t>Contributii de asigurari sociale de sanatate datorate pentru persoane care realizeaza venituri din activitati independente si alte activitati si persoanele care nu realizeaza venituri</t>
  </si>
  <si>
    <t>21.05.03.03</t>
  </si>
  <si>
    <t>Contributia pentru concedii si indemnizatii datorate de asigurati **)</t>
  </si>
  <si>
    <t>21.05.03.04</t>
  </si>
  <si>
    <t>Contributia datorata de pensionari</t>
  </si>
  <si>
    <t>21.05.03.05</t>
  </si>
  <si>
    <t>Contibutii de asigurari sociale de sanatate restituite</t>
  </si>
  <si>
    <t>21.05.05</t>
  </si>
  <si>
    <t>Contributii facultative ale asiguratilor</t>
  </si>
  <si>
    <t>21.05.09</t>
  </si>
  <si>
    <t>Contributii de asigurari sociale de sanatate de la persoane care realizeaza venituri de natura profesionala cu caracter ocazional</t>
  </si>
  <si>
    <t>21.05.16</t>
  </si>
  <si>
    <t>Contributia individuala de asigurari sociale de sanatate datorata de persoanele care realizeaza venituri din drepturi de proprietate intelectuala</t>
  </si>
  <si>
    <t>21.05.17</t>
  </si>
  <si>
    <t>Contributia individuala de asigurari sociale de sanatate datorata de persoanele care realizeaza venituri din activitati desfasurate in baza contractelor/conventiilor civile incheiate potrivit Codului civil, precum si a contractelor pe agent</t>
  </si>
  <si>
    <t>21.05.18</t>
  </si>
  <si>
    <t>Contributia individuala de asigurari sociale de sanatate datorata de persoanele care realizeaza venituri din activitatea de expertiza contabila si tehnica, judiciara si extrajudiciara</t>
  </si>
  <si>
    <t>21.05.19</t>
  </si>
  <si>
    <t>Contributia individuala de asigurari sociale de sanatate datorata de persoanele care realizeaza venitul obtinut dintr-o asociere cu o microintreprindere care nu genereza o persoana juridica</t>
  </si>
  <si>
    <t>21.05.20</t>
  </si>
  <si>
    <t>Contributia individuala de asigurari sociale de sanatate datorata de persoanele care realizeaza venituri , in regim de retinere la sursa a impozitului pe venit, din asocierile fara personalitate juridica</t>
  </si>
  <si>
    <t>21.05.21</t>
  </si>
  <si>
    <t>Contributia individuala de asigurari sociale de sanatate datorata de persoanele care realizeaza venituri , in regim de retinere la sursa a impozitului pe venit, din activitati agricole</t>
  </si>
  <si>
    <t>21.05.22</t>
  </si>
  <si>
    <t>Contributia individuala de asigurari sociale de sanatate datorata de persoanele care realizeaza venituri din arendarea bunurilor agricole</t>
  </si>
  <si>
    <t>21.05.23</t>
  </si>
  <si>
    <t>Contributia individuala de asigurari sociale de sanatate datorata de persoanele care realizeaza venituri din cedarea folosintei bunurilor</t>
  </si>
  <si>
    <t>21.05.24</t>
  </si>
  <si>
    <t>Regularizari</t>
  </si>
  <si>
    <t>21.05.25</t>
  </si>
  <si>
    <t>Contributii pentru concedii si indemnizatii datorate de asigurati</t>
  </si>
  <si>
    <t>21.05.26</t>
  </si>
  <si>
    <t>Contributia individuala de asigurari sociale de sanatate datorata de persoanele care realizeaza venituri obtinute dintr-o asociere cu o persoana juridica</t>
  </si>
  <si>
    <t>21.05.27</t>
  </si>
  <si>
    <t>Diferente aferente contributiei de asigurari sociale de sanatate</t>
  </si>
  <si>
    <t>21.05.29</t>
  </si>
  <si>
    <t>Contributia de asigurari sociale de sanatate datorata de persoane fizice care realizeaza venituri in baza contractelor de activ.sportiva</t>
  </si>
  <si>
    <t>21.05.49</t>
  </si>
  <si>
    <t>Contributii de asigurari sociale de sanatate aferente declaratiei unice</t>
  </si>
  <si>
    <t>21.05.50</t>
  </si>
  <si>
    <t>Alte contributii pentru asigurari sociale datorate de asigurati</t>
  </si>
  <si>
    <t>29.00.05</t>
  </si>
  <si>
    <t xml:space="preserve">C.VENITURI NEFISCALE         </t>
  </si>
  <si>
    <t>30. 00.05</t>
  </si>
  <si>
    <t xml:space="preserve">C1.VENITURI DIN PROPRIETATE       </t>
  </si>
  <si>
    <t>30.05</t>
  </si>
  <si>
    <t xml:space="preserve">VENITURI DIN PROPRIETATE       </t>
  </si>
  <si>
    <t>30.05.50</t>
  </si>
  <si>
    <t>Alte venituri din proprietate</t>
  </si>
  <si>
    <t>31.05</t>
  </si>
  <si>
    <t>Venituri din dobanzi</t>
  </si>
  <si>
    <t>31.05.03</t>
  </si>
  <si>
    <t>Alte venituri din dobanzi</t>
  </si>
  <si>
    <t>33.00.05</t>
  </si>
  <si>
    <t>C2 VANZARI DE BUNURI SI SERVICII</t>
  </si>
  <si>
    <t>36.05</t>
  </si>
  <si>
    <t>DIVERSE VENITURI</t>
  </si>
  <si>
    <t>36.24</t>
  </si>
  <si>
    <t>Venituri din compensarea creantelor din despagubiri</t>
  </si>
  <si>
    <t>36.32.01</t>
  </si>
  <si>
    <t>Sume provenite din finantarea bugetara a anilor precedenti</t>
  </si>
  <si>
    <t>36.05.50</t>
  </si>
  <si>
    <t xml:space="preserve">Alte venituri </t>
  </si>
  <si>
    <t>37.05</t>
  </si>
  <si>
    <t>TRANSFERURI VOLUNTARE, ALTELE DECAT SUBVENTIILE</t>
  </si>
  <si>
    <t>37.05.01</t>
  </si>
  <si>
    <t>Donatii si sponsorizari</t>
  </si>
  <si>
    <t>41.00.05</t>
  </si>
  <si>
    <t>IV. SUBVENTII</t>
  </si>
  <si>
    <t>42. 00</t>
  </si>
  <si>
    <t>SUBVENTII DE LA ALTE NIVELE ALE ADMINISTRATIEI PUBLICE</t>
  </si>
  <si>
    <t>42.05</t>
  </si>
  <si>
    <t>SUBVENTII DE LA BUGETUL DE STAT</t>
  </si>
  <si>
    <t>42.05.22</t>
  </si>
  <si>
    <t>Contributii de asigurari de sanatate pentru persoane care satisfac serviciul militar in termen</t>
  </si>
  <si>
    <t>42.05.23</t>
  </si>
  <si>
    <t xml:space="preserve"> Contributii de asigurari de sanatate pentru persoane care executa o pedeapsa  privativa de libertate sau arest preventiv</t>
  </si>
  <si>
    <t>42.05.26</t>
  </si>
  <si>
    <t>Subventii primite de bugetul fondului national unic de asigurari sociale de sanatate pentru echilibrare</t>
  </si>
  <si>
    <t>42.05.27</t>
  </si>
  <si>
    <t xml:space="preserve"> Contributii de asigurari de sanatate pentru persoanele aflate in concediu pentru cresterea copilului</t>
  </si>
  <si>
    <t>42.05.30</t>
  </si>
  <si>
    <t>Contributii de asigurari de sanatate pentru pensionari</t>
  </si>
  <si>
    <t>42.05.47</t>
  </si>
  <si>
    <t>Contributii de asigurari de sanatate pentru persoanele beneficiare de ajutor social</t>
  </si>
  <si>
    <t>42.05.48</t>
  </si>
  <si>
    <t>Contributii de asigurari de sanatate pentru cetateni straini aflati in centrele de cazare</t>
  </si>
  <si>
    <t>42.05.49</t>
  </si>
  <si>
    <t>Contributii de asigurari de sanatate pentru personalul monahal al cultelor recunoscute</t>
  </si>
  <si>
    <t>42.05.50</t>
  </si>
  <si>
    <t>Contributii de asigurari de sanatate pentru persoanele care se afla in executarea masurilor prev. la art.105,113 si 114 din Codul penal, precum si pt. persoane care se afla in perioada de amanare sau interupere a executarii pedepsei private de libertate</t>
  </si>
  <si>
    <t>42.05.53</t>
  </si>
  <si>
    <t xml:space="preserve">Sume alocate din bugetul de stat, altele decat cele de echilibrare, prin bugetul Ministerului Sanatatii </t>
  </si>
  <si>
    <t>42.05.72</t>
  </si>
  <si>
    <t xml:space="preserve"> Contributii individuale de asigurari de sanatate aferente indemnizatiei lunare acordate pe perioada concediului de acomodare in vederea adoptiei </t>
  </si>
  <si>
    <t>42.05.74</t>
  </si>
  <si>
    <t>Sume alocate bugetului Fondului national unic de asigurari sociale de sanatate, pentru acoperirea deficitului rezultat din aplicarea prvederilor legale referitoare la concediile si indemnizatiile de asigurari sociale de sanatate</t>
  </si>
  <si>
    <t>43.05</t>
  </si>
  <si>
    <t>SUBVENTII DE LA ALTE ADMINISTRATII</t>
  </si>
  <si>
    <t>43.05.02</t>
  </si>
  <si>
    <t>Contributii de asigurari de sanatate pentru persoane care executa o pedeapsa  privativa de libertate sau arest preventiv</t>
  </si>
  <si>
    <t>43.05.03</t>
  </si>
  <si>
    <t>43.05.05</t>
  </si>
  <si>
    <t xml:space="preserve">Contributii de asigurari de sanatate pentru persoane care se afla in concediu medical sau in concedii medicale pentru ingrijirea copilului bolnav in varsta de pana la 7 ani   </t>
  </si>
  <si>
    <t>43.05.06</t>
  </si>
  <si>
    <t>Contributii de asigurari de sanatate pentru persoane care se afla in concediu medical din cauza de accidente de munca si boli profesionale</t>
  </si>
  <si>
    <t>43.05.11</t>
  </si>
  <si>
    <t>43.05.12</t>
  </si>
  <si>
    <t>Sume alocate din veniturile proprii ale Ministerului Sanatatii Publice</t>
  </si>
  <si>
    <t>43.05.13</t>
  </si>
  <si>
    <t>Contributii din bugetul asigurarilor sociale de stat, din sumele alocate sistemului de asigurari pentru accidente de munca si boli profesionale, pentru concedii si indemnizatii datorate persoanelor aflate in incapacitate temporara de munca din cauza accidentelor de munca sau bolilor profesionale</t>
  </si>
  <si>
    <t>43.05.18</t>
  </si>
  <si>
    <t>Contributii de asigurari de sanatate pentru cetatenii romani victime ale traficului de persoane pentru o perioada de cel mult 12 luni</t>
  </si>
  <si>
    <t>45.05</t>
  </si>
  <si>
    <t>SUME PRIMITE DE LA UE/ALTI DONATORI IN CONTUL PLATILOR EFECTUATE SI PREFINANTARI AFERENTE CADRULUI FINANCIAR 2014-2020</t>
  </si>
  <si>
    <t>45.05.02</t>
  </si>
  <si>
    <t>Fondul Social European (FSE)</t>
  </si>
  <si>
    <t>45.05.02.02</t>
  </si>
  <si>
    <t>Sume primite in contul platilor efectuate in anii anteriori</t>
  </si>
  <si>
    <t>48.05</t>
  </si>
  <si>
    <t>48.05.02</t>
  </si>
  <si>
    <t>48.05.02.01</t>
  </si>
  <si>
    <t>Sume primite in contul platilor efectuate in anul curent</t>
  </si>
  <si>
    <t>08</t>
  </si>
  <si>
    <t>FONDURI EXTERNE NERAMBURSABILE
TOTAL VENITURI</t>
  </si>
  <si>
    <t>48.08</t>
  </si>
  <si>
    <t>48.08.15</t>
  </si>
  <si>
    <t>Alte programe comunitare finantate in perioada 2014-2020 (APC)</t>
  </si>
  <si>
    <t xml:space="preserve">III.  OPERATIUNI FINANCIARE </t>
  </si>
  <si>
    <t>40.08</t>
  </si>
  <si>
    <t>Incasari din rambursarea imprumuturilor acordate</t>
  </si>
  <si>
    <t>40.08.15</t>
  </si>
  <si>
    <t>Sume utilizate din excedentul anului precedent pentru efectuarea de cheltuieli</t>
  </si>
  <si>
    <t>40.08.15.03</t>
  </si>
  <si>
    <t>Sume utilizate de alte instituţii din excedentul anului precedent</t>
  </si>
  <si>
    <t>47.05</t>
  </si>
  <si>
    <t>SUME ÎN CURS DE DISTRIBUIRE</t>
  </si>
  <si>
    <t>47.05.00</t>
  </si>
  <si>
    <t>Venituri ale bugetului Fondului Național unic de asigurări sociale de sănătate, încasate în contul unic, în curs de distribuire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</si>
</sst>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2" x14ac:knownFonts="1">
    <font>
      <sz val="10"/>
      <name val="Arial"/>
      <charset val="238"/>
    </font>
    <font>
      <b/>
      <sz val="15"/>
      <name val="Palatino Linotype"/>
      <family val="1"/>
      <charset val="238"/>
    </font>
    <font>
      <sz val="11"/>
      <name val="Palatino Linotype"/>
      <family val="1"/>
      <charset val="238"/>
    </font>
    <font>
      <b/>
      <sz val="14"/>
      <name val="Palatino Linotype"/>
      <family val="1"/>
      <charset val="238"/>
    </font>
    <font>
      <b/>
      <i/>
      <sz val="11"/>
      <name val="Palatino Linotype"/>
      <family val="1"/>
      <charset val="238"/>
    </font>
    <font>
      <b/>
      <sz val="11"/>
      <name val="Palatino Linotype"/>
      <family val="1"/>
      <charset val="238"/>
    </font>
    <font>
      <b/>
      <sz val="12"/>
      <name val="Palatino Linotype"/>
      <family val="1"/>
      <charset val="238"/>
    </font>
    <font>
      <b/>
      <sz val="13"/>
      <name val="Palatino Linotype"/>
      <family val="1"/>
      <charset val="238"/>
    </font>
    <font>
      <sz val="13"/>
      <name val="Palatino Linotype"/>
      <family val="1"/>
      <charset val="238"/>
    </font>
    <font>
      <sz val="13"/>
      <color indexed="8"/>
      <name val="Palatino Linotype"/>
      <family val="1"/>
      <charset val="238"/>
    </font>
    <font>
      <sz val="11"/>
      <color indexed="8"/>
      <name val="Palatino Linotype"/>
      <family val="1"/>
      <charset val="238"/>
    </font>
    <font>
      <sz val="10"/>
      <name val="Arial"/>
      <family val="2"/>
      <charset val="238"/>
    </font>
  </fonts>
  <fills count="2">
    <fill>
      <patternFill patternType="none"/>
    </fill>
    <fill>
      <patternFill patternType="gray125"/>
    </fill>
  </fills>
  <borders count="2">
    <border>
      <left/>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1" fillId="0" borderId="0"/>
  </cellStyleXfs>
  <cellXfs count="65">
    <xf numFmtId="0" fontId="0" fillId="0" borderId="0" xfId="0"/>
    <xf numFmtId="3" fontId="2" fillId="0" borderId="0" xfId="0" applyNumberFormat="1" applyFont="1"/>
    <xf numFmtId="3" fontId="2" fillId="0" borderId="0" xfId="0" applyNumberFormat="1" applyFont="1" applyFill="1"/>
    <xf numFmtId="0" fontId="2" fillId="0" borderId="0" xfId="0" applyFont="1" applyBorder="1"/>
    <xf numFmtId="4" fontId="2" fillId="0" borderId="0" xfId="0" applyNumberFormat="1" applyFont="1" applyBorder="1"/>
    <xf numFmtId="0" fontId="2" fillId="0" borderId="0" xfId="0" applyFont="1"/>
    <xf numFmtId="0" fontId="1" fillId="0" borderId="0" xfId="0" applyFont="1" applyFill="1" applyAlignment="1">
      <alignment horizontal="center" wrapText="1"/>
    </xf>
    <xf numFmtId="3" fontId="2" fillId="0" borderId="0" xfId="0" applyNumberFormat="1" applyFont="1" applyBorder="1"/>
    <xf numFmtId="0" fontId="2" fillId="0" borderId="0" xfId="0" applyFont="1" applyFill="1" applyAlignment="1">
      <alignment wrapText="1"/>
    </xf>
    <xf numFmtId="0" fontId="4" fillId="0" borderId="0" xfId="0" applyFont="1" applyAlignment="1">
      <alignment horizontal="left"/>
    </xf>
    <xf numFmtId="4" fontId="4" fillId="0" borderId="0" xfId="0" applyNumberFormat="1" applyFont="1" applyAlignment="1">
      <alignment horizontal="center"/>
    </xf>
    <xf numFmtId="4" fontId="2" fillId="0" borderId="0" xfId="0" applyNumberFormat="1" applyFont="1" applyFill="1" applyBorder="1"/>
    <xf numFmtId="0" fontId="2" fillId="0" borderId="0" xfId="0" applyFont="1" applyFill="1" applyBorder="1"/>
    <xf numFmtId="0" fontId="5" fillId="0" borderId="0" xfId="0" applyFont="1" applyFill="1" applyAlignment="1">
      <alignment vertical="center" wrapText="1"/>
    </xf>
    <xf numFmtId="0" fontId="5" fillId="0" borderId="0" xfId="0" applyFont="1" applyBorder="1" applyAlignment="1">
      <alignment horizontal="left"/>
    </xf>
    <xf numFmtId="0" fontId="4" fillId="0" borderId="0" xfId="0" applyFont="1" applyBorder="1"/>
    <xf numFmtId="0" fontId="4" fillId="0" borderId="0" xfId="0" applyFont="1" applyFill="1" applyAlignment="1">
      <alignment horizontal="right" vertical="top" wrapText="1"/>
    </xf>
    <xf numFmtId="4" fontId="5" fillId="0"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3" fontId="6" fillId="0" borderId="1" xfId="0" applyNumberFormat="1" applyFont="1" applyFill="1" applyBorder="1" applyAlignment="1">
      <alignment horizontal="center" vertical="center" wrapText="1"/>
    </xf>
    <xf numFmtId="4" fontId="5" fillId="0" borderId="0" xfId="0" applyNumberFormat="1" applyFont="1" applyBorder="1" applyAlignment="1">
      <alignment horizontal="center" vertical="center" wrapText="1"/>
    </xf>
    <xf numFmtId="3" fontId="5" fillId="0" borderId="1" xfId="0" applyNumberFormat="1" applyFont="1" applyFill="1" applyBorder="1" applyAlignment="1">
      <alignment horizontal="center"/>
    </xf>
    <xf numFmtId="3" fontId="6" fillId="0" borderId="1" xfId="0" applyNumberFormat="1" applyFont="1" applyBorder="1" applyAlignment="1">
      <alignment horizontal="center" wrapText="1"/>
    </xf>
    <xf numFmtId="3" fontId="6" fillId="0" borderId="1" xfId="0" applyNumberFormat="1" applyFont="1" applyFill="1" applyBorder="1" applyAlignment="1">
      <alignment horizontal="center"/>
    </xf>
    <xf numFmtId="3" fontId="5" fillId="0" borderId="0" xfId="0" applyNumberFormat="1" applyFont="1" applyBorder="1" applyAlignment="1">
      <alignment horizontal="center"/>
    </xf>
    <xf numFmtId="49" fontId="5" fillId="0" borderId="1" xfId="0" applyNumberFormat="1" applyFont="1" applyFill="1" applyBorder="1" applyAlignment="1">
      <alignment horizontal="left"/>
    </xf>
    <xf numFmtId="4" fontId="7" fillId="0" borderId="1" xfId="0" applyNumberFormat="1" applyFont="1" applyBorder="1" applyAlignment="1">
      <alignment wrapText="1"/>
    </xf>
    <xf numFmtId="3" fontId="7" fillId="0" borderId="1" xfId="0" applyNumberFormat="1" applyFont="1" applyBorder="1"/>
    <xf numFmtId="4" fontId="5" fillId="0" borderId="0" xfId="0" applyNumberFormat="1" applyFont="1" applyBorder="1"/>
    <xf numFmtId="4" fontId="7" fillId="0" borderId="1" xfId="0" applyNumberFormat="1" applyFont="1" applyFill="1" applyBorder="1" applyAlignment="1">
      <alignment wrapText="1"/>
    </xf>
    <xf numFmtId="4" fontId="8" fillId="0" borderId="1" xfId="0" applyNumberFormat="1" applyFont="1" applyFill="1" applyBorder="1" applyAlignment="1">
      <alignment wrapText="1"/>
    </xf>
    <xf numFmtId="49" fontId="2" fillId="0" borderId="1" xfId="0" applyNumberFormat="1" applyFont="1" applyFill="1" applyBorder="1" applyAlignment="1">
      <alignment horizontal="left"/>
    </xf>
    <xf numFmtId="4" fontId="8" fillId="0" borderId="1" xfId="0" applyNumberFormat="1" applyFont="1" applyBorder="1" applyAlignment="1">
      <alignment wrapText="1"/>
    </xf>
    <xf numFmtId="4" fontId="5" fillId="0" borderId="0" xfId="0" applyNumberFormat="1" applyFont="1" applyFill="1" applyBorder="1"/>
    <xf numFmtId="0" fontId="2" fillId="0" borderId="0" xfId="0" applyFont="1" applyFill="1"/>
    <xf numFmtId="3" fontId="7" fillId="0" borderId="1" xfId="0" applyNumberFormat="1" applyFont="1" applyFill="1" applyBorder="1"/>
    <xf numFmtId="0" fontId="8" fillId="0" borderId="1" xfId="0" applyFont="1" applyFill="1" applyBorder="1" applyAlignment="1">
      <alignment wrapText="1"/>
    </xf>
    <xf numFmtId="0" fontId="5" fillId="0" borderId="0" xfId="0" applyFont="1" applyFill="1" applyBorder="1"/>
    <xf numFmtId="0" fontId="5" fillId="0" borderId="0" xfId="0" applyFont="1" applyFill="1"/>
    <xf numFmtId="4" fontId="9" fillId="0" borderId="1" xfId="0" applyNumberFormat="1" applyFont="1" applyFill="1" applyBorder="1" applyAlignment="1">
      <alignment wrapText="1"/>
    </xf>
    <xf numFmtId="4" fontId="9" fillId="0" borderId="1" xfId="0" applyNumberFormat="1" applyFont="1" applyBorder="1" applyAlignment="1">
      <alignment wrapText="1"/>
    </xf>
    <xf numFmtId="49" fontId="2" fillId="0" borderId="1" xfId="0" applyNumberFormat="1" applyFont="1" applyFill="1" applyBorder="1" applyAlignment="1" applyProtection="1">
      <alignment horizontal="left" vertical="center"/>
    </xf>
    <xf numFmtId="4" fontId="9" fillId="0" borderId="1" xfId="0" applyNumberFormat="1" applyFont="1" applyFill="1" applyBorder="1" applyAlignment="1" applyProtection="1">
      <alignment horizontal="left" wrapText="1"/>
    </xf>
    <xf numFmtId="4" fontId="7" fillId="0" borderId="1" xfId="0" applyNumberFormat="1" applyFont="1" applyBorder="1" applyAlignment="1">
      <alignment vertical="center" wrapText="1"/>
    </xf>
    <xf numFmtId="4" fontId="2" fillId="0" borderId="1" xfId="0" applyNumberFormat="1" applyFont="1" applyFill="1" applyBorder="1" applyAlignment="1">
      <alignment horizontal="left"/>
    </xf>
    <xf numFmtId="4" fontId="8" fillId="0" borderId="1" xfId="0" applyNumberFormat="1" applyFont="1" applyFill="1" applyBorder="1" applyAlignment="1" applyProtection="1">
      <alignment horizontal="left" wrapText="1"/>
    </xf>
    <xf numFmtId="0" fontId="2" fillId="0" borderId="1" xfId="0" applyFont="1" applyFill="1" applyBorder="1" applyAlignment="1">
      <alignment wrapText="1"/>
    </xf>
    <xf numFmtId="164" fontId="8" fillId="0" borderId="1" xfId="0" applyNumberFormat="1" applyFont="1" applyFill="1" applyBorder="1" applyAlignment="1" applyProtection="1">
      <alignment vertical="center" wrapText="1"/>
    </xf>
    <xf numFmtId="164" fontId="8" fillId="0" borderId="1" xfId="1" applyNumberFormat="1" applyFont="1" applyFill="1" applyBorder="1" applyAlignment="1" applyProtection="1">
      <alignment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2" fillId="0" borderId="1" xfId="0" applyNumberFormat="1" applyFont="1" applyFill="1" applyBorder="1" applyAlignment="1">
      <alignment wrapText="1"/>
    </xf>
    <xf numFmtId="0" fontId="5" fillId="0" borderId="0" xfId="0" applyFont="1" applyFill="1" applyAlignment="1">
      <alignment horizontal="center"/>
    </xf>
    <xf numFmtId="0" fontId="5" fillId="0" borderId="0" xfId="0" applyFont="1" applyFill="1" applyBorder="1" applyAlignment="1">
      <alignment horizontal="center"/>
    </xf>
    <xf numFmtId="0" fontId="7" fillId="0" borderId="0" xfId="0" applyFont="1" applyFill="1" applyBorder="1" applyAlignment="1">
      <alignment horizontal="center"/>
    </xf>
    <xf numFmtId="3" fontId="5" fillId="0" borderId="0" xfId="0" applyNumberFormat="1" applyFont="1" applyFill="1" applyBorder="1" applyAlignment="1">
      <alignment horizontal="center"/>
    </xf>
    <xf numFmtId="4" fontId="10" fillId="0" borderId="0" xfId="0" applyNumberFormat="1" applyFont="1" applyFill="1" applyBorder="1"/>
    <xf numFmtId="0" fontId="10" fillId="0" borderId="0" xfId="0" applyFont="1" applyFill="1" applyBorder="1"/>
    <xf numFmtId="0" fontId="10" fillId="0" borderId="0" xfId="0" applyFont="1" applyFill="1"/>
    <xf numFmtId="0" fontId="5" fillId="0" borderId="0" xfId="0" applyFont="1" applyFill="1" applyBorder="1" applyAlignment="1">
      <alignment horizontal="center" wrapText="1"/>
    </xf>
    <xf numFmtId="0" fontId="5" fillId="0" borderId="0" xfId="0" applyFont="1" applyFill="1" applyBorder="1" applyAlignment="1">
      <alignment horizontal="center" wrapText="1"/>
    </xf>
    <xf numFmtId="0" fontId="1" fillId="0" borderId="0" xfId="0" applyFont="1" applyFill="1" applyAlignment="1">
      <alignment horizontal="center" wrapText="1"/>
    </xf>
    <xf numFmtId="0" fontId="3" fillId="0" borderId="0" xfId="0" applyFont="1" applyFill="1" applyAlignment="1">
      <alignment horizontal="center" vertical="center" wrapText="1"/>
    </xf>
    <xf numFmtId="0" fontId="5" fillId="0" borderId="0" xfId="0" applyFont="1" applyBorder="1" applyAlignment="1">
      <alignment horizontal="center" wrapText="1"/>
    </xf>
    <xf numFmtId="0" fontId="5" fillId="0" borderId="0" xfId="0" applyFont="1" applyBorder="1" applyAlignment="1">
      <alignment horizontal="center"/>
    </xf>
  </cellXfs>
  <cellStyles count="2">
    <cellStyle name="Normal" xfId="0" builtinId="0"/>
    <cellStyle name="Normal_BUGET RECTIFICARE OUG 89 VIRARI FINAL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IT150"/>
  <sheetViews>
    <sheetView tabSelected="1" view="pageBreakPreview" zoomScale="75" zoomScaleNormal="85" zoomScaleSheetLayoutView="75" workbookViewId="0">
      <pane xSplit="2" ySplit="8" topLeftCell="C9" activePane="bottomRight" state="frozen"/>
      <selection activeCell="F7" sqref="F7:G78"/>
      <selection pane="topRight" activeCell="F7" sqref="F7:G78"/>
      <selection pane="bottomLeft" activeCell="F7" sqref="F7:G78"/>
      <selection pane="bottomRight" activeCell="K12" sqref="K12"/>
    </sheetView>
  </sheetViews>
  <sheetFormatPr defaultRowHeight="16.5" x14ac:dyDescent="0.3"/>
  <cols>
    <col min="1" max="1" width="12.5703125" style="8" bestFit="1" customWidth="1"/>
    <col min="2" max="2" width="120.7109375" style="5" bestFit="1" customWidth="1"/>
    <col min="3" max="3" width="19.5703125" style="34" customWidth="1"/>
    <col min="4" max="4" width="10.140625" style="3" customWidth="1"/>
    <col min="5" max="5" width="10.5703125" style="3" customWidth="1"/>
    <col min="6" max="6" width="10.7109375" style="3" customWidth="1"/>
    <col min="7" max="7" width="9.28515625" style="3" customWidth="1"/>
    <col min="8" max="8" width="10.28515625" style="3" customWidth="1"/>
    <col min="9" max="9" width="9.85546875" style="3" customWidth="1"/>
    <col min="10" max="10" width="10.7109375" style="3" customWidth="1"/>
    <col min="11" max="11" width="10" style="3" customWidth="1"/>
    <col min="12" max="12" width="10.28515625" style="3" customWidth="1"/>
    <col min="13" max="13" width="9.5703125" style="3" customWidth="1"/>
    <col min="14" max="14" width="10.7109375" style="3" customWidth="1"/>
    <col min="15" max="15" width="10.140625" style="3" bestFit="1" customWidth="1"/>
    <col min="16" max="16" width="10.5703125" style="3" customWidth="1"/>
    <col min="17" max="17" width="10" style="3" customWidth="1"/>
    <col min="18" max="18" width="10.85546875" style="3" customWidth="1"/>
    <col min="19" max="19" width="10.140625" style="3" customWidth="1"/>
    <col min="20" max="20" width="9.7109375" style="3" customWidth="1"/>
    <col min="21" max="21" width="10.85546875" style="3" customWidth="1"/>
    <col min="22" max="22" width="11.140625" style="3" customWidth="1"/>
    <col min="23" max="23" width="9.140625" style="3"/>
    <col min="24" max="24" width="10.5703125" style="3" customWidth="1"/>
    <col min="25" max="25" width="9.85546875" style="3" customWidth="1"/>
    <col min="26" max="26" width="10.85546875" style="3" customWidth="1"/>
    <col min="27" max="27" width="10.28515625" style="3" customWidth="1"/>
    <col min="28" max="28" width="8.5703125" style="3" customWidth="1"/>
    <col min="29" max="29" width="10.42578125" style="3" customWidth="1"/>
    <col min="30" max="31" width="9.85546875" style="3" customWidth="1"/>
    <col min="32" max="32" width="9.28515625" style="3" customWidth="1"/>
    <col min="33" max="33" width="9" style="3" customWidth="1"/>
    <col min="34" max="34" width="10.42578125" style="3" customWidth="1"/>
    <col min="35" max="35" width="11.28515625" style="3" customWidth="1"/>
    <col min="36" max="36" width="9.85546875" style="3" customWidth="1"/>
    <col min="37" max="37" width="10.42578125" style="3" customWidth="1"/>
    <col min="38" max="38" width="9.7109375" style="3" customWidth="1"/>
    <col min="39" max="39" width="11.140625" style="3" customWidth="1"/>
    <col min="40" max="40" width="10.42578125" style="3" customWidth="1"/>
    <col min="41" max="41" width="10" style="3" customWidth="1"/>
    <col min="42" max="42" width="10.140625" style="3" customWidth="1"/>
    <col min="43" max="43" width="10.7109375" style="3" customWidth="1"/>
    <col min="44" max="44" width="11.140625" style="3" customWidth="1"/>
    <col min="45" max="45" width="9.5703125" style="3" customWidth="1"/>
    <col min="46" max="46" width="11.28515625" style="3" customWidth="1"/>
    <col min="47" max="47" width="11" style="3" customWidth="1"/>
    <col min="48" max="48" width="9.85546875" style="3" customWidth="1"/>
    <col min="49" max="49" width="10.7109375" style="3" customWidth="1"/>
    <col min="50" max="50" width="10.28515625" style="3" customWidth="1"/>
    <col min="51" max="51" width="10.5703125" style="3" customWidth="1"/>
    <col min="52" max="52" width="9.5703125" style="3" customWidth="1"/>
    <col min="53" max="53" width="8.42578125" style="3" customWidth="1"/>
    <col min="54" max="54" width="10.7109375" style="3" customWidth="1"/>
    <col min="55" max="55" width="10.140625" style="3" customWidth="1"/>
    <col min="56" max="56" width="10.7109375" style="3" customWidth="1"/>
    <col min="57" max="57" width="9.85546875" style="3" customWidth="1"/>
    <col min="58" max="58" width="9.7109375" style="3" customWidth="1"/>
    <col min="59" max="59" width="10" style="3" customWidth="1"/>
    <col min="60" max="60" width="11.42578125" style="3" customWidth="1"/>
    <col min="61" max="61" width="10" style="3" customWidth="1"/>
    <col min="62" max="62" width="9.7109375" style="3" customWidth="1"/>
    <col min="63" max="63" width="10" style="3" customWidth="1"/>
    <col min="64" max="64" width="10.7109375" style="3" customWidth="1"/>
    <col min="65" max="65" width="9.28515625" style="3" customWidth="1"/>
    <col min="66" max="66" width="10.7109375" style="3" customWidth="1"/>
    <col min="67" max="67" width="10.140625" style="3" customWidth="1"/>
    <col min="68" max="68" width="10.85546875" style="3" customWidth="1"/>
    <col min="69" max="69" width="11.140625" style="3" customWidth="1"/>
    <col min="70" max="72" width="10.28515625" style="3" customWidth="1"/>
    <col min="73" max="73" width="9.5703125" style="3" customWidth="1"/>
    <col min="74" max="74" width="10.28515625" style="3" customWidth="1"/>
    <col min="75" max="75" width="9.5703125" style="3" customWidth="1"/>
    <col min="76" max="76" width="10.140625" style="3" customWidth="1"/>
    <col min="77" max="77" width="8.85546875" style="3" customWidth="1"/>
    <col min="78" max="78" width="9.42578125" style="3" customWidth="1"/>
    <col min="79" max="79" width="10.28515625" style="3" customWidth="1"/>
    <col min="80" max="80" width="9.85546875" style="3" customWidth="1"/>
    <col min="81" max="81" width="9.5703125" style="3" customWidth="1"/>
    <col min="82" max="82" width="9" style="3" customWidth="1"/>
    <col min="83" max="83" width="9.7109375" style="3" customWidth="1"/>
    <col min="84" max="85" width="10.42578125" style="3" customWidth="1"/>
    <col min="86" max="86" width="10.140625" style="3" customWidth="1"/>
    <col min="87" max="87" width="10.28515625" style="3" customWidth="1"/>
    <col min="88" max="88" width="11.5703125" style="3" customWidth="1"/>
    <col min="89" max="90" width="11.140625" style="3" customWidth="1"/>
    <col min="91" max="91" width="9.85546875" style="3" customWidth="1"/>
    <col min="92" max="92" width="8.5703125" style="3" customWidth="1"/>
    <col min="93" max="93" width="10.28515625" style="3" customWidth="1"/>
    <col min="94" max="94" width="10" style="3" customWidth="1"/>
    <col min="95" max="95" width="9.85546875" style="3" customWidth="1"/>
    <col min="96" max="96" width="10.140625" style="3" customWidth="1"/>
    <col min="97" max="97" width="11.7109375" style="3" customWidth="1"/>
    <col min="98" max="98" width="8.140625" style="3" customWidth="1"/>
    <col min="99" max="99" width="8.5703125" style="3" customWidth="1"/>
    <col min="100" max="100" width="10.140625" style="3" customWidth="1"/>
    <col min="101" max="101" width="11.7109375" style="3" customWidth="1"/>
    <col min="102" max="102" width="9.5703125" style="3" customWidth="1"/>
    <col min="103" max="103" width="9.42578125" style="3" customWidth="1"/>
    <col min="104" max="104" width="12.28515625" style="3" customWidth="1"/>
    <col min="105" max="105" width="11.42578125" style="3" customWidth="1"/>
    <col min="106" max="106" width="11.5703125" style="3" customWidth="1"/>
    <col min="107" max="107" width="11.42578125" style="3" customWidth="1"/>
    <col min="108" max="108" width="14.28515625" style="3" customWidth="1"/>
    <col min="109" max="109" width="10.5703125" style="3" customWidth="1"/>
    <col min="110" max="110" width="11.7109375" style="3" bestFit="1" customWidth="1"/>
    <col min="111" max="111" width="11" style="3" customWidth="1"/>
    <col min="112" max="112" width="12" style="3" customWidth="1"/>
    <col min="113" max="113" width="10.85546875" style="3" customWidth="1"/>
    <col min="114" max="114" width="11.5703125" style="3" customWidth="1"/>
    <col min="115" max="115" width="9.85546875" style="3" customWidth="1"/>
    <col min="116" max="116" width="10.5703125" style="3" customWidth="1"/>
    <col min="117" max="118" width="9.140625" style="3"/>
    <col min="119" max="119" width="10.5703125" style="3" customWidth="1"/>
    <col min="120" max="120" width="9.85546875" style="3" customWidth="1"/>
    <col min="121" max="121" width="10.140625" style="3" customWidth="1"/>
    <col min="122" max="123" width="9.140625" style="3"/>
    <col min="124" max="124" width="10.5703125" style="3" customWidth="1"/>
    <col min="125" max="125" width="10" style="3" customWidth="1"/>
    <col min="126" max="126" width="9.85546875" style="3" customWidth="1"/>
    <col min="127" max="128" width="9.140625" style="3"/>
    <col min="129" max="129" width="10.42578125" style="3" customWidth="1"/>
    <col min="130" max="130" width="9.7109375" style="3" customWidth="1"/>
    <col min="131" max="131" width="10" style="3" customWidth="1"/>
    <col min="132" max="133" width="9.140625" style="3"/>
    <col min="134" max="134" width="10.140625" style="3" customWidth="1"/>
    <col min="135" max="135" width="12.7109375" style="3" bestFit="1" customWidth="1"/>
    <col min="136" max="147" width="9.140625" style="3"/>
    <col min="148" max="16384" width="9.140625" style="5"/>
  </cols>
  <sheetData>
    <row r="1" spans="1:147" ht="30" customHeight="1" x14ac:dyDescent="0.4">
      <c r="A1" s="61"/>
      <c r="B1" s="61"/>
      <c r="C1" s="2"/>
    </row>
    <row r="2" spans="1:147" ht="21.75" x14ac:dyDescent="0.4">
      <c r="A2" s="6"/>
      <c r="B2" s="6"/>
      <c r="C2" s="2"/>
    </row>
    <row r="3" spans="1:147" ht="63.75" customHeight="1" x14ac:dyDescent="0.3">
      <c r="A3" s="62" t="s">
        <v>0</v>
      </c>
      <c r="B3" s="62"/>
      <c r="C3" s="62"/>
    </row>
    <row r="4" spans="1:147" hidden="1" x14ac:dyDescent="0.3">
      <c r="B4" s="9"/>
      <c r="C4" s="1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2"/>
      <c r="DF4" s="12"/>
      <c r="DG4" s="12"/>
      <c r="DH4" s="12"/>
      <c r="DI4" s="12"/>
      <c r="DJ4" s="12"/>
      <c r="DK4" s="12"/>
    </row>
    <row r="5" spans="1:147" ht="17.25" hidden="1" x14ac:dyDescent="0.35">
      <c r="A5" s="13"/>
      <c r="B5" s="14"/>
      <c r="C5" s="11"/>
      <c r="ED5" s="15"/>
    </row>
    <row r="6" spans="1:147" ht="22.5" customHeight="1" x14ac:dyDescent="0.35">
      <c r="B6" s="3"/>
      <c r="C6" s="16" t="s">
        <v>1</v>
      </c>
      <c r="D6" s="59"/>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4"/>
      <c r="DG6" s="64"/>
      <c r="DH6" s="64"/>
      <c r="DI6" s="64"/>
      <c r="DJ6" s="64"/>
      <c r="DK6" s="63"/>
      <c r="DL6" s="63"/>
      <c r="DM6" s="63"/>
      <c r="DN6" s="63"/>
      <c r="DO6" s="63"/>
      <c r="DP6" s="63"/>
      <c r="DQ6" s="63"/>
      <c r="DR6" s="63"/>
      <c r="DS6" s="63"/>
      <c r="DT6" s="63"/>
      <c r="DU6" s="63"/>
      <c r="DV6" s="63"/>
      <c r="DW6" s="63"/>
      <c r="DX6" s="63"/>
      <c r="DY6" s="63"/>
      <c r="DZ6" s="63"/>
      <c r="EA6" s="63"/>
      <c r="EB6" s="63"/>
      <c r="EC6" s="63"/>
      <c r="ED6" s="63"/>
    </row>
    <row r="7" spans="1:147" ht="126.75" customHeight="1" x14ac:dyDescent="0.3">
      <c r="A7" s="17" t="s">
        <v>2</v>
      </c>
      <c r="B7" s="18" t="s">
        <v>3</v>
      </c>
      <c r="C7" s="19" t="s">
        <v>4</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row>
    <row r="8" spans="1:147" s="1" customFormat="1" ht="18" x14ac:dyDescent="0.35">
      <c r="A8" s="21"/>
      <c r="B8" s="22"/>
      <c r="C8" s="23"/>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7"/>
      <c r="EF8" s="7"/>
      <c r="EG8" s="7"/>
      <c r="EH8" s="7"/>
      <c r="EI8" s="7"/>
      <c r="EJ8" s="7"/>
      <c r="EK8" s="7"/>
      <c r="EL8" s="7"/>
      <c r="EM8" s="7"/>
      <c r="EN8" s="7"/>
      <c r="EO8" s="7"/>
      <c r="EP8" s="7"/>
      <c r="EQ8" s="7"/>
    </row>
    <row r="9" spans="1:147" ht="18.75" x14ac:dyDescent="0.35">
      <c r="A9" s="25" t="s">
        <v>5</v>
      </c>
      <c r="B9" s="26" t="s">
        <v>6</v>
      </c>
      <c r="C9" s="27">
        <f>+C10+C66+C103+C93+C90</f>
        <v>44776374.202530004</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4"/>
      <c r="EF9" s="4"/>
    </row>
    <row r="10" spans="1:147" ht="18.75" x14ac:dyDescent="0.35">
      <c r="A10" s="25" t="s">
        <v>7</v>
      </c>
      <c r="B10" s="26" t="s">
        <v>8</v>
      </c>
      <c r="C10" s="27">
        <f>+C16+C53+C11</f>
        <v>35365663.788940005</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4"/>
      <c r="EF10" s="4"/>
    </row>
    <row r="11" spans="1:147" ht="18.75" x14ac:dyDescent="0.35">
      <c r="A11" s="25" t="s">
        <v>9</v>
      </c>
      <c r="B11" s="29" t="s">
        <v>10</v>
      </c>
      <c r="C11" s="27">
        <f>+C12+C13+C14+C15</f>
        <v>3511604.5371000003</v>
      </c>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4"/>
      <c r="EF11" s="4"/>
    </row>
    <row r="12" spans="1:147" ht="37.5" x14ac:dyDescent="0.35">
      <c r="A12" s="25" t="s">
        <v>11</v>
      </c>
      <c r="B12" s="30" t="s">
        <v>12</v>
      </c>
      <c r="C12" s="27">
        <v>2275991.5071</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4"/>
      <c r="EF12" s="4"/>
    </row>
    <row r="13" spans="1:147" ht="37.5" x14ac:dyDescent="0.35">
      <c r="A13" s="25" t="s">
        <v>13</v>
      </c>
      <c r="B13" s="30" t="s">
        <v>14</v>
      </c>
      <c r="C13" s="27">
        <v>-64092.277000000002</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4"/>
      <c r="EF13" s="4"/>
    </row>
    <row r="14" spans="1:147" ht="18.75" x14ac:dyDescent="0.35">
      <c r="A14" s="25" t="s">
        <v>15</v>
      </c>
      <c r="B14" s="30" t="s">
        <v>16</v>
      </c>
      <c r="C14" s="27">
        <v>1276860.42</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4"/>
      <c r="EF14" s="4"/>
    </row>
    <row r="15" spans="1:147" ht="37.5" x14ac:dyDescent="0.35">
      <c r="A15" s="25" t="s">
        <v>17</v>
      </c>
      <c r="B15" s="30" t="s">
        <v>18</v>
      </c>
      <c r="C15" s="27">
        <v>22844.886999999999</v>
      </c>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4"/>
      <c r="EF15" s="4"/>
    </row>
    <row r="16" spans="1:147" ht="26.25" customHeight="1" x14ac:dyDescent="0.35">
      <c r="A16" s="25" t="s">
        <v>19</v>
      </c>
      <c r="B16" s="26" t="s">
        <v>20</v>
      </c>
      <c r="C16" s="27">
        <f>+C17+C29</f>
        <v>31831493.562520005</v>
      </c>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4"/>
      <c r="EF16" s="4"/>
    </row>
    <row r="17" spans="1:147" ht="18.75" x14ac:dyDescent="0.35">
      <c r="A17" s="25" t="s">
        <v>21</v>
      </c>
      <c r="B17" s="26" t="s">
        <v>22</v>
      </c>
      <c r="C17" s="27">
        <f>+C18+C25+C28</f>
        <v>1561221.3889299997</v>
      </c>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4"/>
      <c r="EF17" s="4"/>
    </row>
    <row r="18" spans="1:147" ht="18.75" x14ac:dyDescent="0.35">
      <c r="A18" s="25" t="s">
        <v>23</v>
      </c>
      <c r="B18" s="26" t="s">
        <v>24</v>
      </c>
      <c r="C18" s="27">
        <f>C19+C20+C22+C23+C24+C21</f>
        <v>78553.5916</v>
      </c>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4"/>
      <c r="EF18" s="4"/>
    </row>
    <row r="19" spans="1:147" ht="18.75" x14ac:dyDescent="0.35">
      <c r="A19" s="31" t="s">
        <v>25</v>
      </c>
      <c r="B19" s="32" t="s">
        <v>26</v>
      </c>
      <c r="C19" s="27">
        <v>77605.204240000006</v>
      </c>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4"/>
      <c r="EF19" s="4"/>
    </row>
    <row r="20" spans="1:147" ht="18.75" x14ac:dyDescent="0.35">
      <c r="A20" s="31" t="s">
        <v>27</v>
      </c>
      <c r="B20" s="32" t="s">
        <v>28</v>
      </c>
      <c r="C20" s="27">
        <v>23.515999999999998</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4"/>
      <c r="EF20" s="4"/>
    </row>
    <row r="21" spans="1:147" ht="18.75" x14ac:dyDescent="0.35">
      <c r="A21" s="31" t="s">
        <v>29</v>
      </c>
      <c r="B21" s="32" t="s">
        <v>30</v>
      </c>
      <c r="C21" s="27">
        <v>932.26336000000003</v>
      </c>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4"/>
      <c r="EF21" s="4"/>
    </row>
    <row r="22" spans="1:147" ht="18.75" x14ac:dyDescent="0.35">
      <c r="A22" s="31" t="s">
        <v>31</v>
      </c>
      <c r="B22" s="32" t="s">
        <v>32</v>
      </c>
      <c r="C22" s="27">
        <v>0</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4"/>
      <c r="EF22" s="4"/>
    </row>
    <row r="23" spans="1:147" s="34" customFormat="1" ht="18.75" x14ac:dyDescent="0.35">
      <c r="A23" s="31" t="s">
        <v>33</v>
      </c>
      <c r="B23" s="30" t="s">
        <v>34</v>
      </c>
      <c r="C23" s="27">
        <v>0</v>
      </c>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11"/>
      <c r="EF23" s="11"/>
      <c r="EG23" s="12"/>
      <c r="EH23" s="12"/>
      <c r="EI23" s="12"/>
      <c r="EJ23" s="12"/>
      <c r="EK23" s="12"/>
      <c r="EL23" s="12"/>
      <c r="EM23" s="12"/>
      <c r="EN23" s="12"/>
      <c r="EO23" s="12"/>
      <c r="EP23" s="12"/>
      <c r="EQ23" s="12"/>
    </row>
    <row r="24" spans="1:147" s="34" customFormat="1" ht="37.5" x14ac:dyDescent="0.35">
      <c r="A24" s="31" t="s">
        <v>35</v>
      </c>
      <c r="B24" s="30" t="s">
        <v>36</v>
      </c>
      <c r="C24" s="27">
        <v>-7.3920000000000003</v>
      </c>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11"/>
      <c r="EF24" s="11"/>
      <c r="EG24" s="12"/>
      <c r="EH24" s="12"/>
      <c r="EI24" s="12"/>
      <c r="EJ24" s="12"/>
      <c r="EK24" s="12"/>
      <c r="EL24" s="12"/>
      <c r="EM24" s="12"/>
      <c r="EN24" s="12"/>
      <c r="EO24" s="12"/>
      <c r="EP24" s="12"/>
      <c r="EQ24" s="12"/>
    </row>
    <row r="25" spans="1:147" s="34" customFormat="1" ht="18.75" x14ac:dyDescent="0.35">
      <c r="A25" s="31" t="s">
        <v>37</v>
      </c>
      <c r="B25" s="29" t="s">
        <v>38</v>
      </c>
      <c r="C25" s="35">
        <f>C26+C27</f>
        <v>6676.2502000000004</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11"/>
      <c r="EF25" s="11"/>
      <c r="EG25" s="12"/>
      <c r="EH25" s="12"/>
      <c r="EI25" s="12"/>
      <c r="EJ25" s="12"/>
      <c r="EK25" s="12"/>
      <c r="EL25" s="12"/>
      <c r="EM25" s="12"/>
      <c r="EN25" s="12"/>
      <c r="EO25" s="12"/>
      <c r="EP25" s="12"/>
      <c r="EQ25" s="12"/>
    </row>
    <row r="26" spans="1:147" s="34" customFormat="1" ht="18.75" x14ac:dyDescent="0.35">
      <c r="A26" s="31" t="s">
        <v>39</v>
      </c>
      <c r="B26" s="30" t="s">
        <v>40</v>
      </c>
      <c r="C26" s="27">
        <v>6676.2022000000006</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11"/>
      <c r="EF26" s="11"/>
      <c r="EG26" s="12"/>
      <c r="EH26" s="12"/>
      <c r="EI26" s="12"/>
      <c r="EJ26" s="12"/>
      <c r="EK26" s="12"/>
      <c r="EL26" s="12"/>
      <c r="EM26" s="12"/>
      <c r="EN26" s="12"/>
      <c r="EO26" s="12"/>
      <c r="EP26" s="12"/>
      <c r="EQ26" s="12"/>
    </row>
    <row r="27" spans="1:147" s="34" customFormat="1" ht="18.75" x14ac:dyDescent="0.35">
      <c r="A27" s="31" t="s">
        <v>41</v>
      </c>
      <c r="B27" s="30" t="s">
        <v>42</v>
      </c>
      <c r="C27" s="27">
        <v>4.8000000000000001E-2</v>
      </c>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11"/>
      <c r="EF27" s="11"/>
      <c r="EG27" s="12"/>
      <c r="EH27" s="12"/>
      <c r="EI27" s="12"/>
      <c r="EJ27" s="12"/>
      <c r="EK27" s="12"/>
      <c r="EL27" s="12"/>
      <c r="EM27" s="12"/>
      <c r="EN27" s="12"/>
      <c r="EO27" s="12"/>
      <c r="EP27" s="12"/>
      <c r="EQ27" s="12"/>
    </row>
    <row r="28" spans="1:147" s="34" customFormat="1" ht="18.75" x14ac:dyDescent="0.35">
      <c r="A28" s="31" t="s">
        <v>43</v>
      </c>
      <c r="B28" s="29" t="s">
        <v>44</v>
      </c>
      <c r="C28" s="27">
        <v>1475991.5471299996</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11"/>
      <c r="EF28" s="11"/>
      <c r="EG28" s="12"/>
      <c r="EH28" s="12"/>
      <c r="EI28" s="12"/>
      <c r="EJ28" s="12"/>
      <c r="EK28" s="12"/>
      <c r="EL28" s="12"/>
      <c r="EM28" s="12"/>
      <c r="EN28" s="12"/>
      <c r="EO28" s="12"/>
      <c r="EP28" s="12"/>
      <c r="EQ28" s="12"/>
    </row>
    <row r="29" spans="1:147" s="34" customFormat="1" ht="27.75" customHeight="1" x14ac:dyDescent="0.35">
      <c r="A29" s="25" t="s">
        <v>45</v>
      </c>
      <c r="B29" s="29" t="s">
        <v>46</v>
      </c>
      <c r="C29" s="35">
        <f>C30+C36+C52+C37+C38+C39+C40+C41+C42+C43+C44+C45+C46+C47+C48+C49+C50+C51</f>
        <v>30270272.173590004</v>
      </c>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11"/>
      <c r="EF29" s="11"/>
      <c r="EG29" s="12"/>
      <c r="EH29" s="12"/>
      <c r="EI29" s="12"/>
      <c r="EJ29" s="12"/>
      <c r="EK29" s="12"/>
      <c r="EL29" s="12"/>
      <c r="EM29" s="12"/>
      <c r="EN29" s="12"/>
      <c r="EO29" s="12"/>
      <c r="EP29" s="12"/>
      <c r="EQ29" s="12"/>
    </row>
    <row r="30" spans="1:147" s="34" customFormat="1" ht="24.75" customHeight="1" x14ac:dyDescent="0.35">
      <c r="A30" s="25" t="s">
        <v>47</v>
      </c>
      <c r="B30" s="29" t="s">
        <v>48</v>
      </c>
      <c r="C30" s="35">
        <f>C31+C32+C33+C34+C35</f>
        <v>29668701.97978</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11"/>
      <c r="EF30" s="11"/>
      <c r="EG30" s="12"/>
      <c r="EH30" s="12"/>
      <c r="EI30" s="12"/>
      <c r="EJ30" s="12"/>
      <c r="EK30" s="12"/>
      <c r="EL30" s="12"/>
      <c r="EM30" s="12"/>
      <c r="EN30" s="12"/>
      <c r="EO30" s="12"/>
      <c r="EP30" s="12"/>
      <c r="EQ30" s="12"/>
    </row>
    <row r="31" spans="1:147" s="34" customFormat="1" ht="36.75" customHeight="1" x14ac:dyDescent="0.35">
      <c r="A31" s="31" t="s">
        <v>49</v>
      </c>
      <c r="B31" s="30" t="s">
        <v>50</v>
      </c>
      <c r="C31" s="27">
        <v>29681557.373860002</v>
      </c>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11"/>
      <c r="EF31" s="11"/>
      <c r="EG31" s="12"/>
      <c r="EH31" s="12"/>
      <c r="EI31" s="12"/>
      <c r="EJ31" s="12"/>
      <c r="EK31" s="12"/>
      <c r="EL31" s="12"/>
      <c r="EM31" s="12"/>
      <c r="EN31" s="12"/>
      <c r="EO31" s="12"/>
      <c r="EP31" s="12"/>
      <c r="EQ31" s="12"/>
    </row>
    <row r="32" spans="1:147" s="34" customFormat="1" ht="37.5" x14ac:dyDescent="0.35">
      <c r="A32" s="31" t="s">
        <v>51</v>
      </c>
      <c r="B32" s="30" t="s">
        <v>52</v>
      </c>
      <c r="C32" s="27">
        <v>-28741.096080000007</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11"/>
      <c r="EF32" s="11"/>
      <c r="EG32" s="12"/>
      <c r="EH32" s="12"/>
      <c r="EI32" s="12"/>
      <c r="EJ32" s="12"/>
      <c r="EK32" s="12"/>
      <c r="EL32" s="12"/>
      <c r="EM32" s="12"/>
      <c r="EN32" s="12"/>
      <c r="EO32" s="12"/>
      <c r="EP32" s="12"/>
      <c r="EQ32" s="12"/>
    </row>
    <row r="33" spans="1:147" s="34" customFormat="1" ht="18.75" x14ac:dyDescent="0.35">
      <c r="A33" s="31" t="s">
        <v>53</v>
      </c>
      <c r="B33" s="30" t="s">
        <v>54</v>
      </c>
      <c r="C33" s="27">
        <v>0</v>
      </c>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11"/>
      <c r="EF33" s="11"/>
      <c r="EG33" s="12"/>
      <c r="EH33" s="12"/>
      <c r="EI33" s="12"/>
      <c r="EJ33" s="12"/>
      <c r="EK33" s="12"/>
      <c r="EL33" s="12"/>
      <c r="EM33" s="12"/>
      <c r="EN33" s="12"/>
      <c r="EO33" s="12"/>
      <c r="EP33" s="12"/>
      <c r="EQ33" s="12"/>
    </row>
    <row r="34" spans="1:147" s="34" customFormat="1" ht="18.75" x14ac:dyDescent="0.35">
      <c r="A34" s="31" t="s">
        <v>55</v>
      </c>
      <c r="B34" s="30" t="s">
        <v>56</v>
      </c>
      <c r="C34" s="27">
        <v>15885.701999999999</v>
      </c>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11"/>
      <c r="EF34" s="11"/>
      <c r="EG34" s="12"/>
      <c r="EH34" s="12"/>
      <c r="EI34" s="12"/>
      <c r="EJ34" s="12"/>
      <c r="EK34" s="12"/>
      <c r="EL34" s="12"/>
      <c r="EM34" s="12"/>
      <c r="EN34" s="12"/>
      <c r="EO34" s="12"/>
      <c r="EP34" s="12"/>
      <c r="EQ34" s="12"/>
    </row>
    <row r="35" spans="1:147" s="34" customFormat="1" ht="18.75" x14ac:dyDescent="0.35">
      <c r="A35" s="31" t="s">
        <v>57</v>
      </c>
      <c r="B35" s="30" t="s">
        <v>58</v>
      </c>
      <c r="C35" s="27">
        <v>0</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11"/>
      <c r="EF35" s="11"/>
      <c r="EG35" s="12"/>
      <c r="EH35" s="12"/>
      <c r="EI35" s="12"/>
      <c r="EJ35" s="12"/>
      <c r="EK35" s="12"/>
      <c r="EL35" s="12"/>
      <c r="EM35" s="12"/>
      <c r="EN35" s="12"/>
      <c r="EO35" s="12"/>
      <c r="EP35" s="12"/>
      <c r="EQ35" s="12"/>
    </row>
    <row r="36" spans="1:147" s="34" customFormat="1" ht="18.75" x14ac:dyDescent="0.35">
      <c r="A36" s="31" t="s">
        <v>59</v>
      </c>
      <c r="B36" s="30" t="s">
        <v>60</v>
      </c>
      <c r="C36" s="27">
        <v>0</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11"/>
      <c r="EF36" s="11"/>
      <c r="EG36" s="12"/>
      <c r="EH36" s="12"/>
      <c r="EI36" s="12"/>
      <c r="EJ36" s="12"/>
      <c r="EK36" s="12"/>
      <c r="EL36" s="12"/>
      <c r="EM36" s="12"/>
      <c r="EN36" s="12"/>
      <c r="EO36" s="12"/>
      <c r="EP36" s="12"/>
      <c r="EQ36" s="12"/>
    </row>
    <row r="37" spans="1:147" s="34" customFormat="1" ht="37.5" x14ac:dyDescent="0.35">
      <c r="A37" s="31" t="s">
        <v>61</v>
      </c>
      <c r="B37" s="36" t="s">
        <v>62</v>
      </c>
      <c r="C37" s="27">
        <v>0</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11"/>
      <c r="EF37" s="11"/>
      <c r="EG37" s="12"/>
      <c r="EH37" s="12"/>
      <c r="EI37" s="12"/>
      <c r="EJ37" s="12"/>
      <c r="EK37" s="12"/>
      <c r="EL37" s="12"/>
      <c r="EM37" s="12"/>
      <c r="EN37" s="12"/>
      <c r="EO37" s="12"/>
      <c r="EP37" s="12"/>
      <c r="EQ37" s="12"/>
    </row>
    <row r="38" spans="1:147" s="34" customFormat="1" ht="37.5" x14ac:dyDescent="0.35">
      <c r="A38" s="31" t="s">
        <v>63</v>
      </c>
      <c r="B38" s="30" t="s">
        <v>64</v>
      </c>
      <c r="C38" s="27">
        <v>6050.4840000000004</v>
      </c>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11"/>
      <c r="EF38" s="11"/>
      <c r="EG38" s="12"/>
      <c r="EH38" s="12"/>
      <c r="EI38" s="12"/>
      <c r="EJ38" s="12"/>
      <c r="EK38" s="12"/>
      <c r="EL38" s="12"/>
      <c r="EM38" s="12"/>
      <c r="EN38" s="12"/>
      <c r="EO38" s="12"/>
      <c r="EP38" s="12"/>
      <c r="EQ38" s="12"/>
    </row>
    <row r="39" spans="1:147" s="34" customFormat="1" ht="56.25" x14ac:dyDescent="0.35">
      <c r="A39" s="31" t="s">
        <v>65</v>
      </c>
      <c r="B39" s="30" t="s">
        <v>66</v>
      </c>
      <c r="C39" s="27">
        <v>152.77600000000001</v>
      </c>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11"/>
      <c r="EF39" s="11"/>
      <c r="EG39" s="12"/>
      <c r="EH39" s="12"/>
      <c r="EI39" s="12"/>
      <c r="EJ39" s="12"/>
      <c r="EK39" s="12"/>
      <c r="EL39" s="12"/>
      <c r="EM39" s="12"/>
      <c r="EN39" s="12"/>
      <c r="EO39" s="12"/>
      <c r="EP39" s="12"/>
      <c r="EQ39" s="12"/>
    </row>
    <row r="40" spans="1:147" s="34" customFormat="1" ht="37.5" x14ac:dyDescent="0.35">
      <c r="A40" s="31" t="s">
        <v>67</v>
      </c>
      <c r="B40" s="30" t="s">
        <v>68</v>
      </c>
      <c r="C40" s="27">
        <v>3.863</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11"/>
      <c r="EF40" s="11"/>
      <c r="EG40" s="12"/>
      <c r="EH40" s="12"/>
      <c r="EI40" s="12"/>
      <c r="EJ40" s="12"/>
      <c r="EK40" s="12"/>
      <c r="EL40" s="12"/>
      <c r="EM40" s="12"/>
      <c r="EN40" s="12"/>
      <c r="EO40" s="12"/>
      <c r="EP40" s="12"/>
      <c r="EQ40" s="12"/>
    </row>
    <row r="41" spans="1:147" s="34" customFormat="1" ht="37.5" x14ac:dyDescent="0.35">
      <c r="A41" s="31" t="s">
        <v>69</v>
      </c>
      <c r="B41" s="30" t="s">
        <v>70</v>
      </c>
      <c r="C41" s="27">
        <v>164.50800000000001</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11"/>
      <c r="EF41" s="11"/>
      <c r="EG41" s="12"/>
      <c r="EH41" s="12"/>
      <c r="EI41" s="12"/>
      <c r="EJ41" s="12"/>
      <c r="EK41" s="12"/>
      <c r="EL41" s="12"/>
      <c r="EM41" s="12"/>
      <c r="EN41" s="12"/>
      <c r="EO41" s="12"/>
      <c r="EP41" s="12"/>
      <c r="EQ41" s="12"/>
    </row>
    <row r="42" spans="1:147" s="34" customFormat="1" ht="37.5" x14ac:dyDescent="0.35">
      <c r="A42" s="31" t="s">
        <v>71</v>
      </c>
      <c r="B42" s="30" t="s">
        <v>72</v>
      </c>
      <c r="C42" s="27">
        <v>10.565</v>
      </c>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11"/>
      <c r="EF42" s="11"/>
      <c r="EG42" s="12"/>
      <c r="EH42" s="12"/>
      <c r="EI42" s="12"/>
      <c r="EJ42" s="12"/>
      <c r="EK42" s="12"/>
      <c r="EL42" s="12"/>
      <c r="EM42" s="12"/>
      <c r="EN42" s="12"/>
      <c r="EO42" s="12"/>
      <c r="EP42" s="12"/>
      <c r="EQ42" s="12"/>
    </row>
    <row r="43" spans="1:147" s="34" customFormat="1" ht="37.5" x14ac:dyDescent="0.35">
      <c r="A43" s="31" t="s">
        <v>73</v>
      </c>
      <c r="B43" s="30" t="s">
        <v>74</v>
      </c>
      <c r="C43" s="27">
        <v>63.875479999999996</v>
      </c>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11"/>
      <c r="EF43" s="11"/>
      <c r="EG43" s="12"/>
      <c r="EH43" s="12"/>
      <c r="EI43" s="12"/>
      <c r="EJ43" s="12"/>
      <c r="EK43" s="12"/>
      <c r="EL43" s="12"/>
      <c r="EM43" s="12"/>
      <c r="EN43" s="12"/>
      <c r="EO43" s="12"/>
      <c r="EP43" s="12"/>
      <c r="EQ43" s="12"/>
    </row>
    <row r="44" spans="1:147" s="34" customFormat="1" ht="37.5" x14ac:dyDescent="0.35">
      <c r="A44" s="31" t="s">
        <v>75</v>
      </c>
      <c r="B44" s="30" t="s">
        <v>76</v>
      </c>
      <c r="C44" s="27">
        <v>4557.6289999999999</v>
      </c>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11"/>
      <c r="EF44" s="11"/>
      <c r="EG44" s="12"/>
      <c r="EH44" s="12"/>
      <c r="EI44" s="12"/>
      <c r="EJ44" s="12"/>
      <c r="EK44" s="12"/>
      <c r="EL44" s="12"/>
      <c r="EM44" s="12"/>
      <c r="EN44" s="12"/>
      <c r="EO44" s="12"/>
      <c r="EP44" s="12"/>
      <c r="EQ44" s="12"/>
    </row>
    <row r="45" spans="1:147" s="34" customFormat="1" ht="37.5" x14ac:dyDescent="0.35">
      <c r="A45" s="31" t="s">
        <v>77</v>
      </c>
      <c r="B45" s="30" t="s">
        <v>78</v>
      </c>
      <c r="C45" s="27">
        <v>-1080.5335</v>
      </c>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11"/>
      <c r="EF45" s="11"/>
      <c r="EG45" s="12"/>
      <c r="EH45" s="12"/>
      <c r="EI45" s="12"/>
      <c r="EJ45" s="12"/>
      <c r="EK45" s="12"/>
      <c r="EL45" s="12"/>
      <c r="EM45" s="12"/>
      <c r="EN45" s="12"/>
      <c r="EO45" s="12"/>
      <c r="EP45" s="12"/>
      <c r="EQ45" s="12"/>
    </row>
    <row r="46" spans="1:147" s="34" customFormat="1" ht="18.75" x14ac:dyDescent="0.35">
      <c r="A46" s="31" t="s">
        <v>79</v>
      </c>
      <c r="B46" s="30" t="s">
        <v>80</v>
      </c>
      <c r="C46" s="27">
        <v>73931.031790000008</v>
      </c>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11"/>
      <c r="EF46" s="11"/>
      <c r="EG46" s="12"/>
      <c r="EH46" s="12"/>
      <c r="EI46" s="12"/>
      <c r="EJ46" s="12"/>
      <c r="EK46" s="12"/>
      <c r="EL46" s="12"/>
      <c r="EM46" s="12"/>
      <c r="EN46" s="12"/>
      <c r="EO46" s="12"/>
      <c r="EP46" s="12"/>
      <c r="EQ46" s="12"/>
    </row>
    <row r="47" spans="1:147" s="34" customFormat="1" ht="18.75" x14ac:dyDescent="0.35">
      <c r="A47" s="31" t="s">
        <v>81</v>
      </c>
      <c r="B47" s="30" t="s">
        <v>82</v>
      </c>
      <c r="C47" s="27">
        <v>6069.5478499999999</v>
      </c>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11"/>
      <c r="EF47" s="11"/>
      <c r="EG47" s="12"/>
      <c r="EH47" s="12"/>
      <c r="EI47" s="12"/>
      <c r="EJ47" s="12"/>
      <c r="EK47" s="12"/>
      <c r="EL47" s="12"/>
      <c r="EM47" s="12"/>
      <c r="EN47" s="12"/>
      <c r="EO47" s="12"/>
      <c r="EP47" s="12"/>
      <c r="EQ47" s="12"/>
    </row>
    <row r="48" spans="1:147" s="34" customFormat="1" ht="37.5" x14ac:dyDescent="0.35">
      <c r="A48" s="31" t="s">
        <v>83</v>
      </c>
      <c r="B48" s="30" t="s">
        <v>84</v>
      </c>
      <c r="C48" s="27">
        <v>28.373000000000001</v>
      </c>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11"/>
      <c r="EF48" s="11"/>
      <c r="EG48" s="12"/>
      <c r="EH48" s="12"/>
      <c r="EI48" s="12"/>
      <c r="EJ48" s="12"/>
      <c r="EK48" s="12"/>
      <c r="EL48" s="12"/>
      <c r="EM48" s="12"/>
      <c r="EN48" s="12"/>
      <c r="EO48" s="12"/>
      <c r="EP48" s="12"/>
      <c r="EQ48" s="12"/>
    </row>
    <row r="49" spans="1:147" s="34" customFormat="1" ht="18.75" x14ac:dyDescent="0.35">
      <c r="A49" s="31" t="s">
        <v>85</v>
      </c>
      <c r="B49" s="30" t="s">
        <v>86</v>
      </c>
      <c r="C49" s="27">
        <v>-149.29499999999999</v>
      </c>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11"/>
      <c r="EF49" s="11"/>
      <c r="EG49" s="12"/>
      <c r="EH49" s="12"/>
      <c r="EI49" s="12"/>
      <c r="EJ49" s="12"/>
      <c r="EK49" s="12"/>
      <c r="EL49" s="12"/>
      <c r="EM49" s="12"/>
      <c r="EN49" s="12"/>
      <c r="EO49" s="12"/>
      <c r="EP49" s="12"/>
      <c r="EQ49" s="12"/>
    </row>
    <row r="50" spans="1:147" s="34" customFormat="1" ht="37.5" x14ac:dyDescent="0.35">
      <c r="A50" s="31" t="s">
        <v>87</v>
      </c>
      <c r="B50" s="30" t="s">
        <v>88</v>
      </c>
      <c r="C50" s="27">
        <v>11586.308000000001</v>
      </c>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11"/>
      <c r="EF50" s="11"/>
      <c r="EG50" s="12"/>
      <c r="EH50" s="12"/>
      <c r="EI50" s="12"/>
      <c r="EJ50" s="12"/>
      <c r="EK50" s="12"/>
      <c r="EL50" s="12"/>
      <c r="EM50" s="12"/>
      <c r="EN50" s="12"/>
      <c r="EO50" s="12"/>
      <c r="EP50" s="12"/>
      <c r="EQ50" s="12"/>
    </row>
    <row r="51" spans="1:147" s="34" customFormat="1" ht="18.75" x14ac:dyDescent="0.35">
      <c r="A51" s="31" t="s">
        <v>89</v>
      </c>
      <c r="B51" s="30" t="s">
        <v>90</v>
      </c>
      <c r="C51" s="27">
        <v>500181.06118999998</v>
      </c>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11"/>
      <c r="EF51" s="11"/>
      <c r="EG51" s="12"/>
      <c r="EH51" s="12"/>
      <c r="EI51" s="12"/>
      <c r="EJ51" s="12"/>
      <c r="EK51" s="12"/>
      <c r="EL51" s="12"/>
      <c r="EM51" s="12"/>
      <c r="EN51" s="12"/>
      <c r="EO51" s="12"/>
      <c r="EP51" s="12"/>
      <c r="EQ51" s="12"/>
    </row>
    <row r="52" spans="1:147" s="34" customFormat="1" ht="18.75" x14ac:dyDescent="0.35">
      <c r="A52" s="31" t="s">
        <v>91</v>
      </c>
      <c r="B52" s="30" t="s">
        <v>92</v>
      </c>
      <c r="C52" s="27">
        <v>0</v>
      </c>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11"/>
      <c r="EF52" s="11"/>
      <c r="EG52" s="12"/>
      <c r="EH52" s="12"/>
      <c r="EI52" s="12"/>
      <c r="EJ52" s="12"/>
      <c r="EK52" s="12"/>
      <c r="EL52" s="12"/>
      <c r="EM52" s="12"/>
      <c r="EN52" s="12"/>
      <c r="EO52" s="12"/>
      <c r="EP52" s="12"/>
      <c r="EQ52" s="12"/>
    </row>
    <row r="53" spans="1:147" s="34" customFormat="1" ht="21" customHeight="1" x14ac:dyDescent="0.35">
      <c r="A53" s="25" t="s">
        <v>93</v>
      </c>
      <c r="B53" s="29" t="s">
        <v>94</v>
      </c>
      <c r="C53" s="35">
        <f>+C54+C59</f>
        <v>22565.689319999994</v>
      </c>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11"/>
      <c r="EF53" s="11"/>
      <c r="EG53" s="12"/>
      <c r="EH53" s="12"/>
      <c r="EI53" s="12"/>
      <c r="EJ53" s="12"/>
      <c r="EK53" s="12"/>
      <c r="EL53" s="12"/>
      <c r="EM53" s="12"/>
      <c r="EN53" s="12"/>
      <c r="EO53" s="12"/>
      <c r="EP53" s="12"/>
      <c r="EQ53" s="12"/>
    </row>
    <row r="54" spans="1:147" s="34" customFormat="1" ht="24.75" customHeight="1" x14ac:dyDescent="0.35">
      <c r="A54" s="25" t="s">
        <v>95</v>
      </c>
      <c r="B54" s="29" t="s">
        <v>96</v>
      </c>
      <c r="C54" s="35">
        <f>+C55+C57</f>
        <v>1045.29928</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11"/>
      <c r="EF54" s="11"/>
      <c r="EG54" s="12"/>
      <c r="EH54" s="12"/>
      <c r="EI54" s="12"/>
      <c r="EJ54" s="12"/>
      <c r="EK54" s="12"/>
      <c r="EL54" s="12"/>
      <c r="EM54" s="12"/>
      <c r="EN54" s="12"/>
      <c r="EO54" s="12"/>
      <c r="EP54" s="12"/>
      <c r="EQ54" s="12"/>
    </row>
    <row r="55" spans="1:147" s="34" customFormat="1" ht="22.5" customHeight="1" x14ac:dyDescent="0.35">
      <c r="A55" s="25" t="s">
        <v>97</v>
      </c>
      <c r="B55" s="29" t="s">
        <v>98</v>
      </c>
      <c r="C55" s="35">
        <f>+C56</f>
        <v>355.44357000000002</v>
      </c>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11"/>
      <c r="EF55" s="11"/>
      <c r="EG55" s="12"/>
      <c r="EH55" s="12"/>
      <c r="EI55" s="12"/>
      <c r="EJ55" s="12"/>
      <c r="EK55" s="12"/>
      <c r="EL55" s="12"/>
      <c r="EM55" s="12"/>
      <c r="EN55" s="12"/>
      <c r="EO55" s="12"/>
      <c r="EP55" s="12"/>
      <c r="EQ55" s="12"/>
    </row>
    <row r="56" spans="1:147" s="34" customFormat="1" ht="18.75" x14ac:dyDescent="0.35">
      <c r="A56" s="31" t="s">
        <v>99</v>
      </c>
      <c r="B56" s="30" t="s">
        <v>100</v>
      </c>
      <c r="C56" s="27">
        <v>355.44357000000002</v>
      </c>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11"/>
      <c r="EF56" s="11"/>
      <c r="EG56" s="12"/>
      <c r="EH56" s="12"/>
      <c r="EI56" s="12"/>
      <c r="EJ56" s="12"/>
      <c r="EK56" s="12"/>
      <c r="EL56" s="12"/>
      <c r="EM56" s="12"/>
      <c r="EN56" s="12"/>
      <c r="EO56" s="12"/>
      <c r="EP56" s="12"/>
      <c r="EQ56" s="12"/>
    </row>
    <row r="57" spans="1:147" s="34" customFormat="1" ht="24" customHeight="1" x14ac:dyDescent="0.35">
      <c r="A57" s="25" t="s">
        <v>101</v>
      </c>
      <c r="B57" s="29" t="s">
        <v>102</v>
      </c>
      <c r="C57" s="35">
        <f>+C58</f>
        <v>689.85570999999993</v>
      </c>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11"/>
      <c r="EF57" s="11"/>
      <c r="EG57" s="12"/>
      <c r="EH57" s="12"/>
      <c r="EI57" s="12"/>
      <c r="EJ57" s="12"/>
      <c r="EK57" s="12"/>
      <c r="EL57" s="12"/>
      <c r="EM57" s="12"/>
      <c r="EN57" s="12"/>
      <c r="EO57" s="12"/>
      <c r="EP57" s="12"/>
      <c r="EQ57" s="12"/>
    </row>
    <row r="58" spans="1:147" s="34" customFormat="1" ht="18" customHeight="1" x14ac:dyDescent="0.35">
      <c r="A58" s="31" t="s">
        <v>103</v>
      </c>
      <c r="B58" s="30" t="s">
        <v>104</v>
      </c>
      <c r="C58" s="27">
        <v>689.85570999999993</v>
      </c>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11"/>
      <c r="EF58" s="11"/>
      <c r="EG58" s="12"/>
      <c r="EH58" s="12"/>
      <c r="EI58" s="12"/>
      <c r="EJ58" s="12"/>
      <c r="EK58" s="12"/>
      <c r="EL58" s="12"/>
      <c r="EM58" s="12"/>
      <c r="EN58" s="12"/>
      <c r="EO58" s="12"/>
      <c r="EP58" s="12"/>
      <c r="EQ58" s="12"/>
    </row>
    <row r="59" spans="1:147" s="38" customFormat="1" ht="22.5" customHeight="1" x14ac:dyDescent="0.35">
      <c r="A59" s="25" t="s">
        <v>105</v>
      </c>
      <c r="B59" s="29" t="s">
        <v>106</v>
      </c>
      <c r="C59" s="35">
        <f>+C60+C64</f>
        <v>21520.390039999995</v>
      </c>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7"/>
      <c r="EH59" s="37"/>
      <c r="EI59" s="37"/>
      <c r="EJ59" s="37"/>
      <c r="EK59" s="37"/>
      <c r="EL59" s="37"/>
      <c r="EM59" s="37"/>
      <c r="EN59" s="37"/>
      <c r="EO59" s="37"/>
      <c r="EP59" s="37"/>
      <c r="EQ59" s="37"/>
    </row>
    <row r="60" spans="1:147" s="34" customFormat="1" ht="18.75" x14ac:dyDescent="0.35">
      <c r="A60" s="25" t="s">
        <v>107</v>
      </c>
      <c r="B60" s="29" t="s">
        <v>108</v>
      </c>
      <c r="C60" s="35">
        <f>C63+C61+C62</f>
        <v>21282.666559999994</v>
      </c>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11"/>
      <c r="EF60" s="11"/>
      <c r="EG60" s="12"/>
      <c r="EH60" s="12"/>
      <c r="EI60" s="12"/>
      <c r="EJ60" s="12"/>
      <c r="EK60" s="12"/>
      <c r="EL60" s="12"/>
      <c r="EM60" s="12"/>
      <c r="EN60" s="12"/>
      <c r="EO60" s="12"/>
      <c r="EP60" s="12"/>
      <c r="EQ60" s="12"/>
    </row>
    <row r="61" spans="1:147" s="34" customFormat="1" ht="18.75" x14ac:dyDescent="0.35">
      <c r="A61" s="31" t="s">
        <v>109</v>
      </c>
      <c r="B61" s="39" t="s">
        <v>110</v>
      </c>
      <c r="C61" s="27">
        <v>4350.4620000000004</v>
      </c>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11"/>
      <c r="EF61" s="11"/>
      <c r="EG61" s="12"/>
      <c r="EH61" s="12"/>
      <c r="EI61" s="12"/>
      <c r="EJ61" s="12"/>
      <c r="EK61" s="12"/>
      <c r="EL61" s="12"/>
      <c r="EM61" s="12"/>
      <c r="EN61" s="12"/>
      <c r="EO61" s="12"/>
      <c r="EP61" s="12"/>
      <c r="EQ61" s="12"/>
    </row>
    <row r="62" spans="1:147" s="34" customFormat="1" ht="18.75" x14ac:dyDescent="0.35">
      <c r="A62" s="31" t="s">
        <v>111</v>
      </c>
      <c r="B62" s="39" t="s">
        <v>112</v>
      </c>
      <c r="C62" s="27">
        <v>0</v>
      </c>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11"/>
      <c r="EF62" s="11"/>
      <c r="EG62" s="12"/>
      <c r="EH62" s="12"/>
      <c r="EI62" s="12"/>
      <c r="EJ62" s="12"/>
      <c r="EK62" s="12"/>
      <c r="EL62" s="12"/>
      <c r="EM62" s="12"/>
      <c r="EN62" s="12"/>
      <c r="EO62" s="12"/>
      <c r="EP62" s="12"/>
      <c r="EQ62" s="12"/>
    </row>
    <row r="63" spans="1:147" s="34" customFormat="1" ht="18.75" x14ac:dyDescent="0.35">
      <c r="A63" s="31" t="s">
        <v>113</v>
      </c>
      <c r="B63" s="39" t="s">
        <v>114</v>
      </c>
      <c r="C63" s="27">
        <v>16932.204559999995</v>
      </c>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11"/>
      <c r="EF63" s="11"/>
      <c r="EG63" s="12"/>
      <c r="EH63" s="12"/>
      <c r="EI63" s="12"/>
      <c r="EJ63" s="12"/>
      <c r="EK63" s="12"/>
      <c r="EL63" s="12"/>
      <c r="EM63" s="12"/>
      <c r="EN63" s="12"/>
      <c r="EO63" s="12"/>
      <c r="EP63" s="12"/>
      <c r="EQ63" s="12"/>
    </row>
    <row r="64" spans="1:147" s="34" customFormat="1" ht="18.75" x14ac:dyDescent="0.35">
      <c r="A64" s="25" t="s">
        <v>115</v>
      </c>
      <c r="B64" s="29" t="s">
        <v>116</v>
      </c>
      <c r="C64" s="35">
        <f>C65</f>
        <v>237.72348000000002</v>
      </c>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11"/>
      <c r="EF64" s="11"/>
      <c r="EG64" s="12"/>
      <c r="EH64" s="12"/>
      <c r="EI64" s="12"/>
      <c r="EJ64" s="12"/>
      <c r="EK64" s="12"/>
      <c r="EL64" s="12"/>
      <c r="EM64" s="12"/>
      <c r="EN64" s="12"/>
      <c r="EO64" s="12"/>
      <c r="EP64" s="12"/>
      <c r="EQ64" s="12"/>
    </row>
    <row r="65" spans="1:147" ht="18.75" x14ac:dyDescent="0.35">
      <c r="A65" s="31" t="s">
        <v>117</v>
      </c>
      <c r="B65" s="40" t="s">
        <v>118</v>
      </c>
      <c r="C65" s="27">
        <v>237.72348000000002</v>
      </c>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4"/>
      <c r="EF65" s="4"/>
    </row>
    <row r="66" spans="1:147" ht="24" customHeight="1" x14ac:dyDescent="0.35">
      <c r="A66" s="25" t="s">
        <v>119</v>
      </c>
      <c r="B66" s="26" t="s">
        <v>120</v>
      </c>
      <c r="C66" s="27">
        <f>+C67</f>
        <v>9281450.0663799997</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4"/>
      <c r="EF66" s="4"/>
    </row>
    <row r="67" spans="1:147" ht="24" customHeight="1" x14ac:dyDescent="0.35">
      <c r="A67" s="25" t="s">
        <v>121</v>
      </c>
      <c r="B67" s="26" t="s">
        <v>122</v>
      </c>
      <c r="C67" s="27">
        <f>+C68+C81</f>
        <v>9281450.0663799997</v>
      </c>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4"/>
      <c r="EF67" s="4"/>
    </row>
    <row r="68" spans="1:147" ht="24" customHeight="1" x14ac:dyDescent="0.35">
      <c r="A68" s="25" t="s">
        <v>123</v>
      </c>
      <c r="B68" s="26" t="s">
        <v>124</v>
      </c>
      <c r="C68" s="27">
        <f>C69+C70+C71+C72+C74+C75+C76+C77+C73+C78+C79+C80</f>
        <v>9281477.6263800003</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4"/>
      <c r="EF68" s="4"/>
    </row>
    <row r="69" spans="1:147" ht="18.75" x14ac:dyDescent="0.35">
      <c r="A69" s="31" t="s">
        <v>125</v>
      </c>
      <c r="B69" s="40" t="s">
        <v>126</v>
      </c>
      <c r="C69" s="27">
        <v>0</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4"/>
      <c r="EF69" s="4"/>
    </row>
    <row r="70" spans="1:147" ht="37.5" x14ac:dyDescent="0.35">
      <c r="A70" s="31" t="s">
        <v>127</v>
      </c>
      <c r="B70" s="40" t="s">
        <v>128</v>
      </c>
      <c r="C70" s="27">
        <v>2.5510000000000002</v>
      </c>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4"/>
      <c r="EF70" s="4"/>
    </row>
    <row r="71" spans="1:147" ht="19.5" customHeight="1" x14ac:dyDescent="0.35">
      <c r="A71" s="41" t="s">
        <v>129</v>
      </c>
      <c r="B71" s="42" t="s">
        <v>130</v>
      </c>
      <c r="C71" s="27">
        <v>6848157</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4"/>
      <c r="EF71" s="4"/>
    </row>
    <row r="72" spans="1:147" ht="18.75" x14ac:dyDescent="0.35">
      <c r="A72" s="31" t="s">
        <v>131</v>
      </c>
      <c r="B72" s="42" t="s">
        <v>132</v>
      </c>
      <c r="C72" s="27">
        <v>-10.909000000000001</v>
      </c>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4"/>
      <c r="EF72" s="4"/>
    </row>
    <row r="73" spans="1:147" s="34" customFormat="1" ht="18.75" x14ac:dyDescent="0.35">
      <c r="A73" s="31" t="s">
        <v>133</v>
      </c>
      <c r="B73" s="42" t="s">
        <v>134</v>
      </c>
      <c r="C73" s="27">
        <v>0</v>
      </c>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11"/>
      <c r="EF73" s="11"/>
      <c r="EG73" s="12"/>
      <c r="EH73" s="12"/>
      <c r="EI73" s="12"/>
      <c r="EJ73" s="12"/>
      <c r="EK73" s="12"/>
      <c r="EL73" s="12"/>
      <c r="EM73" s="12"/>
      <c r="EN73" s="12"/>
      <c r="EO73" s="12"/>
      <c r="EP73" s="12"/>
      <c r="EQ73" s="12"/>
    </row>
    <row r="74" spans="1:147" ht="18.75" x14ac:dyDescent="0.35">
      <c r="A74" s="31" t="s">
        <v>135</v>
      </c>
      <c r="B74" s="42" t="s">
        <v>136</v>
      </c>
      <c r="C74" s="27">
        <v>0</v>
      </c>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4"/>
      <c r="EF74" s="4"/>
    </row>
    <row r="75" spans="1:147" ht="18.75" x14ac:dyDescent="0.35">
      <c r="A75" s="31" t="s">
        <v>137</v>
      </c>
      <c r="B75" s="42" t="s">
        <v>138</v>
      </c>
      <c r="C75" s="27">
        <v>0</v>
      </c>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4"/>
      <c r="EF75" s="4"/>
    </row>
    <row r="76" spans="1:147" ht="18.75" x14ac:dyDescent="0.35">
      <c r="A76" s="31" t="s">
        <v>139</v>
      </c>
      <c r="B76" s="42" t="s">
        <v>140</v>
      </c>
      <c r="C76" s="27">
        <v>-9.2999999999999999E-2</v>
      </c>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4"/>
      <c r="EF76" s="4"/>
    </row>
    <row r="77" spans="1:147" ht="56.25" x14ac:dyDescent="0.35">
      <c r="A77" s="31" t="s">
        <v>141</v>
      </c>
      <c r="B77" s="42" t="s">
        <v>142</v>
      </c>
      <c r="C77" s="27">
        <v>0</v>
      </c>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4"/>
      <c r="EF77" s="4"/>
    </row>
    <row r="78" spans="1:147" ht="18.75" x14ac:dyDescent="0.35">
      <c r="A78" s="31" t="s">
        <v>143</v>
      </c>
      <c r="B78" s="42" t="s">
        <v>144</v>
      </c>
      <c r="C78" s="27">
        <v>317649.59586</v>
      </c>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4"/>
      <c r="EF78" s="4"/>
    </row>
    <row r="79" spans="1:147" ht="37.5" x14ac:dyDescent="0.35">
      <c r="A79" s="31" t="s">
        <v>145</v>
      </c>
      <c r="B79" s="42" t="s">
        <v>146</v>
      </c>
      <c r="C79" s="27">
        <v>0</v>
      </c>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4"/>
      <c r="EF79" s="4"/>
    </row>
    <row r="80" spans="1:147" ht="56.25" x14ac:dyDescent="0.35">
      <c r="A80" s="31" t="s">
        <v>147</v>
      </c>
      <c r="B80" s="42" t="s">
        <v>148</v>
      </c>
      <c r="C80" s="27">
        <v>2115679.4815199999</v>
      </c>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4"/>
      <c r="EF80" s="4"/>
    </row>
    <row r="81" spans="1:136" ht="18.75" x14ac:dyDescent="0.35">
      <c r="A81" s="25" t="s">
        <v>149</v>
      </c>
      <c r="B81" s="43" t="s">
        <v>150</v>
      </c>
      <c r="C81" s="27">
        <f>+C82+C83+C84+C85+C86+C87+C88+C89</f>
        <v>-27.560000000000002</v>
      </c>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4"/>
      <c r="EF81" s="4"/>
    </row>
    <row r="82" spans="1:136" ht="37.5" x14ac:dyDescent="0.35">
      <c r="A82" s="44" t="s">
        <v>151</v>
      </c>
      <c r="B82" s="30" t="s">
        <v>152</v>
      </c>
      <c r="C82" s="27">
        <v>0</v>
      </c>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4"/>
      <c r="EF82" s="4"/>
    </row>
    <row r="83" spans="1:136" ht="18.75" x14ac:dyDescent="0.35">
      <c r="A83" s="44" t="s">
        <v>153</v>
      </c>
      <c r="B83" s="45" t="s">
        <v>132</v>
      </c>
      <c r="C83" s="27">
        <v>-5.8090000000000002</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4"/>
      <c r="EF83" s="4"/>
    </row>
    <row r="84" spans="1:136" ht="37.5" x14ac:dyDescent="0.35">
      <c r="A84" s="31" t="s">
        <v>154</v>
      </c>
      <c r="B84" s="32" t="s">
        <v>155</v>
      </c>
      <c r="C84" s="27">
        <v>17.824999999999999</v>
      </c>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4"/>
      <c r="EF84" s="4"/>
    </row>
    <row r="85" spans="1:136" ht="37.5" x14ac:dyDescent="0.35">
      <c r="A85" s="31" t="s">
        <v>156</v>
      </c>
      <c r="B85" s="32" t="s">
        <v>157</v>
      </c>
      <c r="C85" s="27">
        <v>-17.134</v>
      </c>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4"/>
      <c r="EF85" s="4"/>
    </row>
    <row r="86" spans="1:136" ht="18.75" x14ac:dyDescent="0.35">
      <c r="A86" s="31" t="s">
        <v>158</v>
      </c>
      <c r="B86" s="32" t="s">
        <v>136</v>
      </c>
      <c r="C86" s="27">
        <v>-26.463000000000001</v>
      </c>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4"/>
      <c r="EF86" s="4"/>
    </row>
    <row r="87" spans="1:136" ht="18.75" x14ac:dyDescent="0.35">
      <c r="A87" s="46" t="s">
        <v>159</v>
      </c>
      <c r="B87" s="47" t="s">
        <v>160</v>
      </c>
      <c r="C87" s="27">
        <v>0</v>
      </c>
      <c r="Q87" s="4"/>
      <c r="AQ87" s="4"/>
      <c r="AR87" s="4"/>
      <c r="AS87" s="4"/>
      <c r="BK87" s="4"/>
    </row>
    <row r="88" spans="1:136" ht="56.25" x14ac:dyDescent="0.35">
      <c r="A88" s="46" t="s">
        <v>161</v>
      </c>
      <c r="B88" s="48" t="s">
        <v>162</v>
      </c>
      <c r="C88" s="27">
        <v>4.0209999999999999</v>
      </c>
      <c r="AQ88" s="4"/>
      <c r="AR88" s="4"/>
      <c r="AS88" s="4"/>
      <c r="BK88" s="4"/>
    </row>
    <row r="89" spans="1:136" ht="37.5" x14ac:dyDescent="0.35">
      <c r="A89" s="46" t="s">
        <v>163</v>
      </c>
      <c r="B89" s="49" t="s">
        <v>164</v>
      </c>
      <c r="C89" s="27">
        <v>0</v>
      </c>
      <c r="AQ89" s="4"/>
      <c r="AR89" s="4"/>
      <c r="AS89" s="4"/>
      <c r="BK89" s="4"/>
    </row>
    <row r="90" spans="1:136" ht="37.5" x14ac:dyDescent="0.35">
      <c r="A90" s="46" t="s">
        <v>165</v>
      </c>
      <c r="B90" s="50" t="s">
        <v>166</v>
      </c>
      <c r="C90" s="27">
        <f t="shared" ref="C90:C91" si="0">C91</f>
        <v>420.23698999999999</v>
      </c>
      <c r="AQ90" s="4"/>
      <c r="AR90" s="4"/>
      <c r="AS90" s="4"/>
      <c r="BK90" s="4"/>
    </row>
    <row r="91" spans="1:136" ht="18.75" x14ac:dyDescent="0.35">
      <c r="A91" s="46" t="s">
        <v>167</v>
      </c>
      <c r="B91" s="49" t="s">
        <v>168</v>
      </c>
      <c r="C91" s="27">
        <f t="shared" si="0"/>
        <v>420.23698999999999</v>
      </c>
      <c r="AQ91" s="4"/>
      <c r="AR91" s="4"/>
      <c r="AS91" s="4"/>
      <c r="BK91" s="4"/>
    </row>
    <row r="92" spans="1:136" ht="18.75" x14ac:dyDescent="0.35">
      <c r="A92" s="46" t="s">
        <v>169</v>
      </c>
      <c r="B92" s="49" t="s">
        <v>170</v>
      </c>
      <c r="C92" s="27">
        <v>420.23698999999999</v>
      </c>
      <c r="AQ92" s="4"/>
      <c r="AR92" s="4"/>
      <c r="AS92" s="4"/>
      <c r="BK92" s="4"/>
    </row>
    <row r="93" spans="1:136" ht="37.5" x14ac:dyDescent="0.35">
      <c r="A93" s="46" t="s">
        <v>171</v>
      </c>
      <c r="B93" s="50" t="s">
        <v>166</v>
      </c>
      <c r="C93" s="27">
        <f t="shared" ref="C93:C94" si="1">C94</f>
        <v>197.27808999999999</v>
      </c>
      <c r="AQ93" s="4"/>
      <c r="AR93" s="4"/>
      <c r="AS93" s="4"/>
      <c r="BK93" s="4"/>
    </row>
    <row r="94" spans="1:136" ht="18.75" x14ac:dyDescent="0.35">
      <c r="A94" s="46" t="s">
        <v>172</v>
      </c>
      <c r="B94" s="49" t="s">
        <v>168</v>
      </c>
      <c r="C94" s="27">
        <f t="shared" si="1"/>
        <v>197.27808999999999</v>
      </c>
      <c r="AQ94" s="4"/>
      <c r="AR94" s="4"/>
      <c r="AS94" s="4"/>
      <c r="BK94" s="4"/>
    </row>
    <row r="95" spans="1:136" ht="18.75" x14ac:dyDescent="0.35">
      <c r="A95" s="46" t="s">
        <v>173</v>
      </c>
      <c r="B95" s="49" t="s">
        <v>174</v>
      </c>
      <c r="C95" s="27">
        <v>197.27808999999999</v>
      </c>
      <c r="AQ95" s="4"/>
      <c r="AR95" s="4"/>
      <c r="AS95" s="4"/>
      <c r="BK95" s="4"/>
    </row>
    <row r="96" spans="1:136" ht="37.5" x14ac:dyDescent="0.35">
      <c r="A96" s="51" t="s">
        <v>175</v>
      </c>
      <c r="B96" s="43" t="s">
        <v>176</v>
      </c>
      <c r="C96" s="27">
        <f>C97+C99</f>
        <v>0</v>
      </c>
      <c r="AQ96" s="4"/>
      <c r="AR96" s="4"/>
      <c r="AS96" s="4"/>
      <c r="BK96" s="4"/>
    </row>
    <row r="97" spans="1:222" ht="37.5" x14ac:dyDescent="0.35">
      <c r="A97" s="46" t="s">
        <v>177</v>
      </c>
      <c r="B97" s="43" t="s">
        <v>166</v>
      </c>
      <c r="C97" s="27">
        <f>C98</f>
        <v>0</v>
      </c>
      <c r="AQ97" s="4"/>
      <c r="AR97" s="4"/>
      <c r="AS97" s="4"/>
      <c r="BK97" s="4"/>
    </row>
    <row r="98" spans="1:222" ht="18.75" x14ac:dyDescent="0.35">
      <c r="A98" s="46" t="s">
        <v>178</v>
      </c>
      <c r="B98" s="49" t="s">
        <v>179</v>
      </c>
      <c r="C98" s="27">
        <v>0</v>
      </c>
      <c r="AQ98" s="4"/>
      <c r="AR98" s="4"/>
      <c r="AS98" s="4"/>
      <c r="BK98" s="4"/>
    </row>
    <row r="99" spans="1:222" ht="18.75" x14ac:dyDescent="0.35">
      <c r="A99" s="46"/>
      <c r="B99" s="50" t="s">
        <v>180</v>
      </c>
      <c r="C99" s="27">
        <f t="shared" ref="C99:C101" si="2">C100</f>
        <v>0</v>
      </c>
      <c r="AQ99" s="4"/>
      <c r="AR99" s="4"/>
      <c r="AS99" s="4"/>
      <c r="BK99" s="4"/>
    </row>
    <row r="100" spans="1:222" ht="18.75" x14ac:dyDescent="0.35">
      <c r="A100" s="46" t="s">
        <v>181</v>
      </c>
      <c r="B100" s="50" t="s">
        <v>182</v>
      </c>
      <c r="C100" s="27">
        <f t="shared" si="2"/>
        <v>0</v>
      </c>
      <c r="AQ100" s="4"/>
      <c r="AR100" s="4"/>
      <c r="AS100" s="4"/>
      <c r="BK100" s="4"/>
    </row>
    <row r="101" spans="1:222" ht="18.75" x14ac:dyDescent="0.35">
      <c r="A101" s="46" t="s">
        <v>183</v>
      </c>
      <c r="B101" s="50" t="s">
        <v>184</v>
      </c>
      <c r="C101" s="27">
        <f t="shared" si="2"/>
        <v>0</v>
      </c>
      <c r="AQ101" s="4"/>
      <c r="AR101" s="4"/>
      <c r="AS101" s="4"/>
      <c r="BK101" s="4"/>
    </row>
    <row r="102" spans="1:222" ht="18.75" x14ac:dyDescent="0.35">
      <c r="A102" s="46" t="s">
        <v>185</v>
      </c>
      <c r="B102" s="49" t="s">
        <v>186</v>
      </c>
      <c r="C102" s="27">
        <v>0</v>
      </c>
      <c r="AQ102" s="4"/>
      <c r="AR102" s="4"/>
      <c r="AS102" s="4"/>
      <c r="BK102" s="4"/>
    </row>
    <row r="103" spans="1:222" ht="18.75" x14ac:dyDescent="0.35">
      <c r="A103" s="49" t="s">
        <v>187</v>
      </c>
      <c r="B103" s="50" t="s">
        <v>188</v>
      </c>
      <c r="C103" s="27">
        <f>C104</f>
        <v>128642.83213</v>
      </c>
      <c r="AQ103" s="4"/>
      <c r="AR103" s="4"/>
      <c r="AS103" s="4"/>
      <c r="BK103" s="4"/>
    </row>
    <row r="104" spans="1:222" ht="37.5" x14ac:dyDescent="0.35">
      <c r="A104" s="46" t="s">
        <v>189</v>
      </c>
      <c r="B104" s="49" t="s">
        <v>190</v>
      </c>
      <c r="C104" s="27">
        <v>128642.83213</v>
      </c>
      <c r="AQ104" s="4"/>
      <c r="AR104" s="4"/>
      <c r="AS104" s="4"/>
      <c r="BK104" s="4"/>
    </row>
    <row r="105" spans="1:222" s="38" customFormat="1" ht="18.75" x14ac:dyDescent="0.35">
      <c r="A105" s="52"/>
      <c r="B105" s="54"/>
      <c r="C105" s="53"/>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3"/>
      <c r="AR105" s="33"/>
      <c r="AS105" s="33"/>
      <c r="AT105" s="37"/>
      <c r="AU105" s="37"/>
      <c r="AV105" s="37"/>
      <c r="AW105" s="37"/>
      <c r="AX105" s="37"/>
      <c r="AY105" s="37"/>
      <c r="AZ105" s="37"/>
      <c r="BA105" s="37"/>
      <c r="BB105" s="37"/>
      <c r="BC105" s="37"/>
      <c r="BD105" s="37"/>
      <c r="BE105" s="37"/>
      <c r="BF105" s="37"/>
      <c r="BG105" s="37"/>
      <c r="BH105" s="37"/>
      <c r="BI105" s="37"/>
      <c r="BJ105" s="37"/>
      <c r="BK105" s="33"/>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row>
    <row r="106" spans="1:222" ht="25.5" customHeight="1" x14ac:dyDescent="0.35">
      <c r="A106" s="38"/>
      <c r="B106" s="53"/>
      <c r="C106" s="12"/>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6"/>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c r="EC106" s="57"/>
      <c r="ED106" s="57"/>
      <c r="EE106" s="57"/>
      <c r="EF106" s="57"/>
      <c r="EG106" s="57"/>
      <c r="EH106" s="57"/>
      <c r="EI106" s="57"/>
      <c r="EJ106" s="57"/>
      <c r="EK106" s="57"/>
      <c r="EL106" s="57"/>
      <c r="EM106" s="57"/>
      <c r="EN106" s="57"/>
      <c r="EO106" s="57"/>
      <c r="EP106" s="57"/>
      <c r="EQ106" s="57"/>
      <c r="ER106" s="58"/>
      <c r="ES106" s="58"/>
      <c r="ET106" s="58"/>
      <c r="EU106" s="58"/>
      <c r="EV106" s="58"/>
      <c r="EW106" s="58"/>
      <c r="EX106" s="58"/>
      <c r="EY106" s="58"/>
      <c r="EZ106" s="58"/>
      <c r="FA106" s="58"/>
      <c r="FB106" s="58"/>
      <c r="FC106" s="58"/>
      <c r="FD106" s="58"/>
      <c r="FE106" s="58"/>
      <c r="FF106" s="58"/>
      <c r="FG106" s="58"/>
      <c r="FH106" s="58"/>
      <c r="FI106" s="58"/>
      <c r="FJ106" s="58"/>
      <c r="FK106" s="58"/>
      <c r="FL106" s="58"/>
      <c r="FM106" s="58"/>
      <c r="FN106" s="58"/>
      <c r="FO106" s="58"/>
      <c r="FP106" s="58"/>
      <c r="FQ106" s="58"/>
      <c r="FR106" s="58"/>
      <c r="FS106" s="58"/>
      <c r="FT106" s="58"/>
      <c r="FU106" s="58"/>
      <c r="FV106" s="58"/>
      <c r="FW106" s="58"/>
      <c r="FX106" s="58"/>
      <c r="FY106" s="58"/>
      <c r="FZ106" s="58"/>
      <c r="GA106" s="58"/>
      <c r="GB106" s="58"/>
      <c r="GC106" s="58"/>
      <c r="GD106" s="58"/>
      <c r="GE106" s="58"/>
      <c r="GF106" s="58"/>
      <c r="GG106" s="58"/>
      <c r="GH106" s="58"/>
      <c r="GI106" s="58"/>
      <c r="GJ106" s="58"/>
      <c r="GK106" s="58"/>
      <c r="GL106" s="58"/>
      <c r="GM106" s="58"/>
      <c r="GN106" s="58"/>
      <c r="GO106" s="58"/>
      <c r="GP106" s="58"/>
      <c r="GQ106" s="58"/>
      <c r="GR106" s="58"/>
      <c r="GS106" s="58"/>
      <c r="GT106" s="58"/>
      <c r="GU106" s="58"/>
      <c r="GV106" s="58"/>
      <c r="GW106" s="58"/>
      <c r="GX106" s="58"/>
      <c r="GY106" s="58"/>
      <c r="GZ106" s="58"/>
      <c r="HA106" s="58"/>
      <c r="HB106" s="58"/>
      <c r="HC106" s="58"/>
      <c r="HD106" s="58"/>
      <c r="HE106" s="58"/>
      <c r="HF106" s="58"/>
      <c r="HG106" s="58"/>
      <c r="HH106" s="58"/>
      <c r="HI106" s="58"/>
      <c r="HJ106" s="58"/>
      <c r="HK106" s="58"/>
      <c r="HL106" s="58"/>
      <c r="HM106" s="58"/>
      <c r="HN106" s="58"/>
    </row>
    <row r="107" spans="1:222" ht="17.25" x14ac:dyDescent="0.35">
      <c r="A107" s="52"/>
      <c r="B107" s="37"/>
      <c r="C107" s="55"/>
      <c r="BK107" s="4"/>
    </row>
    <row r="108" spans="1:222" ht="17.25" x14ac:dyDescent="0.35">
      <c r="B108" s="53"/>
      <c r="C108" s="3"/>
      <c r="BK108" s="4"/>
    </row>
    <row r="109" spans="1:222" ht="15" customHeight="1" x14ac:dyDescent="0.3">
      <c r="B109" s="3"/>
      <c r="C109" s="12"/>
      <c r="BK109" s="4"/>
    </row>
    <row r="110" spans="1:222" x14ac:dyDescent="0.3">
      <c r="B110" s="3"/>
      <c r="C110" s="12"/>
      <c r="BK110" s="4"/>
    </row>
    <row r="111" spans="1:222" x14ac:dyDescent="0.3">
      <c r="B111" s="3"/>
      <c r="C111" s="12"/>
      <c r="BK111" s="4"/>
    </row>
    <row r="112" spans="1:222" x14ac:dyDescent="0.3">
      <c r="B112" s="3"/>
      <c r="C112" s="12"/>
      <c r="BK112" s="4"/>
    </row>
    <row r="113" spans="1:254" x14ac:dyDescent="0.3">
      <c r="B113" s="3"/>
      <c r="C113" s="12"/>
      <c r="BK113" s="4"/>
    </row>
    <row r="114" spans="1:254" s="3" customFormat="1" x14ac:dyDescent="0.3">
      <c r="A114" s="8"/>
      <c r="C114" s="12"/>
      <c r="BK114" s="4"/>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row>
    <row r="115" spans="1:254" s="3" customFormat="1" x14ac:dyDescent="0.3">
      <c r="A115" s="8"/>
      <c r="C115" s="12"/>
      <c r="BK115" s="4"/>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row>
    <row r="116" spans="1:254" s="3" customFormat="1" x14ac:dyDescent="0.3">
      <c r="A116" s="8"/>
      <c r="B116" s="5"/>
      <c r="C116" s="34"/>
      <c r="BK116" s="4"/>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row>
    <row r="117" spans="1:254" s="3" customFormat="1" x14ac:dyDescent="0.3">
      <c r="A117" s="8"/>
      <c r="B117" s="5"/>
      <c r="C117" s="34"/>
      <c r="BK117" s="4"/>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row>
    <row r="118" spans="1:254" s="3" customFormat="1" x14ac:dyDescent="0.3">
      <c r="A118" s="8"/>
      <c r="B118" s="5"/>
      <c r="C118" s="34"/>
      <c r="BK118" s="4"/>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row>
    <row r="119" spans="1:254" s="3" customFormat="1" x14ac:dyDescent="0.3">
      <c r="A119" s="8"/>
      <c r="B119" s="5"/>
      <c r="C119" s="34"/>
      <c r="BK119" s="4"/>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row>
    <row r="120" spans="1:254" s="3" customFormat="1" x14ac:dyDescent="0.3">
      <c r="A120" s="8"/>
      <c r="B120" s="5"/>
      <c r="C120" s="34"/>
      <c r="BK120" s="4"/>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row>
    <row r="121" spans="1:254" s="3" customFormat="1" x14ac:dyDescent="0.3">
      <c r="A121" s="8"/>
      <c r="B121" s="5"/>
      <c r="C121" s="34"/>
      <c r="BK121" s="4"/>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row>
    <row r="122" spans="1:254" s="3" customFormat="1" x14ac:dyDescent="0.3">
      <c r="A122" s="8"/>
      <c r="B122" s="5"/>
      <c r="C122" s="34"/>
      <c r="BK122" s="4"/>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row>
    <row r="123" spans="1:254" s="3" customFormat="1" x14ac:dyDescent="0.3">
      <c r="A123" s="8"/>
      <c r="B123" s="5"/>
      <c r="C123" s="34"/>
      <c r="BK123" s="4"/>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row>
    <row r="124" spans="1:254" s="3" customFormat="1" x14ac:dyDescent="0.3">
      <c r="A124" s="8"/>
      <c r="B124" s="5"/>
      <c r="C124" s="34"/>
      <c r="BK124" s="4"/>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row>
    <row r="125" spans="1:254" s="3" customFormat="1" x14ac:dyDescent="0.3">
      <c r="A125" s="8"/>
      <c r="B125" s="5"/>
      <c r="C125" s="34"/>
      <c r="BK125" s="4"/>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row>
    <row r="126" spans="1:254" s="3" customFormat="1" x14ac:dyDescent="0.3">
      <c r="A126" s="8"/>
      <c r="B126" s="5"/>
      <c r="C126" s="34"/>
      <c r="BK126" s="4"/>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row>
    <row r="127" spans="1:254" s="3" customFormat="1" x14ac:dyDescent="0.3">
      <c r="A127" s="8"/>
      <c r="B127" s="5"/>
      <c r="C127" s="34"/>
      <c r="BK127" s="4"/>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row>
    <row r="128" spans="1:254" s="3" customFormat="1" x14ac:dyDescent="0.3">
      <c r="A128" s="8"/>
      <c r="B128" s="5"/>
      <c r="C128" s="34"/>
      <c r="BK128" s="4"/>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row>
    <row r="129" spans="1:254" s="3" customFormat="1" x14ac:dyDescent="0.3">
      <c r="A129" s="8"/>
      <c r="B129" s="5"/>
      <c r="C129" s="34"/>
      <c r="BK129" s="4"/>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row>
    <row r="130" spans="1:254" s="3" customFormat="1" x14ac:dyDescent="0.3">
      <c r="A130" s="8"/>
      <c r="B130" s="5"/>
      <c r="C130" s="34"/>
      <c r="BK130" s="4"/>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row>
    <row r="131" spans="1:254" s="3" customFormat="1" x14ac:dyDescent="0.3">
      <c r="A131" s="8"/>
      <c r="B131" s="5"/>
      <c r="C131" s="34"/>
      <c r="BK131" s="4"/>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row>
    <row r="132" spans="1:254" s="3" customFormat="1" x14ac:dyDescent="0.3">
      <c r="A132" s="8"/>
      <c r="B132" s="5"/>
      <c r="C132" s="34"/>
      <c r="BK132" s="4"/>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row>
    <row r="133" spans="1:254" s="3" customFormat="1" x14ac:dyDescent="0.3">
      <c r="A133" s="8"/>
      <c r="B133" s="5"/>
      <c r="C133" s="34"/>
      <c r="BK133" s="4"/>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row>
    <row r="134" spans="1:254" s="3" customFormat="1" x14ac:dyDescent="0.3">
      <c r="A134" s="8"/>
      <c r="B134" s="5"/>
      <c r="C134" s="34"/>
      <c r="BK134" s="4"/>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row>
    <row r="135" spans="1:254" s="3" customFormat="1" x14ac:dyDescent="0.3">
      <c r="A135" s="8"/>
      <c r="B135" s="5"/>
      <c r="C135" s="34"/>
      <c r="BK135" s="4"/>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row>
    <row r="136" spans="1:254" s="3" customFormat="1" x14ac:dyDescent="0.3">
      <c r="A136" s="8"/>
      <c r="B136" s="5"/>
      <c r="C136" s="34"/>
      <c r="BK136" s="4"/>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row>
    <row r="137" spans="1:254" s="3" customFormat="1" x14ac:dyDescent="0.3">
      <c r="A137" s="8"/>
      <c r="B137" s="5"/>
      <c r="C137" s="34"/>
      <c r="BK137" s="4"/>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row>
    <row r="138" spans="1:254" s="3" customFormat="1" x14ac:dyDescent="0.3">
      <c r="A138" s="8"/>
      <c r="B138" s="5"/>
      <c r="C138" s="34"/>
      <c r="BK138" s="4"/>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row>
    <row r="139" spans="1:254" s="3" customFormat="1" x14ac:dyDescent="0.3">
      <c r="A139" s="8"/>
      <c r="B139" s="5"/>
      <c r="C139" s="34"/>
      <c r="BK139" s="4"/>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row>
    <row r="140" spans="1:254" s="3" customFormat="1" x14ac:dyDescent="0.3">
      <c r="A140" s="8"/>
      <c r="B140" s="5"/>
      <c r="C140" s="34"/>
      <c r="BK140" s="4"/>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row>
    <row r="141" spans="1:254" s="3" customFormat="1" x14ac:dyDescent="0.3">
      <c r="A141" s="8"/>
      <c r="B141" s="5"/>
      <c r="C141" s="34"/>
      <c r="BK141" s="4"/>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row>
    <row r="142" spans="1:254" s="3" customFormat="1" x14ac:dyDescent="0.3">
      <c r="A142" s="8"/>
      <c r="B142" s="5"/>
      <c r="C142" s="34"/>
      <c r="BK142" s="4"/>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row>
    <row r="143" spans="1:254" s="3" customFormat="1" x14ac:dyDescent="0.3">
      <c r="A143" s="8"/>
      <c r="B143" s="5"/>
      <c r="C143" s="34"/>
      <c r="BK143" s="4"/>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row>
    <row r="144" spans="1:254" s="3" customFormat="1" x14ac:dyDescent="0.3">
      <c r="A144" s="8"/>
      <c r="B144" s="5"/>
      <c r="C144" s="34"/>
      <c r="BK144" s="4"/>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row>
    <row r="145" spans="1:254" s="3" customFormat="1" x14ac:dyDescent="0.3">
      <c r="A145" s="8"/>
      <c r="B145" s="5"/>
      <c r="C145" s="34"/>
      <c r="BK145" s="4"/>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row>
    <row r="146" spans="1:254" s="3" customFormat="1" x14ac:dyDescent="0.3">
      <c r="A146" s="8"/>
      <c r="B146" s="5"/>
      <c r="C146" s="34"/>
      <c r="BK146" s="4"/>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row>
    <row r="147" spans="1:254" s="3" customFormat="1" x14ac:dyDescent="0.3">
      <c r="A147" s="8"/>
      <c r="B147" s="5"/>
      <c r="C147" s="34"/>
      <c r="BK147" s="4"/>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row>
    <row r="148" spans="1:254" s="3" customFormat="1" x14ac:dyDescent="0.3">
      <c r="A148" s="8"/>
      <c r="B148" s="5"/>
      <c r="C148" s="34"/>
      <c r="BK148" s="4"/>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row>
    <row r="149" spans="1:254" s="3" customFormat="1" x14ac:dyDescent="0.3">
      <c r="A149" s="8"/>
      <c r="B149" s="5"/>
      <c r="C149" s="34"/>
      <c r="BK149" s="4"/>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row>
    <row r="150" spans="1:254" s="3" customFormat="1" x14ac:dyDescent="0.3">
      <c r="A150" s="8"/>
      <c r="B150" s="5"/>
      <c r="C150" s="34"/>
      <c r="BK150" s="4"/>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row>
  </sheetData>
  <protectedRanges>
    <protectedRange sqref="A3" name="Zonă1_1_1_1_1_1" securityDescriptor="O:WDG:WDD:(A;;CC;;;WD)"/>
    <protectedRange sqref="C57 C25 C59 C66:C67 C81" name="Zonă1" securityDescriptor="O:WDG:WDD:(A;;CC;;;AN)(A;;CC;;;AU)(A;;CC;;;WD)"/>
  </protectedRanges>
  <mergeCells count="28">
    <mergeCell ref="DK6:DO6"/>
    <mergeCell ref="DP6:DT6"/>
    <mergeCell ref="DU6:DY6"/>
    <mergeCell ref="DZ6:ED6"/>
    <mergeCell ref="CG6:CK6"/>
    <mergeCell ref="CL6:CP6"/>
    <mergeCell ref="CQ6:CU6"/>
    <mergeCell ref="CV6:CZ6"/>
    <mergeCell ref="DA6:DE6"/>
    <mergeCell ref="DF6:DJ6"/>
    <mergeCell ref="CB6:CF6"/>
    <mergeCell ref="Y6:AC6"/>
    <mergeCell ref="AD6:AH6"/>
    <mergeCell ref="AI6:AM6"/>
    <mergeCell ref="AN6:AR6"/>
    <mergeCell ref="AS6:AW6"/>
    <mergeCell ref="AX6:BB6"/>
    <mergeCell ref="BC6:BG6"/>
    <mergeCell ref="BH6:BL6"/>
    <mergeCell ref="BM6:BQ6"/>
    <mergeCell ref="BR6:BV6"/>
    <mergeCell ref="BW6:CA6"/>
    <mergeCell ref="E6:I6"/>
    <mergeCell ref="J6:N6"/>
    <mergeCell ref="O6:S6"/>
    <mergeCell ref="T6:X6"/>
    <mergeCell ref="A1:B1"/>
    <mergeCell ref="A3:C3"/>
  </mergeCells>
  <printOptions horizontalCentered="1"/>
  <pageMargins left="0.5" right="0.25" top="0" bottom="0" header="0.15748031496063" footer="0.196850393700787"/>
  <pageSetup paperSize="9" scale="49" fitToHeight="6" orientation="portrait" r:id="rId1"/>
  <headerFooter alignWithMargins="0"/>
  <rowBreaks count="3" manualBreakCount="3">
    <brk id="48" max="5" man="1"/>
    <brk id="89" max="5" man="1"/>
    <brk id="10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 exc Finante - venituri</vt:lpstr>
      <vt:lpstr>'Cont exc Finante - venituri'!Print_Area</vt:lpstr>
      <vt:lpstr>'Cont exc Finante - venituri'!Print_Titles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Geanina NICUTA</dc:creator>
  <cp:lastModifiedBy>Carmen DUMITRASCU</cp:lastModifiedBy>
  <cp:lastPrinted>2022-01-05T12:52:33Z</cp:lastPrinted>
  <dcterms:created xsi:type="dcterms:W3CDTF">2022-01-05T12:28:09Z</dcterms:created>
  <dcterms:modified xsi:type="dcterms:W3CDTF">2022-02-10T12:14:57Z</dcterms:modified>
</cp:coreProperties>
</file>