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1988" windowHeight="10500"/>
  </bookViews>
  <sheets>
    <sheet name="oncologie medicament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54" i="1" l="1"/>
  <c r="T54" i="1"/>
  <c r="U54" i="1"/>
  <c r="V54" i="1"/>
  <c r="W54" i="1"/>
  <c r="X54" i="1"/>
  <c r="Y54" i="1"/>
  <c r="R54" i="1"/>
  <c r="S53" i="1"/>
  <c r="T53" i="1"/>
  <c r="V53" i="1"/>
  <c r="W53" i="1"/>
  <c r="X53" i="1"/>
  <c r="Y53" i="1"/>
  <c r="R53" i="1"/>
  <c r="X50" i="1"/>
  <c r="R11" i="1" l="1"/>
  <c r="S11" i="1"/>
  <c r="T11" i="1"/>
  <c r="U11" i="1"/>
  <c r="V11" i="1"/>
  <c r="W11" i="1"/>
  <c r="Y11" i="1"/>
  <c r="R12" i="1"/>
  <c r="S12" i="1"/>
  <c r="T12" i="1"/>
  <c r="U12" i="1"/>
  <c r="V12" i="1"/>
  <c r="W12" i="1"/>
  <c r="Y12" i="1"/>
  <c r="R13" i="1"/>
  <c r="S13" i="1"/>
  <c r="T13" i="1"/>
  <c r="U13" i="1"/>
  <c r="V13" i="1"/>
  <c r="W13" i="1"/>
  <c r="Y13" i="1"/>
  <c r="R14" i="1"/>
  <c r="S14" i="1"/>
  <c r="T14" i="1"/>
  <c r="U14" i="1"/>
  <c r="V14" i="1"/>
  <c r="W14" i="1"/>
  <c r="Y14" i="1"/>
  <c r="R15" i="1"/>
  <c r="S15" i="1"/>
  <c r="T15" i="1"/>
  <c r="U15" i="1"/>
  <c r="V15" i="1"/>
  <c r="W15" i="1"/>
  <c r="Y15" i="1"/>
  <c r="R16" i="1"/>
  <c r="S16" i="1"/>
  <c r="T16" i="1"/>
  <c r="U16" i="1"/>
  <c r="V16" i="1"/>
  <c r="W16" i="1"/>
  <c r="Y16" i="1"/>
  <c r="R17" i="1"/>
  <c r="S17" i="1"/>
  <c r="T17" i="1"/>
  <c r="U17" i="1"/>
  <c r="V17" i="1"/>
  <c r="W17" i="1"/>
  <c r="Y17" i="1"/>
  <c r="R18" i="1"/>
  <c r="S18" i="1"/>
  <c r="T18" i="1"/>
  <c r="U18" i="1"/>
  <c r="V18" i="1"/>
  <c r="W18" i="1"/>
  <c r="Y18" i="1"/>
  <c r="R19" i="1"/>
  <c r="S19" i="1"/>
  <c r="T19" i="1"/>
  <c r="U19" i="1"/>
  <c r="V19" i="1"/>
  <c r="W19" i="1"/>
  <c r="Y19" i="1"/>
  <c r="R20" i="1"/>
  <c r="S20" i="1"/>
  <c r="T20" i="1"/>
  <c r="U20" i="1"/>
  <c r="V20" i="1"/>
  <c r="W20" i="1"/>
  <c r="Y20" i="1"/>
  <c r="R21" i="1"/>
  <c r="S21" i="1"/>
  <c r="T21" i="1"/>
  <c r="U21" i="1"/>
  <c r="V21" i="1"/>
  <c r="W21" i="1"/>
  <c r="Y21" i="1"/>
  <c r="R22" i="1"/>
  <c r="S22" i="1"/>
  <c r="T22" i="1"/>
  <c r="U22" i="1"/>
  <c r="V22" i="1"/>
  <c r="W22" i="1"/>
  <c r="Y22" i="1"/>
  <c r="R23" i="1"/>
  <c r="S23" i="1"/>
  <c r="T23" i="1"/>
  <c r="U23" i="1"/>
  <c r="V23" i="1"/>
  <c r="W23" i="1"/>
  <c r="Y23" i="1"/>
  <c r="R24" i="1"/>
  <c r="S24" i="1"/>
  <c r="T24" i="1"/>
  <c r="U24" i="1"/>
  <c r="V24" i="1"/>
  <c r="W24" i="1"/>
  <c r="Y24" i="1"/>
  <c r="R25" i="1"/>
  <c r="S25" i="1"/>
  <c r="T25" i="1"/>
  <c r="U25" i="1"/>
  <c r="V25" i="1"/>
  <c r="W25" i="1"/>
  <c r="Y25" i="1"/>
  <c r="R26" i="1"/>
  <c r="S26" i="1"/>
  <c r="T26" i="1"/>
  <c r="U26" i="1"/>
  <c r="V26" i="1"/>
  <c r="W26" i="1"/>
  <c r="Y26" i="1"/>
  <c r="R27" i="1"/>
  <c r="S27" i="1"/>
  <c r="T27" i="1"/>
  <c r="U27" i="1"/>
  <c r="V27" i="1"/>
  <c r="W27" i="1"/>
  <c r="Y27" i="1"/>
  <c r="R28" i="1"/>
  <c r="S28" i="1"/>
  <c r="T28" i="1"/>
  <c r="U28" i="1"/>
  <c r="V28" i="1"/>
  <c r="W28" i="1"/>
  <c r="Y28" i="1"/>
  <c r="R29" i="1"/>
  <c r="S29" i="1"/>
  <c r="T29" i="1"/>
  <c r="U29" i="1"/>
  <c r="V29" i="1"/>
  <c r="W29" i="1"/>
  <c r="Y29" i="1"/>
  <c r="R30" i="1"/>
  <c r="S30" i="1"/>
  <c r="T30" i="1"/>
  <c r="U30" i="1"/>
  <c r="V30" i="1"/>
  <c r="W30" i="1"/>
  <c r="Y30" i="1"/>
  <c r="R31" i="1"/>
  <c r="S31" i="1"/>
  <c r="T31" i="1"/>
  <c r="U31" i="1"/>
  <c r="V31" i="1"/>
  <c r="W31" i="1"/>
  <c r="Y31" i="1"/>
  <c r="R32" i="1"/>
  <c r="S32" i="1"/>
  <c r="T32" i="1"/>
  <c r="U32" i="1"/>
  <c r="V32" i="1"/>
  <c r="W32" i="1"/>
  <c r="Y32" i="1"/>
  <c r="R33" i="1"/>
  <c r="S33" i="1"/>
  <c r="T33" i="1"/>
  <c r="U33" i="1"/>
  <c r="V33" i="1"/>
  <c r="W33" i="1"/>
  <c r="Y33" i="1"/>
  <c r="R34" i="1"/>
  <c r="S34" i="1"/>
  <c r="T34" i="1"/>
  <c r="U34" i="1"/>
  <c r="V34" i="1"/>
  <c r="W34" i="1"/>
  <c r="Y34" i="1"/>
  <c r="R35" i="1"/>
  <c r="S35" i="1"/>
  <c r="T35" i="1"/>
  <c r="U35" i="1"/>
  <c r="V35" i="1"/>
  <c r="W35" i="1"/>
  <c r="Y35" i="1"/>
  <c r="R36" i="1"/>
  <c r="S36" i="1"/>
  <c r="T36" i="1"/>
  <c r="U36" i="1"/>
  <c r="V36" i="1"/>
  <c r="W36" i="1"/>
  <c r="Y36" i="1"/>
  <c r="R37" i="1"/>
  <c r="S37" i="1"/>
  <c r="T37" i="1"/>
  <c r="U37" i="1"/>
  <c r="V37" i="1"/>
  <c r="W37" i="1"/>
  <c r="Y37" i="1"/>
  <c r="R38" i="1"/>
  <c r="S38" i="1"/>
  <c r="T38" i="1"/>
  <c r="U38" i="1"/>
  <c r="V38" i="1"/>
  <c r="W38" i="1"/>
  <c r="Y38" i="1"/>
  <c r="R39" i="1"/>
  <c r="S39" i="1"/>
  <c r="T39" i="1"/>
  <c r="U39" i="1"/>
  <c r="V39" i="1"/>
  <c r="W39" i="1"/>
  <c r="Y39" i="1"/>
  <c r="R40" i="1"/>
  <c r="S40" i="1"/>
  <c r="T40" i="1"/>
  <c r="U40" i="1"/>
  <c r="V40" i="1"/>
  <c r="W40" i="1"/>
  <c r="Y40" i="1"/>
  <c r="R41" i="1"/>
  <c r="S41" i="1"/>
  <c r="T41" i="1"/>
  <c r="U41" i="1"/>
  <c r="V41" i="1"/>
  <c r="W41" i="1"/>
  <c r="Y41" i="1"/>
  <c r="R42" i="1"/>
  <c r="S42" i="1"/>
  <c r="T42" i="1"/>
  <c r="U42" i="1"/>
  <c r="V42" i="1"/>
  <c r="W42" i="1"/>
  <c r="Y42" i="1"/>
  <c r="R43" i="1"/>
  <c r="S43" i="1"/>
  <c r="T43" i="1"/>
  <c r="U43" i="1"/>
  <c r="V43" i="1"/>
  <c r="W43" i="1"/>
  <c r="Y43" i="1"/>
  <c r="R44" i="1"/>
  <c r="S44" i="1"/>
  <c r="T44" i="1"/>
  <c r="U44" i="1"/>
  <c r="V44" i="1"/>
  <c r="W44" i="1"/>
  <c r="Y44" i="1"/>
  <c r="R45" i="1"/>
  <c r="S45" i="1"/>
  <c r="T45" i="1"/>
  <c r="U45" i="1"/>
  <c r="V45" i="1"/>
  <c r="W45" i="1"/>
  <c r="Y45" i="1"/>
  <c r="R46" i="1"/>
  <c r="S46" i="1"/>
  <c r="T46" i="1"/>
  <c r="U46" i="1"/>
  <c r="V46" i="1"/>
  <c r="W46" i="1"/>
  <c r="Y46" i="1"/>
  <c r="R47" i="1"/>
  <c r="S47" i="1"/>
  <c r="T47" i="1"/>
  <c r="U47" i="1"/>
  <c r="V47" i="1"/>
  <c r="W47" i="1"/>
  <c r="Y47" i="1"/>
  <c r="R48" i="1"/>
  <c r="S48" i="1"/>
  <c r="T48" i="1"/>
  <c r="U48" i="1"/>
  <c r="V48" i="1"/>
  <c r="W48" i="1"/>
  <c r="Y48" i="1"/>
  <c r="R49" i="1"/>
  <c r="S49" i="1"/>
  <c r="T49" i="1"/>
  <c r="U49" i="1"/>
  <c r="V49" i="1"/>
  <c r="W49" i="1"/>
  <c r="Y49" i="1"/>
  <c r="R50" i="1"/>
  <c r="S50" i="1"/>
  <c r="T50" i="1"/>
  <c r="U50" i="1"/>
  <c r="V50" i="1"/>
  <c r="W50" i="1"/>
  <c r="Y50" i="1"/>
  <c r="R51" i="1"/>
  <c r="S51" i="1"/>
  <c r="T51" i="1"/>
  <c r="U51" i="1"/>
  <c r="V51" i="1"/>
  <c r="W51" i="1"/>
  <c r="Y51" i="1"/>
  <c r="R52" i="1"/>
  <c r="S52" i="1"/>
  <c r="T52" i="1"/>
  <c r="U52" i="1"/>
  <c r="V52" i="1"/>
  <c r="W52" i="1"/>
  <c r="Y52" i="1"/>
  <c r="S10" i="1"/>
  <c r="T10" i="1"/>
  <c r="U10" i="1"/>
  <c r="V10" i="1"/>
  <c r="W10" i="1"/>
  <c r="Y10" i="1"/>
  <c r="R10" i="1"/>
  <c r="B53" i="1" l="1"/>
  <c r="C53" i="1"/>
  <c r="D53" i="1"/>
  <c r="E53" i="1"/>
  <c r="U53" i="1" s="1"/>
  <c r="F53" i="1"/>
  <c r="G53" i="1"/>
  <c r="H53" i="1"/>
  <c r="I53" i="1"/>
  <c r="I55" i="1" l="1"/>
  <c r="Q53" i="1"/>
  <c r="P53" i="1"/>
  <c r="O53" i="1"/>
  <c r="N53" i="1"/>
  <c r="M53" i="1"/>
  <c r="L53" i="1"/>
  <c r="K53" i="1"/>
  <c r="J53" i="1"/>
</calcChain>
</file>

<file path=xl/sharedStrings.xml><?xml version="1.0" encoding="utf-8"?>
<sst xmlns="http://schemas.openxmlformats.org/spreadsheetml/2006/main" count="108" uniqueCount="87">
  <si>
    <t xml:space="preserve">PROGRAMUL NAŢIONAL DE ONCOLOGIE </t>
  </si>
  <si>
    <t xml:space="preserve"> Subprogramul de tratament medicamentos al bolnavilor cu afecţiuni oncologice (adulţi şi copii)
</t>
  </si>
  <si>
    <t>CAS</t>
  </si>
  <si>
    <t>Număr bolnavi cărora li s-au eliberat medicamente:</t>
  </si>
  <si>
    <t>Terapia avansată CAR-T - unităţi sanitare</t>
  </si>
  <si>
    <t xml:space="preserve">Total bolnavi pentru care s-au eliberat medicamente </t>
  </si>
  <si>
    <t>Cheltuieli cu medicamentele, pentru:</t>
  </si>
  <si>
    <t xml:space="preserve">Cheltuieli totale </t>
  </si>
  <si>
    <t>Cost mediu/bolnav in tratament cu:</t>
  </si>
  <si>
    <t>Cost mediu/ beneficiar</t>
  </si>
  <si>
    <t>terapie standard</t>
  </si>
  <si>
    <t>medicamente aferente DCI-uri marcate cu (**)1, conform Hotararii Guvernului 720/2008 cu modificarile si completarile ulterioare</t>
  </si>
  <si>
    <t>unităţi sanitare</t>
  </si>
  <si>
    <t>farmacii cu circuit deschis</t>
  </si>
  <si>
    <t>total</t>
  </si>
  <si>
    <t>C0</t>
  </si>
  <si>
    <t>C1</t>
  </si>
  <si>
    <t>C2</t>
  </si>
  <si>
    <t>C3</t>
  </si>
  <si>
    <t>C4</t>
  </si>
  <si>
    <t>C5</t>
  </si>
  <si>
    <t>C6</t>
  </si>
  <si>
    <t>C7</t>
  </si>
  <si>
    <t>C8</t>
  </si>
  <si>
    <t>C9</t>
  </si>
  <si>
    <t>C10</t>
  </si>
  <si>
    <t>C11</t>
  </si>
  <si>
    <t>C12</t>
  </si>
  <si>
    <t>C13</t>
  </si>
  <si>
    <t>C14</t>
  </si>
  <si>
    <t>C15</t>
  </si>
  <si>
    <t>C16</t>
  </si>
  <si>
    <t>C17</t>
  </si>
  <si>
    <t>C18</t>
  </si>
  <si>
    <t>C19</t>
  </si>
  <si>
    <t>C20</t>
  </si>
  <si>
    <t>C21</t>
  </si>
  <si>
    <t>C22</t>
  </si>
  <si>
    <t>C23</t>
  </si>
  <si>
    <t>C24</t>
  </si>
  <si>
    <t>Alba</t>
  </si>
  <si>
    <t>Arad</t>
  </si>
  <si>
    <t>Arges</t>
  </si>
  <si>
    <t>Bacau</t>
  </si>
  <si>
    <t>Bihor</t>
  </si>
  <si>
    <t>Bistrita-Nasaud</t>
  </si>
  <si>
    <t>Botosani</t>
  </si>
  <si>
    <t>Brasov</t>
  </si>
  <si>
    <t>Braila</t>
  </si>
  <si>
    <t>Buzau</t>
  </si>
  <si>
    <t>Caras-Severin</t>
  </si>
  <si>
    <t>Calarasi</t>
  </si>
  <si>
    <t>Cluj</t>
  </si>
  <si>
    <t>Constanta</t>
  </si>
  <si>
    <t>Covasna</t>
  </si>
  <si>
    <t>Dambovita</t>
  </si>
  <si>
    <t>Dolj</t>
  </si>
  <si>
    <t>Galati</t>
  </si>
  <si>
    <t>Giurgiu</t>
  </si>
  <si>
    <t>Gorj</t>
  </si>
  <si>
    <t>Harghita</t>
  </si>
  <si>
    <t>Hunedoara</t>
  </si>
  <si>
    <t>Ialomita</t>
  </si>
  <si>
    <t>Iasi</t>
  </si>
  <si>
    <t>Maramures</t>
  </si>
  <si>
    <t>Mehedinti</t>
  </si>
  <si>
    <t>Mures</t>
  </si>
  <si>
    <t>Neamt</t>
  </si>
  <si>
    <t>Olt</t>
  </si>
  <si>
    <t>Prahova</t>
  </si>
  <si>
    <t>Satu Mare</t>
  </si>
  <si>
    <t>Salaj</t>
  </si>
  <si>
    <t>Sibiu</t>
  </si>
  <si>
    <t>Suceava</t>
  </si>
  <si>
    <t>Teleorman</t>
  </si>
  <si>
    <t>Timis</t>
  </si>
  <si>
    <t>Tulcea</t>
  </si>
  <si>
    <t>Vaslui</t>
  </si>
  <si>
    <t>Valcea</t>
  </si>
  <si>
    <t>Vrancea</t>
  </si>
  <si>
    <t>Bucuresti</t>
  </si>
  <si>
    <t>Ilfov</t>
  </si>
  <si>
    <t>OPSNAJ</t>
  </si>
  <si>
    <t>Total</t>
  </si>
  <si>
    <t>Număr bolnavi trataţi/CNP</t>
  </si>
  <si>
    <t>Număr de bolnavi trataţi în două/mai multe unităţi sanitare/judeţe</t>
  </si>
  <si>
    <r>
      <t>Situația indicatorilor şi a cheltuielilor realizate în</t>
    </r>
    <r>
      <rPr>
        <b/>
        <sz val="12"/>
        <rFont val="Arial"/>
        <family val="2"/>
        <charset val="238"/>
      </rPr>
      <t xml:space="preserve"> perioada 01.01.2024-30.06.2024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</si>
</sst>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"/>
    </font>
    <font>
      <sz val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8"/>
      <name val="Arial"/>
      <family val="2"/>
    </font>
    <font>
      <b/>
      <sz val="8"/>
      <color indexed="8"/>
      <name val="Arial"/>
      <family val="2"/>
    </font>
    <font>
      <b/>
      <sz val="8"/>
      <color theme="1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5" fillId="0" borderId="0"/>
    <xf numFmtId="0" fontId="5" fillId="0" borderId="0"/>
    <xf numFmtId="0" fontId="9" fillId="0" borderId="0"/>
  </cellStyleXfs>
  <cellXfs count="101">
    <xf numFmtId="0" fontId="0" fillId="0" borderId="0" xfId="0"/>
    <xf numFmtId="0" fontId="1" fillId="2" borderId="0" xfId="0" applyFont="1" applyFill="1"/>
    <xf numFmtId="3" fontId="1" fillId="2" borderId="0" xfId="0" applyNumberFormat="1" applyFont="1" applyFill="1" applyBorder="1"/>
    <xf numFmtId="3" fontId="1" fillId="2" borderId="0" xfId="0" applyNumberFormat="1" applyFont="1" applyFill="1"/>
    <xf numFmtId="3" fontId="4" fillId="2" borderId="16" xfId="3" applyNumberFormat="1" applyFont="1" applyFill="1" applyBorder="1" applyAlignment="1">
      <alignment horizontal="center" vertical="center" wrapText="1"/>
    </xf>
    <xf numFmtId="3" fontId="4" fillId="2" borderId="17" xfId="3" applyNumberFormat="1" applyFont="1" applyFill="1" applyBorder="1" applyAlignment="1">
      <alignment horizontal="center" vertical="center" wrapText="1"/>
    </xf>
    <xf numFmtId="3" fontId="4" fillId="2" borderId="20" xfId="3" applyNumberFormat="1" applyFont="1" applyFill="1" applyBorder="1" applyAlignment="1">
      <alignment horizontal="center" vertical="center" wrapText="1"/>
    </xf>
    <xf numFmtId="3" fontId="4" fillId="2" borderId="21" xfId="0" applyNumberFormat="1" applyFont="1" applyFill="1" applyBorder="1" applyAlignment="1">
      <alignment horizontal="center" vertical="center" wrapText="1"/>
    </xf>
    <xf numFmtId="3" fontId="4" fillId="2" borderId="16" xfId="2" applyNumberFormat="1" applyFont="1" applyFill="1" applyBorder="1" applyAlignment="1">
      <alignment horizontal="center" vertical="center" wrapText="1"/>
    </xf>
    <xf numFmtId="3" fontId="4" fillId="2" borderId="17" xfId="2" applyNumberFormat="1" applyFont="1" applyFill="1" applyBorder="1" applyAlignment="1">
      <alignment horizontal="center" vertical="center" wrapText="1"/>
    </xf>
    <xf numFmtId="3" fontId="1" fillId="2" borderId="23" xfId="0" applyNumberFormat="1" applyFont="1" applyFill="1" applyBorder="1" applyAlignment="1">
      <alignment horizontal="right"/>
    </xf>
    <xf numFmtId="3" fontId="1" fillId="2" borderId="23" xfId="0" applyNumberFormat="1" applyFont="1" applyFill="1" applyBorder="1"/>
    <xf numFmtId="3" fontId="1" fillId="2" borderId="24" xfId="0" applyNumberFormat="1" applyFont="1" applyFill="1" applyBorder="1"/>
    <xf numFmtId="3" fontId="1" fillId="2" borderId="25" xfId="0" applyNumberFormat="1" applyFont="1" applyFill="1" applyBorder="1"/>
    <xf numFmtId="4" fontId="1" fillId="2" borderId="23" xfId="0" applyNumberFormat="1" applyFont="1" applyFill="1" applyBorder="1"/>
    <xf numFmtId="4" fontId="1" fillId="2" borderId="24" xfId="0" applyNumberFormat="1" applyFont="1" applyFill="1" applyBorder="1"/>
    <xf numFmtId="3" fontId="1" fillId="2" borderId="26" xfId="0" applyNumberFormat="1" applyFont="1" applyFill="1" applyBorder="1"/>
    <xf numFmtId="3" fontId="1" fillId="2" borderId="28" xfId="0" applyNumberFormat="1" applyFont="1" applyFill="1" applyBorder="1"/>
    <xf numFmtId="3" fontId="1" fillId="2" borderId="29" xfId="0" applyNumberFormat="1" applyFont="1" applyFill="1" applyBorder="1"/>
    <xf numFmtId="3" fontId="1" fillId="2" borderId="30" xfId="0" applyNumberFormat="1" applyFont="1" applyFill="1" applyBorder="1"/>
    <xf numFmtId="4" fontId="1" fillId="2" borderId="28" xfId="0" applyNumberFormat="1" applyFont="1" applyFill="1" applyBorder="1"/>
    <xf numFmtId="4" fontId="1" fillId="2" borderId="29" xfId="0" applyNumberFormat="1" applyFont="1" applyFill="1" applyBorder="1"/>
    <xf numFmtId="3" fontId="1" fillId="2" borderId="28" xfId="0" applyNumberFormat="1" applyFont="1" applyFill="1" applyBorder="1" applyAlignment="1">
      <alignment horizontal="right"/>
    </xf>
    <xf numFmtId="3" fontId="1" fillId="2" borderId="31" xfId="0" applyNumberFormat="1" applyFont="1" applyFill="1" applyBorder="1"/>
    <xf numFmtId="3" fontId="1" fillId="2" borderId="19" xfId="0" applyNumberFormat="1" applyFont="1" applyFill="1" applyBorder="1"/>
    <xf numFmtId="3" fontId="4" fillId="2" borderId="3" xfId="0" applyNumberFormat="1" applyFont="1" applyFill="1" applyBorder="1"/>
    <xf numFmtId="0" fontId="4" fillId="2" borderId="0" xfId="0" applyFont="1" applyFill="1"/>
    <xf numFmtId="3" fontId="4" fillId="2" borderId="10" xfId="0" applyNumberFormat="1" applyFont="1" applyFill="1" applyBorder="1" applyAlignment="1"/>
    <xf numFmtId="3" fontId="4" fillId="2" borderId="12" xfId="0" applyNumberFormat="1" applyFont="1" applyFill="1" applyBorder="1" applyAlignment="1"/>
    <xf numFmtId="3" fontId="4" fillId="2" borderId="11" xfId="0" applyNumberFormat="1" applyFont="1" applyFill="1" applyBorder="1"/>
    <xf numFmtId="4" fontId="1" fillId="2" borderId="0" xfId="0" applyNumberFormat="1" applyFont="1" applyFill="1"/>
    <xf numFmtId="3" fontId="4" fillId="2" borderId="32" xfId="0" applyNumberFormat="1" applyFont="1" applyFill="1" applyBorder="1"/>
    <xf numFmtId="0" fontId="1" fillId="2" borderId="0" xfId="0" applyFont="1" applyFill="1" applyAlignment="1">
      <alignment vertical="center" wrapText="1"/>
    </xf>
    <xf numFmtId="3" fontId="1" fillId="2" borderId="0" xfId="0" applyNumberFormat="1" applyFont="1" applyFill="1" applyAlignment="1">
      <alignment vertical="center" wrapText="1"/>
    </xf>
    <xf numFmtId="10" fontId="1" fillId="2" borderId="0" xfId="0" applyNumberFormat="1" applyFont="1" applyFill="1" applyBorder="1"/>
    <xf numFmtId="10" fontId="1" fillId="2" borderId="0" xfId="0" applyNumberFormat="1" applyFont="1" applyFill="1"/>
    <xf numFmtId="0" fontId="4" fillId="2" borderId="17" xfId="0" applyFont="1" applyFill="1" applyBorder="1" applyAlignment="1">
      <alignment horizontal="left" vertical="center" wrapText="1"/>
    </xf>
    <xf numFmtId="3" fontId="1" fillId="2" borderId="35" xfId="0" applyNumberFormat="1" applyFont="1" applyFill="1" applyBorder="1"/>
    <xf numFmtId="3" fontId="4" fillId="2" borderId="4" xfId="0" applyNumberFormat="1" applyFont="1" applyFill="1" applyBorder="1"/>
    <xf numFmtId="3" fontId="1" fillId="2" borderId="36" xfId="0" applyNumberFormat="1" applyFont="1" applyFill="1" applyBorder="1"/>
    <xf numFmtId="4" fontId="1" fillId="2" borderId="37" xfId="2" applyNumberFormat="1" applyFont="1" applyFill="1" applyBorder="1"/>
    <xf numFmtId="4" fontId="1" fillId="2" borderId="38" xfId="2" applyNumberFormat="1" applyFont="1" applyFill="1" applyBorder="1"/>
    <xf numFmtId="4" fontId="4" fillId="2" borderId="10" xfId="0" applyNumberFormat="1" applyFont="1" applyFill="1" applyBorder="1"/>
    <xf numFmtId="4" fontId="4" fillId="2" borderId="12" xfId="0" applyNumberFormat="1" applyFont="1" applyFill="1" applyBorder="1"/>
    <xf numFmtId="3" fontId="1" fillId="2" borderId="22" xfId="0" applyNumberFormat="1" applyFont="1" applyFill="1" applyBorder="1"/>
    <xf numFmtId="3" fontId="1" fillId="2" borderId="5" xfId="0" applyNumberFormat="1" applyFont="1" applyFill="1" applyBorder="1"/>
    <xf numFmtId="3" fontId="1" fillId="2" borderId="39" xfId="0" applyNumberFormat="1" applyFont="1" applyFill="1" applyBorder="1"/>
    <xf numFmtId="3" fontId="1" fillId="2" borderId="40" xfId="0" applyNumberFormat="1" applyFont="1" applyFill="1" applyBorder="1"/>
    <xf numFmtId="3" fontId="1" fillId="2" borderId="1" xfId="2" applyNumberFormat="1" applyFont="1" applyFill="1" applyBorder="1"/>
    <xf numFmtId="3" fontId="1" fillId="2" borderId="8" xfId="2" applyNumberFormat="1" applyFont="1" applyFill="1" applyBorder="1"/>
    <xf numFmtId="3" fontId="1" fillId="2" borderId="41" xfId="2" applyNumberFormat="1" applyFont="1" applyFill="1" applyBorder="1"/>
    <xf numFmtId="3" fontId="4" fillId="2" borderId="42" xfId="2" applyNumberFormat="1" applyFont="1" applyFill="1" applyBorder="1"/>
    <xf numFmtId="3" fontId="4" fillId="2" borderId="20" xfId="2" applyNumberFormat="1" applyFont="1" applyFill="1" applyBorder="1" applyAlignment="1">
      <alignment horizontal="center" vertical="center" wrapText="1"/>
    </xf>
    <xf numFmtId="4" fontId="1" fillId="2" borderId="43" xfId="0" applyNumberFormat="1" applyFont="1" applyFill="1" applyBorder="1"/>
    <xf numFmtId="4" fontId="1" fillId="2" borderId="44" xfId="0" applyNumberFormat="1" applyFont="1" applyFill="1" applyBorder="1"/>
    <xf numFmtId="4" fontId="1" fillId="2" borderId="45" xfId="2" applyNumberFormat="1" applyFont="1" applyFill="1" applyBorder="1"/>
    <xf numFmtId="4" fontId="4" fillId="2" borderId="34" xfId="0" applyNumberFormat="1" applyFont="1" applyFill="1" applyBorder="1"/>
    <xf numFmtId="3" fontId="1" fillId="2" borderId="26" xfId="0" applyNumberFormat="1" applyFont="1" applyFill="1" applyBorder="1" applyAlignment="1">
      <alignment horizontal="right"/>
    </xf>
    <xf numFmtId="3" fontId="1" fillId="2" borderId="27" xfId="0" applyNumberFormat="1" applyFont="1" applyFill="1" applyBorder="1"/>
    <xf numFmtId="3" fontId="1" fillId="2" borderId="27" xfId="0" applyNumberFormat="1" applyFont="1" applyFill="1" applyBorder="1" applyAlignment="1">
      <alignment horizontal="right"/>
    </xf>
    <xf numFmtId="3" fontId="4" fillId="2" borderId="2" xfId="0" applyNumberFormat="1" applyFont="1" applyFill="1" applyBorder="1"/>
    <xf numFmtId="3" fontId="4" fillId="2" borderId="16" xfId="0" applyNumberFormat="1" applyFont="1" applyFill="1" applyBorder="1"/>
    <xf numFmtId="3" fontId="4" fillId="2" borderId="9" xfId="0" applyNumberFormat="1" applyFont="1" applyFill="1" applyBorder="1" applyAlignment="1"/>
    <xf numFmtId="3" fontId="4" fillId="2" borderId="46" xfId="0" applyNumberFormat="1" applyFont="1" applyFill="1" applyBorder="1"/>
    <xf numFmtId="0" fontId="4" fillId="2" borderId="17" xfId="0" applyFont="1" applyFill="1" applyBorder="1" applyAlignment="1">
      <alignment horizontal="left" vertical="center" wrapText="1"/>
    </xf>
    <xf numFmtId="0" fontId="4" fillId="2" borderId="33" xfId="0" applyFont="1" applyFill="1" applyBorder="1" applyAlignment="1">
      <alignment horizontal="left" vertical="center" wrapText="1"/>
    </xf>
    <xf numFmtId="0" fontId="4" fillId="2" borderId="34" xfId="0" applyFont="1" applyFill="1" applyBorder="1" applyAlignment="1">
      <alignment horizontal="left" vertical="center" wrapText="1"/>
    </xf>
    <xf numFmtId="4" fontId="6" fillId="2" borderId="2" xfId="2" applyNumberFormat="1" applyFont="1" applyFill="1" applyBorder="1" applyAlignment="1">
      <alignment horizontal="center" vertical="center" wrapText="1"/>
    </xf>
    <xf numFmtId="4" fontId="6" fillId="2" borderId="3" xfId="2" applyNumberFormat="1" applyFont="1" applyFill="1" applyBorder="1" applyAlignment="1">
      <alignment horizontal="center" vertical="center" wrapText="1"/>
    </xf>
    <xf numFmtId="4" fontId="6" fillId="2" borderId="4" xfId="2" applyNumberFormat="1" applyFont="1" applyFill="1" applyBorder="1" applyAlignment="1">
      <alignment horizontal="center" vertical="center" wrapText="1"/>
    </xf>
    <xf numFmtId="3" fontId="6" fillId="2" borderId="5" xfId="1" applyNumberFormat="1" applyFont="1" applyFill="1" applyBorder="1" applyAlignment="1">
      <alignment horizontal="center" vertical="center" wrapText="1"/>
    </xf>
    <xf numFmtId="3" fontId="6" fillId="2" borderId="13" xfId="1" applyNumberFormat="1" applyFont="1" applyFill="1" applyBorder="1" applyAlignment="1">
      <alignment horizontal="center" vertical="center" wrapText="1"/>
    </xf>
    <xf numFmtId="3" fontId="6" fillId="2" borderId="18" xfId="1" applyNumberFormat="1" applyFont="1" applyFill="1" applyBorder="1" applyAlignment="1">
      <alignment horizontal="center" vertical="center" wrapText="1"/>
    </xf>
    <xf numFmtId="4" fontId="6" fillId="2" borderId="5" xfId="2" applyNumberFormat="1" applyFont="1" applyFill="1" applyBorder="1" applyAlignment="1">
      <alignment horizontal="center" vertical="center" wrapText="1"/>
    </xf>
    <xf numFmtId="4" fontId="6" fillId="2" borderId="13" xfId="2" applyNumberFormat="1" applyFont="1" applyFill="1" applyBorder="1" applyAlignment="1">
      <alignment horizontal="center" vertical="center" wrapText="1"/>
    </xf>
    <xf numFmtId="4" fontId="6" fillId="2" borderId="18" xfId="2" applyNumberFormat="1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4" fontId="4" fillId="2" borderId="34" xfId="2" applyNumberFormat="1" applyFont="1" applyFill="1" applyBorder="1" applyAlignment="1">
      <alignment horizontal="center" vertical="center" wrapText="1"/>
    </xf>
    <xf numFmtId="4" fontId="4" fillId="2" borderId="10" xfId="2" applyNumberFormat="1" applyFont="1" applyFill="1" applyBorder="1" applyAlignment="1">
      <alignment horizontal="center" vertical="center" wrapText="1"/>
    </xf>
    <xf numFmtId="4" fontId="4" fillId="2" borderId="11" xfId="2" applyNumberFormat="1" applyFont="1" applyFill="1" applyBorder="1" applyAlignment="1">
      <alignment horizontal="center" vertical="center" wrapText="1"/>
    </xf>
    <xf numFmtId="4" fontId="4" fillId="2" borderId="9" xfId="2" applyNumberFormat="1" applyFont="1" applyFill="1" applyBorder="1" applyAlignment="1">
      <alignment horizontal="center" vertical="center" wrapText="1"/>
    </xf>
    <xf numFmtId="3" fontId="2" fillId="2" borderId="0" xfId="0" applyNumberFormat="1" applyFont="1" applyFill="1" applyBorder="1" applyAlignment="1">
      <alignment horizontal="center"/>
    </xf>
    <xf numFmtId="3" fontId="2" fillId="2" borderId="0" xfId="0" applyNumberFormat="1" applyFont="1" applyFill="1" applyBorder="1" applyAlignment="1">
      <alignment horizontal="center" vertical="top" wrapText="1"/>
    </xf>
    <xf numFmtId="3" fontId="2" fillId="2" borderId="0" xfId="0" applyNumberFormat="1" applyFont="1" applyFill="1" applyBorder="1" applyAlignment="1">
      <alignment horizontal="center" vertical="top"/>
    </xf>
    <xf numFmtId="0" fontId="3" fillId="2" borderId="0" xfId="0" applyFont="1" applyFill="1" applyAlignment="1">
      <alignment horizontal="center"/>
    </xf>
    <xf numFmtId="3" fontId="4" fillId="2" borderId="1" xfId="0" applyNumberFormat="1" applyFont="1" applyFill="1" applyBorder="1" applyAlignment="1">
      <alignment horizontal="center" vertical="center" wrapText="1"/>
    </xf>
    <xf numFmtId="3" fontId="4" fillId="2" borderId="8" xfId="0" applyNumberFormat="1" applyFont="1" applyFill="1" applyBorder="1" applyAlignment="1">
      <alignment horizontal="center" vertical="center" wrapText="1"/>
    </xf>
    <xf numFmtId="3" fontId="4" fillId="2" borderId="15" xfId="0" applyNumberFormat="1" applyFont="1" applyFill="1" applyBorder="1" applyAlignment="1">
      <alignment horizontal="center" vertical="center" wrapText="1"/>
    </xf>
    <xf numFmtId="3" fontId="4" fillId="2" borderId="2" xfId="0" applyNumberFormat="1" applyFont="1" applyFill="1" applyBorder="1" applyAlignment="1">
      <alignment horizontal="center" vertical="center" wrapText="1"/>
    </xf>
    <xf numFmtId="3" fontId="4" fillId="2" borderId="3" xfId="0" applyNumberFormat="1" applyFont="1" applyFill="1" applyBorder="1" applyAlignment="1">
      <alignment horizontal="center" vertical="center" wrapText="1"/>
    </xf>
    <xf numFmtId="3" fontId="4" fillId="2" borderId="4" xfId="0" applyNumberFormat="1" applyFont="1" applyFill="1" applyBorder="1" applyAlignment="1">
      <alignment horizontal="center" vertical="center" wrapText="1"/>
    </xf>
    <xf numFmtId="3" fontId="4" fillId="2" borderId="5" xfId="0" applyNumberFormat="1" applyFont="1" applyFill="1" applyBorder="1" applyAlignment="1">
      <alignment horizontal="center" vertical="center" wrapText="1"/>
    </xf>
    <xf numFmtId="3" fontId="4" fillId="2" borderId="13" xfId="0" applyNumberFormat="1" applyFont="1" applyFill="1" applyBorder="1" applyAlignment="1">
      <alignment horizontal="center" vertical="center" wrapText="1"/>
    </xf>
    <xf numFmtId="3" fontId="4" fillId="2" borderId="18" xfId="0" applyNumberFormat="1" applyFont="1" applyFill="1" applyBorder="1" applyAlignment="1">
      <alignment horizontal="center" vertical="center" wrapText="1"/>
    </xf>
    <xf numFmtId="3" fontId="4" fillId="2" borderId="6" xfId="0" applyNumberFormat="1" applyFont="1" applyFill="1" applyBorder="1" applyAlignment="1">
      <alignment horizontal="center" vertical="center" wrapText="1"/>
    </xf>
    <xf numFmtId="3" fontId="6" fillId="2" borderId="7" xfId="1" applyNumberFormat="1" applyFont="1" applyFill="1" applyBorder="1" applyAlignment="1">
      <alignment horizontal="center" vertical="center" wrapText="1"/>
    </xf>
    <xf numFmtId="3" fontId="6" fillId="2" borderId="14" xfId="1" applyNumberFormat="1" applyFont="1" applyFill="1" applyBorder="1" applyAlignment="1">
      <alignment horizontal="center" vertical="center" wrapText="1"/>
    </xf>
    <xf numFmtId="3" fontId="6" fillId="2" borderId="19" xfId="1" applyNumberFormat="1" applyFont="1" applyFill="1" applyBorder="1" applyAlignment="1">
      <alignment horizontal="center" vertical="center" wrapText="1"/>
    </xf>
  </cellXfs>
  <cellStyles count="4">
    <cellStyle name="Normal" xfId="0" builtinId="0"/>
    <cellStyle name="Normal 2 2" xfId="3"/>
    <cellStyle name="Normal 5 2" xfId="1"/>
    <cellStyle name="Normal_Foaie de lucru din cnas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5"/>
  </sheetPr>
  <dimension ref="A2:AH59"/>
  <sheetViews>
    <sheetView tabSelected="1" topLeftCell="C25" zoomScaleNormal="100" workbookViewId="0">
      <selection activeCell="G25" sqref="G25"/>
    </sheetView>
  </sheetViews>
  <sheetFormatPr defaultColWidth="9.109375" defaultRowHeight="10.199999999999999" x14ac:dyDescent="0.2"/>
  <cols>
    <col min="1" max="1" width="12" style="1" customWidth="1"/>
    <col min="2" max="3" width="11" style="2" customWidth="1"/>
    <col min="4" max="4" width="9.44140625" style="2" customWidth="1"/>
    <col min="5" max="5" width="10.6640625" style="2" customWidth="1"/>
    <col min="6" max="6" width="11.33203125" style="3" customWidth="1"/>
    <col min="7" max="8" width="10.109375" style="3" customWidth="1"/>
    <col min="9" max="9" width="11.33203125" style="3" customWidth="1"/>
    <col min="10" max="10" width="11.33203125" style="1" customWidth="1"/>
    <col min="11" max="11" width="15.33203125" style="1" customWidth="1"/>
    <col min="12" max="13" width="10.6640625" style="1" bestFit="1" customWidth="1"/>
    <col min="14" max="14" width="12.109375" style="1" customWidth="1"/>
    <col min="15" max="15" width="11.88671875" style="1" customWidth="1"/>
    <col min="16" max="16" width="9.33203125" style="1" customWidth="1"/>
    <col min="17" max="17" width="13.88671875" style="1" customWidth="1"/>
    <col min="18" max="16384" width="9.109375" style="1"/>
  </cols>
  <sheetData>
    <row r="2" spans="1:34" ht="15.6" x14ac:dyDescent="0.3">
      <c r="B2" s="84" t="s">
        <v>0</v>
      </c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</row>
    <row r="3" spans="1:34" ht="15.6" x14ac:dyDescent="0.2">
      <c r="B3" s="85" t="s">
        <v>1</v>
      </c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  <c r="W3" s="86"/>
      <c r="X3" s="86"/>
      <c r="Y3" s="86"/>
      <c r="Z3" s="86"/>
    </row>
    <row r="4" spans="1:34" ht="15.6" x14ac:dyDescent="0.3">
      <c r="B4" s="87" t="s">
        <v>86</v>
      </c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  <c r="U4" s="87"/>
      <c r="V4" s="87"/>
      <c r="W4" s="87"/>
      <c r="X4" s="87"/>
      <c r="Y4" s="87"/>
      <c r="Z4" s="87"/>
    </row>
    <row r="5" spans="1:34" ht="10.8" thickBot="1" x14ac:dyDescent="0.25"/>
    <row r="6" spans="1:34" ht="13.5" customHeight="1" thickBot="1" x14ac:dyDescent="0.25">
      <c r="A6" s="88" t="s">
        <v>2</v>
      </c>
      <c r="B6" s="91" t="s">
        <v>3</v>
      </c>
      <c r="C6" s="92"/>
      <c r="D6" s="92"/>
      <c r="E6" s="92"/>
      <c r="F6" s="92"/>
      <c r="G6" s="93"/>
      <c r="H6" s="70" t="s">
        <v>4</v>
      </c>
      <c r="I6" s="94" t="s">
        <v>5</v>
      </c>
      <c r="J6" s="97" t="s">
        <v>6</v>
      </c>
      <c r="K6" s="92"/>
      <c r="L6" s="92"/>
      <c r="M6" s="92"/>
      <c r="N6" s="92"/>
      <c r="O6" s="92"/>
      <c r="P6" s="98" t="s">
        <v>4</v>
      </c>
      <c r="Q6" s="88" t="s">
        <v>7</v>
      </c>
      <c r="R6" s="67" t="s">
        <v>8</v>
      </c>
      <c r="S6" s="68"/>
      <c r="T6" s="68"/>
      <c r="U6" s="68"/>
      <c r="V6" s="68"/>
      <c r="W6" s="69"/>
      <c r="X6" s="70" t="s">
        <v>4</v>
      </c>
      <c r="Y6" s="73" t="s">
        <v>9</v>
      </c>
    </row>
    <row r="7" spans="1:34" ht="52.2" customHeight="1" thickBot="1" x14ac:dyDescent="0.25">
      <c r="A7" s="89"/>
      <c r="B7" s="76" t="s">
        <v>10</v>
      </c>
      <c r="C7" s="77"/>
      <c r="D7" s="78"/>
      <c r="E7" s="76" t="s">
        <v>11</v>
      </c>
      <c r="F7" s="77"/>
      <c r="G7" s="79"/>
      <c r="H7" s="71"/>
      <c r="I7" s="95"/>
      <c r="J7" s="80" t="s">
        <v>10</v>
      </c>
      <c r="K7" s="81"/>
      <c r="L7" s="82"/>
      <c r="M7" s="76" t="s">
        <v>11</v>
      </c>
      <c r="N7" s="77"/>
      <c r="O7" s="78"/>
      <c r="P7" s="99"/>
      <c r="Q7" s="89"/>
      <c r="R7" s="83" t="s">
        <v>10</v>
      </c>
      <c r="S7" s="81"/>
      <c r="T7" s="82"/>
      <c r="U7" s="76" t="s">
        <v>11</v>
      </c>
      <c r="V7" s="77"/>
      <c r="W7" s="78"/>
      <c r="X7" s="71"/>
      <c r="Y7" s="74"/>
    </row>
    <row r="8" spans="1:34" ht="40.5" customHeight="1" thickBot="1" x14ac:dyDescent="0.25">
      <c r="A8" s="90"/>
      <c r="B8" s="4" t="s">
        <v>12</v>
      </c>
      <c r="C8" s="4" t="s">
        <v>13</v>
      </c>
      <c r="D8" s="4" t="s">
        <v>14</v>
      </c>
      <c r="E8" s="4" t="s">
        <v>12</v>
      </c>
      <c r="F8" s="4" t="s">
        <v>13</v>
      </c>
      <c r="G8" s="5" t="s">
        <v>14</v>
      </c>
      <c r="H8" s="72"/>
      <c r="I8" s="96"/>
      <c r="J8" s="6" t="s">
        <v>12</v>
      </c>
      <c r="K8" s="4" t="s">
        <v>13</v>
      </c>
      <c r="L8" s="4" t="s">
        <v>14</v>
      </c>
      <c r="M8" s="4" t="s">
        <v>12</v>
      </c>
      <c r="N8" s="4" t="s">
        <v>13</v>
      </c>
      <c r="O8" s="4" t="s">
        <v>14</v>
      </c>
      <c r="P8" s="100"/>
      <c r="Q8" s="90"/>
      <c r="R8" s="4" t="s">
        <v>12</v>
      </c>
      <c r="S8" s="4" t="s">
        <v>13</v>
      </c>
      <c r="T8" s="4" t="s">
        <v>14</v>
      </c>
      <c r="U8" s="6" t="s">
        <v>12</v>
      </c>
      <c r="V8" s="4" t="s">
        <v>13</v>
      </c>
      <c r="W8" s="5" t="s">
        <v>14</v>
      </c>
      <c r="X8" s="72"/>
      <c r="Y8" s="75"/>
    </row>
    <row r="9" spans="1:34" ht="10.8" thickBot="1" x14ac:dyDescent="0.25">
      <c r="A9" s="7" t="s">
        <v>15</v>
      </c>
      <c r="B9" s="8" t="s">
        <v>16</v>
      </c>
      <c r="C9" s="8" t="s">
        <v>17</v>
      </c>
      <c r="D9" s="8" t="s">
        <v>18</v>
      </c>
      <c r="E9" s="8" t="s">
        <v>19</v>
      </c>
      <c r="F9" s="8" t="s">
        <v>20</v>
      </c>
      <c r="G9" s="8" t="s">
        <v>21</v>
      </c>
      <c r="H9" s="8" t="s">
        <v>22</v>
      </c>
      <c r="I9" s="8" t="s">
        <v>23</v>
      </c>
      <c r="J9" s="52" t="s">
        <v>24</v>
      </c>
      <c r="K9" s="8" t="s">
        <v>25</v>
      </c>
      <c r="L9" s="8" t="s">
        <v>26</v>
      </c>
      <c r="M9" s="8" t="s">
        <v>27</v>
      </c>
      <c r="N9" s="8" t="s">
        <v>28</v>
      </c>
      <c r="O9" s="8" t="s">
        <v>29</v>
      </c>
      <c r="P9" s="8" t="s">
        <v>30</v>
      </c>
      <c r="Q9" s="9" t="s">
        <v>31</v>
      </c>
      <c r="R9" s="8" t="s">
        <v>32</v>
      </c>
      <c r="S9" s="8" t="s">
        <v>33</v>
      </c>
      <c r="T9" s="8" t="s">
        <v>34</v>
      </c>
      <c r="U9" s="8" t="s">
        <v>35</v>
      </c>
      <c r="V9" s="8" t="s">
        <v>36</v>
      </c>
      <c r="W9" s="8" t="s">
        <v>37</v>
      </c>
      <c r="X9" s="8" t="s">
        <v>38</v>
      </c>
      <c r="Y9" s="8" t="s">
        <v>39</v>
      </c>
    </row>
    <row r="10" spans="1:34" x14ac:dyDescent="0.2">
      <c r="A10" s="48" t="s">
        <v>40</v>
      </c>
      <c r="B10" s="57">
        <v>351</v>
      </c>
      <c r="C10" s="10">
        <v>1187</v>
      </c>
      <c r="D10" s="10">
        <v>1357</v>
      </c>
      <c r="E10" s="11">
        <v>130</v>
      </c>
      <c r="F10" s="11">
        <v>262</v>
      </c>
      <c r="G10" s="11">
        <v>369</v>
      </c>
      <c r="H10" s="12">
        <v>0</v>
      </c>
      <c r="I10" s="13">
        <v>1478</v>
      </c>
      <c r="J10" s="53">
        <v>582873.82999999996</v>
      </c>
      <c r="K10" s="14">
        <v>2018060.97</v>
      </c>
      <c r="L10" s="14">
        <v>2600934.7999999998</v>
      </c>
      <c r="M10" s="14">
        <v>4813211.21</v>
      </c>
      <c r="N10" s="14">
        <v>16710690.710000001</v>
      </c>
      <c r="O10" s="14">
        <v>21523901.920000002</v>
      </c>
      <c r="P10" s="15">
        <v>0</v>
      </c>
      <c r="Q10" s="15">
        <v>24124836.720000003</v>
      </c>
      <c r="R10" s="44">
        <f>J10/B10</f>
        <v>1660.6092022792022</v>
      </c>
      <c r="S10" s="44">
        <f t="shared" ref="S10:Y10" si="0">K10/C10</f>
        <v>1700.1356107834877</v>
      </c>
      <c r="T10" s="44">
        <f t="shared" si="0"/>
        <v>1916.6800294767868</v>
      </c>
      <c r="U10" s="44">
        <f t="shared" si="0"/>
        <v>37024.701615384613</v>
      </c>
      <c r="V10" s="44">
        <f t="shared" si="0"/>
        <v>63781.262251908403</v>
      </c>
      <c r="W10" s="44">
        <f t="shared" si="0"/>
        <v>58330.357506775072</v>
      </c>
      <c r="X10" s="44">
        <v>0</v>
      </c>
      <c r="Y10" s="45">
        <f t="shared" si="0"/>
        <v>16322.622949932344</v>
      </c>
      <c r="AA10" s="3"/>
      <c r="AB10" s="3"/>
      <c r="AC10" s="3"/>
      <c r="AD10" s="3"/>
      <c r="AE10" s="3"/>
      <c r="AF10" s="3"/>
      <c r="AG10" s="3"/>
      <c r="AH10" s="3"/>
    </row>
    <row r="11" spans="1:34" x14ac:dyDescent="0.2">
      <c r="A11" s="49" t="s">
        <v>41</v>
      </c>
      <c r="B11" s="58">
        <v>550</v>
      </c>
      <c r="C11" s="17">
        <v>999</v>
      </c>
      <c r="D11" s="17">
        <v>1334</v>
      </c>
      <c r="E11" s="17">
        <v>148</v>
      </c>
      <c r="F11" s="17">
        <v>207</v>
      </c>
      <c r="G11" s="17">
        <v>347</v>
      </c>
      <c r="H11" s="18">
        <v>0</v>
      </c>
      <c r="I11" s="19">
        <v>1484</v>
      </c>
      <c r="J11" s="54">
        <v>748705.31</v>
      </c>
      <c r="K11" s="20">
        <v>929677.3</v>
      </c>
      <c r="L11" s="20">
        <v>1678382.61</v>
      </c>
      <c r="M11" s="20">
        <v>4926866.3899999997</v>
      </c>
      <c r="N11" s="20">
        <v>12606856.17</v>
      </c>
      <c r="O11" s="20">
        <v>17533722.559999999</v>
      </c>
      <c r="P11" s="21">
        <v>0</v>
      </c>
      <c r="Q11" s="21">
        <v>19212105.169999998</v>
      </c>
      <c r="R11" s="16">
        <f t="shared" ref="R11:R53" si="1">J11/B11</f>
        <v>1361.2823818181819</v>
      </c>
      <c r="S11" s="16">
        <f t="shared" ref="S11:S53" si="2">K11/C11</f>
        <v>930.60790790790793</v>
      </c>
      <c r="T11" s="16">
        <f t="shared" ref="T11:T53" si="3">L11/D11</f>
        <v>1258.1578785607196</v>
      </c>
      <c r="U11" s="16">
        <f t="shared" ref="U11:U53" si="4">M11/E11</f>
        <v>33289.637770270267</v>
      </c>
      <c r="V11" s="16">
        <f t="shared" ref="V11:V53" si="5">N11/F11</f>
        <v>60902.686811594205</v>
      </c>
      <c r="W11" s="16">
        <f t="shared" ref="W11:W53" si="6">O11/G11</f>
        <v>50529.459827089333</v>
      </c>
      <c r="X11" s="16">
        <v>0</v>
      </c>
      <c r="Y11" s="46">
        <f t="shared" ref="Y11:Y53" si="7">Q11/I11</f>
        <v>12946.162513477087</v>
      </c>
      <c r="AA11" s="3"/>
      <c r="AB11" s="3"/>
      <c r="AC11" s="3"/>
      <c r="AD11" s="3"/>
      <c r="AE11" s="3"/>
      <c r="AF11" s="3"/>
      <c r="AG11" s="3"/>
      <c r="AH11" s="3"/>
    </row>
    <row r="12" spans="1:34" x14ac:dyDescent="0.2">
      <c r="A12" s="49" t="s">
        <v>42</v>
      </c>
      <c r="B12" s="59">
        <v>798</v>
      </c>
      <c r="C12" s="22">
        <v>2071</v>
      </c>
      <c r="D12" s="22">
        <v>2406</v>
      </c>
      <c r="E12" s="17">
        <v>182</v>
      </c>
      <c r="F12" s="17">
        <v>516</v>
      </c>
      <c r="G12" s="17">
        <v>688</v>
      </c>
      <c r="H12" s="18">
        <v>0</v>
      </c>
      <c r="I12" s="19">
        <v>2724</v>
      </c>
      <c r="J12" s="54">
        <v>1176027.33</v>
      </c>
      <c r="K12" s="20">
        <v>2780974.7</v>
      </c>
      <c r="L12" s="20">
        <v>3957002.0300000003</v>
      </c>
      <c r="M12" s="20">
        <v>5054700.26</v>
      </c>
      <c r="N12" s="20">
        <v>37483516.910000004</v>
      </c>
      <c r="O12" s="20">
        <v>42538217.170000002</v>
      </c>
      <c r="P12" s="21">
        <v>0</v>
      </c>
      <c r="Q12" s="21">
        <v>46495219.200000003</v>
      </c>
      <c r="R12" s="16">
        <f t="shared" si="1"/>
        <v>1473.7184586466167</v>
      </c>
      <c r="S12" s="16">
        <f t="shared" si="2"/>
        <v>1342.8173346209562</v>
      </c>
      <c r="T12" s="16">
        <f t="shared" si="3"/>
        <v>1644.6392477140482</v>
      </c>
      <c r="U12" s="16">
        <f t="shared" si="4"/>
        <v>27773.07835164835</v>
      </c>
      <c r="V12" s="16">
        <f t="shared" si="5"/>
        <v>72642.474631782956</v>
      </c>
      <c r="W12" s="16">
        <f t="shared" si="6"/>
        <v>61828.80402616279</v>
      </c>
      <c r="X12" s="16">
        <v>0</v>
      </c>
      <c r="Y12" s="46">
        <f t="shared" si="7"/>
        <v>17068.729515418505</v>
      </c>
      <c r="AA12" s="3"/>
      <c r="AB12" s="3"/>
      <c r="AC12" s="3"/>
      <c r="AD12" s="3"/>
      <c r="AE12" s="3"/>
      <c r="AF12" s="3"/>
      <c r="AG12" s="3"/>
      <c r="AH12" s="3"/>
    </row>
    <row r="13" spans="1:34" x14ac:dyDescent="0.2">
      <c r="A13" s="49" t="s">
        <v>43</v>
      </c>
      <c r="B13" s="58">
        <v>684</v>
      </c>
      <c r="C13" s="17">
        <v>1882</v>
      </c>
      <c r="D13" s="17">
        <v>2184</v>
      </c>
      <c r="E13" s="17">
        <v>181</v>
      </c>
      <c r="F13" s="17">
        <v>282</v>
      </c>
      <c r="G13" s="17">
        <v>448</v>
      </c>
      <c r="H13" s="18">
        <v>0</v>
      </c>
      <c r="I13" s="19">
        <v>2304</v>
      </c>
      <c r="J13" s="54">
        <v>1176708.76</v>
      </c>
      <c r="K13" s="20">
        <v>2432698.77</v>
      </c>
      <c r="L13" s="20">
        <v>3609407.5300000003</v>
      </c>
      <c r="M13" s="20">
        <v>5370900.8300000001</v>
      </c>
      <c r="N13" s="20">
        <v>15291927.01</v>
      </c>
      <c r="O13" s="20">
        <v>20662827.84</v>
      </c>
      <c r="P13" s="21">
        <v>0</v>
      </c>
      <c r="Q13" s="21">
        <v>24272235.370000001</v>
      </c>
      <c r="R13" s="16">
        <f t="shared" si="1"/>
        <v>1720.3344444444444</v>
      </c>
      <c r="S13" s="16">
        <f t="shared" si="2"/>
        <v>1292.6135866099894</v>
      </c>
      <c r="T13" s="16">
        <f t="shared" si="3"/>
        <v>1652.6591254578757</v>
      </c>
      <c r="U13" s="16">
        <f t="shared" si="4"/>
        <v>29673.485248618785</v>
      </c>
      <c r="V13" s="16">
        <f t="shared" si="5"/>
        <v>54226.691524822694</v>
      </c>
      <c r="W13" s="16">
        <f t="shared" si="6"/>
        <v>46122.383571428574</v>
      </c>
      <c r="X13" s="16">
        <v>0</v>
      </c>
      <c r="Y13" s="46">
        <f t="shared" si="7"/>
        <v>10534.824379340278</v>
      </c>
      <c r="AA13" s="3"/>
      <c r="AB13" s="3"/>
      <c r="AC13" s="3"/>
      <c r="AD13" s="3"/>
      <c r="AE13" s="3"/>
      <c r="AF13" s="3"/>
      <c r="AG13" s="3"/>
      <c r="AH13" s="3"/>
    </row>
    <row r="14" spans="1:34" x14ac:dyDescent="0.2">
      <c r="A14" s="49" t="s">
        <v>44</v>
      </c>
      <c r="B14" s="58">
        <v>1278</v>
      </c>
      <c r="C14" s="17">
        <v>1887</v>
      </c>
      <c r="D14" s="17">
        <v>2646</v>
      </c>
      <c r="E14" s="17">
        <v>288</v>
      </c>
      <c r="F14" s="17">
        <v>544</v>
      </c>
      <c r="G14" s="17">
        <v>806</v>
      </c>
      <c r="H14" s="18">
        <v>0</v>
      </c>
      <c r="I14" s="19">
        <v>2957</v>
      </c>
      <c r="J14" s="54">
        <v>1913821.34</v>
      </c>
      <c r="K14" s="20">
        <v>3048800.41</v>
      </c>
      <c r="L14" s="20">
        <v>4962621.75</v>
      </c>
      <c r="M14" s="20">
        <v>12459385.939999999</v>
      </c>
      <c r="N14" s="20">
        <v>37760019.590000004</v>
      </c>
      <c r="O14" s="20">
        <v>50219405.530000001</v>
      </c>
      <c r="P14" s="21">
        <v>0</v>
      </c>
      <c r="Q14" s="21">
        <v>55182027.280000001</v>
      </c>
      <c r="R14" s="16">
        <f t="shared" si="1"/>
        <v>1497.512785602504</v>
      </c>
      <c r="S14" s="16">
        <f t="shared" si="2"/>
        <v>1615.6864917859036</v>
      </c>
      <c r="T14" s="16">
        <f t="shared" si="3"/>
        <v>1875.5184240362812</v>
      </c>
      <c r="U14" s="16">
        <f t="shared" si="4"/>
        <v>43261.756736111107</v>
      </c>
      <c r="V14" s="16">
        <f t="shared" si="5"/>
        <v>69411.800716911777</v>
      </c>
      <c r="W14" s="16">
        <f t="shared" si="6"/>
        <v>62306.954751861042</v>
      </c>
      <c r="X14" s="16">
        <v>0</v>
      </c>
      <c r="Y14" s="46">
        <f t="shared" si="7"/>
        <v>18661.490456543794</v>
      </c>
      <c r="AA14" s="3"/>
      <c r="AB14" s="3"/>
      <c r="AC14" s="3"/>
      <c r="AD14" s="3"/>
      <c r="AE14" s="3"/>
      <c r="AF14" s="3"/>
      <c r="AG14" s="3"/>
      <c r="AH14" s="3"/>
    </row>
    <row r="15" spans="1:34" x14ac:dyDescent="0.2">
      <c r="A15" s="49" t="s">
        <v>45</v>
      </c>
      <c r="B15" s="58">
        <v>435</v>
      </c>
      <c r="C15" s="17">
        <v>766</v>
      </c>
      <c r="D15" s="17">
        <v>928</v>
      </c>
      <c r="E15" s="17">
        <v>166</v>
      </c>
      <c r="F15" s="17">
        <v>173</v>
      </c>
      <c r="G15" s="17">
        <v>322</v>
      </c>
      <c r="H15" s="18">
        <v>0</v>
      </c>
      <c r="I15" s="19">
        <v>1036</v>
      </c>
      <c r="J15" s="54">
        <v>480743.73</v>
      </c>
      <c r="K15" s="20">
        <v>1448567.64</v>
      </c>
      <c r="L15" s="20">
        <v>1929311.3699999999</v>
      </c>
      <c r="M15" s="20">
        <v>3945619.25</v>
      </c>
      <c r="N15" s="20">
        <v>12615925.460000001</v>
      </c>
      <c r="O15" s="20">
        <v>16561544.710000001</v>
      </c>
      <c r="P15" s="21">
        <v>0</v>
      </c>
      <c r="Q15" s="21">
        <v>18490856.080000002</v>
      </c>
      <c r="R15" s="16">
        <f t="shared" si="1"/>
        <v>1105.1579999999999</v>
      </c>
      <c r="S15" s="16">
        <f t="shared" si="2"/>
        <v>1891.0804699738901</v>
      </c>
      <c r="T15" s="16">
        <f t="shared" si="3"/>
        <v>2078.9993211206897</v>
      </c>
      <c r="U15" s="16">
        <f t="shared" si="4"/>
        <v>23768.790662650601</v>
      </c>
      <c r="V15" s="16">
        <f t="shared" si="5"/>
        <v>72924.424624277468</v>
      </c>
      <c r="W15" s="16">
        <f t="shared" si="6"/>
        <v>51433.368664596273</v>
      </c>
      <c r="X15" s="16">
        <v>0</v>
      </c>
      <c r="Y15" s="46">
        <f t="shared" si="7"/>
        <v>17848.316679536681</v>
      </c>
      <c r="AA15" s="3"/>
      <c r="AB15" s="3"/>
      <c r="AC15" s="3"/>
      <c r="AD15" s="3"/>
      <c r="AE15" s="3"/>
      <c r="AF15" s="3"/>
      <c r="AG15" s="3"/>
      <c r="AH15" s="3"/>
    </row>
    <row r="16" spans="1:34" x14ac:dyDescent="0.2">
      <c r="A16" s="49" t="s">
        <v>46</v>
      </c>
      <c r="B16" s="58">
        <v>379</v>
      </c>
      <c r="C16" s="17">
        <v>753</v>
      </c>
      <c r="D16" s="17">
        <v>994</v>
      </c>
      <c r="E16" s="17">
        <v>56</v>
      </c>
      <c r="F16" s="17">
        <v>214</v>
      </c>
      <c r="G16" s="17">
        <v>256</v>
      </c>
      <c r="H16" s="18">
        <v>0</v>
      </c>
      <c r="I16" s="19">
        <v>1092</v>
      </c>
      <c r="J16" s="54">
        <v>425445.17</v>
      </c>
      <c r="K16" s="20">
        <v>936677.87</v>
      </c>
      <c r="L16" s="20">
        <v>1362123.04</v>
      </c>
      <c r="M16" s="20">
        <v>1516506.75</v>
      </c>
      <c r="N16" s="20">
        <v>12187797.66</v>
      </c>
      <c r="O16" s="20">
        <v>13704304.41</v>
      </c>
      <c r="P16" s="21">
        <v>0</v>
      </c>
      <c r="Q16" s="21">
        <v>15066427.449999999</v>
      </c>
      <c r="R16" s="16">
        <f t="shared" si="1"/>
        <v>1122.5466226912929</v>
      </c>
      <c r="S16" s="16">
        <f t="shared" si="2"/>
        <v>1243.9281142098273</v>
      </c>
      <c r="T16" s="16">
        <f t="shared" si="3"/>
        <v>1370.3451106639839</v>
      </c>
      <c r="U16" s="16">
        <f t="shared" si="4"/>
        <v>27080.477678571428</v>
      </c>
      <c r="V16" s="16">
        <f t="shared" si="5"/>
        <v>56952.325514018696</v>
      </c>
      <c r="W16" s="16">
        <f t="shared" si="6"/>
        <v>53532.439101562501</v>
      </c>
      <c r="X16" s="16">
        <v>0</v>
      </c>
      <c r="Y16" s="46">
        <f t="shared" si="7"/>
        <v>13797.094734432234</v>
      </c>
      <c r="AA16" s="3"/>
      <c r="AB16" s="3"/>
      <c r="AC16" s="3"/>
      <c r="AD16" s="3"/>
      <c r="AE16" s="3"/>
      <c r="AF16" s="3"/>
      <c r="AG16" s="3"/>
      <c r="AH16" s="3"/>
    </row>
    <row r="17" spans="1:34" x14ac:dyDescent="0.2">
      <c r="A17" s="49" t="s">
        <v>47</v>
      </c>
      <c r="B17" s="58">
        <v>1897</v>
      </c>
      <c r="C17" s="17">
        <v>3511</v>
      </c>
      <c r="D17" s="17">
        <v>4256</v>
      </c>
      <c r="E17" s="17">
        <v>513</v>
      </c>
      <c r="F17" s="17">
        <v>759</v>
      </c>
      <c r="G17" s="17">
        <v>1024</v>
      </c>
      <c r="H17" s="18">
        <v>0</v>
      </c>
      <c r="I17" s="19">
        <v>4648</v>
      </c>
      <c r="J17" s="54">
        <v>4036943.58</v>
      </c>
      <c r="K17" s="20">
        <v>5521643.6600000001</v>
      </c>
      <c r="L17" s="20">
        <v>9558587.2400000002</v>
      </c>
      <c r="M17" s="20">
        <v>22330291.5</v>
      </c>
      <c r="N17" s="20">
        <v>49042659.259999998</v>
      </c>
      <c r="O17" s="20">
        <v>71372950.75999999</v>
      </c>
      <c r="P17" s="21">
        <v>0</v>
      </c>
      <c r="Q17" s="21">
        <v>80931537.999999985</v>
      </c>
      <c r="R17" s="16">
        <f t="shared" si="1"/>
        <v>2128.0672535582498</v>
      </c>
      <c r="S17" s="16">
        <f t="shared" si="2"/>
        <v>1572.6697977784108</v>
      </c>
      <c r="T17" s="16">
        <f t="shared" si="3"/>
        <v>2245.9086560150376</v>
      </c>
      <c r="U17" s="16">
        <f t="shared" si="4"/>
        <v>43528.833333333336</v>
      </c>
      <c r="V17" s="16">
        <f t="shared" si="5"/>
        <v>64614.834334650855</v>
      </c>
      <c r="W17" s="16">
        <f t="shared" si="6"/>
        <v>69700.147226562491</v>
      </c>
      <c r="X17" s="16">
        <v>0</v>
      </c>
      <c r="Y17" s="46">
        <f t="shared" si="7"/>
        <v>17412.120912220307</v>
      </c>
      <c r="AA17" s="3"/>
      <c r="AB17" s="3"/>
      <c r="AC17" s="3"/>
      <c r="AD17" s="3"/>
      <c r="AE17" s="3"/>
      <c r="AF17" s="3"/>
      <c r="AG17" s="3"/>
      <c r="AH17" s="3"/>
    </row>
    <row r="18" spans="1:34" x14ac:dyDescent="0.2">
      <c r="A18" s="49" t="s">
        <v>48</v>
      </c>
      <c r="B18" s="58">
        <v>825</v>
      </c>
      <c r="C18" s="17">
        <v>795</v>
      </c>
      <c r="D18" s="17">
        <v>1431</v>
      </c>
      <c r="E18" s="17">
        <v>223</v>
      </c>
      <c r="F18" s="17">
        <v>160</v>
      </c>
      <c r="G18" s="17">
        <v>375</v>
      </c>
      <c r="H18" s="18">
        <v>0</v>
      </c>
      <c r="I18" s="19">
        <v>1561</v>
      </c>
      <c r="J18" s="54">
        <v>1696157.4500000002</v>
      </c>
      <c r="K18" s="20">
        <v>823343.86</v>
      </c>
      <c r="L18" s="20">
        <v>2519501.31</v>
      </c>
      <c r="M18" s="20">
        <v>8543025.7100000009</v>
      </c>
      <c r="N18" s="20">
        <v>8628594.9199999999</v>
      </c>
      <c r="O18" s="20">
        <v>17171620.630000003</v>
      </c>
      <c r="P18" s="21">
        <v>0</v>
      </c>
      <c r="Q18" s="21">
        <v>19691121.940000001</v>
      </c>
      <c r="R18" s="16">
        <f t="shared" si="1"/>
        <v>2055.9484242424246</v>
      </c>
      <c r="S18" s="16">
        <f t="shared" si="2"/>
        <v>1035.6526540880502</v>
      </c>
      <c r="T18" s="16">
        <f t="shared" si="3"/>
        <v>1760.6577987421383</v>
      </c>
      <c r="U18" s="16">
        <f t="shared" si="4"/>
        <v>38309.532331838571</v>
      </c>
      <c r="V18" s="16">
        <f t="shared" si="5"/>
        <v>53928.718249999998</v>
      </c>
      <c r="W18" s="16">
        <f t="shared" si="6"/>
        <v>45790.988346666672</v>
      </c>
      <c r="X18" s="16">
        <v>0</v>
      </c>
      <c r="Y18" s="46">
        <f t="shared" si="7"/>
        <v>12614.427892376683</v>
      </c>
      <c r="AA18" s="3"/>
      <c r="AB18" s="3"/>
      <c r="AC18" s="3"/>
      <c r="AD18" s="3"/>
      <c r="AE18" s="3"/>
      <c r="AF18" s="3"/>
      <c r="AG18" s="3"/>
      <c r="AH18" s="3"/>
    </row>
    <row r="19" spans="1:34" x14ac:dyDescent="0.2">
      <c r="A19" s="49" t="s">
        <v>49</v>
      </c>
      <c r="B19" s="58">
        <v>193</v>
      </c>
      <c r="C19" s="17">
        <v>1007</v>
      </c>
      <c r="D19" s="17">
        <v>1087</v>
      </c>
      <c r="E19" s="17">
        <v>34</v>
      </c>
      <c r="F19" s="17">
        <v>167</v>
      </c>
      <c r="G19" s="17">
        <v>195</v>
      </c>
      <c r="H19" s="18">
        <v>0</v>
      </c>
      <c r="I19" s="19">
        <v>1164</v>
      </c>
      <c r="J19" s="54">
        <v>263315.96999999997</v>
      </c>
      <c r="K19" s="20">
        <v>1224765.6599999999</v>
      </c>
      <c r="L19" s="20">
        <v>1488081.63</v>
      </c>
      <c r="M19" s="20">
        <v>1292503.23</v>
      </c>
      <c r="N19" s="20">
        <v>9323584.6999999993</v>
      </c>
      <c r="O19" s="20">
        <v>10616087.93</v>
      </c>
      <c r="P19" s="21">
        <v>0</v>
      </c>
      <c r="Q19" s="21">
        <v>12104169.560000001</v>
      </c>
      <c r="R19" s="16">
        <f t="shared" si="1"/>
        <v>1364.331450777202</v>
      </c>
      <c r="S19" s="16">
        <f t="shared" si="2"/>
        <v>1216.2518967229394</v>
      </c>
      <c r="T19" s="16">
        <f t="shared" si="3"/>
        <v>1368.9803403863843</v>
      </c>
      <c r="U19" s="16">
        <f t="shared" si="4"/>
        <v>38014.800882352938</v>
      </c>
      <c r="V19" s="16">
        <f t="shared" si="5"/>
        <v>55829.848502994006</v>
      </c>
      <c r="W19" s="16">
        <f t="shared" si="6"/>
        <v>54441.476564102566</v>
      </c>
      <c r="X19" s="16">
        <v>0</v>
      </c>
      <c r="Y19" s="46">
        <f t="shared" si="7"/>
        <v>10398.771099656358</v>
      </c>
      <c r="AA19" s="3"/>
      <c r="AB19" s="3"/>
      <c r="AC19" s="3"/>
      <c r="AD19" s="3"/>
      <c r="AE19" s="3"/>
      <c r="AF19" s="3"/>
      <c r="AG19" s="3"/>
      <c r="AH19" s="3"/>
    </row>
    <row r="20" spans="1:34" x14ac:dyDescent="0.2">
      <c r="A20" s="49" t="s">
        <v>50</v>
      </c>
      <c r="B20" s="58">
        <v>124</v>
      </c>
      <c r="C20" s="17">
        <v>442</v>
      </c>
      <c r="D20" s="17">
        <v>532</v>
      </c>
      <c r="E20" s="17">
        <v>14</v>
      </c>
      <c r="F20" s="17">
        <v>113</v>
      </c>
      <c r="G20" s="17">
        <v>125</v>
      </c>
      <c r="H20" s="18">
        <v>0</v>
      </c>
      <c r="I20" s="19">
        <v>611</v>
      </c>
      <c r="J20" s="54">
        <v>124783.94</v>
      </c>
      <c r="K20" s="20">
        <v>575242.81000000006</v>
      </c>
      <c r="L20" s="20">
        <v>700026.75</v>
      </c>
      <c r="M20" s="20">
        <v>400584.7</v>
      </c>
      <c r="N20" s="20">
        <v>8011369.4500000002</v>
      </c>
      <c r="O20" s="20">
        <v>8411954.1500000004</v>
      </c>
      <c r="P20" s="21">
        <v>0</v>
      </c>
      <c r="Q20" s="21">
        <v>9111980.9000000004</v>
      </c>
      <c r="R20" s="16">
        <f t="shared" si="1"/>
        <v>1006.3220967741936</v>
      </c>
      <c r="S20" s="16">
        <f t="shared" si="2"/>
        <v>1301.4543212669685</v>
      </c>
      <c r="T20" s="16">
        <f t="shared" si="3"/>
        <v>1315.8397556390978</v>
      </c>
      <c r="U20" s="16">
        <f t="shared" si="4"/>
        <v>28613.192857142858</v>
      </c>
      <c r="V20" s="16">
        <f t="shared" si="5"/>
        <v>70897.07477876106</v>
      </c>
      <c r="W20" s="16">
        <f t="shared" si="6"/>
        <v>67295.633199999997</v>
      </c>
      <c r="X20" s="16">
        <v>0</v>
      </c>
      <c r="Y20" s="46">
        <f t="shared" si="7"/>
        <v>14913.225695581015</v>
      </c>
      <c r="AA20" s="3"/>
      <c r="AB20" s="3"/>
      <c r="AC20" s="3"/>
      <c r="AD20" s="3"/>
      <c r="AE20" s="3"/>
      <c r="AF20" s="3"/>
      <c r="AG20" s="3"/>
      <c r="AH20" s="3"/>
    </row>
    <row r="21" spans="1:34" x14ac:dyDescent="0.2">
      <c r="A21" s="49" t="s">
        <v>51</v>
      </c>
      <c r="B21" s="58">
        <v>143</v>
      </c>
      <c r="C21" s="17">
        <v>365</v>
      </c>
      <c r="D21" s="17">
        <v>451</v>
      </c>
      <c r="E21" s="17">
        <v>18</v>
      </c>
      <c r="F21" s="17">
        <v>63</v>
      </c>
      <c r="G21" s="17">
        <v>80</v>
      </c>
      <c r="H21" s="18">
        <v>0</v>
      </c>
      <c r="I21" s="19">
        <v>488</v>
      </c>
      <c r="J21" s="54">
        <v>267869.13</v>
      </c>
      <c r="K21" s="20">
        <v>344306.28</v>
      </c>
      <c r="L21" s="20">
        <v>612175.41</v>
      </c>
      <c r="M21" s="20">
        <v>503728.44</v>
      </c>
      <c r="N21" s="20">
        <v>2632928.38</v>
      </c>
      <c r="O21" s="20">
        <v>3136656.82</v>
      </c>
      <c r="P21" s="21">
        <v>0</v>
      </c>
      <c r="Q21" s="21">
        <v>3748832.23</v>
      </c>
      <c r="R21" s="16">
        <f t="shared" si="1"/>
        <v>1873.2106993006994</v>
      </c>
      <c r="S21" s="16">
        <f t="shared" si="2"/>
        <v>943.30487671232879</v>
      </c>
      <c r="T21" s="16">
        <f t="shared" si="3"/>
        <v>1357.3734146341465</v>
      </c>
      <c r="U21" s="16">
        <f t="shared" si="4"/>
        <v>27984.913333333334</v>
      </c>
      <c r="V21" s="16">
        <f t="shared" si="5"/>
        <v>41792.513968253967</v>
      </c>
      <c r="W21" s="16">
        <f t="shared" si="6"/>
        <v>39208.210249999996</v>
      </c>
      <c r="X21" s="16">
        <v>0</v>
      </c>
      <c r="Y21" s="46">
        <f t="shared" si="7"/>
        <v>7682.0332581967214</v>
      </c>
      <c r="AA21" s="3"/>
      <c r="AB21" s="3"/>
      <c r="AC21" s="3"/>
      <c r="AD21" s="3"/>
      <c r="AE21" s="3"/>
      <c r="AF21" s="3"/>
      <c r="AG21" s="3"/>
      <c r="AH21" s="3"/>
    </row>
    <row r="22" spans="1:34" x14ac:dyDescent="0.2">
      <c r="A22" s="49" t="s">
        <v>52</v>
      </c>
      <c r="B22" s="58">
        <v>4872</v>
      </c>
      <c r="C22" s="17">
        <v>5960</v>
      </c>
      <c r="D22" s="17">
        <v>8594</v>
      </c>
      <c r="E22" s="17">
        <v>1542</v>
      </c>
      <c r="F22" s="17">
        <v>1960</v>
      </c>
      <c r="G22" s="17">
        <v>3337</v>
      </c>
      <c r="H22" s="18">
        <v>0</v>
      </c>
      <c r="I22" s="19">
        <v>9834</v>
      </c>
      <c r="J22" s="54">
        <v>9436462.0154996999</v>
      </c>
      <c r="K22" s="20">
        <v>11383798.18</v>
      </c>
      <c r="L22" s="20">
        <v>20820260.1954997</v>
      </c>
      <c r="M22" s="20">
        <v>55506711.795746997</v>
      </c>
      <c r="N22" s="20">
        <v>140058750.55000001</v>
      </c>
      <c r="O22" s="20">
        <v>195565462.34574699</v>
      </c>
      <c r="P22" s="21">
        <v>0</v>
      </c>
      <c r="Q22" s="21">
        <v>216385722.54124671</v>
      </c>
      <c r="R22" s="16">
        <f t="shared" si="1"/>
        <v>1936.8764399629927</v>
      </c>
      <c r="S22" s="16">
        <f t="shared" si="2"/>
        <v>1910.0332516778524</v>
      </c>
      <c r="T22" s="16">
        <f t="shared" si="3"/>
        <v>2422.6507092738771</v>
      </c>
      <c r="U22" s="16">
        <f t="shared" si="4"/>
        <v>35996.570554959144</v>
      </c>
      <c r="V22" s="16">
        <f t="shared" si="5"/>
        <v>71458.546198979602</v>
      </c>
      <c r="W22" s="16">
        <f t="shared" si="6"/>
        <v>58605.173013409345</v>
      </c>
      <c r="X22" s="16">
        <v>0</v>
      </c>
      <c r="Y22" s="46">
        <f t="shared" si="7"/>
        <v>22003.835930572168</v>
      </c>
      <c r="AA22" s="3"/>
      <c r="AB22" s="3"/>
      <c r="AC22" s="3"/>
      <c r="AD22" s="3"/>
      <c r="AE22" s="3"/>
      <c r="AF22" s="3"/>
      <c r="AG22" s="3"/>
      <c r="AH22" s="3"/>
    </row>
    <row r="23" spans="1:34" x14ac:dyDescent="0.2">
      <c r="A23" s="49" t="s">
        <v>53</v>
      </c>
      <c r="B23" s="58">
        <v>1500</v>
      </c>
      <c r="C23" s="17">
        <v>3032</v>
      </c>
      <c r="D23" s="17">
        <v>3694</v>
      </c>
      <c r="E23" s="17">
        <v>253</v>
      </c>
      <c r="F23" s="17">
        <v>756</v>
      </c>
      <c r="G23" s="17">
        <v>966</v>
      </c>
      <c r="H23" s="18">
        <v>0</v>
      </c>
      <c r="I23" s="19">
        <v>4020</v>
      </c>
      <c r="J23" s="54">
        <v>2352718.0100000002</v>
      </c>
      <c r="K23" s="20">
        <v>5072608.3499999996</v>
      </c>
      <c r="L23" s="20">
        <v>7425326.3599999994</v>
      </c>
      <c r="M23" s="20">
        <v>7686694.3699999992</v>
      </c>
      <c r="N23" s="20">
        <v>51329665.710000001</v>
      </c>
      <c r="O23" s="20">
        <v>59016360.079999998</v>
      </c>
      <c r="P23" s="21">
        <v>0</v>
      </c>
      <c r="Q23" s="21">
        <v>66441686.439999998</v>
      </c>
      <c r="R23" s="16">
        <f t="shared" si="1"/>
        <v>1568.4786733333335</v>
      </c>
      <c r="S23" s="16">
        <f t="shared" si="2"/>
        <v>1673.023862137203</v>
      </c>
      <c r="T23" s="16">
        <f t="shared" si="3"/>
        <v>2010.1045912290199</v>
      </c>
      <c r="U23" s="16">
        <f t="shared" si="4"/>
        <v>30382.191185770749</v>
      </c>
      <c r="V23" s="16">
        <f t="shared" si="5"/>
        <v>67896.383214285714</v>
      </c>
      <c r="W23" s="16">
        <f t="shared" si="6"/>
        <v>61093.540455486538</v>
      </c>
      <c r="X23" s="16">
        <v>0</v>
      </c>
      <c r="Y23" s="46">
        <f t="shared" si="7"/>
        <v>16527.782696517414</v>
      </c>
      <c r="AA23" s="3"/>
      <c r="AB23" s="3"/>
      <c r="AC23" s="3"/>
      <c r="AD23" s="3"/>
      <c r="AE23" s="3"/>
      <c r="AF23" s="3"/>
      <c r="AG23" s="3"/>
      <c r="AH23" s="3"/>
    </row>
    <row r="24" spans="1:34" x14ac:dyDescent="0.2">
      <c r="A24" s="49" t="s">
        <v>54</v>
      </c>
      <c r="B24" s="58">
        <v>214</v>
      </c>
      <c r="C24" s="17">
        <v>546</v>
      </c>
      <c r="D24" s="17">
        <v>664</v>
      </c>
      <c r="E24" s="17">
        <v>33</v>
      </c>
      <c r="F24" s="17">
        <v>147</v>
      </c>
      <c r="G24" s="17">
        <v>178</v>
      </c>
      <c r="H24" s="18">
        <v>0</v>
      </c>
      <c r="I24" s="19">
        <v>754</v>
      </c>
      <c r="J24" s="54">
        <v>218379.14</v>
      </c>
      <c r="K24" s="20">
        <v>610224.22</v>
      </c>
      <c r="L24" s="20">
        <v>828603.36</v>
      </c>
      <c r="M24" s="20">
        <v>664514.9</v>
      </c>
      <c r="N24" s="20">
        <v>11317537.98</v>
      </c>
      <c r="O24" s="20">
        <v>11982052.880000001</v>
      </c>
      <c r="P24" s="21">
        <v>0</v>
      </c>
      <c r="Q24" s="21">
        <v>12810656.24</v>
      </c>
      <c r="R24" s="16">
        <f t="shared" si="1"/>
        <v>1020.4632710280374</v>
      </c>
      <c r="S24" s="16">
        <f t="shared" si="2"/>
        <v>1117.6267765567766</v>
      </c>
      <c r="T24" s="16">
        <f t="shared" si="3"/>
        <v>1247.8966265060242</v>
      </c>
      <c r="U24" s="16">
        <f t="shared" si="4"/>
        <v>20136.815151515151</v>
      </c>
      <c r="V24" s="16">
        <f t="shared" si="5"/>
        <v>76990.054285714286</v>
      </c>
      <c r="W24" s="16">
        <f t="shared" si="6"/>
        <v>67314.903820224717</v>
      </c>
      <c r="X24" s="16">
        <v>0</v>
      </c>
      <c r="Y24" s="46">
        <f t="shared" si="7"/>
        <v>16990.260265251989</v>
      </c>
      <c r="AA24" s="3"/>
      <c r="AB24" s="3"/>
      <c r="AC24" s="3"/>
      <c r="AD24" s="3"/>
      <c r="AE24" s="3"/>
      <c r="AF24" s="3"/>
      <c r="AG24" s="3"/>
      <c r="AH24" s="3"/>
    </row>
    <row r="25" spans="1:34" x14ac:dyDescent="0.2">
      <c r="A25" s="49" t="s">
        <v>55</v>
      </c>
      <c r="B25" s="58">
        <v>521</v>
      </c>
      <c r="C25" s="17">
        <v>1382</v>
      </c>
      <c r="D25" s="17">
        <v>1587</v>
      </c>
      <c r="E25" s="17">
        <v>165</v>
      </c>
      <c r="F25" s="17">
        <v>288</v>
      </c>
      <c r="G25" s="17">
        <v>445</v>
      </c>
      <c r="H25" s="18">
        <v>0</v>
      </c>
      <c r="I25" s="19">
        <v>1750</v>
      </c>
      <c r="J25" s="54">
        <v>854405.31</v>
      </c>
      <c r="K25" s="20">
        <v>2434183.84</v>
      </c>
      <c r="L25" s="20">
        <v>3288589.15</v>
      </c>
      <c r="M25" s="20">
        <v>4399304.59</v>
      </c>
      <c r="N25" s="20">
        <v>15010144.59</v>
      </c>
      <c r="O25" s="20">
        <v>19409449.18</v>
      </c>
      <c r="P25" s="21">
        <v>0</v>
      </c>
      <c r="Q25" s="21">
        <v>22698038.329999998</v>
      </c>
      <c r="R25" s="16">
        <f t="shared" si="1"/>
        <v>1639.933416506718</v>
      </c>
      <c r="S25" s="16">
        <f t="shared" si="2"/>
        <v>1761.3486541244572</v>
      </c>
      <c r="T25" s="16">
        <f t="shared" si="3"/>
        <v>2072.2048834278512</v>
      </c>
      <c r="U25" s="16">
        <f t="shared" si="4"/>
        <v>26662.452060606061</v>
      </c>
      <c r="V25" s="16">
        <f t="shared" si="5"/>
        <v>52118.557604166665</v>
      </c>
      <c r="W25" s="16">
        <f t="shared" si="6"/>
        <v>43616.739730337074</v>
      </c>
      <c r="X25" s="16">
        <v>0</v>
      </c>
      <c r="Y25" s="46">
        <f t="shared" si="7"/>
        <v>12970.307617142857</v>
      </c>
      <c r="AA25" s="3"/>
      <c r="AB25" s="3"/>
      <c r="AC25" s="3"/>
      <c r="AD25" s="3"/>
      <c r="AE25" s="3"/>
      <c r="AF25" s="3"/>
      <c r="AG25" s="3"/>
      <c r="AH25" s="3"/>
    </row>
    <row r="26" spans="1:34" x14ac:dyDescent="0.2">
      <c r="A26" s="49" t="s">
        <v>56</v>
      </c>
      <c r="B26" s="58">
        <v>2843</v>
      </c>
      <c r="C26" s="17">
        <v>5047</v>
      </c>
      <c r="D26" s="17">
        <v>5924</v>
      </c>
      <c r="E26" s="17">
        <v>779</v>
      </c>
      <c r="F26" s="17">
        <v>1175</v>
      </c>
      <c r="G26" s="17">
        <v>1862</v>
      </c>
      <c r="H26" s="18">
        <v>0</v>
      </c>
      <c r="I26" s="19">
        <v>6513</v>
      </c>
      <c r="J26" s="54">
        <v>3255848.8</v>
      </c>
      <c r="K26" s="20">
        <v>9474659.9299999997</v>
      </c>
      <c r="L26" s="20">
        <v>12730508.73</v>
      </c>
      <c r="M26" s="20">
        <v>24129315.969999999</v>
      </c>
      <c r="N26" s="20">
        <v>80307231.510000005</v>
      </c>
      <c r="O26" s="20">
        <v>104436547.48</v>
      </c>
      <c r="P26" s="21">
        <v>0</v>
      </c>
      <c r="Q26" s="21">
        <v>117167056.21000001</v>
      </c>
      <c r="R26" s="16">
        <f t="shared" si="1"/>
        <v>1145.2158986985578</v>
      </c>
      <c r="S26" s="16">
        <f t="shared" si="2"/>
        <v>1877.2855022785814</v>
      </c>
      <c r="T26" s="16">
        <f t="shared" si="3"/>
        <v>2148.9717640108038</v>
      </c>
      <c r="U26" s="16">
        <f t="shared" si="4"/>
        <v>30974.731668806162</v>
      </c>
      <c r="V26" s="16">
        <f t="shared" si="5"/>
        <v>68346.580008510646</v>
      </c>
      <c r="W26" s="16">
        <f t="shared" si="6"/>
        <v>56088.371364124599</v>
      </c>
      <c r="X26" s="16">
        <v>0</v>
      </c>
      <c r="Y26" s="46">
        <f t="shared" si="7"/>
        <v>17989.721512359898</v>
      </c>
      <c r="AA26" s="3"/>
      <c r="AB26" s="3"/>
      <c r="AC26" s="3"/>
      <c r="AD26" s="3"/>
      <c r="AE26" s="3"/>
      <c r="AF26" s="3"/>
      <c r="AG26" s="3"/>
      <c r="AH26" s="3"/>
    </row>
    <row r="27" spans="1:34" x14ac:dyDescent="0.2">
      <c r="A27" s="49" t="s">
        <v>57</v>
      </c>
      <c r="B27" s="58">
        <v>832</v>
      </c>
      <c r="C27" s="17">
        <v>1865</v>
      </c>
      <c r="D27" s="17">
        <v>2251</v>
      </c>
      <c r="E27" s="17">
        <v>205</v>
      </c>
      <c r="F27" s="17">
        <v>452</v>
      </c>
      <c r="G27" s="17">
        <v>633</v>
      </c>
      <c r="H27" s="18">
        <v>0</v>
      </c>
      <c r="I27" s="19">
        <v>2513</v>
      </c>
      <c r="J27" s="54">
        <v>1211968.3500000001</v>
      </c>
      <c r="K27" s="20">
        <v>2579482.1</v>
      </c>
      <c r="L27" s="20">
        <v>3791450.45</v>
      </c>
      <c r="M27" s="20">
        <v>5057963.38</v>
      </c>
      <c r="N27" s="20">
        <v>28604846.690000001</v>
      </c>
      <c r="O27" s="20">
        <v>33662810.07</v>
      </c>
      <c r="P27" s="21">
        <v>0</v>
      </c>
      <c r="Q27" s="21">
        <v>37454260.520000003</v>
      </c>
      <c r="R27" s="16">
        <f t="shared" si="1"/>
        <v>1456.6927283653847</v>
      </c>
      <c r="S27" s="16">
        <f t="shared" si="2"/>
        <v>1383.1003217158177</v>
      </c>
      <c r="T27" s="16">
        <f t="shared" si="3"/>
        <v>1684.3404931141715</v>
      </c>
      <c r="U27" s="16">
        <f t="shared" si="4"/>
        <v>24672.992097560975</v>
      </c>
      <c r="V27" s="16">
        <f t="shared" si="5"/>
        <v>63285.05904867257</v>
      </c>
      <c r="W27" s="16">
        <f t="shared" si="6"/>
        <v>53179.794739336496</v>
      </c>
      <c r="X27" s="16">
        <v>0</v>
      </c>
      <c r="Y27" s="46">
        <f t="shared" si="7"/>
        <v>14904.202355750102</v>
      </c>
      <c r="AA27" s="3"/>
      <c r="AB27" s="3"/>
      <c r="AC27" s="3"/>
      <c r="AD27" s="3"/>
      <c r="AE27" s="3"/>
      <c r="AF27" s="3"/>
      <c r="AG27" s="3"/>
      <c r="AH27" s="3"/>
    </row>
    <row r="28" spans="1:34" x14ac:dyDescent="0.2">
      <c r="A28" s="49" t="s">
        <v>58</v>
      </c>
      <c r="B28" s="58">
        <v>151</v>
      </c>
      <c r="C28" s="17">
        <v>431</v>
      </c>
      <c r="D28" s="17">
        <v>510</v>
      </c>
      <c r="E28" s="17">
        <v>25</v>
      </c>
      <c r="F28" s="17">
        <v>52</v>
      </c>
      <c r="G28" s="17">
        <v>77</v>
      </c>
      <c r="H28" s="18">
        <v>0</v>
      </c>
      <c r="I28" s="19">
        <v>539</v>
      </c>
      <c r="J28" s="54">
        <v>118038.58</v>
      </c>
      <c r="K28" s="20">
        <v>507759.19</v>
      </c>
      <c r="L28" s="20">
        <v>625797.77</v>
      </c>
      <c r="M28" s="20">
        <v>912914.78</v>
      </c>
      <c r="N28" s="20">
        <v>2475525.9700000002</v>
      </c>
      <c r="O28" s="20">
        <v>3388440.75</v>
      </c>
      <c r="P28" s="21">
        <v>0</v>
      </c>
      <c r="Q28" s="21">
        <v>4014238.52</v>
      </c>
      <c r="R28" s="16">
        <f t="shared" si="1"/>
        <v>781.71245033112586</v>
      </c>
      <c r="S28" s="16">
        <f t="shared" si="2"/>
        <v>1178.0955684454757</v>
      </c>
      <c r="T28" s="16">
        <f t="shared" si="3"/>
        <v>1227.0544509803922</v>
      </c>
      <c r="U28" s="16">
        <f t="shared" si="4"/>
        <v>36516.591200000003</v>
      </c>
      <c r="V28" s="16">
        <f t="shared" si="5"/>
        <v>47606.268653846157</v>
      </c>
      <c r="W28" s="16">
        <f t="shared" si="6"/>
        <v>44005.724025974028</v>
      </c>
      <c r="X28" s="16">
        <v>0</v>
      </c>
      <c r="Y28" s="46">
        <f t="shared" si="7"/>
        <v>7447.5668274582558</v>
      </c>
      <c r="AA28" s="3"/>
      <c r="AB28" s="3"/>
      <c r="AC28" s="3"/>
      <c r="AD28" s="3"/>
      <c r="AE28" s="3"/>
      <c r="AF28" s="3"/>
      <c r="AG28" s="3"/>
      <c r="AH28" s="3"/>
    </row>
    <row r="29" spans="1:34" x14ac:dyDescent="0.2">
      <c r="A29" s="49" t="s">
        <v>59</v>
      </c>
      <c r="B29" s="58">
        <v>246</v>
      </c>
      <c r="C29" s="17">
        <v>753</v>
      </c>
      <c r="D29" s="17">
        <v>855</v>
      </c>
      <c r="E29" s="17">
        <v>62</v>
      </c>
      <c r="F29" s="17">
        <v>178</v>
      </c>
      <c r="G29" s="17">
        <v>236</v>
      </c>
      <c r="H29" s="18">
        <v>0</v>
      </c>
      <c r="I29" s="19">
        <v>950</v>
      </c>
      <c r="J29" s="54">
        <v>412235.66</v>
      </c>
      <c r="K29" s="20">
        <v>1324360.17</v>
      </c>
      <c r="L29" s="20">
        <v>1736595.8299999998</v>
      </c>
      <c r="M29" s="20">
        <v>1563946.1</v>
      </c>
      <c r="N29" s="20">
        <v>10027831.130000001</v>
      </c>
      <c r="O29" s="20">
        <v>11591777.23</v>
      </c>
      <c r="P29" s="21">
        <v>0</v>
      </c>
      <c r="Q29" s="21">
        <v>13328373.060000001</v>
      </c>
      <c r="R29" s="16">
        <f t="shared" si="1"/>
        <v>1675.7547154471545</v>
      </c>
      <c r="S29" s="16">
        <f t="shared" si="2"/>
        <v>1758.7784462151394</v>
      </c>
      <c r="T29" s="16">
        <f t="shared" si="3"/>
        <v>2031.1062339181285</v>
      </c>
      <c r="U29" s="16">
        <f t="shared" si="4"/>
        <v>25224.937096774196</v>
      </c>
      <c r="V29" s="16">
        <f t="shared" si="5"/>
        <v>56336.129943820226</v>
      </c>
      <c r="W29" s="16">
        <f t="shared" si="6"/>
        <v>49117.700127118645</v>
      </c>
      <c r="X29" s="16">
        <v>0</v>
      </c>
      <c r="Y29" s="46">
        <f t="shared" si="7"/>
        <v>14029.866378947369</v>
      </c>
      <c r="AA29" s="3"/>
      <c r="AB29" s="3"/>
      <c r="AC29" s="3"/>
      <c r="AD29" s="3"/>
      <c r="AE29" s="3"/>
      <c r="AF29" s="3"/>
      <c r="AG29" s="3"/>
      <c r="AH29" s="3"/>
    </row>
    <row r="30" spans="1:34" x14ac:dyDescent="0.2">
      <c r="A30" s="49" t="s">
        <v>60</v>
      </c>
      <c r="B30" s="58">
        <v>489</v>
      </c>
      <c r="C30" s="17">
        <v>1030</v>
      </c>
      <c r="D30" s="17">
        <v>1322</v>
      </c>
      <c r="E30" s="17">
        <v>112</v>
      </c>
      <c r="F30" s="17">
        <v>212</v>
      </c>
      <c r="G30" s="17">
        <v>304</v>
      </c>
      <c r="H30" s="18">
        <v>0</v>
      </c>
      <c r="I30" s="19">
        <v>1431</v>
      </c>
      <c r="J30" s="54">
        <v>778920.14</v>
      </c>
      <c r="K30" s="20">
        <v>1327979.73</v>
      </c>
      <c r="L30" s="20">
        <v>2106899.87</v>
      </c>
      <c r="M30" s="20">
        <v>3699919.8</v>
      </c>
      <c r="N30" s="20">
        <v>17437911.550000001</v>
      </c>
      <c r="O30" s="20">
        <v>21137831.350000001</v>
      </c>
      <c r="P30" s="21">
        <v>0</v>
      </c>
      <c r="Q30" s="21">
        <v>23244731.220000003</v>
      </c>
      <c r="R30" s="16">
        <f t="shared" si="1"/>
        <v>1592.8837218813906</v>
      </c>
      <c r="S30" s="16">
        <f t="shared" si="2"/>
        <v>1289.3007087378642</v>
      </c>
      <c r="T30" s="16">
        <f t="shared" si="3"/>
        <v>1593.7215355521937</v>
      </c>
      <c r="U30" s="16">
        <f t="shared" si="4"/>
        <v>33034.998214285712</v>
      </c>
      <c r="V30" s="16">
        <f t="shared" si="5"/>
        <v>82254.299764150943</v>
      </c>
      <c r="W30" s="16">
        <f t="shared" si="6"/>
        <v>69532.339967105261</v>
      </c>
      <c r="X30" s="16">
        <v>0</v>
      </c>
      <c r="Y30" s="46">
        <f t="shared" si="7"/>
        <v>16243.697568134174</v>
      </c>
      <c r="AA30" s="3"/>
      <c r="AB30" s="3"/>
      <c r="AC30" s="3"/>
      <c r="AD30" s="3"/>
      <c r="AE30" s="3"/>
      <c r="AF30" s="3"/>
      <c r="AG30" s="3"/>
      <c r="AH30" s="3"/>
    </row>
    <row r="31" spans="1:34" x14ac:dyDescent="0.2">
      <c r="A31" s="49" t="s">
        <v>61</v>
      </c>
      <c r="B31" s="58">
        <v>660</v>
      </c>
      <c r="C31" s="17">
        <v>1097</v>
      </c>
      <c r="D31" s="17">
        <v>1494</v>
      </c>
      <c r="E31" s="17">
        <v>162</v>
      </c>
      <c r="F31" s="17">
        <v>178</v>
      </c>
      <c r="G31" s="17">
        <v>325</v>
      </c>
      <c r="H31" s="18">
        <v>0</v>
      </c>
      <c r="I31" s="19">
        <v>1599</v>
      </c>
      <c r="J31" s="54">
        <v>781830.64</v>
      </c>
      <c r="K31" s="20">
        <v>1682799.58</v>
      </c>
      <c r="L31" s="20">
        <v>2464630.2200000002</v>
      </c>
      <c r="M31" s="20">
        <v>5010585.6500000004</v>
      </c>
      <c r="N31" s="20">
        <v>11207109.210000001</v>
      </c>
      <c r="O31" s="20">
        <v>16217694.860000001</v>
      </c>
      <c r="P31" s="21">
        <v>0</v>
      </c>
      <c r="Q31" s="21">
        <v>18682325.080000002</v>
      </c>
      <c r="R31" s="16">
        <f t="shared" si="1"/>
        <v>1184.5918787878788</v>
      </c>
      <c r="S31" s="16">
        <f t="shared" si="2"/>
        <v>1534.0014402917047</v>
      </c>
      <c r="T31" s="16">
        <f t="shared" si="3"/>
        <v>1649.6855555555558</v>
      </c>
      <c r="U31" s="16">
        <f t="shared" si="4"/>
        <v>30929.541049382718</v>
      </c>
      <c r="V31" s="16">
        <f t="shared" si="5"/>
        <v>62961.287696629217</v>
      </c>
      <c r="W31" s="16">
        <f t="shared" si="6"/>
        <v>49900.59956923077</v>
      </c>
      <c r="X31" s="16">
        <v>0</v>
      </c>
      <c r="Y31" s="46">
        <f t="shared" si="7"/>
        <v>11683.755522201378</v>
      </c>
      <c r="AA31" s="3"/>
      <c r="AB31" s="3"/>
      <c r="AC31" s="3"/>
      <c r="AD31" s="3"/>
      <c r="AE31" s="3"/>
      <c r="AF31" s="3"/>
      <c r="AG31" s="3"/>
      <c r="AH31" s="3"/>
    </row>
    <row r="32" spans="1:34" x14ac:dyDescent="0.2">
      <c r="A32" s="49" t="s">
        <v>62</v>
      </c>
      <c r="B32" s="58">
        <v>170</v>
      </c>
      <c r="C32" s="17">
        <v>500</v>
      </c>
      <c r="D32" s="17">
        <v>597</v>
      </c>
      <c r="E32" s="17">
        <v>22</v>
      </c>
      <c r="F32" s="17">
        <v>87</v>
      </c>
      <c r="G32" s="17">
        <v>109</v>
      </c>
      <c r="H32" s="18">
        <v>0</v>
      </c>
      <c r="I32" s="19">
        <v>660</v>
      </c>
      <c r="J32" s="54">
        <v>220098.57</v>
      </c>
      <c r="K32" s="20">
        <v>562549.37</v>
      </c>
      <c r="L32" s="20">
        <v>782647.94</v>
      </c>
      <c r="M32" s="20">
        <v>346788.55</v>
      </c>
      <c r="N32" s="20">
        <v>5793026.04</v>
      </c>
      <c r="O32" s="20">
        <v>6139814.5899999999</v>
      </c>
      <c r="P32" s="21">
        <v>0</v>
      </c>
      <c r="Q32" s="21">
        <v>6922462.5299999993</v>
      </c>
      <c r="R32" s="16">
        <f t="shared" si="1"/>
        <v>1294.6974705882353</v>
      </c>
      <c r="S32" s="16">
        <f t="shared" si="2"/>
        <v>1125.0987399999999</v>
      </c>
      <c r="T32" s="16">
        <f t="shared" si="3"/>
        <v>1310.9680737018425</v>
      </c>
      <c r="U32" s="16">
        <f t="shared" si="4"/>
        <v>15763.115909090908</v>
      </c>
      <c r="V32" s="16">
        <f t="shared" si="5"/>
        <v>66586.506206896549</v>
      </c>
      <c r="W32" s="16">
        <f t="shared" si="6"/>
        <v>56328.574220183487</v>
      </c>
      <c r="X32" s="16">
        <v>0</v>
      </c>
      <c r="Y32" s="46">
        <f t="shared" si="7"/>
        <v>10488.57959090909</v>
      </c>
      <c r="AA32" s="3"/>
      <c r="AB32" s="3"/>
      <c r="AC32" s="3"/>
      <c r="AD32" s="3"/>
      <c r="AE32" s="3"/>
      <c r="AF32" s="3"/>
      <c r="AG32" s="3"/>
      <c r="AH32" s="3"/>
    </row>
    <row r="33" spans="1:34" x14ac:dyDescent="0.2">
      <c r="A33" s="49" t="s">
        <v>63</v>
      </c>
      <c r="B33" s="58">
        <v>2710</v>
      </c>
      <c r="C33" s="17">
        <v>5425</v>
      </c>
      <c r="D33" s="17">
        <v>6672</v>
      </c>
      <c r="E33" s="17">
        <v>1002</v>
      </c>
      <c r="F33" s="17">
        <v>1566</v>
      </c>
      <c r="G33" s="17">
        <v>2424</v>
      </c>
      <c r="H33" s="18">
        <v>0</v>
      </c>
      <c r="I33" s="19">
        <v>7526</v>
      </c>
      <c r="J33" s="54">
        <v>5528495</v>
      </c>
      <c r="K33" s="20">
        <v>9497124.5800000001</v>
      </c>
      <c r="L33" s="20">
        <v>15025619.58</v>
      </c>
      <c r="M33" s="20">
        <v>41068273.280000001</v>
      </c>
      <c r="N33" s="20">
        <v>116225576</v>
      </c>
      <c r="O33" s="20">
        <v>157293849.28</v>
      </c>
      <c r="P33" s="21">
        <v>0</v>
      </c>
      <c r="Q33" s="21">
        <v>172319468.86000001</v>
      </c>
      <c r="R33" s="16">
        <f t="shared" si="1"/>
        <v>2040.0350553505534</v>
      </c>
      <c r="S33" s="16">
        <f t="shared" si="2"/>
        <v>1750.6220423963134</v>
      </c>
      <c r="T33" s="16">
        <f t="shared" si="3"/>
        <v>2252.0413039568343</v>
      </c>
      <c r="U33" s="16">
        <f t="shared" si="4"/>
        <v>40986.300678642714</v>
      </c>
      <c r="V33" s="16">
        <f t="shared" si="5"/>
        <v>74218.120051085571</v>
      </c>
      <c r="W33" s="16">
        <f t="shared" si="6"/>
        <v>64890.201848184821</v>
      </c>
      <c r="X33" s="16">
        <v>0</v>
      </c>
      <c r="Y33" s="46">
        <f t="shared" si="7"/>
        <v>22896.554459208081</v>
      </c>
      <c r="AA33" s="3"/>
      <c r="AB33" s="3"/>
      <c r="AC33" s="3"/>
      <c r="AD33" s="3"/>
      <c r="AE33" s="3"/>
      <c r="AF33" s="3"/>
      <c r="AG33" s="3"/>
      <c r="AH33" s="3"/>
    </row>
    <row r="34" spans="1:34" x14ac:dyDescent="0.2">
      <c r="A34" s="49" t="s">
        <v>64</v>
      </c>
      <c r="B34" s="58">
        <v>918</v>
      </c>
      <c r="C34" s="17">
        <v>1623</v>
      </c>
      <c r="D34" s="17">
        <v>2112</v>
      </c>
      <c r="E34" s="17">
        <v>279</v>
      </c>
      <c r="F34" s="17">
        <v>598</v>
      </c>
      <c r="G34" s="17">
        <v>811</v>
      </c>
      <c r="H34" s="18">
        <v>0</v>
      </c>
      <c r="I34" s="19">
        <v>2484</v>
      </c>
      <c r="J34" s="54">
        <v>1540133.17</v>
      </c>
      <c r="K34" s="20">
        <v>2566775.9500000002</v>
      </c>
      <c r="L34" s="20">
        <v>4106909.12</v>
      </c>
      <c r="M34" s="20">
        <v>11879530.01</v>
      </c>
      <c r="N34" s="20">
        <v>50044131.490000002</v>
      </c>
      <c r="O34" s="20">
        <v>61923661.5</v>
      </c>
      <c r="P34" s="21">
        <v>0</v>
      </c>
      <c r="Q34" s="21">
        <v>66030570.619999997</v>
      </c>
      <c r="R34" s="16">
        <f t="shared" si="1"/>
        <v>1677.7049782135075</v>
      </c>
      <c r="S34" s="16">
        <f t="shared" si="2"/>
        <v>1581.5008934072705</v>
      </c>
      <c r="T34" s="16">
        <f t="shared" si="3"/>
        <v>1944.5592424242425</v>
      </c>
      <c r="U34" s="16">
        <f t="shared" si="4"/>
        <v>42578.960609318994</v>
      </c>
      <c r="V34" s="16">
        <f t="shared" si="5"/>
        <v>83685.838612040141</v>
      </c>
      <c r="W34" s="16">
        <f t="shared" si="6"/>
        <v>76354.699753390873</v>
      </c>
      <c r="X34" s="16">
        <v>0</v>
      </c>
      <c r="Y34" s="46">
        <f t="shared" si="7"/>
        <v>26582.35532206119</v>
      </c>
      <c r="AA34" s="3"/>
      <c r="AB34" s="3"/>
      <c r="AC34" s="3"/>
      <c r="AD34" s="3"/>
      <c r="AE34" s="3"/>
      <c r="AF34" s="3"/>
      <c r="AG34" s="3"/>
      <c r="AH34" s="3"/>
    </row>
    <row r="35" spans="1:34" x14ac:dyDescent="0.2">
      <c r="A35" s="49" t="s">
        <v>65</v>
      </c>
      <c r="B35" s="58">
        <v>342</v>
      </c>
      <c r="C35" s="17">
        <v>732</v>
      </c>
      <c r="D35" s="17">
        <v>933</v>
      </c>
      <c r="E35" s="17">
        <v>116</v>
      </c>
      <c r="F35" s="17">
        <v>133</v>
      </c>
      <c r="G35" s="17">
        <v>242</v>
      </c>
      <c r="H35" s="18">
        <v>0</v>
      </c>
      <c r="I35" s="19">
        <v>1024</v>
      </c>
      <c r="J35" s="54">
        <v>718101.9</v>
      </c>
      <c r="K35" s="20">
        <v>1023390.28</v>
      </c>
      <c r="L35" s="20">
        <v>1741492.1800000002</v>
      </c>
      <c r="M35" s="20">
        <v>2033664.27</v>
      </c>
      <c r="N35" s="20">
        <v>7115999.75</v>
      </c>
      <c r="O35" s="20">
        <v>9149664.0199999996</v>
      </c>
      <c r="P35" s="21">
        <v>0</v>
      </c>
      <c r="Q35" s="21">
        <v>10891156.199999999</v>
      </c>
      <c r="R35" s="16">
        <f t="shared" si="1"/>
        <v>2099.7131578947369</v>
      </c>
      <c r="S35" s="16">
        <f t="shared" si="2"/>
        <v>1398.0741530054645</v>
      </c>
      <c r="T35" s="16">
        <f t="shared" si="3"/>
        <v>1866.5511039657022</v>
      </c>
      <c r="U35" s="16">
        <f t="shared" si="4"/>
        <v>17531.588534482758</v>
      </c>
      <c r="V35" s="16">
        <f t="shared" si="5"/>
        <v>53503.757518796992</v>
      </c>
      <c r="W35" s="16">
        <f t="shared" si="6"/>
        <v>37808.529008264464</v>
      </c>
      <c r="X35" s="16">
        <v>0</v>
      </c>
      <c r="Y35" s="46">
        <f t="shared" si="7"/>
        <v>10635.894726562499</v>
      </c>
      <c r="AA35" s="3"/>
      <c r="AB35" s="3"/>
      <c r="AC35" s="3"/>
      <c r="AD35" s="3"/>
      <c r="AE35" s="3"/>
      <c r="AF35" s="3"/>
      <c r="AG35" s="3"/>
      <c r="AH35" s="3"/>
    </row>
    <row r="36" spans="1:34" x14ac:dyDescent="0.2">
      <c r="A36" s="49" t="s">
        <v>66</v>
      </c>
      <c r="B36" s="58">
        <v>1355</v>
      </c>
      <c r="C36" s="17">
        <v>2529</v>
      </c>
      <c r="D36" s="17">
        <v>3198</v>
      </c>
      <c r="E36" s="17">
        <v>336</v>
      </c>
      <c r="F36" s="17">
        <v>659</v>
      </c>
      <c r="G36" s="17">
        <v>942</v>
      </c>
      <c r="H36" s="18">
        <v>0</v>
      </c>
      <c r="I36" s="19">
        <v>3490</v>
      </c>
      <c r="J36" s="54">
        <v>2789614.9</v>
      </c>
      <c r="K36" s="20">
        <v>4202371.7</v>
      </c>
      <c r="L36" s="20">
        <v>6991986.5999999996</v>
      </c>
      <c r="M36" s="20">
        <v>12962591.17</v>
      </c>
      <c r="N36" s="20">
        <v>45040114.920000002</v>
      </c>
      <c r="O36" s="20">
        <v>58002706.090000004</v>
      </c>
      <c r="P36" s="21">
        <v>0</v>
      </c>
      <c r="Q36" s="21">
        <v>64994692.690000005</v>
      </c>
      <c r="R36" s="16">
        <f t="shared" si="1"/>
        <v>2058.7563837638377</v>
      </c>
      <c r="S36" s="16">
        <f t="shared" si="2"/>
        <v>1661.6732700672203</v>
      </c>
      <c r="T36" s="16">
        <f t="shared" si="3"/>
        <v>2186.3622889305816</v>
      </c>
      <c r="U36" s="16">
        <f t="shared" si="4"/>
        <v>38579.140386904764</v>
      </c>
      <c r="V36" s="16">
        <f t="shared" si="5"/>
        <v>68346.153141122923</v>
      </c>
      <c r="W36" s="16">
        <f t="shared" si="6"/>
        <v>61573.997972399156</v>
      </c>
      <c r="X36" s="16">
        <v>0</v>
      </c>
      <c r="Y36" s="46">
        <f t="shared" si="7"/>
        <v>18623.121114613183</v>
      </c>
      <c r="AA36" s="3"/>
      <c r="AB36" s="3"/>
      <c r="AC36" s="3"/>
      <c r="AD36" s="3"/>
      <c r="AE36" s="3"/>
      <c r="AF36" s="3"/>
      <c r="AG36" s="3"/>
      <c r="AH36" s="3"/>
    </row>
    <row r="37" spans="1:34" x14ac:dyDescent="0.2">
      <c r="A37" s="49" t="s">
        <v>67</v>
      </c>
      <c r="B37" s="58">
        <v>551</v>
      </c>
      <c r="C37" s="17">
        <v>1323</v>
      </c>
      <c r="D37" s="17">
        <v>1630</v>
      </c>
      <c r="E37" s="17">
        <v>159</v>
      </c>
      <c r="F37" s="17">
        <v>290</v>
      </c>
      <c r="G37" s="17">
        <v>429</v>
      </c>
      <c r="H37" s="18">
        <v>0</v>
      </c>
      <c r="I37" s="19">
        <v>1768</v>
      </c>
      <c r="J37" s="54">
        <v>582243</v>
      </c>
      <c r="K37" s="20">
        <v>1767286.14</v>
      </c>
      <c r="L37" s="20">
        <v>2349529.1399999997</v>
      </c>
      <c r="M37" s="20">
        <v>4361153.03</v>
      </c>
      <c r="N37" s="20">
        <v>20296836.010000002</v>
      </c>
      <c r="O37" s="20">
        <v>24657989.040000003</v>
      </c>
      <c r="P37" s="21">
        <v>0</v>
      </c>
      <c r="Q37" s="21">
        <v>27007518.180000003</v>
      </c>
      <c r="R37" s="16">
        <f t="shared" si="1"/>
        <v>1056.7023593466424</v>
      </c>
      <c r="S37" s="16">
        <f t="shared" si="2"/>
        <v>1335.8171882086167</v>
      </c>
      <c r="T37" s="16">
        <f t="shared" si="3"/>
        <v>1441.4289202453986</v>
      </c>
      <c r="U37" s="16">
        <f t="shared" si="4"/>
        <v>27428.635408805032</v>
      </c>
      <c r="V37" s="16">
        <f t="shared" si="5"/>
        <v>69989.089689655171</v>
      </c>
      <c r="W37" s="16">
        <f t="shared" si="6"/>
        <v>57477.829930069936</v>
      </c>
      <c r="X37" s="16">
        <v>0</v>
      </c>
      <c r="Y37" s="46">
        <f t="shared" si="7"/>
        <v>15275.745576923078</v>
      </c>
      <c r="AA37" s="3"/>
      <c r="AB37" s="3"/>
      <c r="AC37" s="3"/>
      <c r="AD37" s="3"/>
      <c r="AE37" s="3"/>
      <c r="AF37" s="3"/>
      <c r="AG37" s="3"/>
      <c r="AH37" s="3"/>
    </row>
    <row r="38" spans="1:34" x14ac:dyDescent="0.2">
      <c r="A38" s="49" t="s">
        <v>68</v>
      </c>
      <c r="B38" s="58">
        <v>275</v>
      </c>
      <c r="C38" s="17">
        <v>947</v>
      </c>
      <c r="D38" s="17">
        <v>1045</v>
      </c>
      <c r="E38" s="17">
        <v>38</v>
      </c>
      <c r="F38" s="17">
        <v>194</v>
      </c>
      <c r="G38" s="17">
        <v>230</v>
      </c>
      <c r="H38" s="18">
        <v>0</v>
      </c>
      <c r="I38" s="19">
        <v>1150</v>
      </c>
      <c r="J38" s="54">
        <v>229892.65</v>
      </c>
      <c r="K38" s="20">
        <v>1177262.07</v>
      </c>
      <c r="L38" s="20">
        <v>1407154.72</v>
      </c>
      <c r="M38" s="20">
        <v>1407340.9</v>
      </c>
      <c r="N38" s="20">
        <v>11684062.58</v>
      </c>
      <c r="O38" s="20">
        <v>13091403.48</v>
      </c>
      <c r="P38" s="21">
        <v>0</v>
      </c>
      <c r="Q38" s="21">
        <v>14498558.200000001</v>
      </c>
      <c r="R38" s="16">
        <f t="shared" si="1"/>
        <v>835.97327272727273</v>
      </c>
      <c r="S38" s="16">
        <f t="shared" si="2"/>
        <v>1243.1489651531151</v>
      </c>
      <c r="T38" s="16">
        <f t="shared" si="3"/>
        <v>1346.5595406698565</v>
      </c>
      <c r="U38" s="16">
        <f t="shared" si="4"/>
        <v>37035.286842105263</v>
      </c>
      <c r="V38" s="16">
        <f t="shared" si="5"/>
        <v>60227.126701030931</v>
      </c>
      <c r="W38" s="16">
        <f t="shared" si="6"/>
        <v>56919.14556521739</v>
      </c>
      <c r="X38" s="16">
        <v>0</v>
      </c>
      <c r="Y38" s="46">
        <f t="shared" si="7"/>
        <v>12607.44191304348</v>
      </c>
      <c r="AA38" s="3"/>
      <c r="AB38" s="3"/>
      <c r="AC38" s="3"/>
      <c r="AD38" s="3"/>
      <c r="AE38" s="3"/>
      <c r="AF38" s="3"/>
      <c r="AG38" s="3"/>
      <c r="AH38" s="3"/>
    </row>
    <row r="39" spans="1:34" x14ac:dyDescent="0.2">
      <c r="A39" s="49" t="s">
        <v>69</v>
      </c>
      <c r="B39" s="58">
        <v>1028</v>
      </c>
      <c r="C39" s="17">
        <v>2489</v>
      </c>
      <c r="D39" s="17">
        <v>3058</v>
      </c>
      <c r="E39" s="17">
        <v>410</v>
      </c>
      <c r="F39" s="17">
        <v>702</v>
      </c>
      <c r="G39" s="17">
        <v>1060</v>
      </c>
      <c r="H39" s="18">
        <v>0</v>
      </c>
      <c r="I39" s="19">
        <v>3441</v>
      </c>
      <c r="J39" s="54">
        <v>2011061.5</v>
      </c>
      <c r="K39" s="20">
        <v>3987949.63</v>
      </c>
      <c r="L39" s="20">
        <v>5999011.1299999999</v>
      </c>
      <c r="M39" s="20">
        <v>13505223.029999999</v>
      </c>
      <c r="N39" s="20">
        <v>41307571.670000002</v>
      </c>
      <c r="O39" s="20">
        <v>54812794.700000003</v>
      </c>
      <c r="P39" s="21">
        <v>0</v>
      </c>
      <c r="Q39" s="21">
        <v>60811805.830000006</v>
      </c>
      <c r="R39" s="16">
        <f t="shared" si="1"/>
        <v>1956.2855058365758</v>
      </c>
      <c r="S39" s="16">
        <f t="shared" si="2"/>
        <v>1602.2296625150661</v>
      </c>
      <c r="T39" s="16">
        <f t="shared" si="3"/>
        <v>1961.7433387835185</v>
      </c>
      <c r="U39" s="16">
        <f t="shared" si="4"/>
        <v>32939.568365853658</v>
      </c>
      <c r="V39" s="16">
        <f t="shared" si="5"/>
        <v>58842.694686609691</v>
      </c>
      <c r="W39" s="16">
        <f t="shared" si="6"/>
        <v>51710.183679245289</v>
      </c>
      <c r="X39" s="16">
        <v>0</v>
      </c>
      <c r="Y39" s="46">
        <f t="shared" si="7"/>
        <v>17672.713115373441</v>
      </c>
      <c r="AA39" s="3"/>
      <c r="AB39" s="3"/>
      <c r="AC39" s="3"/>
      <c r="AD39" s="3"/>
      <c r="AE39" s="3"/>
      <c r="AF39" s="3"/>
      <c r="AG39" s="3"/>
      <c r="AH39" s="3"/>
    </row>
    <row r="40" spans="1:34" x14ac:dyDescent="0.2">
      <c r="A40" s="49" t="s">
        <v>70</v>
      </c>
      <c r="B40" s="58">
        <v>501</v>
      </c>
      <c r="C40" s="17">
        <v>1185</v>
      </c>
      <c r="D40" s="17">
        <v>1425</v>
      </c>
      <c r="E40" s="17">
        <v>145</v>
      </c>
      <c r="F40" s="17">
        <v>265</v>
      </c>
      <c r="G40" s="17">
        <v>400</v>
      </c>
      <c r="H40" s="18">
        <v>0</v>
      </c>
      <c r="I40" s="19">
        <v>1546</v>
      </c>
      <c r="J40" s="54">
        <v>880147.32</v>
      </c>
      <c r="K40" s="20">
        <v>1539869.24</v>
      </c>
      <c r="L40" s="20">
        <v>2420016.56</v>
      </c>
      <c r="M40" s="20">
        <v>4010736.29</v>
      </c>
      <c r="N40" s="20">
        <v>17380273.52</v>
      </c>
      <c r="O40" s="20">
        <v>21391009.809999999</v>
      </c>
      <c r="P40" s="21">
        <v>0</v>
      </c>
      <c r="Q40" s="21">
        <v>23811026.369999997</v>
      </c>
      <c r="R40" s="16">
        <f t="shared" si="1"/>
        <v>1756.7810778443113</v>
      </c>
      <c r="S40" s="16">
        <f t="shared" si="2"/>
        <v>1299.4677130801688</v>
      </c>
      <c r="T40" s="16">
        <f t="shared" si="3"/>
        <v>1698.2572350877194</v>
      </c>
      <c r="U40" s="16">
        <f t="shared" si="4"/>
        <v>27660.250275862069</v>
      </c>
      <c r="V40" s="16">
        <f t="shared" si="5"/>
        <v>65585.937811320749</v>
      </c>
      <c r="W40" s="16">
        <f t="shared" si="6"/>
        <v>53477.524524999993</v>
      </c>
      <c r="X40" s="16">
        <v>0</v>
      </c>
      <c r="Y40" s="46">
        <f t="shared" si="7"/>
        <v>15401.698816300128</v>
      </c>
      <c r="AA40" s="3"/>
      <c r="AB40" s="3"/>
      <c r="AC40" s="3"/>
      <c r="AD40" s="3"/>
      <c r="AE40" s="3"/>
      <c r="AF40" s="3"/>
      <c r="AG40" s="3"/>
      <c r="AH40" s="3"/>
    </row>
    <row r="41" spans="1:34" x14ac:dyDescent="0.2">
      <c r="A41" s="49" t="s">
        <v>71</v>
      </c>
      <c r="B41" s="58">
        <v>298</v>
      </c>
      <c r="C41" s="17">
        <v>659</v>
      </c>
      <c r="D41" s="17">
        <v>860</v>
      </c>
      <c r="E41" s="17">
        <v>69</v>
      </c>
      <c r="F41" s="17">
        <v>141</v>
      </c>
      <c r="G41" s="17">
        <v>201</v>
      </c>
      <c r="H41" s="18">
        <v>0</v>
      </c>
      <c r="I41" s="19">
        <v>952</v>
      </c>
      <c r="J41" s="54">
        <v>357272.03</v>
      </c>
      <c r="K41" s="20">
        <v>702158.68</v>
      </c>
      <c r="L41" s="20">
        <v>1059430.71</v>
      </c>
      <c r="M41" s="20">
        <v>1244322.4099999999</v>
      </c>
      <c r="N41" s="20">
        <v>8004920.4800000004</v>
      </c>
      <c r="O41" s="20">
        <v>9249242.8900000006</v>
      </c>
      <c r="P41" s="21">
        <v>0</v>
      </c>
      <c r="Q41" s="21">
        <v>10308673.6</v>
      </c>
      <c r="R41" s="16">
        <f t="shared" si="1"/>
        <v>1198.8994295302014</v>
      </c>
      <c r="S41" s="16">
        <f t="shared" si="2"/>
        <v>1065.4911684370259</v>
      </c>
      <c r="T41" s="16">
        <f t="shared" si="3"/>
        <v>1231.8961744186047</v>
      </c>
      <c r="U41" s="16">
        <f t="shared" si="4"/>
        <v>18033.658115942028</v>
      </c>
      <c r="V41" s="16">
        <f t="shared" si="5"/>
        <v>56772.485673758871</v>
      </c>
      <c r="W41" s="16">
        <f t="shared" si="6"/>
        <v>46016.133781094533</v>
      </c>
      <c r="X41" s="16">
        <v>0</v>
      </c>
      <c r="Y41" s="46">
        <f t="shared" si="7"/>
        <v>10828.438655462185</v>
      </c>
      <c r="AA41" s="3"/>
      <c r="AB41" s="3"/>
      <c r="AC41" s="3"/>
      <c r="AD41" s="3"/>
      <c r="AE41" s="3"/>
      <c r="AF41" s="3"/>
      <c r="AG41" s="3"/>
      <c r="AH41" s="3"/>
    </row>
    <row r="42" spans="1:34" x14ac:dyDescent="0.2">
      <c r="A42" s="49" t="s">
        <v>72</v>
      </c>
      <c r="B42" s="58">
        <v>773</v>
      </c>
      <c r="C42" s="17">
        <v>1461</v>
      </c>
      <c r="D42" s="17">
        <v>1875</v>
      </c>
      <c r="E42" s="17">
        <v>268</v>
      </c>
      <c r="F42" s="17">
        <v>398</v>
      </c>
      <c r="G42" s="17">
        <v>629</v>
      </c>
      <c r="H42" s="18">
        <v>0</v>
      </c>
      <c r="I42" s="19">
        <v>2132</v>
      </c>
      <c r="J42" s="54">
        <v>1390278.86</v>
      </c>
      <c r="K42" s="20">
        <v>2336999.2799999998</v>
      </c>
      <c r="L42" s="20">
        <v>3727278.1399999997</v>
      </c>
      <c r="M42" s="20">
        <v>8640376.5</v>
      </c>
      <c r="N42" s="20">
        <v>29738402.48</v>
      </c>
      <c r="O42" s="20">
        <v>38378778.980000004</v>
      </c>
      <c r="P42" s="21">
        <v>0</v>
      </c>
      <c r="Q42" s="21">
        <v>42106057.120000005</v>
      </c>
      <c r="R42" s="16">
        <f t="shared" si="1"/>
        <v>1798.5496248382924</v>
      </c>
      <c r="S42" s="16">
        <f t="shared" si="2"/>
        <v>1599.5888295687885</v>
      </c>
      <c r="T42" s="16">
        <f t="shared" si="3"/>
        <v>1987.8816746666664</v>
      </c>
      <c r="U42" s="16">
        <f t="shared" si="4"/>
        <v>32240.210820895521</v>
      </c>
      <c r="V42" s="16">
        <f t="shared" si="5"/>
        <v>74719.604221105532</v>
      </c>
      <c r="W42" s="16">
        <f t="shared" si="6"/>
        <v>61015.546868044519</v>
      </c>
      <c r="X42" s="16">
        <v>0</v>
      </c>
      <c r="Y42" s="46">
        <f t="shared" si="7"/>
        <v>19749.557748592873</v>
      </c>
      <c r="AA42" s="3"/>
      <c r="AB42" s="3"/>
      <c r="AC42" s="3"/>
      <c r="AD42" s="3"/>
      <c r="AE42" s="3"/>
      <c r="AF42" s="3"/>
      <c r="AG42" s="3"/>
      <c r="AH42" s="3"/>
    </row>
    <row r="43" spans="1:34" x14ac:dyDescent="0.2">
      <c r="A43" s="49" t="s">
        <v>73</v>
      </c>
      <c r="B43" s="58">
        <v>661</v>
      </c>
      <c r="C43" s="17">
        <v>1654</v>
      </c>
      <c r="D43" s="17">
        <v>2048</v>
      </c>
      <c r="E43" s="17">
        <v>194</v>
      </c>
      <c r="F43" s="17">
        <v>471</v>
      </c>
      <c r="G43" s="17">
        <v>645</v>
      </c>
      <c r="H43" s="18">
        <v>0</v>
      </c>
      <c r="I43" s="19">
        <v>2286</v>
      </c>
      <c r="J43" s="54">
        <v>835740.77</v>
      </c>
      <c r="K43" s="20">
        <v>2335965.67</v>
      </c>
      <c r="L43" s="20">
        <v>3171706.44</v>
      </c>
      <c r="M43" s="20">
        <v>5838374.0599999996</v>
      </c>
      <c r="N43" s="20">
        <v>29687029.890000001</v>
      </c>
      <c r="O43" s="20">
        <v>35525403.950000003</v>
      </c>
      <c r="P43" s="21">
        <v>0</v>
      </c>
      <c r="Q43" s="21">
        <v>38697110.390000001</v>
      </c>
      <c r="R43" s="16">
        <f t="shared" si="1"/>
        <v>1264.3581996974281</v>
      </c>
      <c r="S43" s="16">
        <f t="shared" si="2"/>
        <v>1412.3129806529626</v>
      </c>
      <c r="T43" s="16">
        <f t="shared" si="3"/>
        <v>1548.68478515625</v>
      </c>
      <c r="U43" s="16">
        <f t="shared" si="4"/>
        <v>30094.711649484532</v>
      </c>
      <c r="V43" s="16">
        <f t="shared" si="5"/>
        <v>63029.787452229299</v>
      </c>
      <c r="W43" s="16">
        <f t="shared" si="6"/>
        <v>55078.145658914735</v>
      </c>
      <c r="X43" s="16">
        <v>0</v>
      </c>
      <c r="Y43" s="46">
        <f t="shared" si="7"/>
        <v>16927.869811898512</v>
      </c>
      <c r="AA43" s="3"/>
      <c r="AB43" s="3"/>
      <c r="AC43" s="3"/>
      <c r="AD43" s="3"/>
      <c r="AE43" s="3"/>
      <c r="AF43" s="3"/>
      <c r="AG43" s="3"/>
      <c r="AH43" s="3"/>
    </row>
    <row r="44" spans="1:34" x14ac:dyDescent="0.2">
      <c r="A44" s="49" t="s">
        <v>74</v>
      </c>
      <c r="B44" s="58">
        <v>196</v>
      </c>
      <c r="C44" s="17">
        <v>547</v>
      </c>
      <c r="D44" s="17">
        <v>682</v>
      </c>
      <c r="E44" s="17">
        <v>30</v>
      </c>
      <c r="F44" s="17">
        <v>73</v>
      </c>
      <c r="G44" s="17">
        <v>102</v>
      </c>
      <c r="H44" s="18">
        <v>0</v>
      </c>
      <c r="I44" s="19">
        <v>734</v>
      </c>
      <c r="J44" s="54">
        <v>204283.95</v>
      </c>
      <c r="K44" s="20">
        <v>455712.9</v>
      </c>
      <c r="L44" s="20">
        <v>659996.85000000009</v>
      </c>
      <c r="M44" s="20">
        <v>597605.6</v>
      </c>
      <c r="N44" s="20">
        <v>4038890.32</v>
      </c>
      <c r="O44" s="20">
        <v>4636495.92</v>
      </c>
      <c r="P44" s="21">
        <v>0</v>
      </c>
      <c r="Q44" s="21">
        <v>5296492.7699999996</v>
      </c>
      <c r="R44" s="16">
        <f t="shared" si="1"/>
        <v>1042.2650510204082</v>
      </c>
      <c r="S44" s="16">
        <f t="shared" si="2"/>
        <v>833.11316270566726</v>
      </c>
      <c r="T44" s="16">
        <f t="shared" si="3"/>
        <v>967.73731671554265</v>
      </c>
      <c r="U44" s="16">
        <f t="shared" si="4"/>
        <v>19920.186666666665</v>
      </c>
      <c r="V44" s="16">
        <f t="shared" si="5"/>
        <v>55327.264657534244</v>
      </c>
      <c r="W44" s="16">
        <f t="shared" si="6"/>
        <v>45455.842352941174</v>
      </c>
      <c r="X44" s="16">
        <v>0</v>
      </c>
      <c r="Y44" s="46">
        <f t="shared" si="7"/>
        <v>7215.9302043596726</v>
      </c>
      <c r="AA44" s="3"/>
      <c r="AB44" s="3"/>
      <c r="AC44" s="3"/>
      <c r="AD44" s="3"/>
      <c r="AE44" s="3"/>
      <c r="AF44" s="3"/>
      <c r="AG44" s="3"/>
      <c r="AH44" s="3"/>
    </row>
    <row r="45" spans="1:34" x14ac:dyDescent="0.2">
      <c r="A45" s="49" t="s">
        <v>75</v>
      </c>
      <c r="B45" s="58">
        <v>2589</v>
      </c>
      <c r="C45" s="17">
        <v>4383</v>
      </c>
      <c r="D45" s="17">
        <v>5610</v>
      </c>
      <c r="E45" s="17">
        <v>855</v>
      </c>
      <c r="F45" s="17">
        <v>1277</v>
      </c>
      <c r="G45" s="17">
        <v>2025</v>
      </c>
      <c r="H45" s="18">
        <v>0</v>
      </c>
      <c r="I45" s="19">
        <v>6329</v>
      </c>
      <c r="J45" s="54">
        <v>5474909.1100000003</v>
      </c>
      <c r="K45" s="20">
        <v>8526350.5800000001</v>
      </c>
      <c r="L45" s="20">
        <v>14001259.690000001</v>
      </c>
      <c r="M45" s="20">
        <v>33089745.800000001</v>
      </c>
      <c r="N45" s="20">
        <v>91208326.450000003</v>
      </c>
      <c r="O45" s="20">
        <v>124298072.25</v>
      </c>
      <c r="P45" s="21">
        <v>0</v>
      </c>
      <c r="Q45" s="21">
        <v>138299331.94</v>
      </c>
      <c r="R45" s="16">
        <f t="shared" si="1"/>
        <v>2114.6810003862497</v>
      </c>
      <c r="S45" s="16">
        <f t="shared" si="2"/>
        <v>1945.322970568104</v>
      </c>
      <c r="T45" s="16">
        <f t="shared" si="3"/>
        <v>2495.7682156862747</v>
      </c>
      <c r="U45" s="16">
        <f t="shared" si="4"/>
        <v>38701.457076023391</v>
      </c>
      <c r="V45" s="16">
        <f t="shared" si="5"/>
        <v>71423.904815974936</v>
      </c>
      <c r="W45" s="16">
        <f t="shared" si="6"/>
        <v>61381.764074074075</v>
      </c>
      <c r="X45" s="16">
        <v>0</v>
      </c>
      <c r="Y45" s="46">
        <f t="shared" si="7"/>
        <v>21851.687776899984</v>
      </c>
      <c r="AA45" s="3"/>
      <c r="AB45" s="3"/>
      <c r="AC45" s="3"/>
      <c r="AD45" s="3"/>
      <c r="AE45" s="3"/>
      <c r="AF45" s="3"/>
      <c r="AG45" s="3"/>
      <c r="AH45" s="3"/>
    </row>
    <row r="46" spans="1:34" x14ac:dyDescent="0.2">
      <c r="A46" s="49" t="s">
        <v>76</v>
      </c>
      <c r="B46" s="58">
        <v>267</v>
      </c>
      <c r="C46" s="17">
        <v>309</v>
      </c>
      <c r="D46" s="17">
        <v>501</v>
      </c>
      <c r="E46" s="17">
        <v>38</v>
      </c>
      <c r="F46" s="17">
        <v>61</v>
      </c>
      <c r="G46" s="17">
        <v>99</v>
      </c>
      <c r="H46" s="18">
        <v>0</v>
      </c>
      <c r="I46" s="19">
        <v>536</v>
      </c>
      <c r="J46" s="54">
        <v>442395.13</v>
      </c>
      <c r="K46" s="20">
        <v>378208.77</v>
      </c>
      <c r="L46" s="20">
        <v>820603.9</v>
      </c>
      <c r="M46" s="20">
        <v>1451230.97</v>
      </c>
      <c r="N46" s="20">
        <v>2449001.21</v>
      </c>
      <c r="O46" s="20">
        <v>3900232.1799999997</v>
      </c>
      <c r="P46" s="21">
        <v>0</v>
      </c>
      <c r="Q46" s="21">
        <v>4720836.08</v>
      </c>
      <c r="R46" s="16">
        <f t="shared" si="1"/>
        <v>1656.9105992509365</v>
      </c>
      <c r="S46" s="16">
        <f t="shared" si="2"/>
        <v>1223.9766019417477</v>
      </c>
      <c r="T46" s="16">
        <f t="shared" si="3"/>
        <v>1637.9319361277446</v>
      </c>
      <c r="U46" s="16">
        <f t="shared" si="4"/>
        <v>38190.288684210529</v>
      </c>
      <c r="V46" s="16">
        <f t="shared" si="5"/>
        <v>40147.56081967213</v>
      </c>
      <c r="W46" s="16">
        <f t="shared" si="6"/>
        <v>39396.284646464643</v>
      </c>
      <c r="X46" s="16">
        <v>0</v>
      </c>
      <c r="Y46" s="46">
        <f t="shared" si="7"/>
        <v>8807.5300000000007</v>
      </c>
      <c r="AA46" s="3"/>
      <c r="AB46" s="3"/>
      <c r="AC46" s="3"/>
      <c r="AD46" s="3"/>
      <c r="AE46" s="3"/>
      <c r="AF46" s="3"/>
      <c r="AG46" s="3"/>
      <c r="AH46" s="3"/>
    </row>
    <row r="47" spans="1:34" x14ac:dyDescent="0.2">
      <c r="A47" s="49" t="s">
        <v>77</v>
      </c>
      <c r="B47" s="58">
        <v>215</v>
      </c>
      <c r="C47" s="17">
        <v>561</v>
      </c>
      <c r="D47" s="17">
        <v>648</v>
      </c>
      <c r="E47" s="17">
        <v>44</v>
      </c>
      <c r="F47" s="17">
        <v>112</v>
      </c>
      <c r="G47" s="17">
        <v>153</v>
      </c>
      <c r="H47" s="18">
        <v>0</v>
      </c>
      <c r="I47" s="19">
        <v>694</v>
      </c>
      <c r="J47" s="54">
        <v>231565.96</v>
      </c>
      <c r="K47" s="20">
        <v>729044.11</v>
      </c>
      <c r="L47" s="20">
        <v>960610.07</v>
      </c>
      <c r="M47" s="20">
        <v>1299006.94</v>
      </c>
      <c r="N47" s="20">
        <v>5645034.2000000002</v>
      </c>
      <c r="O47" s="20">
        <v>6944041.1399999997</v>
      </c>
      <c r="P47" s="21">
        <v>0</v>
      </c>
      <c r="Q47" s="21">
        <v>7904651.21</v>
      </c>
      <c r="R47" s="16">
        <f t="shared" si="1"/>
        <v>1077.0509767441861</v>
      </c>
      <c r="S47" s="16">
        <f t="shared" si="2"/>
        <v>1299.5438680926916</v>
      </c>
      <c r="T47" s="16">
        <f t="shared" si="3"/>
        <v>1482.4229475308641</v>
      </c>
      <c r="U47" s="16">
        <f t="shared" si="4"/>
        <v>29522.884999999998</v>
      </c>
      <c r="V47" s="16">
        <f t="shared" si="5"/>
        <v>50402.091071428571</v>
      </c>
      <c r="W47" s="16">
        <f t="shared" si="6"/>
        <v>45385.889803921564</v>
      </c>
      <c r="X47" s="16">
        <v>0</v>
      </c>
      <c r="Y47" s="46">
        <f t="shared" si="7"/>
        <v>11389.987334293948</v>
      </c>
      <c r="AA47" s="3"/>
      <c r="AB47" s="3"/>
      <c r="AC47" s="3"/>
      <c r="AD47" s="3"/>
      <c r="AE47" s="3"/>
      <c r="AF47" s="3"/>
      <c r="AG47" s="3"/>
      <c r="AH47" s="3"/>
    </row>
    <row r="48" spans="1:34" x14ac:dyDescent="0.2">
      <c r="A48" s="49" t="s">
        <v>78</v>
      </c>
      <c r="B48" s="58">
        <v>343</v>
      </c>
      <c r="C48" s="17">
        <v>1236</v>
      </c>
      <c r="D48" s="17">
        <v>1422</v>
      </c>
      <c r="E48" s="17">
        <v>92</v>
      </c>
      <c r="F48" s="17">
        <v>207</v>
      </c>
      <c r="G48" s="17">
        <v>297</v>
      </c>
      <c r="H48" s="18">
        <v>0</v>
      </c>
      <c r="I48" s="19">
        <v>1540</v>
      </c>
      <c r="J48" s="54">
        <v>400771.43</v>
      </c>
      <c r="K48" s="20">
        <v>1715730.97</v>
      </c>
      <c r="L48" s="20">
        <v>2116502.4</v>
      </c>
      <c r="M48" s="20">
        <v>2392489.62</v>
      </c>
      <c r="N48" s="20">
        <v>14842911.59</v>
      </c>
      <c r="O48" s="20">
        <v>17235401.210000001</v>
      </c>
      <c r="P48" s="21">
        <v>0</v>
      </c>
      <c r="Q48" s="21">
        <v>19351903.609999999</v>
      </c>
      <c r="R48" s="16">
        <f t="shared" si="1"/>
        <v>1168.4298250728864</v>
      </c>
      <c r="S48" s="16">
        <f t="shared" si="2"/>
        <v>1388.131852750809</v>
      </c>
      <c r="T48" s="16">
        <f t="shared" si="3"/>
        <v>1488.3983122362868</v>
      </c>
      <c r="U48" s="16">
        <f t="shared" si="4"/>
        <v>26005.321956521741</v>
      </c>
      <c r="V48" s="16">
        <f t="shared" si="5"/>
        <v>71704.88690821256</v>
      </c>
      <c r="W48" s="16">
        <f t="shared" si="6"/>
        <v>58031.653905723906</v>
      </c>
      <c r="X48" s="16">
        <v>0</v>
      </c>
      <c r="Y48" s="46">
        <f t="shared" si="7"/>
        <v>12566.171175324675</v>
      </c>
      <c r="AA48" s="3"/>
      <c r="AB48" s="3"/>
      <c r="AC48" s="3"/>
      <c r="AD48" s="3"/>
      <c r="AE48" s="3"/>
      <c r="AF48" s="3"/>
      <c r="AG48" s="3"/>
      <c r="AH48" s="3"/>
    </row>
    <row r="49" spans="1:34" x14ac:dyDescent="0.2">
      <c r="A49" s="50" t="s">
        <v>79</v>
      </c>
      <c r="B49" s="58">
        <v>391</v>
      </c>
      <c r="C49" s="17">
        <v>973</v>
      </c>
      <c r="D49" s="17">
        <v>1186</v>
      </c>
      <c r="E49" s="17">
        <v>59</v>
      </c>
      <c r="F49" s="17">
        <v>185</v>
      </c>
      <c r="G49" s="17">
        <v>238</v>
      </c>
      <c r="H49" s="18">
        <v>0</v>
      </c>
      <c r="I49" s="19">
        <v>1280</v>
      </c>
      <c r="J49" s="54">
        <v>436317.81</v>
      </c>
      <c r="K49" s="20">
        <v>1227385.01</v>
      </c>
      <c r="L49" s="20">
        <v>1663702.82</v>
      </c>
      <c r="M49" s="20">
        <v>1632049.2</v>
      </c>
      <c r="N49" s="20">
        <v>11990402.77</v>
      </c>
      <c r="O49" s="20">
        <v>13622451.969999999</v>
      </c>
      <c r="P49" s="21">
        <v>0</v>
      </c>
      <c r="Q49" s="21">
        <v>15286154.789999999</v>
      </c>
      <c r="R49" s="16">
        <f t="shared" si="1"/>
        <v>1115.902327365729</v>
      </c>
      <c r="S49" s="16">
        <f t="shared" si="2"/>
        <v>1261.4439979445015</v>
      </c>
      <c r="T49" s="16">
        <f t="shared" si="3"/>
        <v>1402.7848397976393</v>
      </c>
      <c r="U49" s="16">
        <f t="shared" si="4"/>
        <v>27661.850847457627</v>
      </c>
      <c r="V49" s="16">
        <f t="shared" si="5"/>
        <v>64812.987945945941</v>
      </c>
      <c r="W49" s="16">
        <f t="shared" si="6"/>
        <v>57237.193151260501</v>
      </c>
      <c r="X49" s="16">
        <v>0</v>
      </c>
      <c r="Y49" s="46">
        <f t="shared" si="7"/>
        <v>11942.308429687499</v>
      </c>
      <c r="AA49" s="3"/>
      <c r="AB49" s="3"/>
      <c r="AC49" s="3"/>
      <c r="AD49" s="3"/>
      <c r="AE49" s="3"/>
      <c r="AF49" s="3"/>
      <c r="AG49" s="3"/>
      <c r="AH49" s="3"/>
    </row>
    <row r="50" spans="1:34" x14ac:dyDescent="0.2">
      <c r="A50" s="49" t="s">
        <v>80</v>
      </c>
      <c r="B50" s="58">
        <v>10400</v>
      </c>
      <c r="C50" s="17">
        <v>16324</v>
      </c>
      <c r="D50" s="17">
        <v>22289</v>
      </c>
      <c r="E50" s="17">
        <v>3077</v>
      </c>
      <c r="F50" s="17">
        <v>4550</v>
      </c>
      <c r="G50" s="17">
        <v>7222</v>
      </c>
      <c r="H50" s="18">
        <v>5</v>
      </c>
      <c r="I50" s="19">
        <v>24916</v>
      </c>
      <c r="J50" s="54">
        <v>20440498.68</v>
      </c>
      <c r="K50" s="20">
        <v>23730069.829999998</v>
      </c>
      <c r="L50" s="20">
        <v>44170568.509999998</v>
      </c>
      <c r="M50" s="20">
        <v>121745869.23999999</v>
      </c>
      <c r="N50" s="20">
        <v>280317900.45999998</v>
      </c>
      <c r="O50" s="20">
        <v>402063769.69999999</v>
      </c>
      <c r="P50" s="21">
        <v>7403653.3700000001</v>
      </c>
      <c r="Q50" s="21">
        <v>453637991.57999998</v>
      </c>
      <c r="R50" s="16">
        <f t="shared" si="1"/>
        <v>1965.4325653846154</v>
      </c>
      <c r="S50" s="16">
        <f t="shared" si="2"/>
        <v>1453.6920993629012</v>
      </c>
      <c r="T50" s="16">
        <f t="shared" si="3"/>
        <v>1981.7205128090088</v>
      </c>
      <c r="U50" s="16">
        <f t="shared" si="4"/>
        <v>39566.418342541438</v>
      </c>
      <c r="V50" s="16">
        <f t="shared" si="5"/>
        <v>61608.329771428565</v>
      </c>
      <c r="W50" s="16">
        <f t="shared" si="6"/>
        <v>55672.081099418443</v>
      </c>
      <c r="X50" s="16">
        <f>P50/H50</f>
        <v>1480730.6740000001</v>
      </c>
      <c r="Y50" s="46">
        <f t="shared" si="7"/>
        <v>18206.694155562691</v>
      </c>
      <c r="AA50" s="3"/>
      <c r="AB50" s="3"/>
      <c r="AC50" s="3"/>
      <c r="AD50" s="3"/>
      <c r="AE50" s="3"/>
      <c r="AF50" s="3"/>
      <c r="AG50" s="3"/>
      <c r="AH50" s="3"/>
    </row>
    <row r="51" spans="1:34" x14ac:dyDescent="0.2">
      <c r="A51" s="49" t="s">
        <v>81</v>
      </c>
      <c r="B51" s="58">
        <v>897</v>
      </c>
      <c r="C51" s="17">
        <v>556</v>
      </c>
      <c r="D51" s="17">
        <v>1351</v>
      </c>
      <c r="E51" s="17">
        <v>180</v>
      </c>
      <c r="F51" s="17">
        <v>83</v>
      </c>
      <c r="G51" s="17">
        <v>262</v>
      </c>
      <c r="H51" s="18">
        <v>0</v>
      </c>
      <c r="I51" s="19">
        <v>1429</v>
      </c>
      <c r="J51" s="54">
        <v>1254188.8400000001</v>
      </c>
      <c r="K51" s="20">
        <v>532269.30000000005</v>
      </c>
      <c r="L51" s="20">
        <v>1786458.1400000001</v>
      </c>
      <c r="M51" s="20">
        <v>6300496.4800000004</v>
      </c>
      <c r="N51" s="20">
        <v>4709463.83</v>
      </c>
      <c r="O51" s="20">
        <v>11009960.310000001</v>
      </c>
      <c r="P51" s="21">
        <v>0</v>
      </c>
      <c r="Q51" s="21">
        <v>12796418.450000001</v>
      </c>
      <c r="R51" s="16">
        <f t="shared" si="1"/>
        <v>1398.2038350055743</v>
      </c>
      <c r="S51" s="16">
        <f t="shared" si="2"/>
        <v>957.31888489208643</v>
      </c>
      <c r="T51" s="16">
        <f t="shared" si="3"/>
        <v>1322.3228275351591</v>
      </c>
      <c r="U51" s="16">
        <f t="shared" si="4"/>
        <v>35002.758222222226</v>
      </c>
      <c r="V51" s="16">
        <f t="shared" si="5"/>
        <v>56740.528072289155</v>
      </c>
      <c r="W51" s="16">
        <f t="shared" si="6"/>
        <v>42022.749274809161</v>
      </c>
      <c r="X51" s="16">
        <v>0</v>
      </c>
      <c r="Y51" s="46">
        <f t="shared" si="7"/>
        <v>8954.8064730580827</v>
      </c>
      <c r="AA51" s="3"/>
      <c r="AB51" s="3"/>
      <c r="AC51" s="3"/>
      <c r="AD51" s="3"/>
      <c r="AE51" s="3"/>
      <c r="AF51" s="3"/>
      <c r="AG51" s="3"/>
      <c r="AH51" s="3"/>
    </row>
    <row r="52" spans="1:34" ht="10.8" thickBot="1" x14ac:dyDescent="0.25">
      <c r="A52" s="49" t="s">
        <v>82</v>
      </c>
      <c r="B52" s="58">
        <v>935</v>
      </c>
      <c r="C52" s="17">
        <v>22117</v>
      </c>
      <c r="D52" s="17">
        <v>22652</v>
      </c>
      <c r="E52" s="23">
        <v>287</v>
      </c>
      <c r="F52" s="23">
        <v>6051</v>
      </c>
      <c r="G52" s="23">
        <v>6321</v>
      </c>
      <c r="H52" s="24">
        <v>0</v>
      </c>
      <c r="I52" s="39">
        <v>26180</v>
      </c>
      <c r="J52" s="55">
        <v>1555493.0919000001</v>
      </c>
      <c r="K52" s="40">
        <v>30542947.109999999</v>
      </c>
      <c r="L52" s="40">
        <v>32098440.201899998</v>
      </c>
      <c r="M52" s="40">
        <v>6128638.0610000007</v>
      </c>
      <c r="N52" s="40">
        <v>357859836.50999999</v>
      </c>
      <c r="O52" s="40">
        <v>363988474.57099998</v>
      </c>
      <c r="P52" s="41">
        <v>0</v>
      </c>
      <c r="Q52" s="41">
        <v>396086914.77289999</v>
      </c>
      <c r="R52" s="37">
        <f t="shared" si="1"/>
        <v>1663.6289752941177</v>
      </c>
      <c r="S52" s="37">
        <f t="shared" si="2"/>
        <v>1380.9715200976625</v>
      </c>
      <c r="T52" s="37">
        <f t="shared" si="3"/>
        <v>1417.0245542071339</v>
      </c>
      <c r="U52" s="37">
        <f t="shared" si="4"/>
        <v>21354.139585365858</v>
      </c>
      <c r="V52" s="37">
        <f t="shared" si="5"/>
        <v>59140.610892414472</v>
      </c>
      <c r="W52" s="37">
        <f t="shared" si="6"/>
        <v>57584.001672361963</v>
      </c>
      <c r="X52" s="37">
        <v>0</v>
      </c>
      <c r="Y52" s="47">
        <f t="shared" si="7"/>
        <v>15129.370312181054</v>
      </c>
      <c r="AA52" s="3"/>
      <c r="AB52" s="3"/>
      <c r="AC52" s="3"/>
      <c r="AD52" s="3"/>
      <c r="AE52" s="3"/>
      <c r="AF52" s="3"/>
      <c r="AG52" s="3"/>
      <c r="AH52" s="3"/>
    </row>
    <row r="53" spans="1:34" s="26" customFormat="1" ht="16.2" customHeight="1" thickBot="1" x14ac:dyDescent="0.25">
      <c r="A53" s="51" t="s">
        <v>83</v>
      </c>
      <c r="B53" s="60">
        <f>SUM(B10:B52)</f>
        <v>45800</v>
      </c>
      <c r="C53" s="25">
        <f t="shared" ref="C53:I53" si="8">SUM(C10:C52)</f>
        <v>104341</v>
      </c>
      <c r="D53" s="25">
        <f t="shared" si="8"/>
        <v>128295</v>
      </c>
      <c r="E53" s="25">
        <f t="shared" si="8"/>
        <v>12991</v>
      </c>
      <c r="F53" s="25">
        <f t="shared" si="8"/>
        <v>26961</v>
      </c>
      <c r="G53" s="25">
        <f t="shared" si="8"/>
        <v>38239</v>
      </c>
      <c r="H53" s="38">
        <f t="shared" si="8"/>
        <v>5</v>
      </c>
      <c r="I53" s="61">
        <f t="shared" si="8"/>
        <v>143547</v>
      </c>
      <c r="J53" s="56">
        <f>SUM(J10:J52)</f>
        <v>79837705.857399717</v>
      </c>
      <c r="K53" s="42">
        <f t="shared" ref="K53:Q53" si="9">SUM(K10:K52)</f>
        <v>158020036.38999999</v>
      </c>
      <c r="L53" s="42">
        <f t="shared" si="9"/>
        <v>237857742.24739966</v>
      </c>
      <c r="M53" s="42">
        <f t="shared" si="9"/>
        <v>461724700.95674711</v>
      </c>
      <c r="N53" s="42">
        <f t="shared" si="9"/>
        <v>1745452137.28</v>
      </c>
      <c r="O53" s="42">
        <f t="shared" si="9"/>
        <v>2207176838.2367477</v>
      </c>
      <c r="P53" s="42">
        <f t="shared" si="9"/>
        <v>7403653.3700000001</v>
      </c>
      <c r="Q53" s="43">
        <f t="shared" si="9"/>
        <v>2452438233.8541465</v>
      </c>
      <c r="R53" s="60">
        <f t="shared" si="1"/>
        <v>1743.181350598247</v>
      </c>
      <c r="S53" s="25">
        <f t="shared" si="2"/>
        <v>1514.4577528488321</v>
      </c>
      <c r="T53" s="25">
        <f t="shared" si="3"/>
        <v>1853.9907420195616</v>
      </c>
      <c r="U53" s="25">
        <f t="shared" si="4"/>
        <v>35541.890613251257</v>
      </c>
      <c r="V53" s="25">
        <f t="shared" si="5"/>
        <v>64739.888627276436</v>
      </c>
      <c r="W53" s="25">
        <f t="shared" si="6"/>
        <v>57720.569006426624</v>
      </c>
      <c r="X53" s="25">
        <f t="shared" ref="X53" si="10">P53/H53</f>
        <v>1480730.6740000001</v>
      </c>
      <c r="Y53" s="63">
        <f t="shared" si="7"/>
        <v>17084.566266478203</v>
      </c>
      <c r="AA53" s="3"/>
      <c r="AB53" s="3"/>
      <c r="AC53" s="3"/>
      <c r="AD53" s="3"/>
      <c r="AE53" s="3"/>
      <c r="AF53" s="3"/>
      <c r="AG53" s="3"/>
      <c r="AH53" s="3"/>
    </row>
    <row r="54" spans="1:34" ht="21.6" customHeight="1" thickBot="1" x14ac:dyDescent="0.25">
      <c r="A54" s="36" t="s">
        <v>84</v>
      </c>
      <c r="B54" s="62">
        <v>45278</v>
      </c>
      <c r="C54" s="27">
        <v>102412</v>
      </c>
      <c r="D54" s="27">
        <v>124815</v>
      </c>
      <c r="E54" s="27">
        <v>12914</v>
      </c>
      <c r="F54" s="27">
        <v>26225</v>
      </c>
      <c r="G54" s="27">
        <v>37495</v>
      </c>
      <c r="H54" s="28">
        <v>5</v>
      </c>
      <c r="I54" s="29">
        <v>139096</v>
      </c>
      <c r="J54" s="30"/>
      <c r="K54" s="30"/>
      <c r="L54" s="30"/>
      <c r="M54" s="30"/>
      <c r="N54" s="30"/>
      <c r="O54" s="30"/>
      <c r="P54" s="30"/>
      <c r="Q54" s="30"/>
      <c r="R54" s="61">
        <f>J53/B54</f>
        <v>1763.2781010071053</v>
      </c>
      <c r="S54" s="61">
        <f t="shared" ref="S54:Y54" si="11">K53/C54</f>
        <v>1542.9835994805294</v>
      </c>
      <c r="T54" s="61">
        <f t="shared" si="11"/>
        <v>1905.6823478540211</v>
      </c>
      <c r="U54" s="61">
        <f t="shared" si="11"/>
        <v>35753.809892887337</v>
      </c>
      <c r="V54" s="61">
        <f t="shared" si="11"/>
        <v>66556.802184175409</v>
      </c>
      <c r="W54" s="61">
        <f t="shared" si="11"/>
        <v>58865.897806020745</v>
      </c>
      <c r="X54" s="61">
        <f t="shared" si="11"/>
        <v>1480730.6740000001</v>
      </c>
      <c r="Y54" s="61">
        <f t="shared" si="11"/>
        <v>17631.263543553709</v>
      </c>
      <c r="AA54" s="3"/>
      <c r="AB54" s="3"/>
      <c r="AC54" s="3"/>
      <c r="AD54" s="3"/>
      <c r="AE54" s="3"/>
      <c r="AF54" s="3"/>
      <c r="AG54" s="3"/>
      <c r="AH54" s="3"/>
    </row>
    <row r="55" spans="1:34" ht="10.95" customHeight="1" thickBot="1" x14ac:dyDescent="0.25">
      <c r="A55" s="64" t="s">
        <v>85</v>
      </c>
      <c r="B55" s="65"/>
      <c r="C55" s="65"/>
      <c r="D55" s="65"/>
      <c r="E55" s="65"/>
      <c r="F55" s="65"/>
      <c r="G55" s="65"/>
      <c r="H55" s="66"/>
      <c r="I55" s="31">
        <f>I53-I54</f>
        <v>4451</v>
      </c>
    </row>
    <row r="56" spans="1:34" x14ac:dyDescent="0.2">
      <c r="A56" s="32"/>
      <c r="B56" s="33"/>
      <c r="C56" s="33"/>
      <c r="D56" s="33"/>
      <c r="E56" s="33"/>
    </row>
    <row r="58" spans="1:34" x14ac:dyDescent="0.2">
      <c r="D58" s="34"/>
      <c r="E58" s="34"/>
      <c r="F58" s="35"/>
      <c r="G58" s="35"/>
      <c r="H58" s="35"/>
    </row>
    <row r="59" spans="1:34" x14ac:dyDescent="0.2">
      <c r="D59" s="34"/>
      <c r="G59" s="34"/>
      <c r="H59" s="34"/>
    </row>
  </sheetData>
  <mergeCells count="20">
    <mergeCell ref="B2:Z2"/>
    <mergeCell ref="B3:Z3"/>
    <mergeCell ref="B4:Z4"/>
    <mergeCell ref="A6:A8"/>
    <mergeCell ref="B6:G6"/>
    <mergeCell ref="H6:H8"/>
    <mergeCell ref="I6:I8"/>
    <mergeCell ref="J6:O6"/>
    <mergeCell ref="P6:P8"/>
    <mergeCell ref="Q6:Q8"/>
    <mergeCell ref="A55:H55"/>
    <mergeCell ref="R6:W6"/>
    <mergeCell ref="X6:X8"/>
    <mergeCell ref="Y6:Y8"/>
    <mergeCell ref="B7:D7"/>
    <mergeCell ref="E7:G7"/>
    <mergeCell ref="J7:L7"/>
    <mergeCell ref="M7:O7"/>
    <mergeCell ref="R7:T7"/>
    <mergeCell ref="U7:W7"/>
  </mergeCells>
  <printOptions horizontalCentered="1" verticalCentered="1"/>
  <pageMargins left="0.43307086614173229" right="0.39370078740157483" top="0.78740157480314965" bottom="0.98425196850393704" header="0.31496062992125984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oncologie medicamente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DUMITRASCU</dc:creator>
  <cp:lastModifiedBy>Rodica BANCAN</cp:lastModifiedBy>
  <dcterms:created xsi:type="dcterms:W3CDTF">2022-09-09T08:55:48Z</dcterms:created>
  <dcterms:modified xsi:type="dcterms:W3CDTF">2024-09-12T11:15:49Z</dcterms:modified>
</cp:coreProperties>
</file>