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oncologie medicament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S11" i="1"/>
  <c r="T11" i="1"/>
  <c r="U11" i="1"/>
  <c r="V11" i="1"/>
  <c r="W11" i="1"/>
  <c r="Y11" i="1"/>
  <c r="R12" i="1"/>
  <c r="S12" i="1"/>
  <c r="T12" i="1"/>
  <c r="U12" i="1"/>
  <c r="V12" i="1"/>
  <c r="W12" i="1"/>
  <c r="Y12" i="1"/>
  <c r="R13" i="1"/>
  <c r="S13" i="1"/>
  <c r="T13" i="1"/>
  <c r="U13" i="1"/>
  <c r="V13" i="1"/>
  <c r="W13" i="1"/>
  <c r="Y13" i="1"/>
  <c r="R14" i="1"/>
  <c r="S14" i="1"/>
  <c r="T14" i="1"/>
  <c r="U14" i="1"/>
  <c r="V14" i="1"/>
  <c r="W14" i="1"/>
  <c r="Y14" i="1"/>
  <c r="R15" i="1"/>
  <c r="S15" i="1"/>
  <c r="T15" i="1"/>
  <c r="U15" i="1"/>
  <c r="V15" i="1"/>
  <c r="W15" i="1"/>
  <c r="Y15" i="1"/>
  <c r="R16" i="1"/>
  <c r="S16" i="1"/>
  <c r="T16" i="1"/>
  <c r="U16" i="1"/>
  <c r="V16" i="1"/>
  <c r="W16" i="1"/>
  <c r="Y16" i="1"/>
  <c r="R17" i="1"/>
  <c r="S17" i="1"/>
  <c r="T17" i="1"/>
  <c r="U17" i="1"/>
  <c r="V17" i="1"/>
  <c r="W17" i="1"/>
  <c r="Y17" i="1"/>
  <c r="R18" i="1"/>
  <c r="S18" i="1"/>
  <c r="T18" i="1"/>
  <c r="U18" i="1"/>
  <c r="V18" i="1"/>
  <c r="W18" i="1"/>
  <c r="Y18" i="1"/>
  <c r="R19" i="1"/>
  <c r="S19" i="1"/>
  <c r="T19" i="1"/>
  <c r="U19" i="1"/>
  <c r="V19" i="1"/>
  <c r="W19" i="1"/>
  <c r="Y19" i="1"/>
  <c r="R20" i="1"/>
  <c r="S20" i="1"/>
  <c r="T20" i="1"/>
  <c r="U20" i="1"/>
  <c r="V20" i="1"/>
  <c r="W20" i="1"/>
  <c r="Y20" i="1"/>
  <c r="R21" i="1"/>
  <c r="S21" i="1"/>
  <c r="T21" i="1"/>
  <c r="U21" i="1"/>
  <c r="V21" i="1"/>
  <c r="W21" i="1"/>
  <c r="Y21" i="1"/>
  <c r="R22" i="1"/>
  <c r="S22" i="1"/>
  <c r="T22" i="1"/>
  <c r="U22" i="1"/>
  <c r="V22" i="1"/>
  <c r="W22" i="1"/>
  <c r="Y22" i="1"/>
  <c r="R23" i="1"/>
  <c r="S23" i="1"/>
  <c r="T23" i="1"/>
  <c r="U23" i="1"/>
  <c r="V23" i="1"/>
  <c r="W23" i="1"/>
  <c r="Y23" i="1"/>
  <c r="R24" i="1"/>
  <c r="S24" i="1"/>
  <c r="T24" i="1"/>
  <c r="U24" i="1"/>
  <c r="V24" i="1"/>
  <c r="W24" i="1"/>
  <c r="Y24" i="1"/>
  <c r="R25" i="1"/>
  <c r="S25" i="1"/>
  <c r="T25" i="1"/>
  <c r="U25" i="1"/>
  <c r="V25" i="1"/>
  <c r="W25" i="1"/>
  <c r="Y25" i="1"/>
  <c r="R26" i="1"/>
  <c r="S26" i="1"/>
  <c r="T26" i="1"/>
  <c r="U26" i="1"/>
  <c r="V26" i="1"/>
  <c r="W26" i="1"/>
  <c r="Y26" i="1"/>
  <c r="R27" i="1"/>
  <c r="S27" i="1"/>
  <c r="T27" i="1"/>
  <c r="U27" i="1"/>
  <c r="V27" i="1"/>
  <c r="W27" i="1"/>
  <c r="Y27" i="1"/>
  <c r="R28" i="1"/>
  <c r="S28" i="1"/>
  <c r="T28" i="1"/>
  <c r="U28" i="1"/>
  <c r="V28" i="1"/>
  <c r="W28" i="1"/>
  <c r="Y28" i="1"/>
  <c r="R29" i="1"/>
  <c r="S29" i="1"/>
  <c r="T29" i="1"/>
  <c r="U29" i="1"/>
  <c r="V29" i="1"/>
  <c r="W29" i="1"/>
  <c r="Y29" i="1"/>
  <c r="R30" i="1"/>
  <c r="S30" i="1"/>
  <c r="T30" i="1"/>
  <c r="U30" i="1"/>
  <c r="V30" i="1"/>
  <c r="W30" i="1"/>
  <c r="Y30" i="1"/>
  <c r="R31" i="1"/>
  <c r="S31" i="1"/>
  <c r="T31" i="1"/>
  <c r="U31" i="1"/>
  <c r="V31" i="1"/>
  <c r="W31" i="1"/>
  <c r="Y31" i="1"/>
  <c r="R32" i="1"/>
  <c r="S32" i="1"/>
  <c r="T32" i="1"/>
  <c r="U32" i="1"/>
  <c r="V32" i="1"/>
  <c r="W32" i="1"/>
  <c r="Y32" i="1"/>
  <c r="R33" i="1"/>
  <c r="S33" i="1"/>
  <c r="T33" i="1"/>
  <c r="U33" i="1"/>
  <c r="V33" i="1"/>
  <c r="W33" i="1"/>
  <c r="Y33" i="1"/>
  <c r="R34" i="1"/>
  <c r="S34" i="1"/>
  <c r="T34" i="1"/>
  <c r="U34" i="1"/>
  <c r="V34" i="1"/>
  <c r="W34" i="1"/>
  <c r="Y34" i="1"/>
  <c r="R35" i="1"/>
  <c r="S35" i="1"/>
  <c r="T35" i="1"/>
  <c r="U35" i="1"/>
  <c r="V35" i="1"/>
  <c r="W35" i="1"/>
  <c r="Y35" i="1"/>
  <c r="R36" i="1"/>
  <c r="S36" i="1"/>
  <c r="T36" i="1"/>
  <c r="U36" i="1"/>
  <c r="V36" i="1"/>
  <c r="W36" i="1"/>
  <c r="Y36" i="1"/>
  <c r="R37" i="1"/>
  <c r="S37" i="1"/>
  <c r="T37" i="1"/>
  <c r="U37" i="1"/>
  <c r="V37" i="1"/>
  <c r="W37" i="1"/>
  <c r="Y37" i="1"/>
  <c r="R38" i="1"/>
  <c r="S38" i="1"/>
  <c r="T38" i="1"/>
  <c r="U38" i="1"/>
  <c r="V38" i="1"/>
  <c r="W38" i="1"/>
  <c r="Y38" i="1"/>
  <c r="R39" i="1"/>
  <c r="S39" i="1"/>
  <c r="T39" i="1"/>
  <c r="U39" i="1"/>
  <c r="V39" i="1"/>
  <c r="W39" i="1"/>
  <c r="Y39" i="1"/>
  <c r="R40" i="1"/>
  <c r="S40" i="1"/>
  <c r="T40" i="1"/>
  <c r="U40" i="1"/>
  <c r="V40" i="1"/>
  <c r="W40" i="1"/>
  <c r="Y40" i="1"/>
  <c r="R41" i="1"/>
  <c r="S41" i="1"/>
  <c r="T41" i="1"/>
  <c r="U41" i="1"/>
  <c r="V41" i="1"/>
  <c r="W41" i="1"/>
  <c r="Y41" i="1"/>
  <c r="R42" i="1"/>
  <c r="S42" i="1"/>
  <c r="T42" i="1"/>
  <c r="U42" i="1"/>
  <c r="V42" i="1"/>
  <c r="W42" i="1"/>
  <c r="Y42" i="1"/>
  <c r="R43" i="1"/>
  <c r="S43" i="1"/>
  <c r="T43" i="1"/>
  <c r="U43" i="1"/>
  <c r="V43" i="1"/>
  <c r="W43" i="1"/>
  <c r="Y43" i="1"/>
  <c r="R44" i="1"/>
  <c r="S44" i="1"/>
  <c r="T44" i="1"/>
  <c r="U44" i="1"/>
  <c r="V44" i="1"/>
  <c r="W44" i="1"/>
  <c r="Y44" i="1"/>
  <c r="R45" i="1"/>
  <c r="S45" i="1"/>
  <c r="T45" i="1"/>
  <c r="U45" i="1"/>
  <c r="V45" i="1"/>
  <c r="W45" i="1"/>
  <c r="Y45" i="1"/>
  <c r="R46" i="1"/>
  <c r="S46" i="1"/>
  <c r="T46" i="1"/>
  <c r="U46" i="1"/>
  <c r="V46" i="1"/>
  <c r="W46" i="1"/>
  <c r="Y46" i="1"/>
  <c r="R47" i="1"/>
  <c r="S47" i="1"/>
  <c r="T47" i="1"/>
  <c r="U47" i="1"/>
  <c r="V47" i="1"/>
  <c r="W47" i="1"/>
  <c r="Y47" i="1"/>
  <c r="R48" i="1"/>
  <c r="S48" i="1"/>
  <c r="T48" i="1"/>
  <c r="U48" i="1"/>
  <c r="V48" i="1"/>
  <c r="W48" i="1"/>
  <c r="Y48" i="1"/>
  <c r="R49" i="1"/>
  <c r="S49" i="1"/>
  <c r="T49" i="1"/>
  <c r="U49" i="1"/>
  <c r="V49" i="1"/>
  <c r="W49" i="1"/>
  <c r="Y49" i="1"/>
  <c r="R50" i="1"/>
  <c r="S50" i="1"/>
  <c r="T50" i="1"/>
  <c r="U50" i="1"/>
  <c r="V50" i="1"/>
  <c r="W50" i="1"/>
  <c r="Y50" i="1"/>
  <c r="R51" i="1"/>
  <c r="S51" i="1"/>
  <c r="T51" i="1"/>
  <c r="U51" i="1"/>
  <c r="V51" i="1"/>
  <c r="W51" i="1"/>
  <c r="Y51" i="1"/>
  <c r="R52" i="1"/>
  <c r="S52" i="1"/>
  <c r="T52" i="1"/>
  <c r="U52" i="1"/>
  <c r="V52" i="1"/>
  <c r="W52" i="1"/>
  <c r="Y52" i="1"/>
  <c r="S10" i="1"/>
  <c r="T10" i="1"/>
  <c r="U10" i="1"/>
  <c r="V10" i="1"/>
  <c r="W10" i="1"/>
  <c r="Y10" i="1"/>
  <c r="R10" i="1"/>
  <c r="B53" i="1" l="1"/>
  <c r="C53" i="1"/>
  <c r="D53" i="1"/>
  <c r="E53" i="1"/>
  <c r="F53" i="1"/>
  <c r="G53" i="1"/>
  <c r="H53" i="1"/>
  <c r="I53" i="1"/>
  <c r="I55" i="1" l="1"/>
  <c r="Q53" i="1"/>
  <c r="P53" i="1"/>
  <c r="O53" i="1"/>
  <c r="N53" i="1"/>
  <c r="M53" i="1"/>
  <c r="L53" i="1"/>
  <c r="K53" i="1"/>
  <c r="J53" i="1"/>
</calcChain>
</file>

<file path=xl/sharedStrings.xml><?xml version="1.0" encoding="utf-8"?>
<sst xmlns="http://schemas.openxmlformats.org/spreadsheetml/2006/main" count="108" uniqueCount="87">
  <si>
    <t xml:space="preserve">PROGRAMUL NAŢIONAL DE ONCOLOGIE </t>
  </si>
  <si>
    <t xml:space="preserve"> Subprogramul de tratament medicamentos al bolnavilor cu afecţiuni oncologice (adulţi şi copii)
</t>
  </si>
  <si>
    <t>CAS</t>
  </si>
  <si>
    <t>Număr bolnavi cărora li s-au eliberat medicamente:</t>
  </si>
  <si>
    <t>Terapia avansată CAR-T - unităţi sanitare</t>
  </si>
  <si>
    <t xml:space="preserve">Total bolnavi pentru care s-au eliberat medicamente </t>
  </si>
  <si>
    <t>Cheltuieli cu medicamentele, pentru:</t>
  </si>
  <si>
    <t xml:space="preserve">Cheltuieli totale </t>
  </si>
  <si>
    <t>Cost mediu/bolnav in tratament cu:</t>
  </si>
  <si>
    <t>Cost mediu/ beneficiar</t>
  </si>
  <si>
    <t>terapie standard</t>
  </si>
  <si>
    <t>medicamente aferente DCI-uri marcate cu (**)1, conform Hotararii Guvernului 720/2008 cu modificarile si completarile ulterioare</t>
  </si>
  <si>
    <t>unităţi sanitare</t>
  </si>
  <si>
    <t>farmacii cu circuit deschis</t>
  </si>
  <si>
    <t>total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</si>
  <si>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</si>
  <si>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</si>
  <si>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</si>
  <si>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</si>
  <si>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</si>
  <si>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</si>
  <si>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</si>
  <si>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</si>
  <si>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</si>
  <si>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</si>
  <si>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</si>
  <si>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</si>
  <si>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</si>
  <si>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</si>
  <si>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</si>
  <si>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</si>
  <si>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</si>
  <si>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</si>
  <si>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</si>
  <si>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</si>
  <si>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</si>
  <si>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</si>
  <si>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</si>
  <si>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</si>
  <si>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</si>
  <si>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</si>
  <si>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</si>
  <si>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</si>
  <si>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</si>
  <si>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</si>
  <si>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</si>
  <si>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</si>
  <si>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</si>
  <si>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</si>
  <si>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</si>
  <si>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</si>
  <si>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</si>
  <si>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</si>
  <si>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</si>
  <si>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</si>
  <si>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</si>
  <si>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</si>
  <si>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</si>
  <si>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</si>
  <si>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</si>
  <si>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</si>
  <si>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</si>
  <si>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</si>
  <si>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</si>
  <si>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</si>
  <si>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</si>
  <si>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</si>
  <si>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</si>
  <si>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</si>
  <si>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</si>
  <si>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</si>
  <si>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</si>
  <si>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</si>
  <si>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</si>
  <si>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</si>
  <si>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</si>
  <si>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</si>
  <si>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</si>
  <si>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</si>
  <si>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</si>
  <si>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</si>
  <si>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</si>
  <si>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</si>
  <si>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</si>
  <si>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t>Număr bolnavi trataţi/CNP</t>
  </si>
  <si>
    <t>Număr de bolnavi trataţi în două/mai multe unităţi sanitare/judeţe</t>
  </si>
  <si>
    <r>
      <t>Situația indicatorilor şi a cheltuielilor realizate în</t>
    </r>
    <r>
      <rPr>
        <b/>
        <sz val="12"/>
        <rFont val="Arial"/>
        <family val="2"/>
        <charset val="238"/>
      </rPr>
      <t xml:space="preserve"> perioada 01.01.2024-31.03.2024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</si>
</sst>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0" fontId="9" fillId="0" borderId="0"/>
  </cellStyleXfs>
  <cellXfs count="104">
    <xf numFmtId="0" fontId="0" fillId="0" borderId="0" xfId="0"/>
    <xf numFmtId="0" fontId="1" fillId="2" borderId="0" xfId="0" applyFont="1" applyFill="1"/>
    <xf numFmtId="3" fontId="1" fillId="2" borderId="0" xfId="0" applyNumberFormat="1" applyFont="1" applyFill="1" applyBorder="1"/>
    <xf numFmtId="3" fontId="1" fillId="2" borderId="0" xfId="0" applyNumberFormat="1" applyFont="1" applyFill="1"/>
    <xf numFmtId="3" fontId="4" fillId="2" borderId="16" xfId="3" applyNumberFormat="1" applyFont="1" applyFill="1" applyBorder="1" applyAlignment="1">
      <alignment horizontal="center" vertical="center" wrapText="1"/>
    </xf>
    <xf numFmtId="3" fontId="4" fillId="2" borderId="17" xfId="3" applyNumberFormat="1" applyFont="1" applyFill="1" applyBorder="1" applyAlignment="1">
      <alignment horizontal="center" vertical="center" wrapText="1"/>
    </xf>
    <xf numFmtId="3" fontId="4" fillId="2" borderId="20" xfId="3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2" borderId="16" xfId="2" applyNumberFormat="1" applyFont="1" applyFill="1" applyBorder="1" applyAlignment="1">
      <alignment horizontal="center" vertical="center" wrapText="1"/>
    </xf>
    <xf numFmtId="3" fontId="4" fillId="2" borderId="17" xfId="2" applyNumberFormat="1" applyFont="1" applyFill="1" applyBorder="1" applyAlignment="1">
      <alignment horizontal="center" vertical="center" wrapText="1"/>
    </xf>
    <xf numFmtId="3" fontId="1" fillId="2" borderId="23" xfId="0" applyNumberFormat="1" applyFont="1" applyFill="1" applyBorder="1" applyAlignment="1">
      <alignment horizontal="right"/>
    </xf>
    <xf numFmtId="3" fontId="1" fillId="2" borderId="23" xfId="0" applyNumberFormat="1" applyFont="1" applyFill="1" applyBorder="1"/>
    <xf numFmtId="3" fontId="1" fillId="2" borderId="24" xfId="0" applyNumberFormat="1" applyFont="1" applyFill="1" applyBorder="1"/>
    <xf numFmtId="3" fontId="1" fillId="2" borderId="25" xfId="0" applyNumberFormat="1" applyFont="1" applyFill="1" applyBorder="1"/>
    <xf numFmtId="4" fontId="1" fillId="2" borderId="23" xfId="0" applyNumberFormat="1" applyFont="1" applyFill="1" applyBorder="1"/>
    <xf numFmtId="4" fontId="1" fillId="2" borderId="24" xfId="0" applyNumberFormat="1" applyFont="1" applyFill="1" applyBorder="1"/>
    <xf numFmtId="3" fontId="1" fillId="2" borderId="26" xfId="0" applyNumberFormat="1" applyFont="1" applyFill="1" applyBorder="1"/>
    <xf numFmtId="3" fontId="1" fillId="2" borderId="28" xfId="0" applyNumberFormat="1" applyFont="1" applyFill="1" applyBorder="1"/>
    <xf numFmtId="3" fontId="1" fillId="2" borderId="29" xfId="0" applyNumberFormat="1" applyFont="1" applyFill="1" applyBorder="1"/>
    <xf numFmtId="3" fontId="1" fillId="2" borderId="30" xfId="0" applyNumberFormat="1" applyFont="1" applyFill="1" applyBorder="1"/>
    <xf numFmtId="4" fontId="1" fillId="2" borderId="28" xfId="0" applyNumberFormat="1" applyFont="1" applyFill="1" applyBorder="1"/>
    <xf numFmtId="4" fontId="1" fillId="2" borderId="29" xfId="0" applyNumberFormat="1" applyFont="1" applyFill="1" applyBorder="1"/>
    <xf numFmtId="3" fontId="1" fillId="2" borderId="28" xfId="0" applyNumberFormat="1" applyFont="1" applyFill="1" applyBorder="1" applyAlignment="1">
      <alignment horizontal="right"/>
    </xf>
    <xf numFmtId="3" fontId="1" fillId="2" borderId="31" xfId="0" applyNumberFormat="1" applyFont="1" applyFill="1" applyBorder="1"/>
    <xf numFmtId="3" fontId="1" fillId="2" borderId="19" xfId="0" applyNumberFormat="1" applyFont="1" applyFill="1" applyBorder="1"/>
    <xf numFmtId="3" fontId="4" fillId="2" borderId="3" xfId="0" applyNumberFormat="1" applyFont="1" applyFill="1" applyBorder="1"/>
    <xf numFmtId="0" fontId="4" fillId="2" borderId="0" xfId="0" applyFont="1" applyFill="1"/>
    <xf numFmtId="3" fontId="4" fillId="2" borderId="10" xfId="0" applyNumberFormat="1" applyFont="1" applyFill="1" applyBorder="1" applyAlignment="1"/>
    <xf numFmtId="3" fontId="4" fillId="2" borderId="12" xfId="0" applyNumberFormat="1" applyFont="1" applyFill="1" applyBorder="1" applyAlignment="1"/>
    <xf numFmtId="3" fontId="4" fillId="2" borderId="11" xfId="0" applyNumberFormat="1" applyFont="1" applyFill="1" applyBorder="1"/>
    <xf numFmtId="4" fontId="1" fillId="2" borderId="0" xfId="0" applyNumberFormat="1" applyFont="1" applyFill="1"/>
    <xf numFmtId="3" fontId="4" fillId="2" borderId="33" xfId="0" applyNumberFormat="1" applyFont="1" applyFill="1" applyBorder="1"/>
    <xf numFmtId="3" fontId="4" fillId="2" borderId="32" xfId="0" applyNumberFormat="1" applyFont="1" applyFill="1" applyBorder="1"/>
    <xf numFmtId="3" fontId="4" fillId="2" borderId="34" xfId="0" applyNumberFormat="1" applyFont="1" applyFill="1" applyBorder="1"/>
    <xf numFmtId="0" fontId="1" fillId="2" borderId="0" xfId="0" applyFont="1" applyFill="1" applyAlignment="1">
      <alignment vertical="center" wrapText="1"/>
    </xf>
    <xf numFmtId="3" fontId="1" fillId="2" borderId="0" xfId="0" applyNumberFormat="1" applyFont="1" applyFill="1" applyAlignment="1">
      <alignment vertical="center" wrapText="1"/>
    </xf>
    <xf numFmtId="10" fontId="1" fillId="2" borderId="0" xfId="0" applyNumberFormat="1" applyFont="1" applyFill="1" applyBorder="1"/>
    <xf numFmtId="10" fontId="1" fillId="2" borderId="0" xfId="0" applyNumberFormat="1" applyFont="1" applyFill="1"/>
    <xf numFmtId="0" fontId="4" fillId="2" borderId="17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4" fontId="6" fillId="2" borderId="2" xfId="2" applyNumberFormat="1" applyFont="1" applyFill="1" applyBorder="1" applyAlignment="1">
      <alignment horizontal="center" vertical="center" wrapText="1"/>
    </xf>
    <xf numFmtId="4" fontId="6" fillId="2" borderId="3" xfId="2" applyNumberFormat="1" applyFont="1" applyFill="1" applyBorder="1" applyAlignment="1">
      <alignment horizontal="center" vertical="center" wrapText="1"/>
    </xf>
    <xf numFmtId="4" fontId="6" fillId="2" borderId="4" xfId="2" applyNumberFormat="1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2" borderId="13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4" fontId="6" fillId="2" borderId="5" xfId="2" applyNumberFormat="1" applyFont="1" applyFill="1" applyBorder="1" applyAlignment="1">
      <alignment horizontal="center" vertical="center" wrapText="1"/>
    </xf>
    <xf numFmtId="4" fontId="6" fillId="2" borderId="13" xfId="2" applyNumberFormat="1" applyFont="1" applyFill="1" applyBorder="1" applyAlignment="1">
      <alignment horizontal="center" vertical="center" wrapText="1"/>
    </xf>
    <xf numFmtId="4" fontId="6" fillId="2" borderId="18" xfId="2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4" fontId="4" fillId="2" borderId="9" xfId="2" applyNumberFormat="1" applyFont="1" applyFill="1" applyBorder="1" applyAlignment="1">
      <alignment horizontal="center" vertical="center" wrapText="1"/>
    </xf>
    <xf numFmtId="4" fontId="4" fillId="2" borderId="10" xfId="2" applyNumberFormat="1" applyFont="1" applyFill="1" applyBorder="1" applyAlignment="1">
      <alignment horizontal="center" vertical="center" wrapText="1"/>
    </xf>
    <xf numFmtId="4" fontId="4" fillId="2" borderId="11" xfId="2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 vertical="top" wrapText="1"/>
    </xf>
    <xf numFmtId="3" fontId="2" fillId="2" borderId="0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15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3" fontId="4" fillId="2" borderId="18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14" xfId="1" applyNumberFormat="1" applyFont="1" applyFill="1" applyBorder="1" applyAlignment="1">
      <alignment horizontal="center" vertical="center" wrapText="1"/>
    </xf>
    <xf numFmtId="3" fontId="6" fillId="2" borderId="19" xfId="1" applyNumberFormat="1" applyFont="1" applyFill="1" applyBorder="1" applyAlignment="1">
      <alignment horizontal="center" vertical="center" wrapText="1"/>
    </xf>
    <xf numFmtId="3" fontId="1" fillId="2" borderId="37" xfId="0" applyNumberFormat="1" applyFont="1" applyFill="1" applyBorder="1"/>
    <xf numFmtId="3" fontId="4" fillId="2" borderId="9" xfId="0" applyNumberFormat="1" applyFont="1" applyFill="1" applyBorder="1"/>
    <xf numFmtId="3" fontId="4" fillId="2" borderId="10" xfId="0" applyNumberFormat="1" applyFont="1" applyFill="1" applyBorder="1"/>
    <xf numFmtId="3" fontId="4" fillId="2" borderId="4" xfId="0" applyNumberFormat="1" applyFont="1" applyFill="1" applyBorder="1"/>
    <xf numFmtId="3" fontId="1" fillId="2" borderId="38" xfId="0" applyNumberFormat="1" applyFont="1" applyFill="1" applyBorder="1"/>
    <xf numFmtId="4" fontId="1" fillId="2" borderId="39" xfId="2" applyNumberFormat="1" applyFont="1" applyFill="1" applyBorder="1"/>
    <xf numFmtId="4" fontId="1" fillId="2" borderId="40" xfId="2" applyNumberFormat="1" applyFont="1" applyFill="1" applyBorder="1"/>
    <xf numFmtId="4" fontId="4" fillId="2" borderId="10" xfId="0" applyNumberFormat="1" applyFont="1" applyFill="1" applyBorder="1"/>
    <xf numFmtId="4" fontId="4" fillId="2" borderId="12" xfId="0" applyNumberFormat="1" applyFont="1" applyFill="1" applyBorder="1"/>
    <xf numFmtId="3" fontId="1" fillId="2" borderId="22" xfId="0" applyNumberFormat="1" applyFont="1" applyFill="1" applyBorder="1"/>
    <xf numFmtId="3" fontId="1" fillId="2" borderId="5" xfId="0" applyNumberFormat="1" applyFont="1" applyFill="1" applyBorder="1"/>
    <xf numFmtId="3" fontId="1" fillId="2" borderId="41" xfId="0" applyNumberFormat="1" applyFont="1" applyFill="1" applyBorder="1"/>
    <xf numFmtId="3" fontId="1" fillId="2" borderId="42" xfId="0" applyNumberFormat="1" applyFont="1" applyFill="1" applyBorder="1"/>
    <xf numFmtId="3" fontId="1" fillId="2" borderId="1" xfId="2" applyNumberFormat="1" applyFont="1" applyFill="1" applyBorder="1"/>
    <xf numFmtId="3" fontId="1" fillId="2" borderId="8" xfId="2" applyNumberFormat="1" applyFont="1" applyFill="1" applyBorder="1"/>
    <xf numFmtId="3" fontId="1" fillId="2" borderId="43" xfId="2" applyNumberFormat="1" applyFont="1" applyFill="1" applyBorder="1"/>
    <xf numFmtId="3" fontId="4" fillId="2" borderId="44" xfId="2" applyNumberFormat="1" applyFont="1" applyFill="1" applyBorder="1"/>
    <xf numFmtId="4" fontId="4" fillId="2" borderId="36" xfId="2" applyNumberFormat="1" applyFont="1" applyFill="1" applyBorder="1" applyAlignment="1">
      <alignment horizontal="center" vertical="center" wrapText="1"/>
    </xf>
    <xf numFmtId="3" fontId="4" fillId="2" borderId="20" xfId="2" applyNumberFormat="1" applyFont="1" applyFill="1" applyBorder="1" applyAlignment="1">
      <alignment horizontal="center" vertical="center" wrapText="1"/>
    </xf>
    <xf numFmtId="4" fontId="1" fillId="2" borderId="45" xfId="0" applyNumberFormat="1" applyFont="1" applyFill="1" applyBorder="1"/>
    <xf numFmtId="4" fontId="1" fillId="2" borderId="46" xfId="0" applyNumberFormat="1" applyFont="1" applyFill="1" applyBorder="1"/>
    <xf numFmtId="4" fontId="1" fillId="2" borderId="47" xfId="2" applyNumberFormat="1" applyFont="1" applyFill="1" applyBorder="1"/>
    <xf numFmtId="4" fontId="4" fillId="2" borderId="36" xfId="0" applyNumberFormat="1" applyFont="1" applyFill="1" applyBorder="1"/>
    <xf numFmtId="3" fontId="1" fillId="2" borderId="26" xfId="0" applyNumberFormat="1" applyFont="1" applyFill="1" applyBorder="1" applyAlignment="1">
      <alignment horizontal="right"/>
    </xf>
    <xf numFmtId="3" fontId="1" fillId="2" borderId="27" xfId="0" applyNumberFormat="1" applyFont="1" applyFill="1" applyBorder="1"/>
    <xf numFmtId="3" fontId="1" fillId="2" borderId="27" xfId="0" applyNumberFormat="1" applyFont="1" applyFill="1" applyBorder="1" applyAlignment="1">
      <alignment horizontal="right"/>
    </xf>
    <xf numFmtId="3" fontId="4" fillId="2" borderId="2" xfId="0" applyNumberFormat="1" applyFont="1" applyFill="1" applyBorder="1"/>
    <xf numFmtId="3" fontId="4" fillId="2" borderId="16" xfId="0" applyNumberFormat="1" applyFont="1" applyFill="1" applyBorder="1"/>
    <xf numFmtId="3" fontId="4" fillId="2" borderId="9" xfId="0" applyNumberFormat="1" applyFont="1" applyFill="1" applyBorder="1" applyAlignment="1"/>
  </cellXfs>
  <cellStyles count="4">
    <cellStyle name="Normal" xfId="0" builtinId="0"/>
    <cellStyle name="Normal 2 2" xfId="3"/>
    <cellStyle name="Normal 5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AH59"/>
  <sheetViews>
    <sheetView tabSelected="1" topLeftCell="I1" zoomScaleNormal="100" workbookViewId="0">
      <selection activeCell="R54" sqref="R54"/>
    </sheetView>
  </sheetViews>
  <sheetFormatPr defaultColWidth="9.109375" defaultRowHeight="10.199999999999999" x14ac:dyDescent="0.2"/>
  <cols>
    <col min="1" max="1" width="12" style="1" customWidth="1"/>
    <col min="2" max="3" width="11" style="2" customWidth="1"/>
    <col min="4" max="4" width="9.44140625" style="2" customWidth="1"/>
    <col min="5" max="5" width="10.6640625" style="2" customWidth="1"/>
    <col min="6" max="6" width="11.33203125" style="3" customWidth="1"/>
    <col min="7" max="8" width="10.109375" style="3" customWidth="1"/>
    <col min="9" max="9" width="11.33203125" style="3" customWidth="1"/>
    <col min="10" max="10" width="11.33203125" style="1" customWidth="1"/>
    <col min="11" max="11" width="15.33203125" style="1" customWidth="1"/>
    <col min="12" max="13" width="10.6640625" style="1" bestFit="1" customWidth="1"/>
    <col min="14" max="14" width="12.109375" style="1" customWidth="1"/>
    <col min="15" max="15" width="11.88671875" style="1" customWidth="1"/>
    <col min="16" max="16" width="8.77734375" style="1" customWidth="1"/>
    <col min="17" max="17" width="13.88671875" style="1" customWidth="1"/>
    <col min="18" max="16384" width="9.109375" style="1"/>
  </cols>
  <sheetData>
    <row r="2" spans="1:34" ht="15.6" x14ac:dyDescent="0.3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34" ht="15.6" x14ac:dyDescent="0.2">
      <c r="B3" s="59" t="s">
        <v>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34" ht="15.6" x14ac:dyDescent="0.3">
      <c r="B4" s="61" t="s">
        <v>86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34" ht="10.8" thickBot="1" x14ac:dyDescent="0.25"/>
    <row r="6" spans="1:34" ht="13.5" customHeight="1" thickBot="1" x14ac:dyDescent="0.25">
      <c r="A6" s="62" t="s">
        <v>2</v>
      </c>
      <c r="B6" s="65" t="s">
        <v>3</v>
      </c>
      <c r="C6" s="66"/>
      <c r="D6" s="66"/>
      <c r="E6" s="66"/>
      <c r="F6" s="66"/>
      <c r="G6" s="67"/>
      <c r="H6" s="45" t="s">
        <v>4</v>
      </c>
      <c r="I6" s="68" t="s">
        <v>5</v>
      </c>
      <c r="J6" s="71" t="s">
        <v>6</v>
      </c>
      <c r="K6" s="66"/>
      <c r="L6" s="66"/>
      <c r="M6" s="66"/>
      <c r="N6" s="66"/>
      <c r="O6" s="66"/>
      <c r="P6" s="72" t="s">
        <v>4</v>
      </c>
      <c r="Q6" s="62" t="s">
        <v>7</v>
      </c>
      <c r="R6" s="42" t="s">
        <v>8</v>
      </c>
      <c r="S6" s="43"/>
      <c r="T6" s="43"/>
      <c r="U6" s="43"/>
      <c r="V6" s="43"/>
      <c r="W6" s="44"/>
      <c r="X6" s="45" t="s">
        <v>4</v>
      </c>
      <c r="Y6" s="48" t="s">
        <v>9</v>
      </c>
    </row>
    <row r="7" spans="1:34" ht="52.2" customHeight="1" thickBot="1" x14ac:dyDescent="0.25">
      <c r="A7" s="63"/>
      <c r="B7" s="51" t="s">
        <v>10</v>
      </c>
      <c r="C7" s="52"/>
      <c r="D7" s="53"/>
      <c r="E7" s="51" t="s">
        <v>11</v>
      </c>
      <c r="F7" s="52"/>
      <c r="G7" s="54"/>
      <c r="H7" s="46"/>
      <c r="I7" s="69"/>
      <c r="J7" s="92" t="s">
        <v>10</v>
      </c>
      <c r="K7" s="56"/>
      <c r="L7" s="57"/>
      <c r="M7" s="51" t="s">
        <v>11</v>
      </c>
      <c r="N7" s="52"/>
      <c r="O7" s="53"/>
      <c r="P7" s="73"/>
      <c r="Q7" s="63"/>
      <c r="R7" s="55" t="s">
        <v>10</v>
      </c>
      <c r="S7" s="56"/>
      <c r="T7" s="57"/>
      <c r="U7" s="51" t="s">
        <v>11</v>
      </c>
      <c r="V7" s="52"/>
      <c r="W7" s="53"/>
      <c r="X7" s="46"/>
      <c r="Y7" s="49"/>
    </row>
    <row r="8" spans="1:34" ht="40.5" customHeight="1" thickBot="1" x14ac:dyDescent="0.25">
      <c r="A8" s="64"/>
      <c r="B8" s="4" t="s">
        <v>12</v>
      </c>
      <c r="C8" s="4" t="s">
        <v>13</v>
      </c>
      <c r="D8" s="4" t="s">
        <v>14</v>
      </c>
      <c r="E8" s="4" t="s">
        <v>12</v>
      </c>
      <c r="F8" s="4" t="s">
        <v>13</v>
      </c>
      <c r="G8" s="5" t="s">
        <v>14</v>
      </c>
      <c r="H8" s="47"/>
      <c r="I8" s="70"/>
      <c r="J8" s="6" t="s">
        <v>12</v>
      </c>
      <c r="K8" s="4" t="s">
        <v>13</v>
      </c>
      <c r="L8" s="4" t="s">
        <v>14</v>
      </c>
      <c r="M8" s="4" t="s">
        <v>12</v>
      </c>
      <c r="N8" s="4" t="s">
        <v>13</v>
      </c>
      <c r="O8" s="4" t="s">
        <v>14</v>
      </c>
      <c r="P8" s="74"/>
      <c r="Q8" s="64"/>
      <c r="R8" s="4" t="s">
        <v>12</v>
      </c>
      <c r="S8" s="4" t="s">
        <v>13</v>
      </c>
      <c r="T8" s="4" t="s">
        <v>14</v>
      </c>
      <c r="U8" s="6" t="s">
        <v>12</v>
      </c>
      <c r="V8" s="4" t="s">
        <v>13</v>
      </c>
      <c r="W8" s="5" t="s">
        <v>14</v>
      </c>
      <c r="X8" s="47"/>
      <c r="Y8" s="50"/>
    </row>
    <row r="9" spans="1:34" ht="10.8" thickBot="1" x14ac:dyDescent="0.25">
      <c r="A9" s="7" t="s">
        <v>15</v>
      </c>
      <c r="B9" s="8" t="s">
        <v>16</v>
      </c>
      <c r="C9" s="8" t="s">
        <v>17</v>
      </c>
      <c r="D9" s="8" t="s">
        <v>18</v>
      </c>
      <c r="E9" s="8" t="s">
        <v>19</v>
      </c>
      <c r="F9" s="8" t="s">
        <v>20</v>
      </c>
      <c r="G9" s="8" t="s">
        <v>21</v>
      </c>
      <c r="H9" s="8" t="s">
        <v>22</v>
      </c>
      <c r="I9" s="8" t="s">
        <v>23</v>
      </c>
      <c r="J9" s="93" t="s">
        <v>24</v>
      </c>
      <c r="K9" s="8" t="s">
        <v>25</v>
      </c>
      <c r="L9" s="8" t="s">
        <v>26</v>
      </c>
      <c r="M9" s="8" t="s">
        <v>27</v>
      </c>
      <c r="N9" s="8" t="s">
        <v>28</v>
      </c>
      <c r="O9" s="8" t="s">
        <v>29</v>
      </c>
      <c r="P9" s="8" t="s">
        <v>30</v>
      </c>
      <c r="Q9" s="9" t="s">
        <v>31</v>
      </c>
      <c r="R9" s="8" t="s">
        <v>32</v>
      </c>
      <c r="S9" s="8" t="s">
        <v>33</v>
      </c>
      <c r="T9" s="8" t="s">
        <v>34</v>
      </c>
      <c r="U9" s="8" t="s">
        <v>35</v>
      </c>
      <c r="V9" s="8" t="s">
        <v>36</v>
      </c>
      <c r="W9" s="8" t="s">
        <v>37</v>
      </c>
      <c r="X9" s="8" t="s">
        <v>38</v>
      </c>
      <c r="Y9" s="8" t="s">
        <v>39</v>
      </c>
    </row>
    <row r="10" spans="1:34" x14ac:dyDescent="0.2">
      <c r="A10" s="88" t="s">
        <v>40</v>
      </c>
      <c r="B10" s="98">
        <v>269</v>
      </c>
      <c r="C10" s="10">
        <v>991</v>
      </c>
      <c r="D10" s="10">
        <v>1136</v>
      </c>
      <c r="E10" s="11">
        <v>104</v>
      </c>
      <c r="F10" s="11">
        <v>210</v>
      </c>
      <c r="G10" s="11">
        <v>303</v>
      </c>
      <c r="H10" s="12">
        <v>0</v>
      </c>
      <c r="I10" s="13">
        <v>1243</v>
      </c>
      <c r="J10" s="94">
        <v>264356.67</v>
      </c>
      <c r="K10" s="14">
        <v>977394.92</v>
      </c>
      <c r="L10" s="14">
        <v>1241751.5900000001</v>
      </c>
      <c r="M10" s="14">
        <v>2489401.94</v>
      </c>
      <c r="N10" s="14">
        <v>7935487.7699999996</v>
      </c>
      <c r="O10" s="14">
        <v>10424889.709999999</v>
      </c>
      <c r="P10" s="15">
        <v>0</v>
      </c>
      <c r="Q10" s="15">
        <v>11666641.299999999</v>
      </c>
      <c r="R10" s="84">
        <f>J10/B10</f>
        <v>982.73855018587358</v>
      </c>
      <c r="S10" s="84">
        <f t="shared" ref="S10:Y10" si="0">K10/C10</f>
        <v>986.27136226034315</v>
      </c>
      <c r="T10" s="84">
        <f t="shared" si="0"/>
        <v>1093.0911883802817</v>
      </c>
      <c r="U10" s="84">
        <f t="shared" si="0"/>
        <v>23936.557115384614</v>
      </c>
      <c r="V10" s="84">
        <f t="shared" si="0"/>
        <v>37788.036999999997</v>
      </c>
      <c r="W10" s="84">
        <f t="shared" si="0"/>
        <v>34405.576600660061</v>
      </c>
      <c r="X10" s="84">
        <v>0</v>
      </c>
      <c r="Y10" s="85">
        <f t="shared" si="0"/>
        <v>9385.873934030571</v>
      </c>
      <c r="AA10" s="3"/>
      <c r="AB10" s="3"/>
      <c r="AC10" s="3"/>
      <c r="AD10" s="3"/>
      <c r="AE10" s="3"/>
      <c r="AF10" s="3"/>
      <c r="AG10" s="3"/>
      <c r="AH10" s="3"/>
    </row>
    <row r="11" spans="1:34" x14ac:dyDescent="0.2">
      <c r="A11" s="89" t="s">
        <v>41</v>
      </c>
      <c r="B11" s="99">
        <v>385</v>
      </c>
      <c r="C11" s="17">
        <v>756</v>
      </c>
      <c r="D11" s="17">
        <v>1017</v>
      </c>
      <c r="E11" s="17">
        <v>116</v>
      </c>
      <c r="F11" s="17">
        <v>153</v>
      </c>
      <c r="G11" s="17">
        <v>265</v>
      </c>
      <c r="H11" s="18">
        <v>0</v>
      </c>
      <c r="I11" s="19">
        <v>1150</v>
      </c>
      <c r="J11" s="95">
        <v>406276.11</v>
      </c>
      <c r="K11" s="20">
        <v>463016.77</v>
      </c>
      <c r="L11" s="20">
        <v>869292.88</v>
      </c>
      <c r="M11" s="20">
        <v>2417923.73</v>
      </c>
      <c r="N11" s="20">
        <v>5957886.2000000002</v>
      </c>
      <c r="O11" s="20">
        <v>8375809.9299999997</v>
      </c>
      <c r="P11" s="21">
        <v>0</v>
      </c>
      <c r="Q11" s="21">
        <v>9245102.8100000005</v>
      </c>
      <c r="R11" s="16">
        <f t="shared" ref="R11:R52" si="1">J11/B11</f>
        <v>1055.2626233766234</v>
      </c>
      <c r="S11" s="16">
        <f t="shared" ref="S11:S52" si="2">K11/C11</f>
        <v>612.45604497354498</v>
      </c>
      <c r="T11" s="16">
        <f t="shared" ref="T11:T52" si="3">L11/D11</f>
        <v>854.76192723697147</v>
      </c>
      <c r="U11" s="16">
        <f t="shared" ref="U11:U52" si="4">M11/E11</f>
        <v>20844.170086206897</v>
      </c>
      <c r="V11" s="16">
        <f t="shared" ref="V11:V52" si="5">N11/F11</f>
        <v>38940.432679738566</v>
      </c>
      <c r="W11" s="16">
        <f t="shared" ref="W11:W52" si="6">O11/G11</f>
        <v>31606.829924528301</v>
      </c>
      <c r="X11" s="16">
        <v>0</v>
      </c>
      <c r="Y11" s="86">
        <f t="shared" ref="Y11:Y52" si="7">Q11/I11</f>
        <v>8039.2198347826088</v>
      </c>
      <c r="AA11" s="3"/>
      <c r="AB11" s="3"/>
      <c r="AC11" s="3"/>
      <c r="AD11" s="3"/>
      <c r="AE11" s="3"/>
      <c r="AF11" s="3"/>
      <c r="AG11" s="3"/>
      <c r="AH11" s="3"/>
    </row>
    <row r="12" spans="1:34" x14ac:dyDescent="0.2">
      <c r="A12" s="89" t="s">
        <v>42</v>
      </c>
      <c r="B12" s="100">
        <v>563</v>
      </c>
      <c r="C12" s="22">
        <v>1715</v>
      </c>
      <c r="D12" s="22">
        <v>1962</v>
      </c>
      <c r="E12" s="17">
        <v>143</v>
      </c>
      <c r="F12" s="17">
        <v>433</v>
      </c>
      <c r="G12" s="17">
        <v>569</v>
      </c>
      <c r="H12" s="18">
        <v>0</v>
      </c>
      <c r="I12" s="19">
        <v>2244</v>
      </c>
      <c r="J12" s="95">
        <v>579339.34</v>
      </c>
      <c r="K12" s="20">
        <v>1415217.09</v>
      </c>
      <c r="L12" s="20">
        <v>1994556.4300000002</v>
      </c>
      <c r="M12" s="20">
        <v>2586791.66</v>
      </c>
      <c r="N12" s="20">
        <v>17736530.080000002</v>
      </c>
      <c r="O12" s="20">
        <v>20323321.740000002</v>
      </c>
      <c r="P12" s="21">
        <v>0</v>
      </c>
      <c r="Q12" s="21">
        <v>22317878.170000002</v>
      </c>
      <c r="R12" s="16">
        <f t="shared" si="1"/>
        <v>1029.021918294849</v>
      </c>
      <c r="S12" s="16">
        <f t="shared" si="2"/>
        <v>825.19946938775513</v>
      </c>
      <c r="T12" s="16">
        <f t="shared" si="3"/>
        <v>1016.5934913353722</v>
      </c>
      <c r="U12" s="16">
        <f t="shared" si="4"/>
        <v>18089.452167832169</v>
      </c>
      <c r="V12" s="16">
        <f t="shared" si="5"/>
        <v>40961.963233256356</v>
      </c>
      <c r="W12" s="16">
        <f t="shared" si="6"/>
        <v>35717.612899824257</v>
      </c>
      <c r="X12" s="16">
        <v>0</v>
      </c>
      <c r="Y12" s="86">
        <f t="shared" si="7"/>
        <v>9945.5785071301252</v>
      </c>
      <c r="AA12" s="3"/>
      <c r="AB12" s="3"/>
      <c r="AC12" s="3"/>
      <c r="AD12" s="3"/>
      <c r="AE12" s="3"/>
      <c r="AF12" s="3"/>
      <c r="AG12" s="3"/>
      <c r="AH12" s="3"/>
    </row>
    <row r="13" spans="1:34" x14ac:dyDescent="0.2">
      <c r="A13" s="89" t="s">
        <v>43</v>
      </c>
      <c r="B13" s="99">
        <v>490</v>
      </c>
      <c r="C13" s="17">
        <v>1522</v>
      </c>
      <c r="D13" s="17">
        <v>1742</v>
      </c>
      <c r="E13" s="17">
        <v>146</v>
      </c>
      <c r="F13" s="17">
        <v>228</v>
      </c>
      <c r="G13" s="17">
        <v>362</v>
      </c>
      <c r="H13" s="18">
        <v>0</v>
      </c>
      <c r="I13" s="19">
        <v>1859</v>
      </c>
      <c r="J13" s="95">
        <v>554126.76</v>
      </c>
      <c r="K13" s="20">
        <v>1221235.96</v>
      </c>
      <c r="L13" s="20">
        <v>1775362.72</v>
      </c>
      <c r="M13" s="20">
        <v>2793917.79</v>
      </c>
      <c r="N13" s="20">
        <v>7317813.3499999996</v>
      </c>
      <c r="O13" s="20">
        <v>10111731.140000001</v>
      </c>
      <c r="P13" s="21">
        <v>0</v>
      </c>
      <c r="Q13" s="21">
        <v>11887093.860000001</v>
      </c>
      <c r="R13" s="16">
        <f t="shared" si="1"/>
        <v>1130.8709387755102</v>
      </c>
      <c r="S13" s="16">
        <f t="shared" si="2"/>
        <v>802.38893561103805</v>
      </c>
      <c r="T13" s="16">
        <f t="shared" si="3"/>
        <v>1019.1519632606199</v>
      </c>
      <c r="U13" s="16">
        <f t="shared" si="4"/>
        <v>19136.423219178083</v>
      </c>
      <c r="V13" s="16">
        <f t="shared" si="5"/>
        <v>32095.672587719295</v>
      </c>
      <c r="W13" s="16">
        <f t="shared" si="6"/>
        <v>27932.958950276246</v>
      </c>
      <c r="X13" s="16">
        <v>0</v>
      </c>
      <c r="Y13" s="86">
        <f t="shared" si="7"/>
        <v>6394.3484991931155</v>
      </c>
      <c r="AA13" s="3"/>
      <c r="AB13" s="3"/>
      <c r="AC13" s="3"/>
      <c r="AD13" s="3"/>
      <c r="AE13" s="3"/>
      <c r="AF13" s="3"/>
      <c r="AG13" s="3"/>
      <c r="AH13" s="3"/>
    </row>
    <row r="14" spans="1:34" x14ac:dyDescent="0.2">
      <c r="A14" s="89" t="s">
        <v>44</v>
      </c>
      <c r="B14" s="99">
        <v>920</v>
      </c>
      <c r="C14" s="17">
        <v>1520</v>
      </c>
      <c r="D14" s="17">
        <v>2099</v>
      </c>
      <c r="E14" s="17">
        <v>217</v>
      </c>
      <c r="F14" s="17">
        <v>440</v>
      </c>
      <c r="G14" s="17">
        <v>639</v>
      </c>
      <c r="H14" s="18">
        <v>0</v>
      </c>
      <c r="I14" s="19">
        <v>2378</v>
      </c>
      <c r="J14" s="95">
        <v>936896.75</v>
      </c>
      <c r="K14" s="20">
        <v>1456209.41</v>
      </c>
      <c r="L14" s="20">
        <v>2393106.16</v>
      </c>
      <c r="M14" s="20">
        <v>5904361.8199999994</v>
      </c>
      <c r="N14" s="20">
        <v>18227212.829999998</v>
      </c>
      <c r="O14" s="20">
        <v>24131574.649999999</v>
      </c>
      <c r="P14" s="21">
        <v>0</v>
      </c>
      <c r="Q14" s="21">
        <v>26524680.809999999</v>
      </c>
      <c r="R14" s="16">
        <f t="shared" si="1"/>
        <v>1018.3660326086956</v>
      </c>
      <c r="S14" s="16">
        <f t="shared" si="2"/>
        <v>958.03250657894728</v>
      </c>
      <c r="T14" s="16">
        <f t="shared" si="3"/>
        <v>1140.1172748928061</v>
      </c>
      <c r="U14" s="16">
        <f t="shared" si="4"/>
        <v>27209.040645161287</v>
      </c>
      <c r="V14" s="16">
        <f t="shared" si="5"/>
        <v>41425.483704545448</v>
      </c>
      <c r="W14" s="16">
        <f t="shared" si="6"/>
        <v>37764.592566510168</v>
      </c>
      <c r="X14" s="16">
        <v>0</v>
      </c>
      <c r="Y14" s="86">
        <f t="shared" si="7"/>
        <v>11154.197144659378</v>
      </c>
      <c r="AA14" s="3"/>
      <c r="AB14" s="3"/>
      <c r="AC14" s="3"/>
      <c r="AD14" s="3"/>
      <c r="AE14" s="3"/>
      <c r="AF14" s="3"/>
      <c r="AG14" s="3"/>
      <c r="AH14" s="3"/>
    </row>
    <row r="15" spans="1:34" x14ac:dyDescent="0.2">
      <c r="A15" s="89" t="s">
        <v>45</v>
      </c>
      <c r="B15" s="99">
        <v>305</v>
      </c>
      <c r="C15" s="17">
        <v>565</v>
      </c>
      <c r="D15" s="17">
        <v>684</v>
      </c>
      <c r="E15" s="17">
        <v>113</v>
      </c>
      <c r="F15" s="17">
        <v>132</v>
      </c>
      <c r="G15" s="17">
        <v>240</v>
      </c>
      <c r="H15" s="18">
        <v>0</v>
      </c>
      <c r="I15" s="19">
        <v>782</v>
      </c>
      <c r="J15" s="95">
        <v>223206.09</v>
      </c>
      <c r="K15" s="20">
        <v>746006.69</v>
      </c>
      <c r="L15" s="20">
        <v>969212.77999999991</v>
      </c>
      <c r="M15" s="20">
        <v>1738874.81</v>
      </c>
      <c r="N15" s="20">
        <v>5722572.2599999998</v>
      </c>
      <c r="O15" s="20">
        <v>7461447.0700000003</v>
      </c>
      <c r="P15" s="21">
        <v>0</v>
      </c>
      <c r="Q15" s="21">
        <v>8430659.8499999996</v>
      </c>
      <c r="R15" s="16">
        <f t="shared" si="1"/>
        <v>731.82324590163932</v>
      </c>
      <c r="S15" s="16">
        <f t="shared" si="2"/>
        <v>1320.3658230088495</v>
      </c>
      <c r="T15" s="16">
        <f t="shared" si="3"/>
        <v>1416.9777485380116</v>
      </c>
      <c r="U15" s="16">
        <f t="shared" si="4"/>
        <v>15388.272654867256</v>
      </c>
      <c r="V15" s="16">
        <f t="shared" si="5"/>
        <v>43352.820151515152</v>
      </c>
      <c r="W15" s="16">
        <f t="shared" si="6"/>
        <v>31089.362791666666</v>
      </c>
      <c r="X15" s="16">
        <v>0</v>
      </c>
      <c r="Y15" s="86">
        <f t="shared" si="7"/>
        <v>10780.894948849105</v>
      </c>
      <c r="AA15" s="3"/>
      <c r="AB15" s="3"/>
      <c r="AC15" s="3"/>
      <c r="AD15" s="3"/>
      <c r="AE15" s="3"/>
      <c r="AF15" s="3"/>
      <c r="AG15" s="3"/>
      <c r="AH15" s="3"/>
    </row>
    <row r="16" spans="1:34" x14ac:dyDescent="0.2">
      <c r="A16" s="89" t="s">
        <v>46</v>
      </c>
      <c r="B16" s="99">
        <v>266</v>
      </c>
      <c r="C16" s="17">
        <v>609</v>
      </c>
      <c r="D16" s="17">
        <v>787</v>
      </c>
      <c r="E16" s="17">
        <v>36</v>
      </c>
      <c r="F16" s="17">
        <v>180</v>
      </c>
      <c r="G16" s="17">
        <v>207</v>
      </c>
      <c r="H16" s="18">
        <v>0</v>
      </c>
      <c r="I16" s="19">
        <v>875</v>
      </c>
      <c r="J16" s="95">
        <v>200075.28</v>
      </c>
      <c r="K16" s="20">
        <v>485242.86</v>
      </c>
      <c r="L16" s="20">
        <v>685318.14</v>
      </c>
      <c r="M16" s="20">
        <v>746636.13</v>
      </c>
      <c r="N16" s="20">
        <v>5648511.7400000002</v>
      </c>
      <c r="O16" s="20">
        <v>6395147.8700000001</v>
      </c>
      <c r="P16" s="21">
        <v>0</v>
      </c>
      <c r="Q16" s="21">
        <v>7080466.0099999998</v>
      </c>
      <c r="R16" s="16">
        <f t="shared" si="1"/>
        <v>752.16270676691727</v>
      </c>
      <c r="S16" s="16">
        <f t="shared" si="2"/>
        <v>796.78630541871917</v>
      </c>
      <c r="T16" s="16">
        <f t="shared" si="3"/>
        <v>870.79814485387544</v>
      </c>
      <c r="U16" s="16">
        <f t="shared" si="4"/>
        <v>20739.892500000002</v>
      </c>
      <c r="V16" s="16">
        <f t="shared" si="5"/>
        <v>31380.620777777778</v>
      </c>
      <c r="W16" s="16">
        <f t="shared" si="6"/>
        <v>30894.434154589373</v>
      </c>
      <c r="X16" s="16">
        <v>0</v>
      </c>
      <c r="Y16" s="86">
        <f t="shared" si="7"/>
        <v>8091.9611542857137</v>
      </c>
      <c r="AA16" s="3"/>
      <c r="AB16" s="3"/>
      <c r="AC16" s="3"/>
      <c r="AD16" s="3"/>
      <c r="AE16" s="3"/>
      <c r="AF16" s="3"/>
      <c r="AG16" s="3"/>
      <c r="AH16" s="3"/>
    </row>
    <row r="17" spans="1:34" x14ac:dyDescent="0.2">
      <c r="A17" s="89" t="s">
        <v>47</v>
      </c>
      <c r="B17" s="99">
        <v>1394</v>
      </c>
      <c r="C17" s="17">
        <v>2827</v>
      </c>
      <c r="D17" s="17">
        <v>3434</v>
      </c>
      <c r="E17" s="17">
        <v>387</v>
      </c>
      <c r="F17" s="17">
        <v>626</v>
      </c>
      <c r="G17" s="17">
        <v>972</v>
      </c>
      <c r="H17" s="18">
        <v>0</v>
      </c>
      <c r="I17" s="19">
        <v>3809</v>
      </c>
      <c r="J17" s="95">
        <v>2032158.16</v>
      </c>
      <c r="K17" s="20">
        <v>2733011.71</v>
      </c>
      <c r="L17" s="20">
        <v>4765169.87</v>
      </c>
      <c r="M17" s="20">
        <v>11158796.220000001</v>
      </c>
      <c r="N17" s="20">
        <v>23383676.390000001</v>
      </c>
      <c r="O17" s="20">
        <v>34542472.609999999</v>
      </c>
      <c r="P17" s="21">
        <v>0</v>
      </c>
      <c r="Q17" s="21">
        <v>39307642.479999997</v>
      </c>
      <c r="R17" s="16">
        <f t="shared" si="1"/>
        <v>1457.7892109038737</v>
      </c>
      <c r="S17" s="16">
        <f t="shared" si="2"/>
        <v>966.75334630350198</v>
      </c>
      <c r="T17" s="16">
        <f t="shared" si="3"/>
        <v>1387.6441089108912</v>
      </c>
      <c r="U17" s="16">
        <f t="shared" si="4"/>
        <v>28834.098759689925</v>
      </c>
      <c r="V17" s="16">
        <f t="shared" si="5"/>
        <v>37354.115638977637</v>
      </c>
      <c r="W17" s="16">
        <f t="shared" si="6"/>
        <v>35537.52326131687</v>
      </c>
      <c r="X17" s="16">
        <v>0</v>
      </c>
      <c r="Y17" s="86">
        <f t="shared" si="7"/>
        <v>10319.675106327119</v>
      </c>
      <c r="AA17" s="3"/>
      <c r="AB17" s="3"/>
      <c r="AC17" s="3"/>
      <c r="AD17" s="3"/>
      <c r="AE17" s="3"/>
      <c r="AF17" s="3"/>
      <c r="AG17" s="3"/>
      <c r="AH17" s="3"/>
    </row>
    <row r="18" spans="1:34" x14ac:dyDescent="0.2">
      <c r="A18" s="89" t="s">
        <v>48</v>
      </c>
      <c r="B18" s="99">
        <v>574</v>
      </c>
      <c r="C18" s="17">
        <v>610</v>
      </c>
      <c r="D18" s="17">
        <v>1077</v>
      </c>
      <c r="E18" s="17">
        <v>176</v>
      </c>
      <c r="F18" s="17">
        <v>119</v>
      </c>
      <c r="G18" s="17">
        <v>289</v>
      </c>
      <c r="H18" s="18">
        <v>0</v>
      </c>
      <c r="I18" s="19">
        <v>1200</v>
      </c>
      <c r="J18" s="95">
        <v>744099.65</v>
      </c>
      <c r="K18" s="20">
        <v>417506.65</v>
      </c>
      <c r="L18" s="20">
        <v>1161606.3</v>
      </c>
      <c r="M18" s="20">
        <v>4284411.76</v>
      </c>
      <c r="N18" s="20">
        <v>4045714.39</v>
      </c>
      <c r="O18" s="20">
        <v>8330126.1500000004</v>
      </c>
      <c r="P18" s="21">
        <v>0</v>
      </c>
      <c r="Q18" s="21">
        <v>9491732.4500000011</v>
      </c>
      <c r="R18" s="16">
        <f t="shared" si="1"/>
        <v>1296.3408536585366</v>
      </c>
      <c r="S18" s="16">
        <f t="shared" si="2"/>
        <v>684.43713114754098</v>
      </c>
      <c r="T18" s="16">
        <f t="shared" si="3"/>
        <v>1078.5573816155988</v>
      </c>
      <c r="U18" s="16">
        <f t="shared" si="4"/>
        <v>24343.248636363634</v>
      </c>
      <c r="V18" s="16">
        <f t="shared" si="5"/>
        <v>33997.599915966384</v>
      </c>
      <c r="W18" s="16">
        <f t="shared" si="6"/>
        <v>28823.965916955018</v>
      </c>
      <c r="X18" s="16">
        <v>0</v>
      </c>
      <c r="Y18" s="86">
        <f t="shared" si="7"/>
        <v>7909.7770416666672</v>
      </c>
      <c r="AA18" s="3"/>
      <c r="AB18" s="3"/>
      <c r="AC18" s="3"/>
      <c r="AD18" s="3"/>
      <c r="AE18" s="3"/>
      <c r="AF18" s="3"/>
      <c r="AG18" s="3"/>
      <c r="AH18" s="3"/>
    </row>
    <row r="19" spans="1:34" x14ac:dyDescent="0.2">
      <c r="A19" s="89" t="s">
        <v>49</v>
      </c>
      <c r="B19" s="99">
        <v>145</v>
      </c>
      <c r="C19" s="17">
        <v>820</v>
      </c>
      <c r="D19" s="17">
        <v>890</v>
      </c>
      <c r="E19" s="17">
        <v>28</v>
      </c>
      <c r="F19" s="17">
        <v>132</v>
      </c>
      <c r="G19" s="17">
        <v>154</v>
      </c>
      <c r="H19" s="18">
        <v>0</v>
      </c>
      <c r="I19" s="19">
        <v>952</v>
      </c>
      <c r="J19" s="95">
        <v>139560.94</v>
      </c>
      <c r="K19" s="20">
        <v>665745.06999999995</v>
      </c>
      <c r="L19" s="20">
        <v>805306.01</v>
      </c>
      <c r="M19" s="20">
        <v>623782.24</v>
      </c>
      <c r="N19" s="20">
        <v>4118520.01</v>
      </c>
      <c r="O19" s="20">
        <v>4742302.25</v>
      </c>
      <c r="P19" s="21">
        <v>0</v>
      </c>
      <c r="Q19" s="21">
        <v>5547608.2599999998</v>
      </c>
      <c r="R19" s="16">
        <f t="shared" si="1"/>
        <v>962.48924137931033</v>
      </c>
      <c r="S19" s="16">
        <f t="shared" si="2"/>
        <v>811.88423170731699</v>
      </c>
      <c r="T19" s="16">
        <f t="shared" si="3"/>
        <v>904.83821348314609</v>
      </c>
      <c r="U19" s="16">
        <f t="shared" si="4"/>
        <v>22277.937142857143</v>
      </c>
      <c r="V19" s="16">
        <f t="shared" si="5"/>
        <v>31200.909166666665</v>
      </c>
      <c r="W19" s="16">
        <f t="shared" si="6"/>
        <v>30794.170454545456</v>
      </c>
      <c r="X19" s="16">
        <v>0</v>
      </c>
      <c r="Y19" s="86">
        <f t="shared" si="7"/>
        <v>5827.3196008403356</v>
      </c>
      <c r="AA19" s="3"/>
      <c r="AB19" s="3"/>
      <c r="AC19" s="3"/>
      <c r="AD19" s="3"/>
      <c r="AE19" s="3"/>
      <c r="AF19" s="3"/>
      <c r="AG19" s="3"/>
      <c r="AH19" s="3"/>
    </row>
    <row r="20" spans="1:34" x14ac:dyDescent="0.2">
      <c r="A20" s="89" t="s">
        <v>50</v>
      </c>
      <c r="B20" s="99">
        <v>78</v>
      </c>
      <c r="C20" s="17">
        <v>363</v>
      </c>
      <c r="D20" s="17">
        <v>419</v>
      </c>
      <c r="E20" s="17">
        <v>9</v>
      </c>
      <c r="F20" s="17">
        <v>95</v>
      </c>
      <c r="G20" s="17">
        <v>103</v>
      </c>
      <c r="H20" s="18">
        <v>0</v>
      </c>
      <c r="I20" s="19">
        <v>489</v>
      </c>
      <c r="J20" s="95">
        <v>47280.38</v>
      </c>
      <c r="K20" s="20">
        <v>292072.15000000002</v>
      </c>
      <c r="L20" s="20">
        <v>339352.53</v>
      </c>
      <c r="M20" s="20">
        <v>136376</v>
      </c>
      <c r="N20" s="20">
        <v>3835337.35</v>
      </c>
      <c r="O20" s="20">
        <v>3971713.35</v>
      </c>
      <c r="P20" s="21">
        <v>0</v>
      </c>
      <c r="Q20" s="21">
        <v>4311065.88</v>
      </c>
      <c r="R20" s="16">
        <f t="shared" si="1"/>
        <v>606.15871794871794</v>
      </c>
      <c r="S20" s="16">
        <f t="shared" si="2"/>
        <v>804.60647382920115</v>
      </c>
      <c r="T20" s="16">
        <f t="shared" si="3"/>
        <v>809.91057279236281</v>
      </c>
      <c r="U20" s="16">
        <f t="shared" si="4"/>
        <v>15152.888888888889</v>
      </c>
      <c r="V20" s="16">
        <f t="shared" si="5"/>
        <v>40371.972105263158</v>
      </c>
      <c r="W20" s="16">
        <f t="shared" si="6"/>
        <v>38560.323786407767</v>
      </c>
      <c r="X20" s="16">
        <v>0</v>
      </c>
      <c r="Y20" s="86">
        <f t="shared" si="7"/>
        <v>8816.0856441717788</v>
      </c>
      <c r="AA20" s="3"/>
      <c r="AB20" s="3"/>
      <c r="AC20" s="3"/>
      <c r="AD20" s="3"/>
      <c r="AE20" s="3"/>
      <c r="AF20" s="3"/>
      <c r="AG20" s="3"/>
      <c r="AH20" s="3"/>
    </row>
    <row r="21" spans="1:34" x14ac:dyDescent="0.2">
      <c r="A21" s="89" t="s">
        <v>51</v>
      </c>
      <c r="B21" s="99">
        <v>108</v>
      </c>
      <c r="C21" s="17">
        <v>293</v>
      </c>
      <c r="D21" s="17">
        <v>364</v>
      </c>
      <c r="E21" s="17">
        <v>12</v>
      </c>
      <c r="F21" s="17">
        <v>46</v>
      </c>
      <c r="G21" s="17">
        <v>57</v>
      </c>
      <c r="H21" s="18">
        <v>0</v>
      </c>
      <c r="I21" s="19">
        <v>394</v>
      </c>
      <c r="J21" s="95">
        <v>125165.75999999999</v>
      </c>
      <c r="K21" s="20">
        <v>174428.39</v>
      </c>
      <c r="L21" s="20">
        <v>299594.15000000002</v>
      </c>
      <c r="M21" s="20">
        <v>160804.4</v>
      </c>
      <c r="N21" s="20">
        <v>1329688.25</v>
      </c>
      <c r="O21" s="20">
        <v>1490492.65</v>
      </c>
      <c r="P21" s="21">
        <v>0</v>
      </c>
      <c r="Q21" s="21">
        <v>1790086.7999999998</v>
      </c>
      <c r="R21" s="16">
        <f t="shared" si="1"/>
        <v>1158.9422222222222</v>
      </c>
      <c r="S21" s="16">
        <f t="shared" si="2"/>
        <v>595.31873720136525</v>
      </c>
      <c r="T21" s="16">
        <f t="shared" si="3"/>
        <v>823.06085164835167</v>
      </c>
      <c r="U21" s="16">
        <f t="shared" si="4"/>
        <v>13400.366666666667</v>
      </c>
      <c r="V21" s="16">
        <f t="shared" si="5"/>
        <v>28906.266304347828</v>
      </c>
      <c r="W21" s="16">
        <f t="shared" si="6"/>
        <v>26148.993859649123</v>
      </c>
      <c r="X21" s="16">
        <v>0</v>
      </c>
      <c r="Y21" s="86">
        <f t="shared" si="7"/>
        <v>4543.3675126903545</v>
      </c>
      <c r="AA21" s="3"/>
      <c r="AB21" s="3"/>
      <c r="AC21" s="3"/>
      <c r="AD21" s="3"/>
      <c r="AE21" s="3"/>
      <c r="AF21" s="3"/>
      <c r="AG21" s="3"/>
      <c r="AH21" s="3"/>
    </row>
    <row r="22" spans="1:34" x14ac:dyDescent="0.2">
      <c r="A22" s="89" t="s">
        <v>52</v>
      </c>
      <c r="B22" s="99">
        <v>3570</v>
      </c>
      <c r="C22" s="17">
        <v>4516</v>
      </c>
      <c r="D22" s="17">
        <v>6635</v>
      </c>
      <c r="E22" s="17">
        <v>1188</v>
      </c>
      <c r="F22" s="17">
        <v>1592</v>
      </c>
      <c r="G22" s="17">
        <v>2686</v>
      </c>
      <c r="H22" s="18">
        <v>0</v>
      </c>
      <c r="I22" s="19">
        <v>7759</v>
      </c>
      <c r="J22" s="95">
        <v>4716932.3984476998</v>
      </c>
      <c r="K22" s="20">
        <v>5611565.2999999998</v>
      </c>
      <c r="L22" s="20">
        <v>10328497.698447701</v>
      </c>
      <c r="M22" s="20">
        <v>26962535.004609</v>
      </c>
      <c r="N22" s="20">
        <v>68180808.430000007</v>
      </c>
      <c r="O22" s="20">
        <v>95143343.434609011</v>
      </c>
      <c r="P22" s="21">
        <v>0</v>
      </c>
      <c r="Q22" s="21">
        <v>105471841.1330567</v>
      </c>
      <c r="R22" s="16">
        <f t="shared" si="1"/>
        <v>1321.2695793971147</v>
      </c>
      <c r="S22" s="16">
        <f t="shared" si="2"/>
        <v>1242.5963906111604</v>
      </c>
      <c r="T22" s="16">
        <f t="shared" si="3"/>
        <v>1556.6688317178148</v>
      </c>
      <c r="U22" s="16">
        <f t="shared" si="4"/>
        <v>22695.736535866163</v>
      </c>
      <c r="V22" s="16">
        <f t="shared" si="5"/>
        <v>42827.140973618094</v>
      </c>
      <c r="W22" s="16">
        <f t="shared" si="6"/>
        <v>35421.944688983247</v>
      </c>
      <c r="X22" s="16">
        <v>0</v>
      </c>
      <c r="Y22" s="86">
        <f t="shared" si="7"/>
        <v>13593.483842383903</v>
      </c>
      <c r="AA22" s="3"/>
      <c r="AB22" s="3"/>
      <c r="AC22" s="3"/>
      <c r="AD22" s="3"/>
      <c r="AE22" s="3"/>
      <c r="AF22" s="3"/>
      <c r="AG22" s="3"/>
      <c r="AH22" s="3"/>
    </row>
    <row r="23" spans="1:34" x14ac:dyDescent="0.2">
      <c r="A23" s="89" t="s">
        <v>53</v>
      </c>
      <c r="B23" s="99">
        <v>1083</v>
      </c>
      <c r="C23" s="17">
        <v>2483</v>
      </c>
      <c r="D23" s="17">
        <v>3031</v>
      </c>
      <c r="E23" s="17">
        <v>183</v>
      </c>
      <c r="F23" s="17">
        <v>615</v>
      </c>
      <c r="G23" s="17">
        <v>782</v>
      </c>
      <c r="H23" s="18">
        <v>0</v>
      </c>
      <c r="I23" s="19">
        <v>3332</v>
      </c>
      <c r="J23" s="95">
        <v>1138198.58</v>
      </c>
      <c r="K23" s="20">
        <v>2566513.33</v>
      </c>
      <c r="L23" s="20">
        <v>3704711.91</v>
      </c>
      <c r="M23" s="20">
        <v>3480372.0700000003</v>
      </c>
      <c r="N23" s="20">
        <v>24751676.539999999</v>
      </c>
      <c r="O23" s="20">
        <v>28232048.609999999</v>
      </c>
      <c r="P23" s="21">
        <v>0</v>
      </c>
      <c r="Q23" s="21">
        <v>31936760.52</v>
      </c>
      <c r="R23" s="16">
        <f t="shared" si="1"/>
        <v>1050.9682179132042</v>
      </c>
      <c r="S23" s="16">
        <f t="shared" si="2"/>
        <v>1033.6340434957713</v>
      </c>
      <c r="T23" s="16">
        <f t="shared" si="3"/>
        <v>1222.2738073243154</v>
      </c>
      <c r="U23" s="16">
        <f t="shared" si="4"/>
        <v>19018.42661202186</v>
      </c>
      <c r="V23" s="16">
        <f t="shared" si="5"/>
        <v>40246.628520325205</v>
      </c>
      <c r="W23" s="16">
        <f t="shared" si="6"/>
        <v>36102.363951406645</v>
      </c>
      <c r="X23" s="16">
        <v>0</v>
      </c>
      <c r="Y23" s="86">
        <f t="shared" si="7"/>
        <v>9584.8621008403352</v>
      </c>
      <c r="AA23" s="3"/>
      <c r="AB23" s="3"/>
      <c r="AC23" s="3"/>
      <c r="AD23" s="3"/>
      <c r="AE23" s="3"/>
      <c r="AF23" s="3"/>
      <c r="AG23" s="3"/>
      <c r="AH23" s="3"/>
    </row>
    <row r="24" spans="1:34" x14ac:dyDescent="0.2">
      <c r="A24" s="89" t="s">
        <v>54</v>
      </c>
      <c r="B24" s="99">
        <v>155</v>
      </c>
      <c r="C24" s="17">
        <v>443</v>
      </c>
      <c r="D24" s="17">
        <v>535</v>
      </c>
      <c r="E24" s="17">
        <v>23</v>
      </c>
      <c r="F24" s="17">
        <v>124</v>
      </c>
      <c r="G24" s="17">
        <v>147</v>
      </c>
      <c r="H24" s="18">
        <v>0</v>
      </c>
      <c r="I24" s="19">
        <v>618</v>
      </c>
      <c r="J24" s="95">
        <v>116291.06</v>
      </c>
      <c r="K24" s="20">
        <v>288987.17</v>
      </c>
      <c r="L24" s="20">
        <v>405278.23</v>
      </c>
      <c r="M24" s="20">
        <v>328362.19</v>
      </c>
      <c r="N24" s="20">
        <v>5850083.71</v>
      </c>
      <c r="O24" s="20">
        <v>6178445.9000000004</v>
      </c>
      <c r="P24" s="21">
        <v>0</v>
      </c>
      <c r="Q24" s="21">
        <v>6583724.1300000008</v>
      </c>
      <c r="R24" s="16">
        <f t="shared" si="1"/>
        <v>750.26490322580639</v>
      </c>
      <c r="S24" s="16">
        <f t="shared" si="2"/>
        <v>652.34124153498863</v>
      </c>
      <c r="T24" s="16">
        <f t="shared" si="3"/>
        <v>757.52940186915885</v>
      </c>
      <c r="U24" s="16">
        <f t="shared" si="4"/>
        <v>14276.616956521739</v>
      </c>
      <c r="V24" s="16">
        <f t="shared" si="5"/>
        <v>47178.094435483872</v>
      </c>
      <c r="W24" s="16">
        <f t="shared" si="6"/>
        <v>42030.244217687075</v>
      </c>
      <c r="X24" s="16">
        <v>0</v>
      </c>
      <c r="Y24" s="86">
        <f t="shared" si="7"/>
        <v>10653.275291262138</v>
      </c>
      <c r="AA24" s="3"/>
      <c r="AB24" s="3"/>
      <c r="AC24" s="3"/>
      <c r="AD24" s="3"/>
      <c r="AE24" s="3"/>
      <c r="AF24" s="3"/>
      <c r="AG24" s="3"/>
      <c r="AH24" s="3"/>
    </row>
    <row r="25" spans="1:34" x14ac:dyDescent="0.2">
      <c r="A25" s="89" t="s">
        <v>55</v>
      </c>
      <c r="B25" s="99">
        <v>348</v>
      </c>
      <c r="C25" s="17">
        <v>1072</v>
      </c>
      <c r="D25" s="17">
        <v>1219</v>
      </c>
      <c r="E25" s="17">
        <v>121</v>
      </c>
      <c r="F25" s="17">
        <v>206</v>
      </c>
      <c r="G25" s="17">
        <v>323</v>
      </c>
      <c r="H25" s="18">
        <v>0</v>
      </c>
      <c r="I25" s="19">
        <v>1349</v>
      </c>
      <c r="J25" s="95">
        <v>383734.03</v>
      </c>
      <c r="K25" s="20">
        <v>1179411.3899999999</v>
      </c>
      <c r="L25" s="20">
        <v>1563145.42</v>
      </c>
      <c r="M25" s="20">
        <v>2220145.0299999998</v>
      </c>
      <c r="N25" s="20">
        <v>6641770.5099999998</v>
      </c>
      <c r="O25" s="20">
        <v>8861915.5399999991</v>
      </c>
      <c r="P25" s="21">
        <v>0</v>
      </c>
      <c r="Q25" s="21">
        <v>10425060.959999999</v>
      </c>
      <c r="R25" s="16">
        <f t="shared" si="1"/>
        <v>1102.6839942528736</v>
      </c>
      <c r="S25" s="16">
        <f t="shared" si="2"/>
        <v>1100.1971921641791</v>
      </c>
      <c r="T25" s="16">
        <f t="shared" si="3"/>
        <v>1282.317817883511</v>
      </c>
      <c r="U25" s="16">
        <f t="shared" si="4"/>
        <v>18348.306033057848</v>
      </c>
      <c r="V25" s="16">
        <f t="shared" si="5"/>
        <v>32241.604417475726</v>
      </c>
      <c r="W25" s="16">
        <f t="shared" si="6"/>
        <v>27436.271021671822</v>
      </c>
      <c r="X25" s="16">
        <v>0</v>
      </c>
      <c r="Y25" s="86">
        <f t="shared" si="7"/>
        <v>7727.9918161601181</v>
      </c>
      <c r="AA25" s="3"/>
      <c r="AB25" s="3"/>
      <c r="AC25" s="3"/>
      <c r="AD25" s="3"/>
      <c r="AE25" s="3"/>
      <c r="AF25" s="3"/>
      <c r="AG25" s="3"/>
      <c r="AH25" s="3"/>
    </row>
    <row r="26" spans="1:34" x14ac:dyDescent="0.2">
      <c r="A26" s="89" t="s">
        <v>56</v>
      </c>
      <c r="B26" s="99">
        <v>2058</v>
      </c>
      <c r="C26" s="17">
        <v>4107</v>
      </c>
      <c r="D26" s="17">
        <v>4822</v>
      </c>
      <c r="E26" s="17">
        <v>616</v>
      </c>
      <c r="F26" s="17">
        <v>957</v>
      </c>
      <c r="G26" s="17">
        <v>1530</v>
      </c>
      <c r="H26" s="18">
        <v>0</v>
      </c>
      <c r="I26" s="19">
        <v>5374</v>
      </c>
      <c r="J26" s="95">
        <v>1672875.53</v>
      </c>
      <c r="K26" s="20">
        <v>4654079.84</v>
      </c>
      <c r="L26" s="20">
        <v>6326955.3700000001</v>
      </c>
      <c r="M26" s="20">
        <v>12318026.439999999</v>
      </c>
      <c r="N26" s="20">
        <v>37274116.079999998</v>
      </c>
      <c r="O26" s="20">
        <v>49592142.519999996</v>
      </c>
      <c r="P26" s="21">
        <v>0</v>
      </c>
      <c r="Q26" s="21">
        <v>55919097.889999993</v>
      </c>
      <c r="R26" s="16">
        <f t="shared" si="1"/>
        <v>812.86468901846456</v>
      </c>
      <c r="S26" s="16">
        <f t="shared" si="2"/>
        <v>1133.2066812758703</v>
      </c>
      <c r="T26" s="16">
        <f t="shared" si="3"/>
        <v>1312.1019017005392</v>
      </c>
      <c r="U26" s="16">
        <f t="shared" si="4"/>
        <v>19996.79616883117</v>
      </c>
      <c r="V26" s="16">
        <f t="shared" si="5"/>
        <v>38948.919623824448</v>
      </c>
      <c r="W26" s="16">
        <f t="shared" si="6"/>
        <v>32413.16504575163</v>
      </c>
      <c r="X26" s="16">
        <v>0</v>
      </c>
      <c r="Y26" s="86">
        <f t="shared" si="7"/>
        <v>10405.489000744323</v>
      </c>
      <c r="AA26" s="3"/>
      <c r="AB26" s="3"/>
      <c r="AC26" s="3"/>
      <c r="AD26" s="3"/>
      <c r="AE26" s="3"/>
      <c r="AF26" s="3"/>
      <c r="AG26" s="3"/>
      <c r="AH26" s="3"/>
    </row>
    <row r="27" spans="1:34" x14ac:dyDescent="0.2">
      <c r="A27" s="89" t="s">
        <v>57</v>
      </c>
      <c r="B27" s="99">
        <v>591</v>
      </c>
      <c r="C27" s="17">
        <v>1516</v>
      </c>
      <c r="D27" s="17">
        <v>1802</v>
      </c>
      <c r="E27" s="17">
        <v>139</v>
      </c>
      <c r="F27" s="17">
        <v>358</v>
      </c>
      <c r="G27" s="17">
        <v>487</v>
      </c>
      <c r="H27" s="18">
        <v>0</v>
      </c>
      <c r="I27" s="19">
        <v>2029</v>
      </c>
      <c r="J27" s="95">
        <v>542067.14</v>
      </c>
      <c r="K27" s="20">
        <v>1270324.96</v>
      </c>
      <c r="L27" s="20">
        <v>1812392.1</v>
      </c>
      <c r="M27" s="20">
        <v>2519107.21</v>
      </c>
      <c r="N27" s="20">
        <v>13195931.810000002</v>
      </c>
      <c r="O27" s="20">
        <v>15715039.020000003</v>
      </c>
      <c r="P27" s="21">
        <v>0</v>
      </c>
      <c r="Q27" s="21">
        <v>17527431.120000005</v>
      </c>
      <c r="R27" s="16">
        <f t="shared" si="1"/>
        <v>917.20328257191204</v>
      </c>
      <c r="S27" s="16">
        <f t="shared" si="2"/>
        <v>837.94522427440631</v>
      </c>
      <c r="T27" s="16">
        <f t="shared" si="3"/>
        <v>1005.7669811320756</v>
      </c>
      <c r="U27" s="16">
        <f t="shared" si="4"/>
        <v>18123.073453237408</v>
      </c>
      <c r="V27" s="16">
        <f t="shared" si="5"/>
        <v>36860.144720670396</v>
      </c>
      <c r="W27" s="16">
        <f t="shared" si="6"/>
        <v>32269.07396303902</v>
      </c>
      <c r="X27" s="16">
        <v>0</v>
      </c>
      <c r="Y27" s="86">
        <f t="shared" si="7"/>
        <v>8638.4579201577162</v>
      </c>
      <c r="AA27" s="3"/>
      <c r="AB27" s="3"/>
      <c r="AC27" s="3"/>
      <c r="AD27" s="3"/>
      <c r="AE27" s="3"/>
      <c r="AF27" s="3"/>
      <c r="AG27" s="3"/>
      <c r="AH27" s="3"/>
    </row>
    <row r="28" spans="1:34" x14ac:dyDescent="0.2">
      <c r="A28" s="89" t="s">
        <v>58</v>
      </c>
      <c r="B28" s="99">
        <v>111</v>
      </c>
      <c r="C28" s="17">
        <v>345</v>
      </c>
      <c r="D28" s="17">
        <v>409</v>
      </c>
      <c r="E28" s="17">
        <v>20</v>
      </c>
      <c r="F28" s="17">
        <v>37</v>
      </c>
      <c r="G28" s="17">
        <v>57</v>
      </c>
      <c r="H28" s="18">
        <v>0</v>
      </c>
      <c r="I28" s="19">
        <v>434</v>
      </c>
      <c r="J28" s="95">
        <v>57601.77</v>
      </c>
      <c r="K28" s="20">
        <v>255011.61</v>
      </c>
      <c r="L28" s="20">
        <v>312613.38</v>
      </c>
      <c r="M28" s="20">
        <v>448016.99</v>
      </c>
      <c r="N28" s="20">
        <v>1027436.17</v>
      </c>
      <c r="O28" s="20">
        <v>1475453.1600000001</v>
      </c>
      <c r="P28" s="21">
        <v>0</v>
      </c>
      <c r="Q28" s="21">
        <v>1788066.54</v>
      </c>
      <c r="R28" s="16">
        <f t="shared" si="1"/>
        <v>518.93486486486483</v>
      </c>
      <c r="S28" s="16">
        <f t="shared" si="2"/>
        <v>739.16408695652171</v>
      </c>
      <c r="T28" s="16">
        <f t="shared" si="3"/>
        <v>764.3358924205379</v>
      </c>
      <c r="U28" s="16">
        <f t="shared" si="4"/>
        <v>22400.8495</v>
      </c>
      <c r="V28" s="16">
        <f t="shared" si="5"/>
        <v>27768.545135135137</v>
      </c>
      <c r="W28" s="16">
        <f t="shared" si="6"/>
        <v>25885.143157894738</v>
      </c>
      <c r="X28" s="16">
        <v>0</v>
      </c>
      <c r="Y28" s="86">
        <f t="shared" si="7"/>
        <v>4119.9689861751149</v>
      </c>
      <c r="AA28" s="3"/>
      <c r="AB28" s="3"/>
      <c r="AC28" s="3"/>
      <c r="AD28" s="3"/>
      <c r="AE28" s="3"/>
      <c r="AF28" s="3"/>
      <c r="AG28" s="3"/>
      <c r="AH28" s="3"/>
    </row>
    <row r="29" spans="1:34" x14ac:dyDescent="0.2">
      <c r="A29" s="89" t="s">
        <v>59</v>
      </c>
      <c r="B29" s="99">
        <v>174</v>
      </c>
      <c r="C29" s="17">
        <v>594</v>
      </c>
      <c r="D29" s="17">
        <v>679</v>
      </c>
      <c r="E29" s="17">
        <v>43</v>
      </c>
      <c r="F29" s="17">
        <v>137</v>
      </c>
      <c r="G29" s="17">
        <v>178</v>
      </c>
      <c r="H29" s="18">
        <v>0</v>
      </c>
      <c r="I29" s="19">
        <v>762</v>
      </c>
      <c r="J29" s="95">
        <v>203497.94</v>
      </c>
      <c r="K29" s="20">
        <v>662413.31000000006</v>
      </c>
      <c r="L29" s="20">
        <v>865911.25</v>
      </c>
      <c r="M29" s="20">
        <v>752438.27</v>
      </c>
      <c r="N29" s="20">
        <v>4782500.17</v>
      </c>
      <c r="O29" s="20">
        <v>5534938.4399999995</v>
      </c>
      <c r="P29" s="21">
        <v>0</v>
      </c>
      <c r="Q29" s="21">
        <v>6400849.6899999995</v>
      </c>
      <c r="R29" s="16">
        <f t="shared" si="1"/>
        <v>1169.5283908045976</v>
      </c>
      <c r="S29" s="16">
        <f t="shared" si="2"/>
        <v>1115.1739225589226</v>
      </c>
      <c r="T29" s="16">
        <f t="shared" si="3"/>
        <v>1275.2743004418262</v>
      </c>
      <c r="U29" s="16">
        <f t="shared" si="4"/>
        <v>17498.564418604652</v>
      </c>
      <c r="V29" s="16">
        <f t="shared" si="5"/>
        <v>34908.760364963506</v>
      </c>
      <c r="W29" s="16">
        <f t="shared" si="6"/>
        <v>31095.159775280896</v>
      </c>
      <c r="X29" s="16">
        <v>0</v>
      </c>
      <c r="Y29" s="86">
        <f t="shared" si="7"/>
        <v>8400.0652099737526</v>
      </c>
      <c r="AA29" s="3"/>
      <c r="AB29" s="3"/>
      <c r="AC29" s="3"/>
      <c r="AD29" s="3"/>
      <c r="AE29" s="3"/>
      <c r="AF29" s="3"/>
      <c r="AG29" s="3"/>
      <c r="AH29" s="3"/>
    </row>
    <row r="30" spans="1:34" x14ac:dyDescent="0.2">
      <c r="A30" s="89" t="s">
        <v>60</v>
      </c>
      <c r="B30" s="99">
        <v>365</v>
      </c>
      <c r="C30" s="17">
        <v>824</v>
      </c>
      <c r="D30" s="17">
        <v>1064</v>
      </c>
      <c r="E30" s="17">
        <v>84</v>
      </c>
      <c r="F30" s="17">
        <v>174</v>
      </c>
      <c r="G30" s="17">
        <v>247</v>
      </c>
      <c r="H30" s="18">
        <v>0</v>
      </c>
      <c r="I30" s="19">
        <v>1166</v>
      </c>
      <c r="J30" s="95">
        <v>389237.4</v>
      </c>
      <c r="K30" s="20">
        <v>661316.88</v>
      </c>
      <c r="L30" s="20">
        <v>1050554.28</v>
      </c>
      <c r="M30" s="20">
        <v>1841649.53</v>
      </c>
      <c r="N30" s="20">
        <v>8206497.0899999999</v>
      </c>
      <c r="O30" s="20">
        <v>10048146.619999999</v>
      </c>
      <c r="P30" s="21">
        <v>0</v>
      </c>
      <c r="Q30" s="21">
        <v>11098700.899999999</v>
      </c>
      <c r="R30" s="16">
        <f t="shared" si="1"/>
        <v>1066.4038356164385</v>
      </c>
      <c r="S30" s="16">
        <f t="shared" si="2"/>
        <v>802.56902912621365</v>
      </c>
      <c r="T30" s="16">
        <f t="shared" si="3"/>
        <v>987.36304511278195</v>
      </c>
      <c r="U30" s="16">
        <f t="shared" si="4"/>
        <v>21924.399166666666</v>
      </c>
      <c r="V30" s="16">
        <f t="shared" si="5"/>
        <v>47163.776379310344</v>
      </c>
      <c r="W30" s="16">
        <f t="shared" si="6"/>
        <v>40680.755546558699</v>
      </c>
      <c r="X30" s="16">
        <v>0</v>
      </c>
      <c r="Y30" s="86">
        <f t="shared" si="7"/>
        <v>9518.6114065180082</v>
      </c>
      <c r="AA30" s="3"/>
      <c r="AB30" s="3"/>
      <c r="AC30" s="3"/>
      <c r="AD30" s="3"/>
      <c r="AE30" s="3"/>
      <c r="AF30" s="3"/>
      <c r="AG30" s="3"/>
      <c r="AH30" s="3"/>
    </row>
    <row r="31" spans="1:34" x14ac:dyDescent="0.2">
      <c r="A31" s="89" t="s">
        <v>61</v>
      </c>
      <c r="B31" s="99">
        <v>482</v>
      </c>
      <c r="C31" s="17">
        <v>855</v>
      </c>
      <c r="D31" s="17">
        <v>1174</v>
      </c>
      <c r="E31" s="17">
        <v>109</v>
      </c>
      <c r="F31" s="17">
        <v>144</v>
      </c>
      <c r="G31" s="17">
        <v>249</v>
      </c>
      <c r="H31" s="18">
        <v>0</v>
      </c>
      <c r="I31" s="19">
        <v>1276</v>
      </c>
      <c r="J31" s="95">
        <v>411684.32</v>
      </c>
      <c r="K31" s="20">
        <v>819412.31</v>
      </c>
      <c r="L31" s="20">
        <v>1231096.6300000001</v>
      </c>
      <c r="M31" s="20">
        <v>2484853.9500000002</v>
      </c>
      <c r="N31" s="20">
        <v>5320723.33</v>
      </c>
      <c r="O31" s="20">
        <v>7805577.2800000003</v>
      </c>
      <c r="P31" s="21">
        <v>0</v>
      </c>
      <c r="Q31" s="21">
        <v>9036673.9100000001</v>
      </c>
      <c r="R31" s="16">
        <f t="shared" si="1"/>
        <v>854.11684647302911</v>
      </c>
      <c r="S31" s="16">
        <f t="shared" si="2"/>
        <v>958.37697076023403</v>
      </c>
      <c r="T31" s="16">
        <f t="shared" si="3"/>
        <v>1048.6342674616697</v>
      </c>
      <c r="U31" s="16">
        <f t="shared" si="4"/>
        <v>22796.825229357801</v>
      </c>
      <c r="V31" s="16">
        <f t="shared" si="5"/>
        <v>36949.467569444445</v>
      </c>
      <c r="W31" s="16">
        <f t="shared" si="6"/>
        <v>31347.699919678715</v>
      </c>
      <c r="X31" s="16">
        <v>0</v>
      </c>
      <c r="Y31" s="86">
        <f t="shared" si="7"/>
        <v>7082.0328448275859</v>
      </c>
      <c r="AA31" s="3"/>
      <c r="AB31" s="3"/>
      <c r="AC31" s="3"/>
      <c r="AD31" s="3"/>
      <c r="AE31" s="3"/>
      <c r="AF31" s="3"/>
      <c r="AG31" s="3"/>
      <c r="AH31" s="3"/>
    </row>
    <row r="32" spans="1:34" x14ac:dyDescent="0.2">
      <c r="A32" s="89" t="s">
        <v>62</v>
      </c>
      <c r="B32" s="99">
        <v>125</v>
      </c>
      <c r="C32" s="17">
        <v>389</v>
      </c>
      <c r="D32" s="17">
        <v>472</v>
      </c>
      <c r="E32" s="17">
        <v>13</v>
      </c>
      <c r="F32" s="17">
        <v>69</v>
      </c>
      <c r="G32" s="17">
        <v>82</v>
      </c>
      <c r="H32" s="18">
        <v>0</v>
      </c>
      <c r="I32" s="19">
        <v>525</v>
      </c>
      <c r="J32" s="95">
        <v>114673.08</v>
      </c>
      <c r="K32" s="20">
        <v>280833.75</v>
      </c>
      <c r="L32" s="20">
        <v>395506.83</v>
      </c>
      <c r="M32" s="20">
        <v>133540.41</v>
      </c>
      <c r="N32" s="20">
        <v>2742126.25</v>
      </c>
      <c r="O32" s="20">
        <v>2875666.66</v>
      </c>
      <c r="P32" s="21">
        <v>0</v>
      </c>
      <c r="Q32" s="21">
        <v>3271173.49</v>
      </c>
      <c r="R32" s="16">
        <f t="shared" si="1"/>
        <v>917.38463999999999</v>
      </c>
      <c r="S32" s="16">
        <f t="shared" si="2"/>
        <v>721.93766066838043</v>
      </c>
      <c r="T32" s="16">
        <f t="shared" si="3"/>
        <v>837.93819915254244</v>
      </c>
      <c r="U32" s="16">
        <f t="shared" si="4"/>
        <v>10272.33923076923</v>
      </c>
      <c r="V32" s="16">
        <f t="shared" si="5"/>
        <v>39740.960144927536</v>
      </c>
      <c r="W32" s="16">
        <f t="shared" si="6"/>
        <v>35069.105609756101</v>
      </c>
      <c r="X32" s="16">
        <v>0</v>
      </c>
      <c r="Y32" s="86">
        <f t="shared" si="7"/>
        <v>6230.8066476190479</v>
      </c>
      <c r="AA32" s="3"/>
      <c r="AB32" s="3"/>
      <c r="AC32" s="3"/>
      <c r="AD32" s="3"/>
      <c r="AE32" s="3"/>
      <c r="AF32" s="3"/>
      <c r="AG32" s="3"/>
      <c r="AH32" s="3"/>
    </row>
    <row r="33" spans="1:34" x14ac:dyDescent="0.2">
      <c r="A33" s="89" t="s">
        <v>63</v>
      </c>
      <c r="B33" s="99">
        <v>1889</v>
      </c>
      <c r="C33" s="17">
        <v>4424</v>
      </c>
      <c r="D33" s="17">
        <v>5403</v>
      </c>
      <c r="E33" s="17">
        <v>772</v>
      </c>
      <c r="F33" s="17">
        <v>1317</v>
      </c>
      <c r="G33" s="17">
        <v>2012</v>
      </c>
      <c r="H33" s="18">
        <v>0</v>
      </c>
      <c r="I33" s="19">
        <v>6215</v>
      </c>
      <c r="J33" s="95">
        <v>2775733.4497000002</v>
      </c>
      <c r="K33" s="20">
        <v>4612025.93</v>
      </c>
      <c r="L33" s="20">
        <v>7387759.3796999995</v>
      </c>
      <c r="M33" s="20">
        <v>20304784.1457</v>
      </c>
      <c r="N33" s="20">
        <v>55850616.770000003</v>
      </c>
      <c r="O33" s="20">
        <v>76155400.915700004</v>
      </c>
      <c r="P33" s="21">
        <v>0</v>
      </c>
      <c r="Q33" s="21">
        <v>83543160.295400009</v>
      </c>
      <c r="R33" s="16">
        <f t="shared" si="1"/>
        <v>1469.4195075172049</v>
      </c>
      <c r="S33" s="16">
        <f t="shared" si="2"/>
        <v>1042.5013404159131</v>
      </c>
      <c r="T33" s="16">
        <f t="shared" si="3"/>
        <v>1367.3439533037201</v>
      </c>
      <c r="U33" s="16">
        <f t="shared" si="4"/>
        <v>26301.533867487047</v>
      </c>
      <c r="V33" s="16">
        <f t="shared" si="5"/>
        <v>42407.453887623386</v>
      </c>
      <c r="W33" s="16">
        <f t="shared" si="6"/>
        <v>37850.596876590462</v>
      </c>
      <c r="X33" s="16">
        <v>0</v>
      </c>
      <c r="Y33" s="86">
        <f t="shared" si="7"/>
        <v>13442.181865711989</v>
      </c>
      <c r="AA33" s="3"/>
      <c r="AB33" s="3"/>
      <c r="AC33" s="3"/>
      <c r="AD33" s="3"/>
      <c r="AE33" s="3"/>
      <c r="AF33" s="3"/>
      <c r="AG33" s="3"/>
      <c r="AH33" s="3"/>
    </row>
    <row r="34" spans="1:34" x14ac:dyDescent="0.2">
      <c r="A34" s="89" t="s">
        <v>64</v>
      </c>
      <c r="B34" s="99">
        <v>670</v>
      </c>
      <c r="C34" s="17">
        <v>1319</v>
      </c>
      <c r="D34" s="17">
        <v>1705</v>
      </c>
      <c r="E34" s="17">
        <v>221</v>
      </c>
      <c r="F34" s="17">
        <v>488</v>
      </c>
      <c r="G34" s="17">
        <v>661</v>
      </c>
      <c r="H34" s="18">
        <v>0</v>
      </c>
      <c r="I34" s="19">
        <v>2056</v>
      </c>
      <c r="J34" s="95">
        <v>784377.34</v>
      </c>
      <c r="K34" s="20">
        <v>1268850.3899999999</v>
      </c>
      <c r="L34" s="20">
        <v>2053227.73</v>
      </c>
      <c r="M34" s="20">
        <v>6515658.04</v>
      </c>
      <c r="N34" s="20">
        <v>23795557.829999998</v>
      </c>
      <c r="O34" s="20">
        <v>30311215.869999997</v>
      </c>
      <c r="P34" s="21">
        <v>0</v>
      </c>
      <c r="Q34" s="21">
        <v>32364443.599999998</v>
      </c>
      <c r="R34" s="16">
        <f t="shared" si="1"/>
        <v>1170.712447761194</v>
      </c>
      <c r="S34" s="16">
        <f t="shared" si="2"/>
        <v>961.97906747536001</v>
      </c>
      <c r="T34" s="16">
        <f t="shared" si="3"/>
        <v>1204.2391378299121</v>
      </c>
      <c r="U34" s="16">
        <f t="shared" si="4"/>
        <v>29482.61556561086</v>
      </c>
      <c r="V34" s="16">
        <f t="shared" si="5"/>
        <v>48761.388995901638</v>
      </c>
      <c r="W34" s="16">
        <f t="shared" si="6"/>
        <v>45856.60494704992</v>
      </c>
      <c r="X34" s="16">
        <v>0</v>
      </c>
      <c r="Y34" s="86">
        <f t="shared" si="7"/>
        <v>15741.460894941632</v>
      </c>
      <c r="AA34" s="3"/>
      <c r="AB34" s="3"/>
      <c r="AC34" s="3"/>
      <c r="AD34" s="3"/>
      <c r="AE34" s="3"/>
      <c r="AF34" s="3"/>
      <c r="AG34" s="3"/>
      <c r="AH34" s="3"/>
    </row>
    <row r="35" spans="1:34" x14ac:dyDescent="0.2">
      <c r="A35" s="89" t="s">
        <v>65</v>
      </c>
      <c r="B35" s="99">
        <v>342</v>
      </c>
      <c r="C35" s="17">
        <v>571</v>
      </c>
      <c r="D35" s="17">
        <v>751</v>
      </c>
      <c r="E35" s="17">
        <v>85</v>
      </c>
      <c r="F35" s="17">
        <v>107</v>
      </c>
      <c r="G35" s="17">
        <v>189</v>
      </c>
      <c r="H35" s="18">
        <v>0</v>
      </c>
      <c r="I35" s="19">
        <v>821</v>
      </c>
      <c r="J35" s="95">
        <v>395555.95</v>
      </c>
      <c r="K35" s="20">
        <v>500470.45</v>
      </c>
      <c r="L35" s="20">
        <v>896026.4</v>
      </c>
      <c r="M35" s="20">
        <v>940382.23</v>
      </c>
      <c r="N35" s="20">
        <v>3369717.78</v>
      </c>
      <c r="O35" s="20">
        <v>4310100.01</v>
      </c>
      <c r="P35" s="21">
        <v>0</v>
      </c>
      <c r="Q35" s="21">
        <v>5206126.41</v>
      </c>
      <c r="R35" s="16">
        <f t="shared" si="1"/>
        <v>1156.5963450292397</v>
      </c>
      <c r="S35" s="16">
        <f t="shared" si="2"/>
        <v>876.48064798598955</v>
      </c>
      <c r="T35" s="16">
        <f t="shared" si="3"/>
        <v>1193.111051930759</v>
      </c>
      <c r="U35" s="16">
        <f t="shared" si="4"/>
        <v>11063.320352941177</v>
      </c>
      <c r="V35" s="16">
        <f t="shared" si="5"/>
        <v>31492.689532710279</v>
      </c>
      <c r="W35" s="16">
        <f t="shared" si="6"/>
        <v>22804.761957671955</v>
      </c>
      <c r="X35" s="16">
        <v>0</v>
      </c>
      <c r="Y35" s="86">
        <f t="shared" si="7"/>
        <v>6341.2014738124244</v>
      </c>
      <c r="AA35" s="3"/>
      <c r="AB35" s="3"/>
      <c r="AC35" s="3"/>
      <c r="AD35" s="3"/>
      <c r="AE35" s="3"/>
      <c r="AF35" s="3"/>
      <c r="AG35" s="3"/>
      <c r="AH35" s="3"/>
    </row>
    <row r="36" spans="1:34" x14ac:dyDescent="0.2">
      <c r="A36" s="89" t="s">
        <v>66</v>
      </c>
      <c r="B36" s="99">
        <v>943</v>
      </c>
      <c r="C36" s="17">
        <v>2028</v>
      </c>
      <c r="D36" s="17">
        <v>2522</v>
      </c>
      <c r="E36" s="17">
        <v>260</v>
      </c>
      <c r="F36" s="17">
        <v>540</v>
      </c>
      <c r="G36" s="17">
        <v>777</v>
      </c>
      <c r="H36" s="18">
        <v>0</v>
      </c>
      <c r="I36" s="19">
        <v>2816</v>
      </c>
      <c r="J36" s="95">
        <v>1378363.33</v>
      </c>
      <c r="K36" s="20">
        <v>2110608</v>
      </c>
      <c r="L36" s="20">
        <v>3488971.33</v>
      </c>
      <c r="M36" s="20">
        <v>6689708.9100000001</v>
      </c>
      <c r="N36" s="20">
        <v>22488962.690000001</v>
      </c>
      <c r="O36" s="20">
        <v>29178671.600000001</v>
      </c>
      <c r="P36" s="21">
        <v>0</v>
      </c>
      <c r="Q36" s="21">
        <v>32667642.93</v>
      </c>
      <c r="R36" s="16">
        <f t="shared" si="1"/>
        <v>1461.6790349946978</v>
      </c>
      <c r="S36" s="16">
        <f t="shared" si="2"/>
        <v>1040.7337278106509</v>
      </c>
      <c r="T36" s="16">
        <f t="shared" si="3"/>
        <v>1383.4144845360825</v>
      </c>
      <c r="U36" s="16">
        <f t="shared" si="4"/>
        <v>25729.649653846154</v>
      </c>
      <c r="V36" s="16">
        <f t="shared" si="5"/>
        <v>41646.227203703704</v>
      </c>
      <c r="W36" s="16">
        <f t="shared" si="6"/>
        <v>37552.987902187902</v>
      </c>
      <c r="X36" s="16">
        <v>0</v>
      </c>
      <c r="Y36" s="86">
        <f t="shared" si="7"/>
        <v>11600.725472301136</v>
      </c>
      <c r="AA36" s="3"/>
      <c r="AB36" s="3"/>
      <c r="AC36" s="3"/>
      <c r="AD36" s="3"/>
      <c r="AE36" s="3"/>
      <c r="AF36" s="3"/>
      <c r="AG36" s="3"/>
      <c r="AH36" s="3"/>
    </row>
    <row r="37" spans="1:34" x14ac:dyDescent="0.2">
      <c r="A37" s="89" t="s">
        <v>67</v>
      </c>
      <c r="B37" s="99">
        <v>385</v>
      </c>
      <c r="C37" s="17">
        <v>1100</v>
      </c>
      <c r="D37" s="17">
        <v>1328</v>
      </c>
      <c r="E37" s="17">
        <v>113</v>
      </c>
      <c r="F37" s="17">
        <v>230</v>
      </c>
      <c r="G37" s="17">
        <v>336</v>
      </c>
      <c r="H37" s="18">
        <v>0</v>
      </c>
      <c r="I37" s="19">
        <v>1447</v>
      </c>
      <c r="J37" s="95">
        <v>279480.53999999998</v>
      </c>
      <c r="K37" s="20">
        <v>863315.19</v>
      </c>
      <c r="L37" s="20">
        <v>1142795.73</v>
      </c>
      <c r="M37" s="20">
        <v>2076455.7</v>
      </c>
      <c r="N37" s="20">
        <v>9537041.8800000008</v>
      </c>
      <c r="O37" s="20">
        <v>11613497.58</v>
      </c>
      <c r="P37" s="21">
        <v>0</v>
      </c>
      <c r="Q37" s="21">
        <v>12756293.310000001</v>
      </c>
      <c r="R37" s="16">
        <f t="shared" si="1"/>
        <v>725.92348051948045</v>
      </c>
      <c r="S37" s="16">
        <f t="shared" si="2"/>
        <v>784.83199090909091</v>
      </c>
      <c r="T37" s="16">
        <f t="shared" si="3"/>
        <v>860.53895331325305</v>
      </c>
      <c r="U37" s="16">
        <f t="shared" si="4"/>
        <v>18375.714159292034</v>
      </c>
      <c r="V37" s="16">
        <f t="shared" si="5"/>
        <v>41465.399478260872</v>
      </c>
      <c r="W37" s="16">
        <f t="shared" si="6"/>
        <v>34563.980892857144</v>
      </c>
      <c r="X37" s="16">
        <v>0</v>
      </c>
      <c r="Y37" s="86">
        <f t="shared" si="7"/>
        <v>8815.683006219766</v>
      </c>
      <c r="AA37" s="3"/>
      <c r="AB37" s="3"/>
      <c r="AC37" s="3"/>
      <c r="AD37" s="3"/>
      <c r="AE37" s="3"/>
      <c r="AF37" s="3"/>
      <c r="AG37" s="3"/>
      <c r="AH37" s="3"/>
    </row>
    <row r="38" spans="1:34" x14ac:dyDescent="0.2">
      <c r="A38" s="89" t="s">
        <v>68</v>
      </c>
      <c r="B38" s="99">
        <v>198</v>
      </c>
      <c r="C38" s="17">
        <v>778</v>
      </c>
      <c r="D38" s="17">
        <v>843</v>
      </c>
      <c r="E38" s="17">
        <v>28</v>
      </c>
      <c r="F38" s="17">
        <v>157</v>
      </c>
      <c r="G38" s="17">
        <v>183</v>
      </c>
      <c r="H38" s="18">
        <v>0</v>
      </c>
      <c r="I38" s="19">
        <v>935</v>
      </c>
      <c r="J38" s="95">
        <v>108806.14</v>
      </c>
      <c r="K38" s="20">
        <v>583622.53</v>
      </c>
      <c r="L38" s="20">
        <v>692428.67</v>
      </c>
      <c r="M38" s="20">
        <v>709711.18</v>
      </c>
      <c r="N38" s="20">
        <v>5346963.3</v>
      </c>
      <c r="O38" s="20">
        <v>6056674.4799999995</v>
      </c>
      <c r="P38" s="21">
        <v>0</v>
      </c>
      <c r="Q38" s="21">
        <v>6749103.1499999994</v>
      </c>
      <c r="R38" s="16">
        <f t="shared" si="1"/>
        <v>549.52595959595965</v>
      </c>
      <c r="S38" s="16">
        <f t="shared" si="2"/>
        <v>750.15749357326479</v>
      </c>
      <c r="T38" s="16">
        <f t="shared" si="3"/>
        <v>821.38632265717683</v>
      </c>
      <c r="U38" s="16">
        <f t="shared" si="4"/>
        <v>25346.82785714286</v>
      </c>
      <c r="V38" s="16">
        <f t="shared" si="5"/>
        <v>34057.091082802544</v>
      </c>
      <c r="W38" s="16">
        <f t="shared" si="6"/>
        <v>33096.581857923491</v>
      </c>
      <c r="X38" s="16">
        <v>0</v>
      </c>
      <c r="Y38" s="86">
        <f t="shared" si="7"/>
        <v>7218.2921390374322</v>
      </c>
      <c r="AA38" s="3"/>
      <c r="AB38" s="3"/>
      <c r="AC38" s="3"/>
      <c r="AD38" s="3"/>
      <c r="AE38" s="3"/>
      <c r="AF38" s="3"/>
      <c r="AG38" s="3"/>
      <c r="AH38" s="3"/>
    </row>
    <row r="39" spans="1:34" x14ac:dyDescent="0.2">
      <c r="A39" s="89" t="s">
        <v>69</v>
      </c>
      <c r="B39" s="99">
        <v>738</v>
      </c>
      <c r="C39" s="17">
        <v>2041</v>
      </c>
      <c r="D39" s="17">
        <v>2480</v>
      </c>
      <c r="E39" s="17">
        <v>322</v>
      </c>
      <c r="F39" s="17">
        <v>574</v>
      </c>
      <c r="G39" s="17">
        <v>870</v>
      </c>
      <c r="H39" s="18">
        <v>0</v>
      </c>
      <c r="I39" s="19">
        <v>2828</v>
      </c>
      <c r="J39" s="95">
        <v>1069615.55</v>
      </c>
      <c r="K39" s="20">
        <v>1982151.21</v>
      </c>
      <c r="L39" s="20">
        <v>3051766.76</v>
      </c>
      <c r="M39" s="20">
        <v>6789622.0700000003</v>
      </c>
      <c r="N39" s="20">
        <v>20237653.879999999</v>
      </c>
      <c r="O39" s="20">
        <v>27027275.949999999</v>
      </c>
      <c r="P39" s="21">
        <v>0</v>
      </c>
      <c r="Q39" s="21">
        <v>30079042.710000001</v>
      </c>
      <c r="R39" s="16">
        <f t="shared" si="1"/>
        <v>1449.3435636856368</v>
      </c>
      <c r="S39" s="16">
        <f t="shared" si="2"/>
        <v>971.16668789808921</v>
      </c>
      <c r="T39" s="16">
        <f t="shared" si="3"/>
        <v>1230.5511129032257</v>
      </c>
      <c r="U39" s="16">
        <f t="shared" si="4"/>
        <v>21085.782826086957</v>
      </c>
      <c r="V39" s="16">
        <f t="shared" si="5"/>
        <v>35257.236724738672</v>
      </c>
      <c r="W39" s="16">
        <f t="shared" si="6"/>
        <v>31065.834425287354</v>
      </c>
      <c r="X39" s="16">
        <v>0</v>
      </c>
      <c r="Y39" s="86">
        <f t="shared" si="7"/>
        <v>10636.153716407356</v>
      </c>
      <c r="AA39" s="3"/>
      <c r="AB39" s="3"/>
      <c r="AC39" s="3"/>
      <c r="AD39" s="3"/>
      <c r="AE39" s="3"/>
      <c r="AF39" s="3"/>
      <c r="AG39" s="3"/>
      <c r="AH39" s="3"/>
    </row>
    <row r="40" spans="1:34" x14ac:dyDescent="0.2">
      <c r="A40" s="89" t="s">
        <v>70</v>
      </c>
      <c r="B40" s="99">
        <v>368</v>
      </c>
      <c r="C40" s="17">
        <v>949</v>
      </c>
      <c r="D40" s="17">
        <v>1138</v>
      </c>
      <c r="E40" s="17">
        <v>107</v>
      </c>
      <c r="F40" s="17">
        <v>208</v>
      </c>
      <c r="G40" s="17">
        <v>309</v>
      </c>
      <c r="H40" s="18">
        <v>0</v>
      </c>
      <c r="I40" s="19">
        <v>1240</v>
      </c>
      <c r="J40" s="95">
        <v>416887.03</v>
      </c>
      <c r="K40" s="20">
        <v>771697.43</v>
      </c>
      <c r="L40" s="20">
        <v>1188584.46</v>
      </c>
      <c r="M40" s="20">
        <v>2000282.7</v>
      </c>
      <c r="N40" s="20">
        <v>7629826.8799999999</v>
      </c>
      <c r="O40" s="20">
        <v>9630109.5800000001</v>
      </c>
      <c r="P40" s="21">
        <v>0</v>
      </c>
      <c r="Q40" s="21">
        <v>10818694.039999999</v>
      </c>
      <c r="R40" s="16">
        <f t="shared" si="1"/>
        <v>1132.8451902173913</v>
      </c>
      <c r="S40" s="16">
        <f t="shared" si="2"/>
        <v>813.1690516332983</v>
      </c>
      <c r="T40" s="16">
        <f t="shared" si="3"/>
        <v>1044.450316344464</v>
      </c>
      <c r="U40" s="16">
        <f t="shared" si="4"/>
        <v>18694.230841121494</v>
      </c>
      <c r="V40" s="16">
        <f t="shared" si="5"/>
        <v>36681.86</v>
      </c>
      <c r="W40" s="16">
        <f t="shared" si="6"/>
        <v>31165.403171521037</v>
      </c>
      <c r="X40" s="16">
        <v>0</v>
      </c>
      <c r="Y40" s="86">
        <f t="shared" si="7"/>
        <v>8724.7532580645147</v>
      </c>
      <c r="AA40" s="3"/>
      <c r="AB40" s="3"/>
      <c r="AC40" s="3"/>
      <c r="AD40" s="3"/>
      <c r="AE40" s="3"/>
      <c r="AF40" s="3"/>
      <c r="AG40" s="3"/>
      <c r="AH40" s="3"/>
    </row>
    <row r="41" spans="1:34" x14ac:dyDescent="0.2">
      <c r="A41" s="89" t="s">
        <v>71</v>
      </c>
      <c r="B41" s="99">
        <v>204</v>
      </c>
      <c r="C41" s="17">
        <v>534</v>
      </c>
      <c r="D41" s="17">
        <v>683</v>
      </c>
      <c r="E41" s="17">
        <v>51</v>
      </c>
      <c r="F41" s="17">
        <v>109</v>
      </c>
      <c r="G41" s="17">
        <v>155</v>
      </c>
      <c r="H41" s="18">
        <v>0</v>
      </c>
      <c r="I41" s="19">
        <v>764</v>
      </c>
      <c r="J41" s="95">
        <v>162803.89000000001</v>
      </c>
      <c r="K41" s="20">
        <v>343628.76</v>
      </c>
      <c r="L41" s="20">
        <v>506432.65</v>
      </c>
      <c r="M41" s="20">
        <v>575185.69999999995</v>
      </c>
      <c r="N41" s="20">
        <v>3870580.03</v>
      </c>
      <c r="O41" s="20">
        <v>4445765.7300000004</v>
      </c>
      <c r="P41" s="21">
        <v>0</v>
      </c>
      <c r="Q41" s="21">
        <v>4952198.38</v>
      </c>
      <c r="R41" s="16">
        <f t="shared" si="1"/>
        <v>798.05828431372561</v>
      </c>
      <c r="S41" s="16">
        <f t="shared" si="2"/>
        <v>643.49955056179772</v>
      </c>
      <c r="T41" s="16">
        <f t="shared" si="3"/>
        <v>741.48265007320651</v>
      </c>
      <c r="U41" s="16">
        <f t="shared" si="4"/>
        <v>11278.150980392156</v>
      </c>
      <c r="V41" s="16">
        <f t="shared" si="5"/>
        <v>35509.908532110087</v>
      </c>
      <c r="W41" s="16">
        <f t="shared" si="6"/>
        <v>28682.359548387099</v>
      </c>
      <c r="X41" s="16">
        <v>0</v>
      </c>
      <c r="Y41" s="86">
        <f t="shared" si="7"/>
        <v>6481.9350523560206</v>
      </c>
      <c r="AA41" s="3"/>
      <c r="AB41" s="3"/>
      <c r="AC41" s="3"/>
      <c r="AD41" s="3"/>
      <c r="AE41" s="3"/>
      <c r="AF41" s="3"/>
      <c r="AG41" s="3"/>
      <c r="AH41" s="3"/>
    </row>
    <row r="42" spans="1:34" x14ac:dyDescent="0.2">
      <c r="A42" s="89" t="s">
        <v>72</v>
      </c>
      <c r="B42" s="99">
        <v>522</v>
      </c>
      <c r="C42" s="17">
        <v>1148</v>
      </c>
      <c r="D42" s="17">
        <v>1452</v>
      </c>
      <c r="E42" s="17">
        <v>183</v>
      </c>
      <c r="F42" s="17">
        <v>323</v>
      </c>
      <c r="G42" s="17">
        <v>489</v>
      </c>
      <c r="H42" s="18">
        <v>0</v>
      </c>
      <c r="I42" s="19">
        <v>1691</v>
      </c>
      <c r="J42" s="95">
        <v>706585.24</v>
      </c>
      <c r="K42" s="20">
        <v>1162046.8500000001</v>
      </c>
      <c r="L42" s="20">
        <v>1868632.09</v>
      </c>
      <c r="M42" s="20">
        <v>3688866.58</v>
      </c>
      <c r="N42" s="20">
        <v>14777394.82</v>
      </c>
      <c r="O42" s="20">
        <v>18466261.399999999</v>
      </c>
      <c r="P42" s="21">
        <v>0</v>
      </c>
      <c r="Q42" s="21">
        <v>20334893.489999998</v>
      </c>
      <c r="R42" s="16">
        <f t="shared" si="1"/>
        <v>1353.611570881226</v>
      </c>
      <c r="S42" s="16">
        <f t="shared" si="2"/>
        <v>1012.2359320557492</v>
      </c>
      <c r="T42" s="16">
        <f t="shared" si="3"/>
        <v>1286.9367011019285</v>
      </c>
      <c r="U42" s="16">
        <f t="shared" si="4"/>
        <v>20157.74087431694</v>
      </c>
      <c r="V42" s="16">
        <f t="shared" si="5"/>
        <v>45750.44835913313</v>
      </c>
      <c r="W42" s="16">
        <f t="shared" si="6"/>
        <v>37763.315746421264</v>
      </c>
      <c r="X42" s="16">
        <v>0</v>
      </c>
      <c r="Y42" s="86">
        <f t="shared" si="7"/>
        <v>12025.36575399172</v>
      </c>
      <c r="AA42" s="3"/>
      <c r="AB42" s="3"/>
      <c r="AC42" s="3"/>
      <c r="AD42" s="3"/>
      <c r="AE42" s="3"/>
      <c r="AF42" s="3"/>
      <c r="AG42" s="3"/>
      <c r="AH42" s="3"/>
    </row>
    <row r="43" spans="1:34" x14ac:dyDescent="0.2">
      <c r="A43" s="89" t="s">
        <v>73</v>
      </c>
      <c r="B43" s="99">
        <v>480</v>
      </c>
      <c r="C43" s="17">
        <v>1300</v>
      </c>
      <c r="D43" s="17">
        <v>1615</v>
      </c>
      <c r="E43" s="17">
        <v>154</v>
      </c>
      <c r="F43" s="17">
        <v>400</v>
      </c>
      <c r="G43" s="17">
        <v>545</v>
      </c>
      <c r="H43" s="18">
        <v>0</v>
      </c>
      <c r="I43" s="19">
        <v>1854</v>
      </c>
      <c r="J43" s="95">
        <v>411993.36</v>
      </c>
      <c r="K43" s="20">
        <v>1098038.9099999999</v>
      </c>
      <c r="L43" s="20">
        <v>1510032.27</v>
      </c>
      <c r="M43" s="20">
        <v>2957673.67</v>
      </c>
      <c r="N43" s="20">
        <v>14088469.210000001</v>
      </c>
      <c r="O43" s="20">
        <v>17046142.880000003</v>
      </c>
      <c r="P43" s="21">
        <v>0</v>
      </c>
      <c r="Q43" s="21">
        <v>18556175.150000002</v>
      </c>
      <c r="R43" s="16">
        <f t="shared" si="1"/>
        <v>858.31949999999995</v>
      </c>
      <c r="S43" s="16">
        <f t="shared" si="2"/>
        <v>844.64531538461529</v>
      </c>
      <c r="T43" s="16">
        <f t="shared" si="3"/>
        <v>935.00450154798762</v>
      </c>
      <c r="U43" s="16">
        <f t="shared" si="4"/>
        <v>19205.67318181818</v>
      </c>
      <c r="V43" s="16">
        <f t="shared" si="5"/>
        <v>35221.173025000004</v>
      </c>
      <c r="W43" s="16">
        <f t="shared" si="6"/>
        <v>31277.326385321106</v>
      </c>
      <c r="X43" s="16">
        <v>0</v>
      </c>
      <c r="Y43" s="86">
        <f t="shared" si="7"/>
        <v>10008.724460625675</v>
      </c>
      <c r="AA43" s="3"/>
      <c r="AB43" s="3"/>
      <c r="AC43" s="3"/>
      <c r="AD43" s="3"/>
      <c r="AE43" s="3"/>
      <c r="AF43" s="3"/>
      <c r="AG43" s="3"/>
      <c r="AH43" s="3"/>
    </row>
    <row r="44" spans="1:34" x14ac:dyDescent="0.2">
      <c r="A44" s="89" t="s">
        <v>74</v>
      </c>
      <c r="B44" s="99">
        <v>141</v>
      </c>
      <c r="C44" s="17">
        <v>417</v>
      </c>
      <c r="D44" s="17">
        <v>520</v>
      </c>
      <c r="E44" s="17">
        <v>27</v>
      </c>
      <c r="F44" s="17">
        <v>57</v>
      </c>
      <c r="G44" s="17">
        <v>83</v>
      </c>
      <c r="H44" s="18">
        <v>0</v>
      </c>
      <c r="I44" s="19">
        <v>568</v>
      </c>
      <c r="J44" s="95">
        <v>106985.97</v>
      </c>
      <c r="K44" s="20">
        <v>237246.78</v>
      </c>
      <c r="L44" s="20">
        <v>344232.75</v>
      </c>
      <c r="M44" s="20">
        <v>356184.62</v>
      </c>
      <c r="N44" s="20">
        <v>2064806.45</v>
      </c>
      <c r="O44" s="20">
        <v>2420991.0699999998</v>
      </c>
      <c r="P44" s="21">
        <v>0</v>
      </c>
      <c r="Q44" s="21">
        <v>2765223.82</v>
      </c>
      <c r="R44" s="16">
        <f t="shared" si="1"/>
        <v>758.76574468085107</v>
      </c>
      <c r="S44" s="16">
        <f t="shared" si="2"/>
        <v>568.93712230215829</v>
      </c>
      <c r="T44" s="16">
        <f t="shared" si="3"/>
        <v>661.98605769230767</v>
      </c>
      <c r="U44" s="16">
        <f t="shared" si="4"/>
        <v>13192.022962962963</v>
      </c>
      <c r="V44" s="16">
        <f t="shared" si="5"/>
        <v>36224.67456140351</v>
      </c>
      <c r="W44" s="16">
        <f t="shared" si="6"/>
        <v>29168.567108433734</v>
      </c>
      <c r="X44" s="16">
        <v>0</v>
      </c>
      <c r="Y44" s="86">
        <f t="shared" si="7"/>
        <v>4868.3517957746471</v>
      </c>
      <c r="AA44" s="3"/>
      <c r="AB44" s="3"/>
      <c r="AC44" s="3"/>
      <c r="AD44" s="3"/>
      <c r="AE44" s="3"/>
      <c r="AF44" s="3"/>
      <c r="AG44" s="3"/>
      <c r="AH44" s="3"/>
    </row>
    <row r="45" spans="1:34" x14ac:dyDescent="0.2">
      <c r="A45" s="89" t="s">
        <v>75</v>
      </c>
      <c r="B45" s="99">
        <v>1829</v>
      </c>
      <c r="C45" s="17">
        <v>3540</v>
      </c>
      <c r="D45" s="17">
        <v>4481</v>
      </c>
      <c r="E45" s="17">
        <v>653</v>
      </c>
      <c r="F45" s="17">
        <v>1074</v>
      </c>
      <c r="G45" s="17">
        <v>1661</v>
      </c>
      <c r="H45" s="18">
        <v>0</v>
      </c>
      <c r="I45" s="19">
        <v>5170</v>
      </c>
      <c r="J45" s="95">
        <v>2844625.13</v>
      </c>
      <c r="K45" s="20">
        <v>4126819.65</v>
      </c>
      <c r="L45" s="20">
        <v>6971444.7799999993</v>
      </c>
      <c r="M45" s="20">
        <v>16395275.9</v>
      </c>
      <c r="N45" s="20">
        <v>44694939.359999999</v>
      </c>
      <c r="O45" s="20">
        <v>61090215.259999998</v>
      </c>
      <c r="P45" s="21">
        <v>0</v>
      </c>
      <c r="Q45" s="21">
        <v>68061660.039999992</v>
      </c>
      <c r="R45" s="16">
        <f t="shared" si="1"/>
        <v>1555.2898469108802</v>
      </c>
      <c r="S45" s="16">
        <f t="shared" si="2"/>
        <v>1165.7682627118643</v>
      </c>
      <c r="T45" s="16">
        <f t="shared" si="3"/>
        <v>1555.7787949118499</v>
      </c>
      <c r="U45" s="16">
        <f t="shared" si="4"/>
        <v>25107.620061255744</v>
      </c>
      <c r="V45" s="16">
        <f t="shared" si="5"/>
        <v>41615.399776536309</v>
      </c>
      <c r="W45" s="16">
        <f t="shared" si="6"/>
        <v>36779.178362432271</v>
      </c>
      <c r="X45" s="16">
        <v>0</v>
      </c>
      <c r="Y45" s="86">
        <f t="shared" si="7"/>
        <v>13164.731148936169</v>
      </c>
      <c r="AA45" s="3"/>
      <c r="AB45" s="3"/>
      <c r="AC45" s="3"/>
      <c r="AD45" s="3"/>
      <c r="AE45" s="3"/>
      <c r="AF45" s="3"/>
      <c r="AG45" s="3"/>
      <c r="AH45" s="3"/>
    </row>
    <row r="46" spans="1:34" x14ac:dyDescent="0.2">
      <c r="A46" s="89" t="s">
        <v>76</v>
      </c>
      <c r="B46" s="99">
        <v>189</v>
      </c>
      <c r="C46" s="17">
        <v>224</v>
      </c>
      <c r="D46" s="17">
        <v>361</v>
      </c>
      <c r="E46" s="17">
        <v>32</v>
      </c>
      <c r="F46" s="17">
        <v>42</v>
      </c>
      <c r="G46" s="17">
        <v>74</v>
      </c>
      <c r="H46" s="18">
        <v>0</v>
      </c>
      <c r="I46" s="19">
        <v>387</v>
      </c>
      <c r="J46" s="95">
        <v>211896.83</v>
      </c>
      <c r="K46" s="20">
        <v>197598.79</v>
      </c>
      <c r="L46" s="20">
        <v>409495.62</v>
      </c>
      <c r="M46" s="20">
        <v>705165.56</v>
      </c>
      <c r="N46" s="20">
        <v>1101591.67</v>
      </c>
      <c r="O46" s="20">
        <v>1806757.23</v>
      </c>
      <c r="P46" s="21">
        <v>0</v>
      </c>
      <c r="Q46" s="21">
        <v>2216252.85</v>
      </c>
      <c r="R46" s="16">
        <f t="shared" si="1"/>
        <v>1121.1472486772486</v>
      </c>
      <c r="S46" s="16">
        <f t="shared" si="2"/>
        <v>882.13745535714293</v>
      </c>
      <c r="T46" s="16">
        <f t="shared" si="3"/>
        <v>1134.3368975069252</v>
      </c>
      <c r="U46" s="16">
        <f t="shared" si="4"/>
        <v>22036.423750000002</v>
      </c>
      <c r="V46" s="16">
        <f t="shared" si="5"/>
        <v>26228.373095238094</v>
      </c>
      <c r="W46" s="16">
        <f t="shared" si="6"/>
        <v>24415.638243243244</v>
      </c>
      <c r="X46" s="16">
        <v>0</v>
      </c>
      <c r="Y46" s="86">
        <f t="shared" si="7"/>
        <v>5726.7515503875975</v>
      </c>
      <c r="AA46" s="3"/>
      <c r="AB46" s="3"/>
      <c r="AC46" s="3"/>
      <c r="AD46" s="3"/>
      <c r="AE46" s="3"/>
      <c r="AF46" s="3"/>
      <c r="AG46" s="3"/>
      <c r="AH46" s="3"/>
    </row>
    <row r="47" spans="1:34" x14ac:dyDescent="0.2">
      <c r="A47" s="89" t="s">
        <v>77</v>
      </c>
      <c r="B47" s="99">
        <v>151</v>
      </c>
      <c r="C47" s="17">
        <v>443</v>
      </c>
      <c r="D47" s="17">
        <v>518</v>
      </c>
      <c r="E47" s="17">
        <v>38</v>
      </c>
      <c r="F47" s="17">
        <v>93</v>
      </c>
      <c r="G47" s="17">
        <v>130</v>
      </c>
      <c r="H47" s="18">
        <v>0</v>
      </c>
      <c r="I47" s="19">
        <v>562</v>
      </c>
      <c r="J47" s="95">
        <v>98253.83</v>
      </c>
      <c r="K47" s="20">
        <v>337212.58</v>
      </c>
      <c r="L47" s="20">
        <v>435466.41</v>
      </c>
      <c r="M47" s="20">
        <v>655163.12</v>
      </c>
      <c r="N47" s="20">
        <v>2598435.09</v>
      </c>
      <c r="O47" s="20">
        <v>3253598.21</v>
      </c>
      <c r="P47" s="21">
        <v>0</v>
      </c>
      <c r="Q47" s="21">
        <v>3689064.62</v>
      </c>
      <c r="R47" s="16">
        <f t="shared" si="1"/>
        <v>650.68761589403971</v>
      </c>
      <c r="S47" s="16">
        <f t="shared" si="2"/>
        <v>761.20221218961626</v>
      </c>
      <c r="T47" s="16">
        <f t="shared" si="3"/>
        <v>840.66874517374515</v>
      </c>
      <c r="U47" s="16">
        <f t="shared" si="4"/>
        <v>17241.134736842105</v>
      </c>
      <c r="V47" s="16">
        <f t="shared" si="5"/>
        <v>27940.162258064516</v>
      </c>
      <c r="W47" s="16">
        <f t="shared" si="6"/>
        <v>25027.67853846154</v>
      </c>
      <c r="X47" s="16">
        <v>0</v>
      </c>
      <c r="Y47" s="86">
        <f t="shared" si="7"/>
        <v>6564.1719217081854</v>
      </c>
      <c r="AA47" s="3"/>
      <c r="AB47" s="3"/>
      <c r="AC47" s="3"/>
      <c r="AD47" s="3"/>
      <c r="AE47" s="3"/>
      <c r="AF47" s="3"/>
      <c r="AG47" s="3"/>
      <c r="AH47" s="3"/>
    </row>
    <row r="48" spans="1:34" x14ac:dyDescent="0.2">
      <c r="A48" s="89" t="s">
        <v>78</v>
      </c>
      <c r="B48" s="99">
        <v>252</v>
      </c>
      <c r="C48" s="17">
        <v>1016</v>
      </c>
      <c r="D48" s="17">
        <v>1166</v>
      </c>
      <c r="E48" s="17">
        <v>57</v>
      </c>
      <c r="F48" s="17">
        <v>168</v>
      </c>
      <c r="G48" s="17">
        <v>225</v>
      </c>
      <c r="H48" s="18">
        <v>0</v>
      </c>
      <c r="I48" s="19">
        <v>1266</v>
      </c>
      <c r="J48" s="95">
        <v>225232.33</v>
      </c>
      <c r="K48" s="20">
        <v>816733.24</v>
      </c>
      <c r="L48" s="20">
        <v>1041965.57</v>
      </c>
      <c r="M48" s="20">
        <v>1095056.18</v>
      </c>
      <c r="N48" s="20">
        <v>6648752.2400000002</v>
      </c>
      <c r="O48" s="20">
        <v>7743808.4199999999</v>
      </c>
      <c r="P48" s="21">
        <v>0</v>
      </c>
      <c r="Q48" s="21">
        <v>8785773.9900000002</v>
      </c>
      <c r="R48" s="16">
        <f t="shared" si="1"/>
        <v>893.7790873015872</v>
      </c>
      <c r="S48" s="16">
        <f t="shared" si="2"/>
        <v>803.87129921259839</v>
      </c>
      <c r="T48" s="16">
        <f t="shared" si="3"/>
        <v>893.62398799313894</v>
      </c>
      <c r="U48" s="16">
        <f t="shared" si="4"/>
        <v>19211.511929824559</v>
      </c>
      <c r="V48" s="16">
        <f t="shared" si="5"/>
        <v>39575.906190476191</v>
      </c>
      <c r="W48" s="16">
        <f t="shared" si="6"/>
        <v>34416.926311111114</v>
      </c>
      <c r="X48" s="16">
        <v>0</v>
      </c>
      <c r="Y48" s="86">
        <f t="shared" si="7"/>
        <v>6939.7898815165881</v>
      </c>
      <c r="AA48" s="3"/>
      <c r="AB48" s="3"/>
      <c r="AC48" s="3"/>
      <c r="AD48" s="3"/>
      <c r="AE48" s="3"/>
      <c r="AF48" s="3"/>
      <c r="AG48" s="3"/>
      <c r="AH48" s="3"/>
    </row>
    <row r="49" spans="1:34" x14ac:dyDescent="0.2">
      <c r="A49" s="90" t="s">
        <v>79</v>
      </c>
      <c r="B49" s="99">
        <v>289</v>
      </c>
      <c r="C49" s="17">
        <v>793</v>
      </c>
      <c r="D49" s="17">
        <v>961</v>
      </c>
      <c r="E49" s="17">
        <v>41</v>
      </c>
      <c r="F49" s="17">
        <v>148</v>
      </c>
      <c r="G49" s="17">
        <v>186</v>
      </c>
      <c r="H49" s="18">
        <v>0</v>
      </c>
      <c r="I49" s="19">
        <v>1046</v>
      </c>
      <c r="J49" s="95">
        <v>192965.56</v>
      </c>
      <c r="K49" s="20">
        <v>597757.57999999996</v>
      </c>
      <c r="L49" s="20">
        <v>790723.1399999999</v>
      </c>
      <c r="M49" s="20">
        <v>752972.85</v>
      </c>
      <c r="N49" s="20">
        <v>5659225.04</v>
      </c>
      <c r="O49" s="20">
        <v>6412197.8899999997</v>
      </c>
      <c r="P49" s="21">
        <v>0</v>
      </c>
      <c r="Q49" s="21">
        <v>7202921.0299999993</v>
      </c>
      <c r="R49" s="16">
        <f t="shared" si="1"/>
        <v>667.70089965397926</v>
      </c>
      <c r="S49" s="16">
        <f t="shared" si="2"/>
        <v>753.79266078184105</v>
      </c>
      <c r="T49" s="16">
        <f t="shared" si="3"/>
        <v>822.81284079084276</v>
      </c>
      <c r="U49" s="16">
        <f t="shared" si="4"/>
        <v>18365.191463414634</v>
      </c>
      <c r="V49" s="16">
        <f t="shared" si="5"/>
        <v>38238.00702702703</v>
      </c>
      <c r="W49" s="16">
        <f t="shared" si="6"/>
        <v>34474.182204301076</v>
      </c>
      <c r="X49" s="16">
        <v>0</v>
      </c>
      <c r="Y49" s="86">
        <f t="shared" si="7"/>
        <v>6886.1577724665385</v>
      </c>
      <c r="AA49" s="3"/>
      <c r="AB49" s="3"/>
      <c r="AC49" s="3"/>
      <c r="AD49" s="3"/>
      <c r="AE49" s="3"/>
      <c r="AF49" s="3"/>
      <c r="AG49" s="3"/>
      <c r="AH49" s="3"/>
    </row>
    <row r="50" spans="1:34" x14ac:dyDescent="0.2">
      <c r="A50" s="89" t="s">
        <v>80</v>
      </c>
      <c r="B50" s="99">
        <v>7628</v>
      </c>
      <c r="C50" s="17">
        <v>13246</v>
      </c>
      <c r="D50" s="17">
        <v>17898</v>
      </c>
      <c r="E50" s="17">
        <v>2396</v>
      </c>
      <c r="F50" s="17">
        <v>3838</v>
      </c>
      <c r="G50" s="17">
        <v>6014</v>
      </c>
      <c r="H50" s="18">
        <v>0</v>
      </c>
      <c r="I50" s="19">
        <v>20344</v>
      </c>
      <c r="J50" s="95">
        <v>10152692.229095999</v>
      </c>
      <c r="K50" s="20">
        <v>13141706.85</v>
      </c>
      <c r="L50" s="20">
        <v>23294399.079095997</v>
      </c>
      <c r="M50" s="20">
        <v>61107033.255354017</v>
      </c>
      <c r="N50" s="20">
        <v>152338929.88</v>
      </c>
      <c r="O50" s="20">
        <v>213445963.13535401</v>
      </c>
      <c r="P50" s="21">
        <v>0</v>
      </c>
      <c r="Q50" s="21">
        <v>236740362.21445</v>
      </c>
      <c r="R50" s="16">
        <f t="shared" si="1"/>
        <v>1330.9769571442055</v>
      </c>
      <c r="S50" s="16">
        <f t="shared" si="2"/>
        <v>992.12644194473796</v>
      </c>
      <c r="T50" s="16">
        <f t="shared" si="3"/>
        <v>1301.5084969882666</v>
      </c>
      <c r="U50" s="16">
        <f t="shared" si="4"/>
        <v>25503.770139964116</v>
      </c>
      <c r="V50" s="16">
        <f t="shared" si="5"/>
        <v>39692.269379885358</v>
      </c>
      <c r="W50" s="16">
        <f t="shared" si="6"/>
        <v>35491.513657358497</v>
      </c>
      <c r="X50" s="16">
        <v>0</v>
      </c>
      <c r="Y50" s="86">
        <f t="shared" si="7"/>
        <v>11636.864049078353</v>
      </c>
      <c r="AA50" s="3"/>
      <c r="AB50" s="3"/>
      <c r="AC50" s="3"/>
      <c r="AD50" s="3"/>
      <c r="AE50" s="3"/>
      <c r="AF50" s="3"/>
      <c r="AG50" s="3"/>
      <c r="AH50" s="3"/>
    </row>
    <row r="51" spans="1:34" x14ac:dyDescent="0.2">
      <c r="A51" s="89" t="s">
        <v>81</v>
      </c>
      <c r="B51" s="99">
        <v>661</v>
      </c>
      <c r="C51" s="17">
        <v>375</v>
      </c>
      <c r="D51" s="17">
        <v>971</v>
      </c>
      <c r="E51" s="17">
        <v>149</v>
      </c>
      <c r="F51" s="17">
        <v>67</v>
      </c>
      <c r="G51" s="17">
        <v>216</v>
      </c>
      <c r="H51" s="18">
        <v>0</v>
      </c>
      <c r="I51" s="19">
        <v>1043</v>
      </c>
      <c r="J51" s="95">
        <v>606672.21</v>
      </c>
      <c r="K51" s="20">
        <v>267566.55</v>
      </c>
      <c r="L51" s="20">
        <v>874238.76</v>
      </c>
      <c r="M51" s="20">
        <v>3083540.95</v>
      </c>
      <c r="N51" s="20">
        <v>2492177.1</v>
      </c>
      <c r="O51" s="20">
        <v>5575718.0500000007</v>
      </c>
      <c r="P51" s="21">
        <v>0</v>
      </c>
      <c r="Q51" s="21">
        <v>6449956.8100000005</v>
      </c>
      <c r="R51" s="16">
        <f t="shared" si="1"/>
        <v>917.80969742813909</v>
      </c>
      <c r="S51" s="16">
        <f t="shared" si="2"/>
        <v>713.51080000000002</v>
      </c>
      <c r="T51" s="16">
        <f t="shared" si="3"/>
        <v>900.34887744593209</v>
      </c>
      <c r="U51" s="16">
        <f t="shared" si="4"/>
        <v>20694.905704697987</v>
      </c>
      <c r="V51" s="16">
        <f t="shared" si="5"/>
        <v>37196.673134328361</v>
      </c>
      <c r="W51" s="16">
        <f t="shared" si="6"/>
        <v>25813.509490740744</v>
      </c>
      <c r="X51" s="16">
        <v>0</v>
      </c>
      <c r="Y51" s="86">
        <f t="shared" si="7"/>
        <v>6184.0429626078621</v>
      </c>
      <c r="AA51" s="3"/>
      <c r="AB51" s="3"/>
      <c r="AC51" s="3"/>
      <c r="AD51" s="3"/>
      <c r="AE51" s="3"/>
      <c r="AF51" s="3"/>
      <c r="AG51" s="3"/>
      <c r="AH51" s="3"/>
    </row>
    <row r="52" spans="1:34" ht="10.8" thickBot="1" x14ac:dyDescent="0.25">
      <c r="A52" s="89" t="s">
        <v>82</v>
      </c>
      <c r="B52" s="99">
        <v>681</v>
      </c>
      <c r="C52" s="17">
        <v>14319</v>
      </c>
      <c r="D52" s="17">
        <v>14789</v>
      </c>
      <c r="E52" s="23">
        <v>205</v>
      </c>
      <c r="F52" s="23">
        <v>4216</v>
      </c>
      <c r="G52" s="23">
        <v>4417</v>
      </c>
      <c r="H52" s="24">
        <v>0</v>
      </c>
      <c r="I52" s="79">
        <v>17436</v>
      </c>
      <c r="J52" s="96">
        <v>770173.81700000004</v>
      </c>
      <c r="K52" s="80">
        <v>13319956.32</v>
      </c>
      <c r="L52" s="80">
        <v>14090130.137</v>
      </c>
      <c r="M52" s="80">
        <v>2998238.66</v>
      </c>
      <c r="N52" s="80">
        <v>151856393.91</v>
      </c>
      <c r="O52" s="80">
        <v>154854632.57000002</v>
      </c>
      <c r="P52" s="81">
        <v>0</v>
      </c>
      <c r="Q52" s="81">
        <v>168944762.70700002</v>
      </c>
      <c r="R52" s="75">
        <f t="shared" si="1"/>
        <v>1130.9453994126286</v>
      </c>
      <c r="S52" s="75">
        <f t="shared" si="2"/>
        <v>930.22950764718212</v>
      </c>
      <c r="T52" s="75">
        <f t="shared" si="3"/>
        <v>952.74394056393271</v>
      </c>
      <c r="U52" s="75">
        <f t="shared" si="4"/>
        <v>14625.55443902439</v>
      </c>
      <c r="V52" s="75">
        <f t="shared" si="5"/>
        <v>36019.068764231495</v>
      </c>
      <c r="W52" s="75">
        <f t="shared" si="6"/>
        <v>35058.780296581397</v>
      </c>
      <c r="X52" s="75">
        <v>0</v>
      </c>
      <c r="Y52" s="87">
        <f t="shared" si="7"/>
        <v>9689.4220410071121</v>
      </c>
      <c r="AA52" s="3"/>
      <c r="AB52" s="3"/>
      <c r="AC52" s="3"/>
      <c r="AD52" s="3"/>
      <c r="AE52" s="3"/>
      <c r="AF52" s="3"/>
      <c r="AG52" s="3"/>
      <c r="AH52" s="3"/>
    </row>
    <row r="53" spans="1:34" s="26" customFormat="1" ht="10.8" thickBot="1" x14ac:dyDescent="0.25">
      <c r="A53" s="91" t="s">
        <v>83</v>
      </c>
      <c r="B53" s="101">
        <f>SUM(B10:B52)</f>
        <v>33119</v>
      </c>
      <c r="C53" s="25">
        <f t="shared" ref="C53:I53" si="8">SUM(C10:C52)</f>
        <v>80300</v>
      </c>
      <c r="D53" s="25">
        <f t="shared" si="8"/>
        <v>99038</v>
      </c>
      <c r="E53" s="25">
        <f t="shared" si="8"/>
        <v>9920</v>
      </c>
      <c r="F53" s="25">
        <f t="shared" si="8"/>
        <v>21363</v>
      </c>
      <c r="G53" s="25">
        <f t="shared" si="8"/>
        <v>30460</v>
      </c>
      <c r="H53" s="78">
        <f t="shared" si="8"/>
        <v>0</v>
      </c>
      <c r="I53" s="102">
        <f t="shared" si="8"/>
        <v>112488</v>
      </c>
      <c r="J53" s="97">
        <f>SUM(J10:J52)</f>
        <v>39699034.864243694</v>
      </c>
      <c r="K53" s="82">
        <f t="shared" ref="K53:Q53" si="9">SUM(K10:K52)</f>
        <v>77636011.50999999</v>
      </c>
      <c r="L53" s="82">
        <f t="shared" si="9"/>
        <v>117335046.37424369</v>
      </c>
      <c r="M53" s="82">
        <f t="shared" si="9"/>
        <v>228928087.61566299</v>
      </c>
      <c r="N53" s="82">
        <f t="shared" si="9"/>
        <v>833680656.51999974</v>
      </c>
      <c r="O53" s="82">
        <f t="shared" si="9"/>
        <v>1062608744.1356632</v>
      </c>
      <c r="P53" s="82">
        <f t="shared" si="9"/>
        <v>0</v>
      </c>
      <c r="Q53" s="83">
        <f t="shared" si="9"/>
        <v>1179943790.5099065</v>
      </c>
      <c r="R53" s="76">
        <v>2331.4285281611596</v>
      </c>
      <c r="S53" s="77">
        <v>2366.8599224557001</v>
      </c>
      <c r="T53" s="77">
        <v>2866.4391136444629</v>
      </c>
      <c r="U53" s="77">
        <v>50508.443497307417</v>
      </c>
      <c r="V53" s="77">
        <v>90756.173329496291</v>
      </c>
      <c r="W53" s="77">
        <v>81557.231440888878</v>
      </c>
      <c r="X53" s="77">
        <v>0</v>
      </c>
      <c r="Y53" s="29">
        <v>24435.092286067047</v>
      </c>
      <c r="AA53" s="3"/>
      <c r="AB53" s="3"/>
      <c r="AC53" s="3"/>
      <c r="AD53" s="3"/>
      <c r="AE53" s="3"/>
      <c r="AF53" s="3"/>
      <c r="AG53" s="3"/>
      <c r="AH53" s="3"/>
    </row>
    <row r="54" spans="1:34" ht="21" thickBot="1" x14ac:dyDescent="0.25">
      <c r="A54" s="38" t="s">
        <v>84</v>
      </c>
      <c r="B54" s="103">
        <v>32871</v>
      </c>
      <c r="C54" s="27">
        <v>79638</v>
      </c>
      <c r="D54" s="27">
        <v>97498</v>
      </c>
      <c r="E54" s="27">
        <v>9892</v>
      </c>
      <c r="F54" s="27">
        <v>20989</v>
      </c>
      <c r="G54" s="27">
        <v>29995</v>
      </c>
      <c r="H54" s="28">
        <v>0</v>
      </c>
      <c r="I54" s="29">
        <v>110325</v>
      </c>
      <c r="J54" s="30"/>
      <c r="K54" s="30"/>
      <c r="L54" s="30"/>
      <c r="M54" s="30"/>
      <c r="N54" s="30"/>
      <c r="O54" s="30"/>
      <c r="P54" s="30"/>
      <c r="Q54" s="30"/>
      <c r="R54" s="31">
        <v>2384.6445976714144</v>
      </c>
      <c r="S54" s="32">
        <v>2445.4542211258818</v>
      </c>
      <c r="T54" s="32">
        <v>2992.2563481268326</v>
      </c>
      <c r="U54" s="32">
        <v>51427.199076311175</v>
      </c>
      <c r="V54" s="32">
        <v>94747.334415862788</v>
      </c>
      <c r="W54" s="32">
        <v>84771.113189881202</v>
      </c>
      <c r="X54" s="32">
        <v>0</v>
      </c>
      <c r="Y54" s="33">
        <v>25640.973506309419</v>
      </c>
      <c r="AA54" s="3"/>
      <c r="AB54" s="3"/>
      <c r="AC54" s="3"/>
      <c r="AD54" s="3"/>
      <c r="AE54" s="3"/>
      <c r="AF54" s="3"/>
      <c r="AG54" s="3"/>
      <c r="AH54" s="3"/>
    </row>
    <row r="55" spans="1:34" ht="10.95" customHeight="1" thickBot="1" x14ac:dyDescent="0.25">
      <c r="A55" s="39" t="s">
        <v>85</v>
      </c>
      <c r="B55" s="40"/>
      <c r="C55" s="40"/>
      <c r="D55" s="40"/>
      <c r="E55" s="40"/>
      <c r="F55" s="40"/>
      <c r="G55" s="40"/>
      <c r="H55" s="41"/>
      <c r="I55" s="33">
        <f>I53-I54</f>
        <v>2163</v>
      </c>
    </row>
    <row r="56" spans="1:34" x14ac:dyDescent="0.2">
      <c r="A56" s="34"/>
      <c r="B56" s="35"/>
      <c r="C56" s="35"/>
      <c r="D56" s="35"/>
      <c r="E56" s="35"/>
    </row>
    <row r="58" spans="1:34" x14ac:dyDescent="0.2">
      <c r="D58" s="36"/>
      <c r="E58" s="36"/>
      <c r="F58" s="37"/>
      <c r="G58" s="37"/>
      <c r="H58" s="37"/>
    </row>
    <row r="59" spans="1:34" x14ac:dyDescent="0.2">
      <c r="D59" s="36"/>
      <c r="G59" s="36"/>
      <c r="H59" s="36"/>
    </row>
  </sheetData>
  <mergeCells count="20">
    <mergeCell ref="B2:Z2"/>
    <mergeCell ref="B3:Z3"/>
    <mergeCell ref="B4:Z4"/>
    <mergeCell ref="A6:A8"/>
    <mergeCell ref="B6:G6"/>
    <mergeCell ref="H6:H8"/>
    <mergeCell ref="I6:I8"/>
    <mergeCell ref="J6:O6"/>
    <mergeCell ref="P6:P8"/>
    <mergeCell ref="Q6:Q8"/>
    <mergeCell ref="A55:H55"/>
    <mergeCell ref="R6:W6"/>
    <mergeCell ref="X6:X8"/>
    <mergeCell ref="Y6:Y8"/>
    <mergeCell ref="B7:D7"/>
    <mergeCell ref="E7:G7"/>
    <mergeCell ref="J7:L7"/>
    <mergeCell ref="M7:O7"/>
    <mergeCell ref="R7:T7"/>
    <mergeCell ref="U7:W7"/>
  </mergeCells>
  <printOptions horizontalCentered="1" verticalCentered="1"/>
  <pageMargins left="0.43307086614173229" right="0.39370078740157483" top="0.78740157480314965" bottom="0.98425196850393704" header="0.31496062992125984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oncologie medicamente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2022-09-09T08:55:48Z</dcterms:created>
  <dcterms:modified xsi:type="dcterms:W3CDTF">2024-06-21T10:10:38Z</dcterms:modified>
</cp:coreProperties>
</file>