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-60" windowWidth="15480" windowHeight="12390"/>
  </bookViews>
  <sheets>
    <sheet name="OCTOMBRIE 2015" sheetId="4" r:id="rId1"/>
    <sheet name="Sheet1" sheetId="5" r:id="rId2"/>
  </sheets>
  <definedNames>
    <definedName name="_xlnm._FilterDatabase" localSheetId="0" hidden="1">'OCTOMBRIE 2015'!$A$6:$N$6</definedName>
    <definedName name="_xlnm.Print_Area" localSheetId="0">'OCTOMBRIE 2015'!$A$1:$N$105</definedName>
    <definedName name="_xlnm.Print_Titles" localSheetId="0">'OCTOMBRIE 2015'!$5:$8</definedName>
  </definedNames>
  <calcPr calcId="124519"/>
</workbook>
</file>

<file path=xl/calcChain.xml><?xml version="1.0" encoding="utf-8"?>
<calcChain xmlns="http://schemas.openxmlformats.org/spreadsheetml/2006/main">
  <c r="F50" i="4"/>
  <c r="F47"/>
  <c r="F72"/>
  <c r="K24"/>
  <c r="F19"/>
  <c r="F12"/>
  <c r="F18"/>
  <c r="F22"/>
  <c r="F84"/>
  <c r="F61"/>
  <c r="F60"/>
  <c r="F37"/>
  <c r="F28"/>
  <c r="F25"/>
  <c r="F15"/>
  <c r="F46"/>
  <c r="F30"/>
  <c r="F40"/>
  <c r="F35"/>
  <c r="F92"/>
  <c r="F95"/>
  <c r="F20"/>
  <c r="F77"/>
  <c r="F75"/>
  <c r="F59"/>
  <c r="K39"/>
  <c r="L39"/>
  <c r="J39"/>
  <c r="G39"/>
  <c r="H39" s="1" a="1"/>
  <c r="H39" s="1"/>
  <c r="E39"/>
  <c r="D39"/>
  <c r="A47"/>
  <c r="A48" s="1"/>
  <c r="A49" s="1"/>
  <c r="A50" s="1"/>
  <c r="F79"/>
  <c r="K81"/>
  <c r="F85"/>
  <c r="F32"/>
  <c r="F91"/>
  <c r="F78"/>
  <c r="F54"/>
  <c r="E24"/>
  <c r="D24"/>
  <c r="F33"/>
  <c r="F66"/>
  <c r="L63"/>
  <c r="F82"/>
  <c r="F83"/>
  <c r="A44"/>
  <c r="A45" s="1"/>
  <c r="G11"/>
  <c r="I11" s="1" a="1"/>
  <c r="F68"/>
  <c r="G81"/>
  <c r="I81" s="1" a="1"/>
  <c r="I81" s="1"/>
  <c r="L81"/>
  <c r="J81"/>
  <c r="E81"/>
  <c r="D81"/>
  <c r="F69"/>
  <c r="F64"/>
  <c r="E11"/>
  <c r="D11"/>
  <c r="K11"/>
  <c r="L11"/>
  <c r="J11"/>
  <c r="F88"/>
  <c r="F89"/>
  <c r="J24"/>
  <c r="J52"/>
  <c r="J63"/>
  <c r="J74"/>
  <c r="E52"/>
  <c r="E63"/>
  <c r="E74"/>
  <c r="D52"/>
  <c r="D63"/>
  <c r="D74"/>
  <c r="G24"/>
  <c r="I24" s="1" a="1"/>
  <c r="I24" s="1"/>
  <c r="G52"/>
  <c r="I52" s="1" a="1"/>
  <c r="G63"/>
  <c r="I63" s="1" a="1"/>
  <c r="I63" s="1"/>
  <c r="G74"/>
  <c r="I74" s="1" a="1"/>
  <c r="I74" s="1"/>
  <c r="K74"/>
  <c r="L74"/>
  <c r="F53"/>
  <c r="F44"/>
  <c r="F45"/>
  <c r="L24"/>
  <c r="L52"/>
  <c r="K63"/>
  <c r="K52"/>
  <c r="H52" a="1"/>
  <c r="F24" l="1"/>
  <c r="H11" a="1"/>
  <c r="I39" a="1"/>
  <c r="I39" s="1"/>
  <c r="H63" a="1"/>
  <c r="H63" s="1"/>
  <c r="H81" a="1"/>
  <c r="H81" s="1"/>
  <c r="H24" a="1"/>
  <c r="H24" s="1"/>
  <c r="H74" a="1"/>
  <c r="H74" s="1"/>
  <c r="H52"/>
  <c r="D9"/>
  <c r="F81"/>
  <c r="I52"/>
  <c r="F52"/>
  <c r="F11"/>
  <c r="H11"/>
  <c r="F63"/>
  <c r="F39"/>
  <c r="G9"/>
  <c r="I11"/>
  <c r="F74"/>
  <c r="J9"/>
  <c r="L9"/>
  <c r="E9"/>
  <c r="K9"/>
  <c r="H9" l="1" a="1"/>
  <c r="H9" s="1"/>
  <c r="I9" a="1"/>
  <c r="I9" s="1"/>
  <c r="F9"/>
</calcChain>
</file>

<file path=xl/comments1.xml><?xml version="1.0" encoding="utf-8"?>
<comments xmlns="http://schemas.openxmlformats.org/spreadsheetml/2006/main">
  <authors>
    <author>adina</author>
    <author>dene</author>
    <author>Administrator</author>
    <author>lparaschivescu</author>
  </authors>
  <commentList>
    <comment ref="G25" authorId="0">
      <text>
        <r>
          <rPr>
            <b/>
            <sz val="8"/>
            <color indexed="81"/>
            <rFont val="Tahoma"/>
            <family val="2"/>
            <charset val="238"/>
          </rPr>
          <t>adina:</t>
        </r>
        <r>
          <rPr>
            <sz val="8"/>
            <color indexed="81"/>
            <rFont val="Tahoma"/>
            <family val="2"/>
            <charset val="238"/>
          </rPr>
          <t xml:space="preserve">
ACC 1536
</t>
        </r>
      </text>
    </comment>
    <comment ref="M25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Pret cumulat producere energie termica in CAF-uri- transport-transformare PT-distributie blocuri</t>
        </r>
      </text>
    </comment>
    <comment ref="G28" authorId="0">
      <text>
        <r>
          <rPr>
            <b/>
            <sz val="8"/>
            <color indexed="81"/>
            <rFont val="Tahoma"/>
            <family val="2"/>
            <charset val="238"/>
          </rPr>
          <t>adina:</t>
        </r>
        <r>
          <rPr>
            <sz val="8"/>
            <color indexed="81"/>
            <rFont val="Tahoma"/>
            <family val="2"/>
            <charset val="238"/>
          </rPr>
          <t xml:space="preserve">
328 acc</t>
        </r>
      </text>
    </comment>
    <comment ref="M28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10"/>
            <color indexed="81"/>
            <rFont val="Tahoma"/>
            <family val="2"/>
          </rPr>
          <t>25,93 furnizare CNE PROD + 43,83 distributie DETACAN</t>
        </r>
      </text>
    </comment>
    <comment ref="G29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S.C. Uzina Termoelectrica </t>
        </r>
        <r>
          <rPr>
            <sz val="9"/>
            <color indexed="81"/>
            <rFont val="Tahoma"/>
            <family val="2"/>
          </rPr>
          <t>Midia S.A. Navodari, produce şi livreaza energie termică, sub forma de apă fierbinte operatorului S.C. TSP ECOTERM S.A Navodari</t>
        </r>
      </text>
    </comment>
    <comment ref="M29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Pentru activitatea de producere pe baza de pacura si gaze naturale a energiei termice sub forma de apa fierbinte, vanduta operatorului S.C. TSP ECOTERM S.A Navodari</t>
        </r>
      </text>
    </comment>
    <comment ref="M30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19,84 transport+133,59 distrib si furnizare+ 100 pret prod Midia</t>
        </r>
      </text>
    </comment>
    <comment ref="D77" authorId="2">
      <text>
        <r>
          <rPr>
            <b/>
            <sz val="8"/>
            <color indexed="81"/>
            <rFont val="Tahoma"/>
            <family val="2"/>
            <charset val="238"/>
          </rPr>
          <t>Administrator:</t>
        </r>
        <r>
          <rPr>
            <sz val="8"/>
            <color indexed="81"/>
            <rFont val="Tahoma"/>
            <family val="2"/>
            <charset val="238"/>
          </rPr>
          <t xml:space="preserve">
procedura generala de insolventa cf incheiere nr. 567/F/2007</t>
        </r>
      </text>
    </comment>
    <comment ref="I82" authorId="3">
      <text>
        <r>
          <rPr>
            <b/>
            <sz val="8"/>
            <color indexed="81"/>
            <rFont val="Tahoma"/>
            <family val="2"/>
            <charset val="238"/>
          </rPr>
          <t>debitmetre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83" authorId="3">
      <text>
        <r>
          <rPr>
            <sz val="10"/>
            <color indexed="81"/>
            <rFont val="Tahoma"/>
            <family val="2"/>
          </rPr>
          <t>1777,5 fara TVA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<sst xmlns="http://schemas.openxmlformats.org/spreadsheetml/2006/main" count="287" uniqueCount="241">
  <si>
    <t>Nr. crt.</t>
  </si>
  <si>
    <t xml:space="preserve">Denumirea operatorului </t>
  </si>
  <si>
    <t>Valoarea reviziilor şi reparaţiilor realizate până la data raportării</t>
  </si>
  <si>
    <t xml:space="preserve">Total branşamente existente în funcţiune </t>
  </si>
  <si>
    <t>Gradul de contorizare a branşamentelor</t>
  </si>
  <si>
    <t xml:space="preserve">Total apartamente racordate la sistemul centralizat </t>
  </si>
  <si>
    <t xml:space="preserve">Număr de apartamente debranşate în luna de raportare </t>
  </si>
  <si>
    <t>Număr de apartamente rebranşate în luna de raportare</t>
  </si>
  <si>
    <t xml:space="preserve">Preţ de furnizare aprobat pe tip de combustibili pentru populaţie, inclusiv T.V.A. </t>
  </si>
  <si>
    <t>mii lei</t>
  </si>
  <si>
    <t>număr</t>
  </si>
  <si>
    <t>%</t>
  </si>
  <si>
    <t>Lei/Gcal</t>
  </si>
  <si>
    <t>Regionala CFR Iaşi</t>
  </si>
  <si>
    <t>RAGCL Paşcani</t>
  </si>
  <si>
    <t>S.P.P. Taşca</t>
  </si>
  <si>
    <t>D.A.D.P. Vatra Dornei</t>
  </si>
  <si>
    <t>D.G.C.L. LEHLIU GARA</t>
  </si>
  <si>
    <t xml:space="preserve">Pret de facturare la populatie  </t>
  </si>
  <si>
    <t>Dolj</t>
  </si>
  <si>
    <t>Gorj</t>
  </si>
  <si>
    <t>Mehedinţi</t>
  </si>
  <si>
    <t>Olt</t>
  </si>
  <si>
    <t>Vâlcea</t>
  </si>
  <si>
    <t>RA TERMOFICARE CLUJ</t>
  </si>
  <si>
    <t>Apă caldă de consum</t>
  </si>
  <si>
    <t>Gradul de realizare a reparatiilor planificate</t>
  </si>
  <si>
    <t>TOTAL LA NIVEL TARA</t>
  </si>
  <si>
    <t>RADET Bucuresti</t>
  </si>
  <si>
    <t>Bucuresti</t>
  </si>
  <si>
    <t>S.P. COPŞA MICĂ</t>
  </si>
  <si>
    <t>Brasov</t>
  </si>
  <si>
    <t>Covasna</t>
  </si>
  <si>
    <t>Harghita</t>
  </si>
  <si>
    <t>Mures</t>
  </si>
  <si>
    <t>Sibiu</t>
  </si>
  <si>
    <t>NOTA:</t>
  </si>
  <si>
    <t>AT  AGENT DE TERMOFICARE</t>
  </si>
  <si>
    <t>GN GAZE NATURALE</t>
  </si>
  <si>
    <t>CLU  COMBUSTIBIL LICHID USOR</t>
  </si>
  <si>
    <t>GEO  APA GEOTERMALA</t>
  </si>
  <si>
    <t xml:space="preserve">                                                                                         Bucuresti</t>
  </si>
  <si>
    <t>DATE PRIVIND SITUATIA SERVICIILOR PUBLICE DE ALIMENTARE CU ENERGIE TERMICA LA DATA DE</t>
  </si>
  <si>
    <t>R.A.M. Buzău</t>
  </si>
  <si>
    <t xml:space="preserve">RADET Constanţa  </t>
  </si>
  <si>
    <t>CLUJ</t>
  </si>
  <si>
    <t>BIHOR</t>
  </si>
  <si>
    <t>Bacau</t>
  </si>
  <si>
    <t>Botosani</t>
  </si>
  <si>
    <t>Iasi</t>
  </si>
  <si>
    <t>Neamt</t>
  </si>
  <si>
    <t>Suceava</t>
  </si>
  <si>
    <t>Vaslui</t>
  </si>
  <si>
    <t>R. A. A. N. Dr.Tr. Severin</t>
  </si>
  <si>
    <t>Buzău</t>
  </si>
  <si>
    <t>Constanța</t>
  </si>
  <si>
    <t>Galați</t>
  </si>
  <si>
    <t>Tulcea</t>
  </si>
  <si>
    <t>Vrancea</t>
  </si>
  <si>
    <t>Argeș</t>
  </si>
  <si>
    <t>Călărași</t>
  </si>
  <si>
    <t>Giurgiu</t>
  </si>
  <si>
    <t>Prahova</t>
  </si>
  <si>
    <t>Teleorman</t>
  </si>
  <si>
    <t>Arad</t>
  </si>
  <si>
    <t>Hunedoara</t>
  </si>
  <si>
    <t>Oraşul Vlăhiţa-Punct de lucru</t>
  </si>
  <si>
    <t xml:space="preserve">                                                                                                          Regiunea de dezvoltare SUD -VEST (4)</t>
  </si>
  <si>
    <t xml:space="preserve">                                                                                         Regiunea de dezvoltare VEST  (5)</t>
  </si>
  <si>
    <t xml:space="preserve">                                                                                         Regiunea NORD - VEST (6)</t>
  </si>
  <si>
    <t xml:space="preserve">                                                                                         Regiunea de dezvoltare CENTRU (7)</t>
  </si>
  <si>
    <t>Încălzire</t>
  </si>
  <si>
    <t>Județ</t>
  </si>
  <si>
    <t>CUP Bârlad</t>
  </si>
  <si>
    <t xml:space="preserve">   </t>
  </si>
  <si>
    <t>D.G.C.L. Drăgăneşti Olt</t>
  </si>
  <si>
    <t>354,62 GN</t>
  </si>
  <si>
    <t>Timiș</t>
  </si>
  <si>
    <t>E-STAR Centrul de Dezvoltare Regională SRL Gheorgheni</t>
  </si>
  <si>
    <t>TOTAL Agenţie N-E</t>
  </si>
  <si>
    <t>TOTAL Agenţie S-E</t>
  </si>
  <si>
    <t>TOTAL Ageție S</t>
  </si>
  <si>
    <t>TOTAL Ageție S-V</t>
  </si>
  <si>
    <t>TOTAL Ageție V</t>
  </si>
  <si>
    <t>TOTAL Ageție N-V</t>
  </si>
  <si>
    <t>TOTAL Ageție Centru</t>
  </si>
  <si>
    <t>221; 186</t>
  </si>
  <si>
    <t>Serviciul Public de Termie TURNU MAGURELE</t>
  </si>
  <si>
    <t>338,33  GN</t>
  </si>
  <si>
    <t>275,40 GN</t>
  </si>
  <si>
    <t>CT CENTRALA TERMICA</t>
  </si>
  <si>
    <t>PT PUNCT TERMIC</t>
  </si>
  <si>
    <t>CTcv CENTRALA TERMICA CVARTAL</t>
  </si>
  <si>
    <t>REnSec RESURSE ENERGETICE SECUNDARE</t>
  </si>
  <si>
    <r>
      <t xml:space="preserve">265
</t>
    </r>
    <r>
      <rPr>
        <sz val="8"/>
        <rFont val="Arial Narrow"/>
        <family val="2"/>
        <charset val="238"/>
      </rPr>
      <t>GN CLU</t>
    </r>
  </si>
  <si>
    <r>
      <t xml:space="preserve">154,84 
</t>
    </r>
    <r>
      <rPr>
        <sz val="8"/>
        <rFont val="Arial Narrow"/>
        <family val="2"/>
        <charset val="238"/>
      </rPr>
      <t>GN  CĂRBUNE BIOMASĂ</t>
    </r>
  </si>
  <si>
    <r>
      <rPr>
        <sz val="8"/>
        <rFont val="Arial"/>
        <family val="2"/>
        <charset val="238"/>
      </rPr>
      <t>RUMEGUȘ</t>
    </r>
    <r>
      <rPr>
        <sz val="14"/>
        <rFont val="Arial"/>
        <family val="2"/>
      </rPr>
      <t xml:space="preserve"> </t>
    </r>
    <r>
      <rPr>
        <sz val="8"/>
        <rFont val="Arial"/>
        <family val="2"/>
        <charset val="238"/>
      </rPr>
      <t>(biomasa)</t>
    </r>
  </si>
  <si>
    <r>
      <t xml:space="preserve">265  
</t>
    </r>
    <r>
      <rPr>
        <sz val="8"/>
        <rFont val="Arial Narrow"/>
        <family val="2"/>
        <charset val="238"/>
      </rPr>
      <t>GN CĂRBUNE CU SUPORT DE PĂCURĂ</t>
    </r>
  </si>
  <si>
    <r>
      <t xml:space="preserve">234 </t>
    </r>
    <r>
      <rPr>
        <sz val="8"/>
        <rFont val="Arial"/>
        <family val="2"/>
        <charset val="238"/>
      </rPr>
      <t>GN</t>
    </r>
  </si>
  <si>
    <r>
      <t xml:space="preserve">304,5 </t>
    </r>
    <r>
      <rPr>
        <sz val="8"/>
        <color indexed="8"/>
        <rFont val="Arial"/>
        <family val="2"/>
        <charset val="238"/>
      </rPr>
      <t>GN CLU</t>
    </r>
  </si>
  <si>
    <r>
      <t xml:space="preserve">212,77 </t>
    </r>
    <r>
      <rPr>
        <sz val="8"/>
        <rFont val="Arial"/>
        <family val="2"/>
        <charset val="238"/>
      </rPr>
      <t xml:space="preserve"> GN</t>
    </r>
  </si>
  <si>
    <r>
      <t xml:space="preserve">231,84 </t>
    </r>
    <r>
      <rPr>
        <sz val="8"/>
        <rFont val="Arial"/>
        <family val="2"/>
        <charset val="238"/>
      </rPr>
      <t>GN PĂCURĂ</t>
    </r>
  </si>
  <si>
    <r>
      <t xml:space="preserve">160 </t>
    </r>
    <r>
      <rPr>
        <sz val="8"/>
        <rFont val="Arial"/>
        <family val="2"/>
        <charset val="238"/>
      </rPr>
      <t>CĂRBUNE</t>
    </r>
  </si>
  <si>
    <r>
      <t xml:space="preserve">165,32 </t>
    </r>
    <r>
      <rPr>
        <sz val="8"/>
        <rFont val="Arial"/>
        <family val="2"/>
        <charset val="238"/>
      </rPr>
      <t>GN</t>
    </r>
  </si>
  <si>
    <r>
      <t xml:space="preserve">236,7 </t>
    </r>
    <r>
      <rPr>
        <sz val="8"/>
        <rFont val="Arial"/>
        <family val="2"/>
        <charset val="238"/>
      </rPr>
      <t>GN</t>
    </r>
  </si>
  <si>
    <r>
      <t xml:space="preserve">285 </t>
    </r>
    <r>
      <rPr>
        <sz val="8"/>
        <rFont val="Arial"/>
        <family val="2"/>
        <charset val="238"/>
      </rPr>
      <t>CLU BIOMASĂ</t>
    </r>
  </si>
  <si>
    <r>
      <t xml:space="preserve">134,46 </t>
    </r>
    <r>
      <rPr>
        <sz val="8"/>
        <rFont val="Arial"/>
        <family val="2"/>
        <charset val="238"/>
      </rPr>
      <t xml:space="preserve"> GEOTERMALĂ</t>
    </r>
  </si>
  <si>
    <r>
      <t xml:space="preserve">220,5 </t>
    </r>
    <r>
      <rPr>
        <sz val="8"/>
        <rFont val="Arial"/>
        <family val="2"/>
        <charset val="238"/>
      </rPr>
      <t>AT</t>
    </r>
    <r>
      <rPr>
        <sz val="14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GN</t>
    </r>
  </si>
  <si>
    <r>
      <t xml:space="preserve">290 </t>
    </r>
    <r>
      <rPr>
        <b/>
        <sz val="8"/>
        <rFont val="Arial Narrow"/>
        <family val="2"/>
        <charset val="238"/>
      </rPr>
      <t>AT GN</t>
    </r>
    <r>
      <rPr>
        <b/>
        <sz val="16"/>
        <rFont val="Arial Narrow"/>
        <family val="2"/>
        <charset val="238"/>
      </rPr>
      <t xml:space="preserve"> </t>
    </r>
  </si>
  <si>
    <r>
      <t xml:space="preserve">275,25 </t>
    </r>
    <r>
      <rPr>
        <b/>
        <sz val="8"/>
        <rFont val="Arial Narrow"/>
        <family val="2"/>
        <charset val="238"/>
      </rPr>
      <t>GEOTERMALĂ</t>
    </r>
  </si>
  <si>
    <r>
      <t xml:space="preserve">175,4 </t>
    </r>
    <r>
      <rPr>
        <sz val="8"/>
        <rFont val="Arial Narrow"/>
        <family val="2"/>
        <charset val="238"/>
      </rPr>
      <t>GEOTERMALĂ</t>
    </r>
  </si>
  <si>
    <r>
      <t>295</t>
    </r>
    <r>
      <rPr>
        <sz val="16"/>
        <rFont val="Arial Narrow"/>
        <family val="2"/>
        <charset val="238"/>
      </rPr>
      <t xml:space="preserve"> </t>
    </r>
    <r>
      <rPr>
        <sz val="8"/>
        <rFont val="Arial Narrow"/>
        <family val="2"/>
        <charset val="238"/>
      </rPr>
      <t>PĂCURĂ</t>
    </r>
  </si>
  <si>
    <r>
      <t xml:space="preserve">252,73 </t>
    </r>
    <r>
      <rPr>
        <sz val="8"/>
        <rFont val="Arial Narrow"/>
        <family val="2"/>
        <charset val="238"/>
      </rPr>
      <t>GN</t>
    </r>
  </si>
  <si>
    <r>
      <t xml:space="preserve">135,46 </t>
    </r>
    <r>
      <rPr>
        <sz val="8"/>
        <rFont val="Arial Narrow"/>
        <family val="2"/>
        <charset val="238"/>
      </rPr>
      <t>AT RUMEGUȘ</t>
    </r>
  </si>
  <si>
    <r>
      <t xml:space="preserve">240 </t>
    </r>
    <r>
      <rPr>
        <sz val="8"/>
        <rFont val="Arial Narrow"/>
        <family val="2"/>
        <charset val="238"/>
      </rPr>
      <t xml:space="preserve">GN BIOMASĂ </t>
    </r>
  </si>
  <si>
    <r>
      <t xml:space="preserve">265,34 </t>
    </r>
    <r>
      <rPr>
        <sz val="8"/>
        <rFont val="Arial Narrow"/>
        <family val="2"/>
        <charset val="238"/>
      </rPr>
      <t>GN</t>
    </r>
  </si>
  <si>
    <r>
      <t xml:space="preserve">169,88 </t>
    </r>
    <r>
      <rPr>
        <b/>
        <sz val="8"/>
        <rFont val="Tahoma"/>
        <family val="2"/>
        <charset val="238"/>
      </rPr>
      <t>AT GN</t>
    </r>
  </si>
  <si>
    <t>399,23 GN</t>
  </si>
  <si>
    <r>
      <t xml:space="preserve">130 </t>
    </r>
    <r>
      <rPr>
        <sz val="8"/>
        <rFont val="Arial Narrow"/>
        <family val="2"/>
        <charset val="238"/>
      </rPr>
      <t>GN</t>
    </r>
  </si>
  <si>
    <r>
      <t xml:space="preserve">272,8
</t>
    </r>
    <r>
      <rPr>
        <sz val="8"/>
        <rFont val="Arial Narrow"/>
        <family val="2"/>
        <charset val="238"/>
      </rPr>
      <t xml:space="preserve">CLU RUMEGUȘ </t>
    </r>
  </si>
  <si>
    <r>
      <t xml:space="preserve">185,48
</t>
    </r>
    <r>
      <rPr>
        <sz val="7"/>
        <rFont val="Arial"/>
        <family val="2"/>
        <charset val="238"/>
      </rPr>
      <t>BIOM</t>
    </r>
    <r>
      <rPr>
        <sz val="14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GN PĂCURĂ CĂRBUNE</t>
    </r>
  </si>
  <si>
    <r>
      <t xml:space="preserve">180
</t>
    </r>
    <r>
      <rPr>
        <sz val="8"/>
        <rFont val="Arial Narrow"/>
        <family val="2"/>
        <charset val="238"/>
      </rPr>
      <t xml:space="preserve">GN </t>
    </r>
  </si>
  <si>
    <r>
      <t xml:space="preserve">252,17
</t>
    </r>
    <r>
      <rPr>
        <sz val="8"/>
        <rFont val="Arial Narrow"/>
        <family val="2"/>
        <charset val="238"/>
      </rPr>
      <t>GN AT</t>
    </r>
  </si>
  <si>
    <t xml:space="preserve">La momentul raportarii programele de revizii si reparatii nu au fost inca aprobate la toti operatorii </t>
  </si>
  <si>
    <r>
      <t xml:space="preserve">265 </t>
    </r>
    <r>
      <rPr>
        <sz val="8"/>
        <rFont val="Arial Narrow"/>
        <family val="2"/>
        <charset val="238"/>
      </rPr>
      <t>GN</t>
    </r>
  </si>
  <si>
    <t>207,27 RUMEGUȘ</t>
  </si>
  <si>
    <r>
      <t xml:space="preserve">262,88 </t>
    </r>
    <r>
      <rPr>
        <sz val="9"/>
        <rFont val="Arial"/>
        <family val="2"/>
        <charset val="238"/>
      </rPr>
      <t>GN</t>
    </r>
  </si>
  <si>
    <r>
      <t xml:space="preserve">356,88 </t>
    </r>
    <r>
      <rPr>
        <sz val="9"/>
        <color indexed="8"/>
        <rFont val="Tahoma"/>
        <family val="2"/>
        <charset val="238"/>
      </rPr>
      <t>GN CT cvart</t>
    </r>
  </si>
  <si>
    <r>
      <t xml:space="preserve">172,72 </t>
    </r>
    <r>
      <rPr>
        <sz val="8"/>
        <rFont val="Arial Narrow"/>
        <family val="2"/>
        <charset val="238"/>
      </rPr>
      <t>AT</t>
    </r>
  </si>
  <si>
    <r>
      <t xml:space="preserve">305,28
</t>
    </r>
    <r>
      <rPr>
        <sz val="8"/>
        <rFont val="Arial Narrow"/>
        <family val="2"/>
        <charset val="238"/>
      </rPr>
      <t>GN BIOMASĂ RUMEGUȘ</t>
    </r>
  </si>
  <si>
    <t>377,88 AT
377,88 GN</t>
  </si>
  <si>
    <r>
      <t xml:space="preserve">200,48
</t>
    </r>
    <r>
      <rPr>
        <sz val="8"/>
        <rFont val="Arial"/>
        <family val="2"/>
        <charset val="238"/>
      </rPr>
      <t xml:space="preserve"> GN</t>
    </r>
  </si>
  <si>
    <t>CL LOVRIN- S.P.G.C.</t>
  </si>
  <si>
    <t>SP  C.T.-A.F.L. CALARASI</t>
  </si>
  <si>
    <t>Ilfov</t>
  </si>
  <si>
    <r>
      <t xml:space="preserve">308,41 </t>
    </r>
    <r>
      <rPr>
        <sz val="8"/>
        <rFont val="Arial Narrow"/>
        <family val="2"/>
        <charset val="238"/>
      </rPr>
      <t>GN</t>
    </r>
  </si>
  <si>
    <r>
      <rPr>
        <b/>
        <sz val="16"/>
        <color theme="4" tint="-0.249977111117893"/>
        <rFont val="Arial Narrow"/>
        <family val="2"/>
        <charset val="238"/>
      </rPr>
      <t>379,11</t>
    </r>
    <r>
      <rPr>
        <b/>
        <sz val="16"/>
        <rFont val="Arial Narrow"/>
        <family val="2"/>
        <charset val="238"/>
      </rPr>
      <t xml:space="preserve"> </t>
    </r>
    <r>
      <rPr>
        <b/>
        <sz val="8"/>
        <rFont val="Arial Narrow"/>
        <family val="2"/>
        <charset val="238"/>
      </rPr>
      <t>GN</t>
    </r>
  </si>
  <si>
    <t>Regiunea de dezvoltare SUD-EST (2)</t>
  </si>
  <si>
    <t xml:space="preserve">  Regiunea de dezvoltare NORD - EST (1)</t>
  </si>
  <si>
    <t>Regiunea de dezvoltare SUD  (3)</t>
  </si>
  <si>
    <t>318,43 GN</t>
  </si>
  <si>
    <t xml:space="preserve">PĂCURĂ Gaz comb de rafinare </t>
  </si>
  <si>
    <r>
      <t xml:space="preserve">186 </t>
    </r>
    <r>
      <rPr>
        <sz val="9"/>
        <rFont val="Arial"/>
        <family val="2"/>
        <charset val="238"/>
      </rPr>
      <t>AT</t>
    </r>
  </si>
  <si>
    <t>Primăria Năvodari</t>
  </si>
  <si>
    <r>
      <t>304,54</t>
    </r>
    <r>
      <rPr>
        <sz val="8"/>
        <rFont val="Arial Narrow"/>
        <family val="2"/>
        <charset val="238"/>
      </rPr>
      <t xml:space="preserve"> GN PELEȚI</t>
    </r>
  </si>
  <si>
    <t>ACC APA CALDA DE CONSUM</t>
  </si>
  <si>
    <t>271,97 PT - terți
347,78 PT - proprii
391,10 - CT cartier</t>
  </si>
  <si>
    <r>
      <t xml:space="preserve">170
</t>
    </r>
    <r>
      <rPr>
        <sz val="8"/>
        <rFont val="Arial Narrow"/>
        <family val="2"/>
        <charset val="238"/>
      </rPr>
      <t>GN PĂCURĂ</t>
    </r>
  </si>
  <si>
    <t>276,89 GN</t>
  </si>
  <si>
    <r>
      <t xml:space="preserve">185,24 </t>
    </r>
    <r>
      <rPr>
        <sz val="12"/>
        <rFont val="Arial"/>
        <family val="2"/>
        <charset val="238"/>
      </rPr>
      <t>GN + prod in 
cogen+ cump apa fierbinte</t>
    </r>
  </si>
  <si>
    <r>
      <t xml:space="preserve">200 </t>
    </r>
    <r>
      <rPr>
        <sz val="8"/>
        <rFont val="Arial"/>
        <family val="2"/>
        <charset val="238"/>
      </rPr>
      <t>GN</t>
    </r>
  </si>
  <si>
    <t>91,11 AT</t>
  </si>
  <si>
    <t>431,77-CT Zona; 361,45CT cv</t>
  </si>
  <si>
    <r>
      <t xml:space="preserve"> 90,79-GEO-</t>
    </r>
    <r>
      <rPr>
        <sz val="14"/>
        <color indexed="10"/>
        <rFont val="Arial Narrow"/>
        <family val="2"/>
        <charset val="238"/>
      </rPr>
      <t>Beiuş</t>
    </r>
    <r>
      <rPr>
        <sz val="14"/>
        <rFont val="Arial Narrow"/>
        <family val="2"/>
        <charset val="238"/>
      </rPr>
      <t xml:space="preserve">      </t>
    </r>
  </si>
  <si>
    <t>353,46 - GN</t>
  </si>
  <si>
    <t>159,98 -apa geot
509,83 motorina</t>
  </si>
  <si>
    <r>
      <t xml:space="preserve">200 </t>
    </r>
    <r>
      <rPr>
        <sz val="9"/>
        <rFont val="Arial"/>
        <family val="2"/>
        <charset val="238"/>
      </rPr>
      <t>CLU</t>
    </r>
  </si>
  <si>
    <r>
      <t xml:space="preserve">172,23 </t>
    </r>
    <r>
      <rPr>
        <sz val="9"/>
        <rFont val="Arial"/>
        <family val="2"/>
        <charset val="238"/>
      </rPr>
      <t>GN</t>
    </r>
  </si>
  <si>
    <t>330,52; 501,74</t>
  </si>
  <si>
    <t>262,27 PT     
335,15 CT</t>
  </si>
  <si>
    <t>250,44 GN
164,88 prod; 85,56 distr</t>
  </si>
  <si>
    <t xml:space="preserve">235,93 - ag ec; 234,65  -populatie </t>
  </si>
  <si>
    <r>
      <t>185,45</t>
    </r>
    <r>
      <rPr>
        <sz val="16"/>
        <rFont val="Arial Narrow"/>
        <family val="2"/>
        <charset val="238"/>
      </rPr>
      <t xml:space="preserve"> </t>
    </r>
    <r>
      <rPr>
        <sz val="8"/>
        <rFont val="Arial Narrow"/>
        <family val="2"/>
        <charset val="238"/>
      </rPr>
      <t>GN CĂRBUNE</t>
    </r>
  </si>
  <si>
    <r>
      <t xml:space="preserve">234,65 </t>
    </r>
    <r>
      <rPr>
        <sz val="8"/>
        <rFont val="Arial Narrow"/>
        <family val="2"/>
        <charset val="238"/>
      </rPr>
      <t>AT</t>
    </r>
  </si>
  <si>
    <r>
      <t xml:space="preserve">192,68 </t>
    </r>
    <r>
      <rPr>
        <sz val="8"/>
        <rFont val="Arial Narrow"/>
        <family val="2"/>
        <charset val="238"/>
      </rPr>
      <t>AT</t>
    </r>
  </si>
  <si>
    <t xml:space="preserve">515,68  CT; 473,16;
 468,97 </t>
  </si>
  <si>
    <r>
      <rPr>
        <sz val="16"/>
        <rFont val="Arial Narrow"/>
        <family val="2"/>
        <charset val="238"/>
      </rPr>
      <t>210</t>
    </r>
    <r>
      <rPr>
        <sz val="8"/>
        <rFont val="Arial Narrow"/>
        <family val="2"/>
        <charset val="238"/>
      </rPr>
      <t xml:space="preserve"> AT GN</t>
    </r>
  </si>
  <si>
    <t>Valoarea reviziilor şi reparaţiilor planificate pentru anul 2015</t>
  </si>
  <si>
    <t>234,76 - BIO</t>
  </si>
  <si>
    <t>VEOLIA ENERGIE Iaşi</t>
  </si>
  <si>
    <t>preț transport și cogenerare 256,18 lei/Gcal; preț cogenerare transport distribuție furnizare  - 345,95 lei/Gcal; preț în centrale de cvartal 414,02 lei/Gcal.</t>
  </si>
  <si>
    <t>249,31 ( 57,45 - distr; 191,86 ag term.)</t>
  </si>
  <si>
    <r>
      <rPr>
        <sz val="12"/>
        <rFont val="Arial"/>
        <family val="2"/>
        <charset val="238"/>
      </rPr>
      <t xml:space="preserve">281,05 </t>
    </r>
    <r>
      <rPr>
        <sz val="9"/>
        <rFont val="Arial"/>
        <family val="2"/>
        <charset val="238"/>
      </rPr>
      <t>prod-trans si distr pop</t>
    </r>
    <r>
      <rPr>
        <sz val="12"/>
        <rFont val="Arial"/>
        <family val="2"/>
        <charset val="238"/>
      </rPr>
      <t>; 319,03</t>
    </r>
    <r>
      <rPr>
        <sz val="9"/>
        <rFont val="Arial"/>
        <family val="2"/>
        <charset val="238"/>
      </rPr>
      <t xml:space="preserve"> pt non casnici</t>
    </r>
  </si>
  <si>
    <t>Nu mai realizeaza serviciul, conform adresei nr. 1579/30.03.2015 începând cu data de 30.04.2015
Serviciul a fost preluat de către SC ENERGOTERM SA Tulcea (pt 3566 apartamente).</t>
  </si>
  <si>
    <r>
      <t xml:space="preserve">252 GN </t>
    </r>
    <r>
      <rPr>
        <sz val="9"/>
        <rFont val="Arial"/>
        <family val="2"/>
        <charset val="238"/>
      </rPr>
      <t>(PĂCURĂ)</t>
    </r>
  </si>
  <si>
    <t>Nu mai realizeaza serviciul, începând cu 01.06.2015 conform HCL Turnu Măgurele nr. 60/28.04.2015
și adresă operator nr. 291/14.05.2015</t>
  </si>
  <si>
    <t>PAULOWNIA GREENE INTERNATIONAL SRL Cluj-Napoca - orașul HUEDIN</t>
  </si>
  <si>
    <r>
      <t xml:space="preserve">220 </t>
    </r>
    <r>
      <rPr>
        <sz val="8"/>
        <rFont val="Arial"/>
        <family val="2"/>
        <charset val="238"/>
      </rPr>
      <t>GN</t>
    </r>
  </si>
  <si>
    <t>383,2 AT GN</t>
  </si>
  <si>
    <r>
      <t xml:space="preserve">263,18 </t>
    </r>
    <r>
      <rPr>
        <sz val="8"/>
        <rFont val="Arial Narrow"/>
        <family val="2"/>
        <charset val="238"/>
      </rPr>
      <t>GN</t>
    </r>
  </si>
  <si>
    <t>421,34; 360,33</t>
  </si>
  <si>
    <r>
      <t xml:space="preserve">240 AT </t>
    </r>
    <r>
      <rPr>
        <sz val="9"/>
        <rFont val="Arial"/>
        <family val="2"/>
        <charset val="238"/>
      </rPr>
      <t>GN</t>
    </r>
  </si>
  <si>
    <t xml:space="preserve">261,83 AT          </t>
  </si>
  <si>
    <t>Potrivit HCL nr. 59/2015 operatorul are activitatea suspendata temporar pe un termen de 3 ani</t>
  </si>
  <si>
    <t>THERMOENERGY GROUP Bacău</t>
  </si>
  <si>
    <t>Modern Calor Botoşani</t>
  </si>
  <si>
    <t>SERVICII COMUNALE  Rădăuţi</t>
  </si>
  <si>
    <t>TERMPROD SRL Vaslui</t>
  </si>
  <si>
    <t>322,26;  
275.89 cogenerare</t>
  </si>
  <si>
    <t xml:space="preserve">WWE Nehoiu SRL </t>
  </si>
  <si>
    <t>UTILITĂȚI PUBLICE
 CERNAVODĂ SRL</t>
  </si>
  <si>
    <t>Uzina Termoelectrica 
Midia  SA Năvodari</t>
  </si>
  <si>
    <t>APOLLO ECOTERM SA Medgidia</t>
  </si>
  <si>
    <t>GOLDTERM Mangalia SA</t>
  </si>
  <si>
    <t xml:space="preserve">CALORGAL SA Galaţi </t>
  </si>
  <si>
    <t xml:space="preserve">VEOLIA Romania SA Bucuresti sucursala Tulcea  </t>
  </si>
  <si>
    <t>ENERGOTERM SA Tulcea</t>
  </si>
  <si>
    <t>DUSPI SERV PANCIU SRL</t>
  </si>
  <si>
    <t xml:space="preserve">ENET SA Focşani </t>
  </si>
  <si>
    <t>TERMO CALOR CONFORT SA Pitesti  pentru localitatea Pitesti</t>
  </si>
  <si>
    <t xml:space="preserve">TERMO CALOR CONFORT SA Pitesti  pentu localitatea Maracineni </t>
  </si>
  <si>
    <t>TERMOSERV EDIL BASCOV SRL Bascov</t>
  </si>
  <si>
    <t>TERMOURBAN SRL  OLTENITA</t>
  </si>
  <si>
    <t>GLOBAL ENERGY PRODUCTION SA Giurgiu</t>
  </si>
  <si>
    <r>
      <t>VEOLIA ENERGIE PRAHOVA (</t>
    </r>
    <r>
      <rPr>
        <sz val="12"/>
        <color indexed="8"/>
        <rFont val="Tahoma"/>
        <family val="2"/>
        <charset val="238"/>
      </rPr>
      <t>fostă SC DALKIA TERMO PRAHOVA</t>
    </r>
    <r>
      <rPr>
        <sz val="14"/>
        <color indexed="8"/>
        <rFont val="Tahoma"/>
        <family val="2"/>
      </rPr>
      <t>)</t>
    </r>
  </si>
  <si>
    <r>
      <rPr>
        <sz val="14"/>
        <color indexed="8"/>
        <rFont val="Tahoma"/>
        <family val="2"/>
        <charset val="238"/>
      </rPr>
      <t xml:space="preserve">Termic Calor Serv SRL </t>
    </r>
    <r>
      <rPr>
        <sz val="12"/>
        <color indexed="8"/>
        <rFont val="Tahoma"/>
        <family val="2"/>
      </rPr>
      <t xml:space="preserve">ALEXANDRIA </t>
    </r>
    <r>
      <rPr>
        <sz val="8"/>
        <color indexed="8"/>
        <rFont val="Tahoma"/>
        <family val="2"/>
        <charset val="238"/>
      </rPr>
      <t>nu livreaza ACC</t>
    </r>
  </si>
  <si>
    <t>VEOLIA ENERGIE PRAHOVA (fostă SC Dalkia Termo Prahova SA) pentru OTOPENI
pentru Otopeni</t>
  </si>
  <si>
    <t>TERMO Craiova SRL</t>
  </si>
  <si>
    <t xml:space="preserve"> U.A.T.A.A. SA Motru</t>
  </si>
  <si>
    <t>SACOMET SA Horezu</t>
  </si>
  <si>
    <t xml:space="preserve">CET Govora SA 
Rm. Vâlcea
Călimăneşti 
Olăneşti </t>
  </si>
  <si>
    <t xml:space="preserve">CET Hidrocarburi  ARAD SA </t>
  </si>
  <si>
    <t>APOTERM SA NĂDLAC</t>
  </si>
  <si>
    <t>COMPANIA DE TERMOFICARE LOCALA "COLTERM" SA TIMISOARA</t>
  </si>
  <si>
    <t>COMPLEXUL ENERGETIC HUNEDOARA SA</t>
  </si>
  <si>
    <t xml:space="preserve">TERMOFICARE SA PETROŞANI </t>
  </si>
  <si>
    <t xml:space="preserve">UNIVERSAL EDIL SA LUPENI </t>
  </si>
  <si>
    <t xml:space="preserve">TERMOFICARE VULCAN SA </t>
  </si>
  <si>
    <t xml:space="preserve">TERMICA BRAD SA </t>
  </si>
  <si>
    <r>
      <t xml:space="preserve">90,79 </t>
    </r>
    <r>
      <rPr>
        <sz val="8"/>
        <rFont val="Arial"/>
        <family val="2"/>
        <charset val="238"/>
      </rPr>
      <t>GEOTERMALĂ</t>
    </r>
  </si>
  <si>
    <r>
      <t xml:space="preserve">TERMOFICARE ORADEA SA 
</t>
    </r>
    <r>
      <rPr>
        <sz val="11"/>
        <rFont val="Tahoma"/>
        <family val="2"/>
        <charset val="238"/>
      </rPr>
      <t>comuna  Sanmartin</t>
    </r>
  </si>
  <si>
    <r>
      <t xml:space="preserve">TERMOFICARE ORADEA SA 
</t>
    </r>
    <r>
      <rPr>
        <sz val="11"/>
        <rFont val="Tahoma"/>
        <family val="2"/>
        <charset val="238"/>
      </rPr>
      <t>municipiul ORADEA</t>
    </r>
  </si>
  <si>
    <t>TRANSGEX SA ORADEA - pt  Beiuș</t>
  </si>
  <si>
    <t>ECOTERM  SA Făgăraş</t>
  </si>
  <si>
    <t xml:space="preserve">TETKRON SRL Brasov </t>
  </si>
  <si>
    <t>GOSCOM SA Miercurea Ciuc</t>
  </si>
  <si>
    <t>ACATEL SA  Cristuru - Secuiesc</t>
  </si>
  <si>
    <t>URBANA SA Od. Secuiesc</t>
  </si>
  <si>
    <t>A.T.T.   SA  Sighişoara</t>
  </si>
  <si>
    <t>URBAN-LOCATO SRL Sfântu Gheorghe</t>
  </si>
  <si>
    <t>TERMO-INTORSURA  Întorsura Buzăului</t>
  </si>
  <si>
    <t>349,9 GN; 731,81 CLU</t>
  </si>
  <si>
    <r>
      <t xml:space="preserve">232,99 </t>
    </r>
    <r>
      <rPr>
        <sz val="8"/>
        <color indexed="8"/>
        <rFont val="Arial"/>
        <family val="2"/>
        <charset val="238"/>
      </rPr>
      <t>GN</t>
    </r>
  </si>
  <si>
    <t>TERMONET</t>
  </si>
  <si>
    <t>Nu mai presteaza serviciul de alimentare cu energie termică, începînd cu data de 01.09.2015 HCL nr. 77/30.06.2015</t>
  </si>
  <si>
    <r>
      <t xml:space="preserve">199,61 </t>
    </r>
    <r>
      <rPr>
        <sz val="10"/>
        <color indexed="8"/>
        <rFont val="Arial"/>
        <family val="2"/>
        <charset val="238"/>
      </rPr>
      <t xml:space="preserve">in perioad 16.02-15.04.2015  </t>
    </r>
    <r>
      <rPr>
        <sz val="8"/>
        <color indexed="8"/>
        <rFont val="Arial"/>
        <family val="2"/>
        <charset val="238"/>
      </rPr>
      <t>GN</t>
    </r>
  </si>
  <si>
    <r>
      <t xml:space="preserve">286,11 - </t>
    </r>
    <r>
      <rPr>
        <sz val="9"/>
        <rFont val="Arial"/>
        <family val="2"/>
        <charset val="238"/>
      </rPr>
      <t>carbune în cogenerare</t>
    </r>
    <r>
      <rPr>
        <sz val="14"/>
        <rFont val="Arial"/>
        <family val="2"/>
        <charset val="238"/>
      </rPr>
      <t xml:space="preserve">
273,76 </t>
    </r>
    <r>
      <rPr>
        <sz val="11"/>
        <rFont val="Arial"/>
        <family val="2"/>
        <charset val="238"/>
      </rPr>
      <t>GN</t>
    </r>
  </si>
  <si>
    <t>Aqua Trans SA Balş
faliment</t>
  </si>
  <si>
    <t>444,61;
358,56; 386,17 GN</t>
  </si>
  <si>
    <t>URBANA SA SIBIU</t>
  </si>
  <si>
    <t>Începand cu data de 17/08/2015, RAAN nu mai presteaza serviciul şi  au fost reziliate contractele de furnizare energie termica la nivelul mun.Dr.Tr.Severin.</t>
  </si>
</sst>
</file>

<file path=xl/styles.xml><?xml version="1.0" encoding="utf-8"?>
<styleSheet xmlns="http://schemas.openxmlformats.org/spreadsheetml/2006/main">
  <numFmts count="7">
    <numFmt numFmtId="164" formatCode="#,##0;[Red]#,##0"/>
    <numFmt numFmtId="165" formatCode="0;[Red]0"/>
    <numFmt numFmtId="166" formatCode="#,##0.00;[Red]#,##0.00"/>
    <numFmt numFmtId="167" formatCode="0.00;[Red]0.00"/>
    <numFmt numFmtId="168" formatCode="0.0"/>
    <numFmt numFmtId="169" formatCode="#,##0.0"/>
    <numFmt numFmtId="170" formatCode="0.000"/>
  </numFmts>
  <fonts count="83">
    <font>
      <sz val="10"/>
      <name val="Arial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Arial Narrow"/>
      <family val="2"/>
      <charset val="238"/>
    </font>
    <font>
      <sz val="11"/>
      <color indexed="9"/>
      <name val="Arial Narrow"/>
      <family val="2"/>
      <charset val="238"/>
    </font>
    <font>
      <sz val="9"/>
      <color indexed="81"/>
      <name val="Tahoma"/>
      <family val="2"/>
    </font>
    <font>
      <sz val="10"/>
      <color indexed="81"/>
      <name val="Tahoma"/>
      <family val="2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2"/>
      <name val="Arial Narrow"/>
      <family val="2"/>
      <charset val="238"/>
    </font>
    <font>
      <sz val="12"/>
      <name val="Arial"/>
      <family val="2"/>
      <charset val="238"/>
    </font>
    <font>
      <sz val="12"/>
      <color indexed="9"/>
      <name val="Arial Narrow"/>
      <family val="2"/>
      <charset val="238"/>
    </font>
    <font>
      <b/>
      <sz val="14"/>
      <name val="Arial Narrow"/>
      <family val="2"/>
      <charset val="238"/>
    </font>
    <font>
      <b/>
      <sz val="12"/>
      <name val="Arial"/>
      <family val="2"/>
    </font>
    <font>
      <b/>
      <sz val="12"/>
      <name val="Tahoma"/>
      <family val="2"/>
      <charset val="238"/>
    </font>
    <font>
      <sz val="12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2"/>
      <color indexed="9"/>
      <name val="Tahoma"/>
      <family val="2"/>
      <charset val="238"/>
    </font>
    <font>
      <b/>
      <sz val="18"/>
      <color indexed="18"/>
      <name val="Arial Narrow"/>
      <family val="2"/>
      <charset val="238"/>
    </font>
    <font>
      <sz val="14"/>
      <name val="Arial"/>
      <family val="2"/>
      <charset val="238"/>
    </font>
    <font>
      <sz val="14"/>
      <name val="Arial"/>
      <family val="2"/>
      <charset val="238"/>
    </font>
    <font>
      <sz val="14"/>
      <name val="Arial Narrow"/>
      <family val="2"/>
      <charset val="238"/>
    </font>
    <font>
      <sz val="14"/>
      <name val="Tahoma"/>
      <family val="2"/>
      <charset val="238"/>
    </font>
    <font>
      <sz val="14"/>
      <name val="Arial"/>
      <family val="2"/>
    </font>
    <font>
      <b/>
      <sz val="14"/>
      <name val="Arial"/>
      <family val="2"/>
      <charset val="238"/>
    </font>
    <font>
      <sz val="14"/>
      <name val="Arial Narrow"/>
      <family val="2"/>
    </font>
    <font>
      <sz val="11"/>
      <name val="Arial"/>
      <family val="2"/>
      <charset val="238"/>
    </font>
    <font>
      <b/>
      <sz val="11"/>
      <name val="Arial"/>
      <family val="2"/>
    </font>
    <font>
      <b/>
      <sz val="14"/>
      <name val="Arial"/>
      <family val="2"/>
    </font>
    <font>
      <b/>
      <sz val="11"/>
      <name val="Times New Roman"/>
      <family val="1"/>
    </font>
    <font>
      <sz val="14"/>
      <name val="Tahoma"/>
      <family val="2"/>
    </font>
    <font>
      <sz val="11"/>
      <name val="Tahoma"/>
      <family val="2"/>
    </font>
    <font>
      <sz val="12"/>
      <name val="Tahoma"/>
      <family val="2"/>
    </font>
    <font>
      <sz val="14"/>
      <color indexed="8"/>
      <name val="Tahoma"/>
      <family val="2"/>
    </font>
    <font>
      <sz val="15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sz val="14"/>
      <color indexed="9"/>
      <name val="Tahoma"/>
      <family val="2"/>
    </font>
    <font>
      <sz val="10"/>
      <name val="Arial Unicode MS"/>
      <family val="2"/>
      <charset val="238"/>
    </font>
    <font>
      <sz val="12"/>
      <name val="Arial"/>
      <family val="2"/>
    </font>
    <font>
      <sz val="16"/>
      <name val="Tahoma"/>
      <family val="2"/>
    </font>
    <font>
      <sz val="12"/>
      <color indexed="8"/>
      <name val="Tahoma"/>
      <family val="2"/>
    </font>
    <font>
      <b/>
      <sz val="16"/>
      <name val="Tahoma"/>
      <family val="2"/>
      <charset val="238"/>
    </font>
    <font>
      <sz val="16"/>
      <name val="Arial Narrow"/>
      <family val="2"/>
      <charset val="238"/>
    </font>
    <font>
      <b/>
      <sz val="14"/>
      <name val="Tahoma"/>
      <family val="2"/>
      <charset val="238"/>
    </font>
    <font>
      <sz val="16"/>
      <name val="Arial"/>
      <family val="2"/>
      <charset val="238"/>
    </font>
    <font>
      <b/>
      <sz val="16"/>
      <name val="Arial Narrow"/>
      <family val="2"/>
      <charset val="238"/>
    </font>
    <font>
      <sz val="16"/>
      <color indexed="8"/>
      <name val="Arial"/>
      <family val="2"/>
      <charset val="238"/>
    </font>
    <font>
      <sz val="16"/>
      <color indexed="8"/>
      <name val="Tahoma"/>
      <family val="2"/>
    </font>
    <font>
      <sz val="14"/>
      <color indexed="8"/>
      <name val="Arial"/>
      <family val="2"/>
      <charset val="238"/>
    </font>
    <font>
      <sz val="11"/>
      <name val="Times New Roman"/>
      <family val="1"/>
      <charset val="238"/>
    </font>
    <font>
      <sz val="16"/>
      <name val="Arial"/>
      <family val="2"/>
    </font>
    <font>
      <sz val="14"/>
      <color indexed="10"/>
      <name val="Arial Narrow"/>
      <family val="2"/>
      <charset val="238"/>
    </font>
    <font>
      <b/>
      <sz val="13"/>
      <name val="Tahoma"/>
      <family val="2"/>
      <charset val="238"/>
    </font>
    <font>
      <sz val="16"/>
      <name val="Tahoma"/>
      <family val="2"/>
      <charset val="238"/>
    </font>
    <font>
      <b/>
      <sz val="6"/>
      <name val="Tahoma"/>
      <family val="2"/>
      <charset val="238"/>
    </font>
    <font>
      <sz val="16"/>
      <color theme="1"/>
      <name val="Arial"/>
      <family val="2"/>
      <charset val="238"/>
    </font>
    <font>
      <b/>
      <sz val="16"/>
      <color rgb="FFFF0000"/>
      <name val="Arial Narrow"/>
      <family val="2"/>
      <charset val="238"/>
    </font>
    <font>
      <sz val="10"/>
      <color theme="3" tint="-0.499984740745262"/>
      <name val="Arial"/>
      <family val="2"/>
      <charset val="238"/>
    </font>
    <font>
      <sz val="14"/>
      <color rgb="FFFF0000"/>
      <name val="Arial"/>
      <family val="2"/>
      <charset val="238"/>
    </font>
    <font>
      <sz val="11"/>
      <color indexed="8"/>
      <name val="Tahoma"/>
      <family val="2"/>
    </font>
    <font>
      <sz val="11"/>
      <name val="Tahoma"/>
      <family val="2"/>
      <charset val="238"/>
    </font>
    <font>
      <sz val="8"/>
      <name val="Arial Narrow"/>
      <family val="2"/>
      <charset val="238"/>
    </font>
    <font>
      <b/>
      <sz val="8"/>
      <name val="Arial Narrow"/>
      <family val="2"/>
      <charset val="238"/>
    </font>
    <font>
      <sz val="8"/>
      <color indexed="8"/>
      <name val="Arial"/>
      <family val="2"/>
      <charset val="238"/>
    </font>
    <font>
      <b/>
      <sz val="8"/>
      <name val="Tahoma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Tahoma"/>
      <family val="2"/>
      <charset val="238"/>
    </font>
    <font>
      <sz val="12"/>
      <color indexed="8"/>
      <name val="Tahoma"/>
      <family val="2"/>
      <charset val="238"/>
    </font>
    <font>
      <sz val="14"/>
      <color indexed="8"/>
      <name val="Tahoma"/>
      <family val="2"/>
      <charset val="238"/>
    </font>
    <font>
      <b/>
      <sz val="16"/>
      <name val="Arial"/>
      <family val="2"/>
      <charset val="238"/>
    </font>
    <font>
      <b/>
      <sz val="16"/>
      <color theme="4" tint="-0.249977111117893"/>
      <name val="Arial Narrow"/>
      <family val="2"/>
      <charset val="238"/>
    </font>
    <font>
      <sz val="8"/>
      <color indexed="8"/>
      <name val="Tahoma"/>
      <family val="2"/>
      <charset val="238"/>
    </font>
    <font>
      <b/>
      <sz val="14"/>
      <color rgb="FFFF0000"/>
      <name val="Arial"/>
      <family val="2"/>
      <charset val="238"/>
    </font>
    <font>
      <sz val="16"/>
      <color rgb="FFFF0000"/>
      <name val="Tahoma"/>
      <family val="2"/>
      <charset val="238"/>
    </font>
    <font>
      <sz val="10"/>
      <color indexed="8"/>
      <name val="Arial"/>
      <family val="2"/>
      <charset val="238"/>
    </font>
    <font>
      <sz val="13"/>
      <name val="Arial"/>
      <family val="2"/>
      <charset val="238"/>
    </font>
    <font>
      <sz val="16"/>
      <color rgb="FFFF0000"/>
      <name val="Tahoma"/>
      <family val="2"/>
    </font>
    <font>
      <b/>
      <sz val="14"/>
      <color rgb="FFFF0000"/>
      <name val="Tahoma"/>
      <family val="2"/>
      <charset val="238"/>
    </font>
    <font>
      <b/>
      <sz val="12"/>
      <color theme="4" tint="-0.249977111117893"/>
      <name val="Tahoma"/>
      <family val="2"/>
      <charset val="238"/>
    </font>
  </fonts>
  <fills count="20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522">
    <xf numFmtId="0" fontId="0" fillId="0" borderId="0" xfId="0"/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right" vertical="center" wrapText="1"/>
    </xf>
    <xf numFmtId="1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left" vertical="center" wrapText="1"/>
    </xf>
    <xf numFmtId="1" fontId="5" fillId="0" borderId="0" xfId="0" applyNumberFormat="1" applyFont="1" applyFill="1" applyAlignment="1">
      <alignment horizontal="right" vertical="center" wrapText="1"/>
    </xf>
    <xf numFmtId="0" fontId="5" fillId="0" borderId="0" xfId="0" applyFont="1" applyFill="1" applyAlignment="1">
      <alignment horizontal="righ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3" fontId="5" fillId="0" borderId="1" xfId="0" applyNumberFormat="1" applyFont="1" applyFill="1" applyBorder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4" fontId="5" fillId="0" borderId="0" xfId="0" applyNumberFormat="1" applyFont="1" applyFill="1" applyAlignment="1">
      <alignment horizontal="right" vertical="center" wrapText="1"/>
    </xf>
    <xf numFmtId="4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5" fillId="0" borderId="0" xfId="0" applyNumberFormat="1" applyFont="1" applyFill="1" applyAlignment="1">
      <alignment horizontal="right" vertical="center" wrapText="1"/>
    </xf>
    <xf numFmtId="2" fontId="5" fillId="0" borderId="0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1" fontId="5" fillId="0" borderId="3" xfId="0" applyNumberFormat="1" applyFont="1" applyFill="1" applyBorder="1" applyAlignment="1">
      <alignment horizontal="right" vertical="center" wrapText="1"/>
    </xf>
    <xf numFmtId="2" fontId="5" fillId="0" borderId="3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3" fontId="5" fillId="0" borderId="4" xfId="0" applyNumberFormat="1" applyFont="1" applyFill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center" vertical="center" wrapText="1"/>
    </xf>
    <xf numFmtId="3" fontId="5" fillId="0" borderId="6" xfId="0" applyNumberFormat="1" applyFont="1" applyFill="1" applyBorder="1" applyAlignment="1">
      <alignment horizontal="center" vertical="center" wrapText="1"/>
    </xf>
    <xf numFmtId="4" fontId="5" fillId="0" borderId="7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vertical="center" wrapText="1"/>
    </xf>
    <xf numFmtId="3" fontId="16" fillId="0" borderId="8" xfId="0" applyNumberFormat="1" applyFont="1" applyFill="1" applyBorder="1" applyAlignment="1">
      <alignment horizontal="center" vertical="center" wrapText="1"/>
    </xf>
    <xf numFmtId="3" fontId="16" fillId="0" borderId="8" xfId="0" applyNumberFormat="1" applyFont="1" applyFill="1" applyBorder="1" applyAlignment="1">
      <alignment horizontal="right" vertical="center" wrapText="1"/>
    </xf>
    <xf numFmtId="2" fontId="16" fillId="2" borderId="8" xfId="0" applyNumberFormat="1" applyFont="1" applyFill="1" applyBorder="1" applyAlignment="1">
      <alignment horizontal="right" vertical="center" wrapText="1"/>
    </xf>
    <xf numFmtId="4" fontId="16" fillId="0" borderId="9" xfId="0" applyNumberFormat="1" applyFont="1" applyFill="1" applyBorder="1" applyAlignment="1">
      <alignment horizontal="right" vertical="center" wrapText="1"/>
    </xf>
    <xf numFmtId="0" fontId="17" fillId="0" borderId="8" xfId="0" applyFont="1" applyFill="1" applyBorder="1" applyAlignment="1">
      <alignment horizontal="center" vertical="center" wrapText="1"/>
    </xf>
    <xf numFmtId="3" fontId="16" fillId="0" borderId="8" xfId="0" applyNumberFormat="1" applyFont="1" applyBorder="1" applyAlignment="1">
      <alignment horizontal="left" vertical="center" wrapText="1"/>
    </xf>
    <xf numFmtId="0" fontId="17" fillId="0" borderId="0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vertical="center" wrapText="1"/>
    </xf>
    <xf numFmtId="1" fontId="5" fillId="0" borderId="5" xfId="0" applyNumberFormat="1" applyFont="1" applyFill="1" applyBorder="1" applyAlignment="1">
      <alignment horizontal="center" vertical="center" wrapText="1"/>
    </xf>
    <xf numFmtId="3" fontId="16" fillId="0" borderId="10" xfId="0" applyNumberFormat="1" applyFont="1" applyFill="1" applyBorder="1" applyAlignment="1">
      <alignment horizontal="center" vertical="center"/>
    </xf>
    <xf numFmtId="3" fontId="16" fillId="0" borderId="8" xfId="0" applyNumberFormat="1" applyFont="1" applyFill="1" applyBorder="1" applyAlignment="1">
      <alignment vertical="center"/>
    </xf>
    <xf numFmtId="4" fontId="16" fillId="0" borderId="9" xfId="0" applyNumberFormat="1" applyFont="1" applyFill="1" applyBorder="1" applyAlignment="1">
      <alignment horizontal="right" vertical="center"/>
    </xf>
    <xf numFmtId="0" fontId="16" fillId="0" borderId="8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right" vertical="center" wrapText="1"/>
    </xf>
    <xf numFmtId="170" fontId="29" fillId="0" borderId="0" xfId="0" applyNumberFormat="1" applyFont="1" applyBorder="1" applyAlignment="1">
      <alignment horizontal="center" vertical="center"/>
    </xf>
    <xf numFmtId="4" fontId="29" fillId="3" borderId="0" xfId="0" applyNumberFormat="1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2" fontId="29" fillId="3" borderId="0" xfId="0" applyNumberFormat="1" applyFont="1" applyFill="1" applyBorder="1" applyAlignment="1">
      <alignment horizontal="center" vertical="center"/>
    </xf>
    <xf numFmtId="0" fontId="29" fillId="3" borderId="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left" vertical="center" wrapText="1"/>
    </xf>
    <xf numFmtId="1" fontId="16" fillId="2" borderId="12" xfId="0" applyNumberFormat="1" applyFont="1" applyFill="1" applyBorder="1" applyAlignment="1">
      <alignment horizontal="center" vertical="center" wrapText="1"/>
    </xf>
    <xf numFmtId="2" fontId="16" fillId="2" borderId="12" xfId="0" applyNumberFormat="1" applyFont="1" applyFill="1" applyBorder="1" applyAlignment="1">
      <alignment horizontal="center" vertical="center" wrapText="1"/>
    </xf>
    <xf numFmtId="3" fontId="16" fillId="0" borderId="11" xfId="0" applyNumberFormat="1" applyFont="1" applyBorder="1" applyAlignment="1">
      <alignment horizontal="center" vertical="center" wrapText="1"/>
    </xf>
    <xf numFmtId="2" fontId="16" fillId="2" borderId="8" xfId="1" applyNumberFormat="1" applyFont="1" applyFill="1" applyBorder="1" applyAlignment="1">
      <alignment horizontal="center" vertical="center" wrapText="1"/>
    </xf>
    <xf numFmtId="3" fontId="22" fillId="0" borderId="13" xfId="1" applyNumberFormat="1" applyFont="1" applyFill="1" applyBorder="1" applyAlignment="1">
      <alignment horizontal="right" vertical="center"/>
    </xf>
    <xf numFmtId="3" fontId="22" fillId="0" borderId="1" xfId="1" applyNumberFormat="1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 wrapText="1"/>
    </xf>
    <xf numFmtId="3" fontId="32" fillId="0" borderId="1" xfId="0" applyNumberFormat="1" applyFont="1" applyFill="1" applyBorder="1" applyAlignment="1">
      <alignment horizontal="right"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32" fillId="0" borderId="1" xfId="0" applyFont="1" applyFill="1" applyBorder="1" applyAlignment="1">
      <alignment horizontal="left" vertical="center" wrapText="1"/>
    </xf>
    <xf numFmtId="4" fontId="22" fillId="0" borderId="1" xfId="1" applyNumberFormat="1" applyFont="1" applyFill="1" applyBorder="1" applyAlignment="1">
      <alignment vertical="center" wrapText="1"/>
    </xf>
    <xf numFmtId="0" fontId="9" fillId="0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/>
    </xf>
    <xf numFmtId="4" fontId="23" fillId="0" borderId="7" xfId="0" applyNumberFormat="1" applyFont="1" applyFill="1" applyBorder="1" applyAlignment="1">
      <alignment horizontal="right" vertical="center" wrapText="1"/>
    </xf>
    <xf numFmtId="0" fontId="32" fillId="0" borderId="1" xfId="0" applyFont="1" applyFill="1" applyBorder="1" applyAlignment="1">
      <alignment vertical="center"/>
    </xf>
    <xf numFmtId="4" fontId="23" fillId="0" borderId="1" xfId="0" applyNumberFormat="1" applyFont="1" applyFill="1" applyBorder="1" applyAlignment="1">
      <alignment horizontal="right" vertical="center" wrapText="1"/>
    </xf>
    <xf numFmtId="3" fontId="22" fillId="0" borderId="1" xfId="0" applyNumberFormat="1" applyFont="1" applyFill="1" applyBorder="1" applyAlignment="1">
      <alignment vertical="center"/>
    </xf>
    <xf numFmtId="0" fontId="24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right" vertical="center" wrapText="1"/>
    </xf>
    <xf numFmtId="0" fontId="21" fillId="0" borderId="1" xfId="0" applyFont="1" applyFill="1" applyBorder="1" applyAlignment="1">
      <alignment horizontal="lef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0" fontId="23" fillId="0" borderId="3" xfId="0" applyFont="1" applyFill="1" applyBorder="1" applyAlignment="1">
      <alignment horizontal="left" vertical="center" wrapText="1"/>
    </xf>
    <xf numFmtId="0" fontId="15" fillId="0" borderId="14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 wrapText="1"/>
    </xf>
    <xf numFmtId="4" fontId="5" fillId="0" borderId="22" xfId="0" applyNumberFormat="1" applyFont="1" applyFill="1" applyBorder="1" applyAlignment="1">
      <alignment horizontal="right" vertical="center" wrapText="1"/>
    </xf>
    <xf numFmtId="0" fontId="28" fillId="3" borderId="23" xfId="0" applyFont="1" applyFill="1" applyBorder="1" applyAlignment="1">
      <alignment horizontal="center" vertical="center"/>
    </xf>
    <xf numFmtId="4" fontId="22" fillId="0" borderId="1" xfId="0" applyNumberFormat="1" applyFont="1" applyFill="1" applyBorder="1" applyAlignment="1">
      <alignment horizontal="right" vertical="center" wrapText="1"/>
    </xf>
    <xf numFmtId="4" fontId="10" fillId="0" borderId="1" xfId="0" applyNumberFormat="1" applyFont="1" applyFill="1" applyBorder="1" applyAlignment="1">
      <alignment horizontal="right" vertical="center" wrapText="1"/>
    </xf>
    <xf numFmtId="4" fontId="21" fillId="0" borderId="1" xfId="0" applyNumberFormat="1" applyFont="1" applyFill="1" applyBorder="1" applyAlignment="1">
      <alignment horizontal="right" vertical="center" wrapText="1"/>
    </xf>
    <xf numFmtId="1" fontId="32" fillId="0" borderId="13" xfId="0" applyNumberFormat="1" applyFont="1" applyBorder="1" applyAlignment="1">
      <alignment horizontal="right" vertical="center" wrapText="1"/>
    </xf>
    <xf numFmtId="1" fontId="32" fillId="0" borderId="1" xfId="0" applyNumberFormat="1" applyFont="1" applyBorder="1" applyAlignment="1">
      <alignment horizontal="right" vertical="center" wrapText="1"/>
    </xf>
    <xf numFmtId="0" fontId="16" fillId="0" borderId="27" xfId="0" applyFont="1" applyFill="1" applyBorder="1" applyAlignment="1">
      <alignment horizontal="center" vertical="center" wrapText="1"/>
    </xf>
    <xf numFmtId="3" fontId="22" fillId="0" borderId="5" xfId="0" applyNumberFormat="1" applyFont="1" applyFill="1" applyBorder="1" applyAlignment="1">
      <alignment vertical="center"/>
    </xf>
    <xf numFmtId="0" fontId="9" fillId="0" borderId="14" xfId="1" applyFont="1" applyFill="1" applyBorder="1" applyAlignment="1">
      <alignment horizontal="center" vertical="center"/>
    </xf>
    <xf numFmtId="3" fontId="37" fillId="4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wrapText="1"/>
    </xf>
    <xf numFmtId="0" fontId="21" fillId="5" borderId="1" xfId="0" applyFont="1" applyFill="1" applyBorder="1" applyAlignment="1">
      <alignment horizontal="left" vertical="center" wrapText="1"/>
    </xf>
    <xf numFmtId="3" fontId="22" fillId="0" borderId="1" xfId="1" applyNumberFormat="1" applyFont="1" applyFill="1" applyBorder="1" applyAlignment="1">
      <alignment vertical="center"/>
    </xf>
    <xf numFmtId="3" fontId="22" fillId="0" borderId="19" xfId="1" applyNumberFormat="1" applyFont="1" applyFill="1" applyBorder="1" applyAlignment="1">
      <alignment vertical="center"/>
    </xf>
    <xf numFmtId="4" fontId="32" fillId="0" borderId="1" xfId="0" applyNumberFormat="1" applyFont="1" applyFill="1" applyBorder="1" applyAlignment="1">
      <alignment horizontal="right" vertical="center" wrapText="1"/>
    </xf>
    <xf numFmtId="0" fontId="40" fillId="0" borderId="0" xfId="0" applyFont="1"/>
    <xf numFmtId="0" fontId="32" fillId="0" borderId="1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center" wrapText="1"/>
    </xf>
    <xf numFmtId="0" fontId="42" fillId="0" borderId="13" xfId="0" applyFont="1" applyFill="1" applyBorder="1" applyAlignment="1">
      <alignment horizontal="left" vertical="center" wrapText="1"/>
    </xf>
    <xf numFmtId="0" fontId="42" fillId="0" borderId="1" xfId="0" applyFont="1" applyFill="1" applyBorder="1" applyAlignment="1">
      <alignment horizontal="left" vertical="center" wrapText="1"/>
    </xf>
    <xf numFmtId="0" fontId="32" fillId="5" borderId="1" xfId="0" applyFont="1" applyFill="1" applyBorder="1" applyAlignment="1">
      <alignment horizontal="left" vertical="center" wrapText="1"/>
    </xf>
    <xf numFmtId="49" fontId="32" fillId="0" borderId="19" xfId="0" applyNumberFormat="1" applyFont="1" applyFill="1" applyBorder="1" applyAlignment="1">
      <alignment horizontal="left" vertical="center" wrapText="1"/>
    </xf>
    <xf numFmtId="0" fontId="32" fillId="0" borderId="5" xfId="0" applyFont="1" applyFill="1" applyBorder="1" applyAlignment="1">
      <alignment horizontal="left" vertical="center" wrapText="1"/>
    </xf>
    <xf numFmtId="0" fontId="35" fillId="3" borderId="1" xfId="0" applyFont="1" applyFill="1" applyBorder="1" applyAlignment="1">
      <alignment horizontal="left" vertical="center" wrapText="1"/>
    </xf>
    <xf numFmtId="0" fontId="35" fillId="3" borderId="1" xfId="0" applyFont="1" applyFill="1" applyBorder="1" applyAlignment="1">
      <alignment vertical="center" wrapText="1"/>
    </xf>
    <xf numFmtId="0" fontId="32" fillId="0" borderId="13" xfId="0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0" fontId="32" fillId="0" borderId="1" xfId="0" applyFont="1" applyFill="1" applyBorder="1" applyAlignment="1">
      <alignment vertical="center" wrapText="1"/>
    </xf>
    <xf numFmtId="0" fontId="44" fillId="0" borderId="27" xfId="0" applyFont="1" applyFill="1" applyBorder="1" applyAlignment="1">
      <alignment horizontal="left" vertical="center" wrapText="1"/>
    </xf>
    <xf numFmtId="4" fontId="42" fillId="0" borderId="1" xfId="0" applyNumberFormat="1" applyFont="1" applyFill="1" applyBorder="1" applyAlignment="1">
      <alignment horizontal="right" vertical="center" wrapText="1"/>
    </xf>
    <xf numFmtId="3" fontId="42" fillId="0" borderId="1" xfId="0" applyNumberFormat="1" applyFont="1" applyFill="1" applyBorder="1" applyAlignment="1">
      <alignment horizontal="right" vertical="center" wrapText="1"/>
    </xf>
    <xf numFmtId="4" fontId="45" fillId="0" borderId="1" xfId="0" applyNumberFormat="1" applyFont="1" applyFill="1" applyBorder="1" applyAlignment="1">
      <alignment horizontal="right" vertical="center" wrapText="1"/>
    </xf>
    <xf numFmtId="4" fontId="45" fillId="0" borderId="7" xfId="0" applyNumberFormat="1" applyFont="1" applyFill="1" applyBorder="1" applyAlignment="1">
      <alignment horizontal="right" vertical="center" wrapText="1"/>
    </xf>
    <xf numFmtId="3" fontId="30" fillId="0" borderId="10" xfId="0" applyNumberFormat="1" applyFont="1" applyFill="1" applyBorder="1" applyAlignment="1">
      <alignment horizontal="center" vertical="center"/>
    </xf>
    <xf numFmtId="2" fontId="30" fillId="0" borderId="10" xfId="0" applyNumberFormat="1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3" fontId="42" fillId="0" borderId="13" xfId="0" applyNumberFormat="1" applyFont="1" applyFill="1" applyBorder="1" applyAlignment="1">
      <alignment vertical="center"/>
    </xf>
    <xf numFmtId="3" fontId="42" fillId="0" borderId="1" xfId="0" applyNumberFormat="1" applyFont="1" applyFill="1" applyBorder="1" applyAlignment="1">
      <alignment vertical="center"/>
    </xf>
    <xf numFmtId="3" fontId="42" fillId="0" borderId="32" xfId="0" applyNumberFormat="1" applyFont="1" applyFill="1" applyBorder="1" applyAlignment="1">
      <alignment vertical="center"/>
    </xf>
    <xf numFmtId="3" fontId="47" fillId="0" borderId="13" xfId="0" applyNumberFormat="1" applyFont="1" applyFill="1" applyBorder="1" applyAlignment="1">
      <alignment horizontal="right" vertical="center"/>
    </xf>
    <xf numFmtId="4" fontId="47" fillId="0" borderId="13" xfId="0" applyNumberFormat="1" applyFont="1" applyFill="1" applyBorder="1" applyAlignment="1">
      <alignment horizontal="right" vertical="center"/>
    </xf>
    <xf numFmtId="2" fontId="47" fillId="0" borderId="13" xfId="0" applyNumberFormat="1" applyFont="1" applyFill="1" applyBorder="1" applyAlignment="1">
      <alignment horizontal="right" vertical="center"/>
    </xf>
    <xf numFmtId="0" fontId="45" fillId="0" borderId="13" xfId="0" applyFont="1" applyFill="1" applyBorder="1" applyAlignment="1">
      <alignment horizontal="right" vertical="center" wrapText="1"/>
    </xf>
    <xf numFmtId="4" fontId="48" fillId="0" borderId="24" xfId="0" applyNumberFormat="1" applyFont="1" applyFill="1" applyBorder="1" applyAlignment="1">
      <alignment horizontal="right" vertical="center" wrapText="1"/>
    </xf>
    <xf numFmtId="3" fontId="47" fillId="0" borderId="1" xfId="0" applyNumberFormat="1" applyFont="1" applyBorder="1" applyAlignment="1">
      <alignment horizontal="right" vertical="center"/>
    </xf>
    <xf numFmtId="4" fontId="47" fillId="0" borderId="1" xfId="0" applyNumberFormat="1" applyFont="1" applyBorder="1" applyAlignment="1">
      <alignment horizontal="right" vertical="center"/>
    </xf>
    <xf numFmtId="3" fontId="47" fillId="0" borderId="1" xfId="0" applyNumberFormat="1" applyFont="1" applyFill="1" applyBorder="1" applyAlignment="1">
      <alignment horizontal="right" vertical="center"/>
    </xf>
    <xf numFmtId="2" fontId="47" fillId="0" borderId="1" xfId="0" applyNumberFormat="1" applyFont="1" applyBorder="1" applyAlignment="1">
      <alignment horizontal="right" vertical="center"/>
    </xf>
    <xf numFmtId="0" fontId="45" fillId="0" borderId="1" xfId="0" applyFont="1" applyFill="1" applyBorder="1" applyAlignment="1">
      <alignment horizontal="right" vertical="center" wrapText="1"/>
    </xf>
    <xf numFmtId="4" fontId="48" fillId="0" borderId="7" xfId="0" applyNumberFormat="1" applyFont="1" applyFill="1" applyBorder="1" applyAlignment="1">
      <alignment horizontal="right" vertical="center" wrapText="1"/>
    </xf>
    <xf numFmtId="2" fontId="45" fillId="0" borderId="1" xfId="0" applyNumberFormat="1" applyFont="1" applyFill="1" applyBorder="1" applyAlignment="1">
      <alignment horizontal="right" vertical="center" wrapText="1"/>
    </xf>
    <xf numFmtId="3" fontId="47" fillId="0" borderId="5" xfId="0" applyNumberFormat="1" applyFont="1" applyBorder="1" applyAlignment="1">
      <alignment horizontal="right" vertical="center"/>
    </xf>
    <xf numFmtId="4" fontId="47" fillId="0" borderId="5" xfId="0" applyNumberFormat="1" applyFont="1" applyBorder="1" applyAlignment="1">
      <alignment horizontal="right" vertical="center"/>
    </xf>
    <xf numFmtId="2" fontId="47" fillId="0" borderId="5" xfId="0" applyNumberFormat="1" applyFont="1" applyBorder="1" applyAlignment="1">
      <alignment horizontal="right" vertical="center"/>
    </xf>
    <xf numFmtId="4" fontId="48" fillId="0" borderId="6" xfId="0" applyNumberFormat="1" applyFont="1" applyFill="1" applyBorder="1" applyAlignment="1">
      <alignment horizontal="right" vertical="center" wrapText="1"/>
    </xf>
    <xf numFmtId="3" fontId="42" fillId="3" borderId="1" xfId="0" applyNumberFormat="1" applyFont="1" applyFill="1" applyBorder="1" applyAlignment="1">
      <alignment horizontal="right" vertical="center"/>
    </xf>
    <xf numFmtId="165" fontId="42" fillId="0" borderId="1" xfId="0" applyNumberFormat="1" applyFont="1" applyFill="1" applyBorder="1" applyAlignment="1">
      <alignment horizontal="right" vertical="center"/>
    </xf>
    <xf numFmtId="164" fontId="42" fillId="0" borderId="1" xfId="0" applyNumberFormat="1" applyFont="1" applyFill="1" applyBorder="1" applyAlignment="1">
      <alignment horizontal="right" vertical="center"/>
    </xf>
    <xf numFmtId="0" fontId="42" fillId="0" borderId="1" xfId="0" applyFont="1" applyFill="1" applyBorder="1" applyAlignment="1">
      <alignment horizontal="right" vertical="center"/>
    </xf>
    <xf numFmtId="166" fontId="47" fillId="0" borderId="7" xfId="0" applyNumberFormat="1" applyFont="1" applyFill="1" applyBorder="1" applyAlignment="1">
      <alignment horizontal="right" vertical="center" wrapText="1"/>
    </xf>
    <xf numFmtId="166" fontId="49" fillId="0" borderId="7" xfId="0" applyNumberFormat="1" applyFont="1" applyFill="1" applyBorder="1" applyAlignment="1">
      <alignment horizontal="right" vertical="center" wrapText="1"/>
    </xf>
    <xf numFmtId="3" fontId="42" fillId="0" borderId="1" xfId="0" applyNumberFormat="1" applyFont="1" applyFill="1" applyBorder="1" applyAlignment="1">
      <alignment horizontal="right" vertical="center"/>
    </xf>
    <xf numFmtId="166" fontId="47" fillId="0" borderId="25" xfId="0" applyNumberFormat="1" applyFont="1" applyFill="1" applyBorder="1" applyAlignment="1">
      <alignment horizontal="right" vertical="center" wrapText="1"/>
    </xf>
    <xf numFmtId="164" fontId="50" fillId="0" borderId="1" xfId="0" applyNumberFormat="1" applyFont="1" applyFill="1" applyBorder="1" applyAlignment="1">
      <alignment horizontal="right" vertical="center"/>
    </xf>
    <xf numFmtId="0" fontId="47" fillId="0" borderId="1" xfId="0" applyFont="1" applyFill="1" applyBorder="1" applyAlignment="1">
      <alignment horizontal="right" vertical="center" wrapText="1"/>
    </xf>
    <xf numFmtId="4" fontId="47" fillId="0" borderId="1" xfId="0" applyNumberFormat="1" applyFont="1" applyFill="1" applyBorder="1" applyAlignment="1">
      <alignment horizontal="right" vertical="center"/>
    </xf>
    <xf numFmtId="2" fontId="47" fillId="0" borderId="1" xfId="0" quotePrefix="1" applyNumberFormat="1" applyFont="1" applyFill="1" applyBorder="1" applyAlignment="1">
      <alignment vertical="center"/>
    </xf>
    <xf numFmtId="2" fontId="47" fillId="0" borderId="1" xfId="0" applyNumberFormat="1" applyFont="1" applyFill="1" applyBorder="1" applyAlignment="1">
      <alignment horizontal="right" vertical="center"/>
    </xf>
    <xf numFmtId="2" fontId="47" fillId="0" borderId="1" xfId="0" applyNumberFormat="1" applyFont="1" applyFill="1" applyBorder="1" applyAlignment="1">
      <alignment vertical="center"/>
    </xf>
    <xf numFmtId="3" fontId="47" fillId="0" borderId="1" xfId="0" applyNumberFormat="1" applyFont="1" applyFill="1" applyBorder="1" applyAlignment="1">
      <alignment vertical="center"/>
    </xf>
    <xf numFmtId="4" fontId="47" fillId="0" borderId="1" xfId="0" applyNumberFormat="1" applyFont="1" applyFill="1" applyBorder="1" applyAlignment="1">
      <alignment vertical="center"/>
    </xf>
    <xf numFmtId="0" fontId="47" fillId="0" borderId="1" xfId="0" applyFont="1" applyFill="1" applyBorder="1" applyAlignment="1">
      <alignment horizontal="right" vertical="center"/>
    </xf>
    <xf numFmtId="0" fontId="47" fillId="0" borderId="1" xfId="0" applyFont="1" applyFill="1" applyBorder="1" applyAlignment="1">
      <alignment vertical="center"/>
    </xf>
    <xf numFmtId="2" fontId="47" fillId="5" borderId="1" xfId="0" applyNumberFormat="1" applyFont="1" applyFill="1" applyBorder="1" applyAlignment="1">
      <alignment horizontal="right" vertical="center"/>
    </xf>
    <xf numFmtId="4" fontId="47" fillId="5" borderId="1" xfId="0" applyNumberFormat="1" applyFont="1" applyFill="1" applyBorder="1" applyAlignment="1">
      <alignment horizontal="right" vertical="center"/>
    </xf>
    <xf numFmtId="3" fontId="47" fillId="5" borderId="1" xfId="0" applyNumberFormat="1" applyFont="1" applyFill="1" applyBorder="1" applyAlignment="1">
      <alignment horizontal="right" vertical="center"/>
    </xf>
    <xf numFmtId="0" fontId="47" fillId="5" borderId="1" xfId="0" applyFont="1" applyFill="1" applyBorder="1" applyAlignment="1">
      <alignment horizontal="right" vertical="center"/>
    </xf>
    <xf numFmtId="2" fontId="47" fillId="0" borderId="19" xfId="0" applyNumberFormat="1" applyFont="1" applyFill="1" applyBorder="1" applyAlignment="1">
      <alignment horizontal="right" vertical="center"/>
    </xf>
    <xf numFmtId="4" fontId="47" fillId="0" borderId="19" xfId="0" applyNumberFormat="1" applyFont="1" applyFill="1" applyBorder="1" applyAlignment="1">
      <alignment vertical="center"/>
    </xf>
    <xf numFmtId="3" fontId="47" fillId="0" borderId="19" xfId="0" applyNumberFormat="1" applyFont="1" applyFill="1" applyBorder="1" applyAlignment="1">
      <alignment horizontal="right" vertical="center"/>
    </xf>
    <xf numFmtId="2" fontId="47" fillId="0" borderId="5" xfId="0" applyNumberFormat="1" applyFont="1" applyFill="1" applyBorder="1" applyAlignment="1">
      <alignment horizontal="right" vertical="center"/>
    </xf>
    <xf numFmtId="4" fontId="47" fillId="0" borderId="19" xfId="0" applyNumberFormat="1" applyFont="1" applyFill="1" applyBorder="1" applyAlignment="1">
      <alignment horizontal="right" vertical="center"/>
    </xf>
    <xf numFmtId="4" fontId="47" fillId="0" borderId="5" xfId="0" applyNumberFormat="1" applyFont="1" applyFill="1" applyBorder="1" applyAlignment="1">
      <alignment horizontal="right" vertical="center" wrapText="1"/>
    </xf>
    <xf numFmtId="2" fontId="42" fillId="0" borderId="13" xfId="0" applyNumberFormat="1" applyFont="1" applyBorder="1" applyAlignment="1">
      <alignment horizontal="right" vertical="center" wrapText="1"/>
    </xf>
    <xf numFmtId="3" fontId="42" fillId="0" borderId="13" xfId="0" applyNumberFormat="1" applyFont="1" applyFill="1" applyBorder="1" applyAlignment="1">
      <alignment horizontal="right" vertical="center" wrapText="1"/>
    </xf>
    <xf numFmtId="1" fontId="42" fillId="0" borderId="16" xfId="0" applyNumberFormat="1" applyFont="1" applyBorder="1" applyAlignment="1">
      <alignment horizontal="right" vertical="center" wrapText="1"/>
    </xf>
    <xf numFmtId="2" fontId="42" fillId="0" borderId="16" xfId="0" applyNumberFormat="1" applyFont="1" applyBorder="1" applyAlignment="1">
      <alignment horizontal="right" vertical="center" wrapText="1"/>
    </xf>
    <xf numFmtId="3" fontId="42" fillId="0" borderId="16" xfId="0" applyNumberFormat="1" applyFont="1" applyBorder="1" applyAlignment="1">
      <alignment horizontal="right" vertical="center" wrapText="1"/>
    </xf>
    <xf numFmtId="1" fontId="42" fillId="0" borderId="1" xfId="0" applyNumberFormat="1" applyFont="1" applyBorder="1" applyAlignment="1">
      <alignment horizontal="right" vertical="center" wrapText="1"/>
    </xf>
    <xf numFmtId="2" fontId="42" fillId="0" borderId="1" xfId="0" applyNumberFormat="1" applyFont="1" applyBorder="1" applyAlignment="1">
      <alignment horizontal="right" vertical="center" wrapText="1"/>
    </xf>
    <xf numFmtId="3" fontId="42" fillId="0" borderId="1" xfId="0" applyNumberFormat="1" applyFont="1" applyBorder="1" applyAlignment="1">
      <alignment horizontal="right" vertical="center" wrapText="1"/>
    </xf>
    <xf numFmtId="2" fontId="42" fillId="0" borderId="5" xfId="0" applyNumberFormat="1" applyFont="1" applyFill="1" applyBorder="1" applyAlignment="1">
      <alignment horizontal="right" vertical="center" wrapText="1"/>
    </xf>
    <xf numFmtId="168" fontId="16" fillId="2" borderId="8" xfId="0" applyNumberFormat="1" applyFont="1" applyFill="1" applyBorder="1" applyAlignment="1">
      <alignment horizontal="center" vertical="center" wrapText="1"/>
    </xf>
    <xf numFmtId="169" fontId="16" fillId="2" borderId="8" xfId="0" applyNumberFormat="1" applyFont="1" applyFill="1" applyBorder="1" applyAlignment="1">
      <alignment horizontal="center" vertical="center" wrapText="1"/>
    </xf>
    <xf numFmtId="166" fontId="46" fillId="0" borderId="30" xfId="0" applyNumberFormat="1" applyFont="1" applyFill="1" applyBorder="1" applyAlignment="1">
      <alignment horizontal="center" vertical="center" wrapText="1"/>
    </xf>
    <xf numFmtId="0" fontId="28" fillId="3" borderId="34" xfId="0" applyFont="1" applyFill="1" applyBorder="1" applyAlignment="1">
      <alignment horizontal="center" vertical="center"/>
    </xf>
    <xf numFmtId="166" fontId="42" fillId="3" borderId="1" xfId="0" applyNumberFormat="1" applyFont="1" applyFill="1" applyBorder="1" applyAlignment="1">
      <alignment horizontal="right" vertical="center"/>
    </xf>
    <xf numFmtId="169" fontId="47" fillId="0" borderId="13" xfId="0" applyNumberFormat="1" applyFont="1" applyFill="1" applyBorder="1" applyAlignment="1">
      <alignment horizontal="right" vertical="center"/>
    </xf>
    <xf numFmtId="168" fontId="42" fillId="0" borderId="1" xfId="0" applyNumberFormat="1" applyFont="1" applyFill="1" applyBorder="1" applyAlignment="1">
      <alignment vertical="center"/>
    </xf>
    <xf numFmtId="169" fontId="42" fillId="0" borderId="1" xfId="0" applyNumberFormat="1" applyFont="1" applyFill="1" applyBorder="1" applyAlignment="1">
      <alignment vertical="center"/>
    </xf>
    <xf numFmtId="168" fontId="16" fillId="2" borderId="8" xfId="0" applyNumberFormat="1" applyFont="1" applyFill="1" applyBorder="1" applyAlignment="1">
      <alignment horizontal="right" vertical="center" wrapText="1"/>
    </xf>
    <xf numFmtId="3" fontId="32" fillId="3" borderId="1" xfId="0" applyNumberFormat="1" applyFont="1" applyFill="1" applyBorder="1" applyAlignment="1">
      <alignment horizontal="right" vertical="center" wrapText="1"/>
    </xf>
    <xf numFmtId="2" fontId="53" fillId="0" borderId="7" xfId="0" applyNumberFormat="1" applyFont="1" applyFill="1" applyBorder="1" applyAlignment="1">
      <alignment horizontal="right" vertical="center"/>
    </xf>
    <xf numFmtId="2" fontId="47" fillId="0" borderId="7" xfId="0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horizontal="right" vertical="center" wrapText="1"/>
    </xf>
    <xf numFmtId="3" fontId="55" fillId="0" borderId="11" xfId="0" applyNumberFormat="1" applyFont="1" applyFill="1" applyBorder="1" applyAlignment="1">
      <alignment horizontal="right" vertical="center"/>
    </xf>
    <xf numFmtId="4" fontId="55" fillId="6" borderId="8" xfId="0" applyNumberFormat="1" applyFont="1" applyFill="1" applyBorder="1" applyAlignment="1">
      <alignment horizontal="right" vertical="center"/>
    </xf>
    <xf numFmtId="3" fontId="55" fillId="0" borderId="8" xfId="0" applyNumberFormat="1" applyFont="1" applyFill="1" applyBorder="1" applyAlignment="1">
      <alignment vertical="center"/>
    </xf>
    <xf numFmtId="3" fontId="16" fillId="0" borderId="35" xfId="0" applyNumberFormat="1" applyFont="1" applyFill="1" applyBorder="1" applyAlignment="1">
      <alignment horizontal="center" vertical="center" wrapText="1"/>
    </xf>
    <xf numFmtId="3" fontId="16" fillId="7" borderId="10" xfId="0" applyNumberFormat="1" applyFont="1" applyFill="1" applyBorder="1" applyAlignment="1">
      <alignment horizontal="center" vertical="center" wrapText="1"/>
    </xf>
    <xf numFmtId="1" fontId="42" fillId="10" borderId="1" xfId="0" applyNumberFormat="1" applyFont="1" applyFill="1" applyBorder="1" applyAlignment="1">
      <alignment horizontal="right" vertical="center" wrapText="1"/>
    </xf>
    <xf numFmtId="4" fontId="58" fillId="0" borderId="1" xfId="0" applyNumberFormat="1" applyFont="1" applyBorder="1" applyAlignment="1">
      <alignment horizontal="right" vertical="center"/>
    </xf>
    <xf numFmtId="3" fontId="16" fillId="11" borderId="8" xfId="0" applyNumberFormat="1" applyFont="1" applyFill="1" applyBorder="1" applyAlignment="1">
      <alignment horizontal="right" vertical="center" wrapText="1"/>
    </xf>
    <xf numFmtId="2" fontId="47" fillId="0" borderId="16" xfId="0" quotePrefix="1" applyNumberFormat="1" applyFont="1" applyFill="1" applyBorder="1" applyAlignment="1">
      <alignment vertical="center"/>
    </xf>
    <xf numFmtId="3" fontId="32" fillId="10" borderId="1" xfId="0" applyNumberFormat="1" applyFont="1" applyFill="1" applyBorder="1" applyAlignment="1">
      <alignment horizontal="right" vertical="center" wrapText="1"/>
    </xf>
    <xf numFmtId="1" fontId="16" fillId="10" borderId="8" xfId="0" applyNumberFormat="1" applyFont="1" applyFill="1" applyBorder="1" applyAlignment="1">
      <alignment horizontal="center" vertical="center" wrapText="1"/>
    </xf>
    <xf numFmtId="3" fontId="16" fillId="12" borderId="12" xfId="0" applyNumberFormat="1" applyFont="1" applyFill="1" applyBorder="1" applyAlignment="1">
      <alignment horizontal="center" vertical="center" wrapText="1"/>
    </xf>
    <xf numFmtId="1" fontId="42" fillId="10" borderId="13" xfId="0" applyNumberFormat="1" applyFont="1" applyFill="1" applyBorder="1" applyAlignment="1">
      <alignment horizontal="right" vertical="center" wrapText="1"/>
    </xf>
    <xf numFmtId="0" fontId="35" fillId="3" borderId="19" xfId="0" applyFont="1" applyFill="1" applyBorder="1" applyAlignment="1">
      <alignment vertical="center" wrapText="1"/>
    </xf>
    <xf numFmtId="3" fontId="42" fillId="3" borderId="17" xfId="0" applyNumberFormat="1" applyFont="1" applyFill="1" applyBorder="1" applyAlignment="1">
      <alignment vertical="center" wrapText="1"/>
    </xf>
    <xf numFmtId="0" fontId="24" fillId="0" borderId="14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1" fontId="42" fillId="10" borderId="16" xfId="0" applyNumberFormat="1" applyFont="1" applyFill="1" applyBorder="1" applyAlignment="1">
      <alignment horizontal="right" vertical="center" wrapText="1"/>
    </xf>
    <xf numFmtId="2" fontId="24" fillId="0" borderId="7" xfId="0" applyNumberFormat="1" applyFont="1" applyFill="1" applyBorder="1" applyAlignment="1">
      <alignment horizontal="right" vertical="center" wrapText="1"/>
    </xf>
    <xf numFmtId="0" fontId="52" fillId="10" borderId="1" xfId="0" applyFont="1" applyFill="1" applyBorder="1" applyAlignment="1">
      <alignment horizontal="left" vertical="center" wrapText="1"/>
    </xf>
    <xf numFmtId="0" fontId="32" fillId="10" borderId="1" xfId="0" applyFont="1" applyFill="1" applyBorder="1" applyAlignment="1">
      <alignment horizontal="left" vertical="center" wrapText="1"/>
    </xf>
    <xf numFmtId="4" fontId="32" fillId="10" borderId="1" xfId="0" applyNumberFormat="1" applyFont="1" applyFill="1" applyBorder="1" applyAlignment="1">
      <alignment horizontal="right" vertical="center" wrapText="1"/>
    </xf>
    <xf numFmtId="4" fontId="23" fillId="10" borderId="1" xfId="0" applyNumberFormat="1" applyFont="1" applyFill="1" applyBorder="1" applyAlignment="1">
      <alignment horizontal="right" vertical="center" wrapText="1"/>
    </xf>
    <xf numFmtId="4" fontId="23" fillId="10" borderId="7" xfId="0" applyNumberFormat="1" applyFont="1" applyFill="1" applyBorder="1" applyAlignment="1">
      <alignment horizontal="right" vertical="center" wrapText="1"/>
    </xf>
    <xf numFmtId="0" fontId="59" fillId="13" borderId="5" xfId="0" applyFont="1" applyFill="1" applyBorder="1" applyAlignment="1">
      <alignment horizontal="right" vertical="center" wrapText="1"/>
    </xf>
    <xf numFmtId="1" fontId="16" fillId="11" borderId="8" xfId="0" applyNumberFormat="1" applyFont="1" applyFill="1" applyBorder="1" applyAlignment="1">
      <alignment horizontal="center" vertical="center" wrapText="1"/>
    </xf>
    <xf numFmtId="0" fontId="47" fillId="10" borderId="5" xfId="0" applyFont="1" applyFill="1" applyBorder="1" applyAlignment="1">
      <alignment vertical="center"/>
    </xf>
    <xf numFmtId="1" fontId="32" fillId="0" borderId="16" xfId="0" applyNumberFormat="1" applyFont="1" applyFill="1" applyBorder="1" applyAlignment="1">
      <alignment horizontal="right" vertical="center" wrapText="1"/>
    </xf>
    <xf numFmtId="3" fontId="47" fillId="10" borderId="13" xfId="0" applyNumberFormat="1" applyFont="1" applyFill="1" applyBorder="1" applyAlignment="1">
      <alignment horizontal="right" vertical="center"/>
    </xf>
    <xf numFmtId="0" fontId="5" fillId="10" borderId="0" xfId="0" applyFont="1" applyFill="1" applyBorder="1" applyAlignment="1">
      <alignment horizontal="left" vertical="center" wrapText="1"/>
    </xf>
    <xf numFmtId="0" fontId="6" fillId="10" borderId="0" xfId="0" applyFont="1" applyFill="1" applyBorder="1" applyAlignment="1">
      <alignment horizontal="left" vertical="center" wrapText="1"/>
    </xf>
    <xf numFmtId="3" fontId="47" fillId="10" borderId="5" xfId="0" applyNumberFormat="1" applyFont="1" applyFill="1" applyBorder="1" applyAlignment="1">
      <alignment horizontal="right" vertical="center"/>
    </xf>
    <xf numFmtId="3" fontId="57" fillId="15" borderId="8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5" fillId="0" borderId="13" xfId="0" applyFont="1" applyFill="1" applyBorder="1" applyAlignment="1">
      <alignment horizontal="left" vertical="center" wrapText="1"/>
    </xf>
    <xf numFmtId="2" fontId="47" fillId="0" borderId="13" xfId="0" applyNumberFormat="1" applyFont="1" applyFill="1" applyBorder="1" applyAlignment="1">
      <alignment horizontal="center" vertical="center"/>
    </xf>
    <xf numFmtId="2" fontId="41" fillId="0" borderId="13" xfId="0" applyNumberFormat="1" applyFont="1" applyFill="1" applyBorder="1" applyAlignment="1">
      <alignment horizontal="right" vertical="center" wrapText="1"/>
    </xf>
    <xf numFmtId="0" fontId="21" fillId="0" borderId="19" xfId="0" applyFont="1" applyFill="1" applyBorder="1" applyAlignment="1">
      <alignment vertical="center" wrapText="1"/>
    </xf>
    <xf numFmtId="0" fontId="42" fillId="0" borderId="19" xfId="0" applyFont="1" applyFill="1" applyBorder="1" applyAlignment="1">
      <alignment horizontal="left" vertical="center" wrapText="1"/>
    </xf>
    <xf numFmtId="0" fontId="47" fillId="0" borderId="19" xfId="0" applyFont="1" applyFill="1" applyBorder="1" applyAlignment="1">
      <alignment horizontal="right" vertical="center"/>
    </xf>
    <xf numFmtId="3" fontId="56" fillId="10" borderId="1" xfId="0" applyNumberFormat="1" applyFont="1" applyFill="1" applyBorder="1" applyAlignment="1">
      <alignment horizontal="right" vertical="center" wrapText="1"/>
    </xf>
    <xf numFmtId="3" fontId="47" fillId="10" borderId="19" xfId="0" applyNumberFormat="1" applyFont="1" applyFill="1" applyBorder="1" applyAlignment="1">
      <alignment horizontal="right" vertical="center"/>
    </xf>
    <xf numFmtId="4" fontId="24" fillId="0" borderId="13" xfId="1" applyNumberFormat="1" applyFont="1" applyFill="1" applyBorder="1" applyAlignment="1">
      <alignment vertical="center" wrapText="1"/>
    </xf>
    <xf numFmtId="4" fontId="24" fillId="0" borderId="13" xfId="1" applyNumberFormat="1" applyFont="1" applyFill="1" applyBorder="1" applyAlignment="1">
      <alignment horizontal="left" vertical="center"/>
    </xf>
    <xf numFmtId="4" fontId="22" fillId="0" borderId="13" xfId="1" applyNumberFormat="1" applyFont="1" applyFill="1" applyBorder="1" applyAlignment="1">
      <alignment horizontal="right" vertical="center"/>
    </xf>
    <xf numFmtId="4" fontId="23" fillId="0" borderId="31" xfId="1" applyNumberFormat="1" applyFont="1" applyFill="1" applyBorder="1" applyAlignment="1">
      <alignment horizontal="right" vertical="center" wrapText="1"/>
    </xf>
    <xf numFmtId="4" fontId="24" fillId="0" borderId="1" xfId="1" applyNumberFormat="1" applyFont="1" applyFill="1" applyBorder="1" applyAlignment="1">
      <alignment vertical="center" wrapText="1"/>
    </xf>
    <xf numFmtId="4" fontId="24" fillId="0" borderId="1" xfId="1" applyNumberFormat="1" applyFont="1" applyFill="1" applyBorder="1" applyAlignment="1">
      <alignment horizontal="left" vertical="center"/>
    </xf>
    <xf numFmtId="4" fontId="22" fillId="0" borderId="1" xfId="1" applyNumberFormat="1" applyFont="1" applyFill="1" applyBorder="1" applyAlignment="1">
      <alignment horizontal="right" vertical="center"/>
    </xf>
    <xf numFmtId="4" fontId="23" fillId="0" borderId="1" xfId="1" applyNumberFormat="1" applyFont="1" applyFill="1" applyBorder="1" applyAlignment="1">
      <alignment horizontal="right" vertical="center" wrapText="1"/>
    </xf>
    <xf numFmtId="4" fontId="22" fillId="0" borderId="7" xfId="0" applyNumberFormat="1" applyFont="1" applyFill="1" applyBorder="1" applyAlignment="1">
      <alignment vertical="center"/>
    </xf>
    <xf numFmtId="4" fontId="22" fillId="0" borderId="1" xfId="1" applyNumberFormat="1" applyFont="1" applyFill="1" applyBorder="1" applyAlignment="1">
      <alignment vertical="center"/>
    </xf>
    <xf numFmtId="4" fontId="24" fillId="0" borderId="1" xfId="1" applyNumberFormat="1" applyFont="1" applyFill="1" applyBorder="1" applyAlignment="1">
      <alignment vertical="center"/>
    </xf>
    <xf numFmtId="4" fontId="23" fillId="0" borderId="16" xfId="1" applyNumberFormat="1" applyFont="1" applyFill="1" applyBorder="1" applyAlignment="1">
      <alignment horizontal="right" vertical="center" wrapText="1"/>
    </xf>
    <xf numFmtId="4" fontId="22" fillId="0" borderId="19" xfId="1" applyNumberFormat="1" applyFont="1" applyFill="1" applyBorder="1" applyAlignment="1">
      <alignment vertical="center"/>
    </xf>
    <xf numFmtId="4" fontId="24" fillId="0" borderId="25" xfId="1" applyNumberFormat="1" applyFont="1" applyFill="1" applyBorder="1" applyAlignment="1">
      <alignment horizontal="left" vertical="center"/>
    </xf>
    <xf numFmtId="4" fontId="22" fillId="0" borderId="1" xfId="0" applyNumberFormat="1" applyFont="1" applyFill="1" applyBorder="1" applyAlignment="1">
      <alignment vertical="center"/>
    </xf>
    <xf numFmtId="4" fontId="24" fillId="0" borderId="5" xfId="1" applyNumberFormat="1" applyFont="1" applyFill="1" applyBorder="1" applyAlignment="1">
      <alignment horizontal="left" vertical="center"/>
    </xf>
    <xf numFmtId="4" fontId="22" fillId="0" borderId="5" xfId="0" applyNumberFormat="1" applyFont="1" applyFill="1" applyBorder="1" applyAlignment="1">
      <alignment vertical="center"/>
    </xf>
    <xf numFmtId="3" fontId="60" fillId="0" borderId="13" xfId="0" applyNumberFormat="1" applyFont="1" applyFill="1" applyBorder="1" applyAlignment="1">
      <alignment horizontal="right" vertical="center" wrapText="1"/>
    </xf>
    <xf numFmtId="3" fontId="21" fillId="0" borderId="1" xfId="1" applyNumberFormat="1" applyFont="1" applyFill="1" applyBorder="1" applyAlignment="1">
      <alignment vertical="center"/>
    </xf>
    <xf numFmtId="3" fontId="47" fillId="0" borderId="25" xfId="0" applyNumberFormat="1" applyFont="1" applyBorder="1" applyAlignment="1">
      <alignment horizontal="right" vertical="center"/>
    </xf>
    <xf numFmtId="3" fontId="47" fillId="0" borderId="32" xfId="0" applyNumberFormat="1" applyFont="1" applyBorder="1" applyAlignment="1">
      <alignment horizontal="right" vertical="center"/>
    </xf>
    <xf numFmtId="49" fontId="25" fillId="0" borderId="1" xfId="0" applyNumberFormat="1" applyFont="1" applyFill="1" applyBorder="1" applyAlignment="1">
      <alignment horizontal="left" vertical="center" wrapText="1"/>
    </xf>
    <xf numFmtId="3" fontId="21" fillId="0" borderId="13" xfId="1" applyNumberFormat="1" applyFont="1" applyFill="1" applyBorder="1" applyAlignment="1">
      <alignment horizontal="right" vertical="center"/>
    </xf>
    <xf numFmtId="0" fontId="43" fillId="3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left" vertical="center" wrapText="1"/>
    </xf>
    <xf numFmtId="4" fontId="47" fillId="0" borderId="33" xfId="0" applyNumberFormat="1" applyFont="1" applyFill="1" applyBorder="1" applyAlignment="1">
      <alignment horizontal="right" vertical="center"/>
    </xf>
    <xf numFmtId="0" fontId="21" fillId="0" borderId="1" xfId="0" applyFont="1" applyFill="1" applyBorder="1" applyAlignment="1">
      <alignment horizontal="right" vertical="center" wrapText="1"/>
    </xf>
    <xf numFmtId="4" fontId="21" fillId="0" borderId="33" xfId="0" applyNumberFormat="1" applyFont="1" applyFill="1" applyBorder="1" applyAlignment="1">
      <alignment horizontal="right" vertical="center"/>
    </xf>
    <xf numFmtId="4" fontId="3" fillId="5" borderId="7" xfId="0" applyNumberFormat="1" applyFont="1" applyFill="1" applyBorder="1" applyAlignment="1">
      <alignment horizontal="right" vertical="center"/>
    </xf>
    <xf numFmtId="4" fontId="21" fillId="0" borderId="24" xfId="0" applyNumberFormat="1" applyFont="1" applyFill="1" applyBorder="1" applyAlignment="1">
      <alignment horizontal="right" vertical="center"/>
    </xf>
    <xf numFmtId="4" fontId="21" fillId="0" borderId="7" xfId="0" applyNumberFormat="1" applyFont="1" applyFill="1" applyBorder="1" applyAlignment="1">
      <alignment horizontal="right" vertical="center"/>
    </xf>
    <xf numFmtId="4" fontId="21" fillId="0" borderId="6" xfId="0" applyNumberFormat="1" applyFont="1" applyFill="1" applyBorder="1" applyAlignment="1">
      <alignment horizontal="right" vertical="center"/>
    </xf>
    <xf numFmtId="4" fontId="46" fillId="10" borderId="30" xfId="0" applyNumberFormat="1" applyFont="1" applyFill="1" applyBorder="1" applyAlignment="1">
      <alignment horizontal="right" vertical="center" wrapText="1"/>
    </xf>
    <xf numFmtId="0" fontId="15" fillId="0" borderId="20" xfId="0" applyFont="1" applyFill="1" applyBorder="1" applyAlignment="1">
      <alignment horizontal="center" vertical="center"/>
    </xf>
    <xf numFmtId="3" fontId="47" fillId="0" borderId="1" xfId="0" applyNumberFormat="1" applyFont="1" applyFill="1" applyBorder="1" applyAlignment="1">
      <alignment horizontal="right" vertical="center"/>
    </xf>
    <xf numFmtId="2" fontId="47" fillId="0" borderId="1" xfId="0" quotePrefix="1" applyNumberFormat="1" applyFont="1" applyFill="1" applyBorder="1" applyAlignment="1">
      <alignment vertical="center"/>
    </xf>
    <xf numFmtId="0" fontId="42" fillId="3" borderId="17" xfId="0" applyFont="1" applyFill="1" applyBorder="1" applyAlignment="1">
      <alignment vertical="center" wrapText="1"/>
    </xf>
    <xf numFmtId="0" fontId="47" fillId="10" borderId="19" xfId="0" applyFont="1" applyFill="1" applyBorder="1" applyAlignment="1">
      <alignment vertical="center"/>
    </xf>
    <xf numFmtId="0" fontId="32" fillId="0" borderId="13" xfId="0" applyFont="1" applyFill="1" applyBorder="1" applyAlignment="1">
      <alignment vertical="center"/>
    </xf>
    <xf numFmtId="3" fontId="42" fillId="14" borderId="13" xfId="0" applyNumberFormat="1" applyFont="1" applyFill="1" applyBorder="1" applyAlignment="1">
      <alignment vertical="center"/>
    </xf>
    <xf numFmtId="4" fontId="11" fillId="0" borderId="13" xfId="0" applyNumberFormat="1" applyFont="1" applyFill="1" applyBorder="1" applyAlignment="1">
      <alignment horizontal="right" vertical="center" wrapText="1"/>
    </xf>
    <xf numFmtId="2" fontId="47" fillId="0" borderId="24" xfId="0" applyNumberFormat="1" applyFont="1" applyFill="1" applyBorder="1" applyAlignment="1">
      <alignment horizontal="right" vertical="center"/>
    </xf>
    <xf numFmtId="0" fontId="47" fillId="10" borderId="1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left" vertical="center" wrapText="1"/>
    </xf>
    <xf numFmtId="0" fontId="15" fillId="0" borderId="20" xfId="0" applyFont="1" applyFill="1" applyBorder="1" applyAlignment="1">
      <alignment horizontal="center" vertical="center"/>
    </xf>
    <xf numFmtId="3" fontId="47" fillId="0" borderId="45" xfId="0" applyNumberFormat="1" applyFont="1" applyFill="1" applyBorder="1" applyAlignment="1">
      <alignment horizontal="right" vertical="center"/>
    </xf>
    <xf numFmtId="0" fontId="47" fillId="10" borderId="1" xfId="0" applyFont="1" applyFill="1" applyBorder="1" applyAlignment="1">
      <alignment horizontal="right" vertical="center"/>
    </xf>
    <xf numFmtId="0" fontId="21" fillId="0" borderId="19" xfId="0" applyFont="1" applyFill="1" applyBorder="1" applyAlignment="1">
      <alignment horizontal="left" vertical="center" wrapText="1"/>
    </xf>
    <xf numFmtId="2" fontId="47" fillId="0" borderId="19" xfId="0" applyNumberFormat="1" applyFont="1" applyFill="1" applyBorder="1" applyAlignment="1">
      <alignment horizontal="right" vertical="center"/>
    </xf>
    <xf numFmtId="0" fontId="32" fillId="0" borderId="19" xfId="0" applyFont="1" applyFill="1" applyBorder="1" applyAlignment="1">
      <alignment horizontal="left" vertical="center" wrapText="1"/>
    </xf>
    <xf numFmtId="0" fontId="47" fillId="0" borderId="46" xfId="0" applyFont="1" applyFill="1" applyBorder="1" applyAlignment="1">
      <alignment horizontal="right" vertical="center"/>
    </xf>
    <xf numFmtId="3" fontId="47" fillId="0" borderId="19" xfId="0" applyNumberFormat="1" applyFont="1" applyFill="1" applyBorder="1" applyAlignment="1">
      <alignment horizontal="right" vertical="center"/>
    </xf>
    <xf numFmtId="2" fontId="47" fillId="0" borderId="19" xfId="0" applyNumberFormat="1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horizontal="center" wrapText="1"/>
    </xf>
    <xf numFmtId="4" fontId="17" fillId="0" borderId="7" xfId="0" applyNumberFormat="1" applyFont="1" applyFill="1" applyBorder="1" applyAlignment="1">
      <alignment horizontal="right" vertical="center" wrapText="1"/>
    </xf>
    <xf numFmtId="4" fontId="10" fillId="0" borderId="33" xfId="0" applyNumberFormat="1" applyFont="1" applyFill="1" applyBorder="1" applyAlignment="1">
      <alignment horizontal="right" vertical="center"/>
    </xf>
    <xf numFmtId="4" fontId="10" fillId="0" borderId="7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4" fontId="10" fillId="0" borderId="19" xfId="0" applyNumberFormat="1" applyFont="1" applyFill="1" applyBorder="1" applyAlignment="1">
      <alignment horizontal="right" vertical="center" wrapText="1"/>
    </xf>
    <xf numFmtId="3" fontId="62" fillId="10" borderId="1" xfId="0" applyNumberFormat="1" applyFont="1" applyFill="1" applyBorder="1" applyAlignment="1">
      <alignment vertical="center" wrapText="1"/>
    </xf>
    <xf numFmtId="3" fontId="62" fillId="10" borderId="1" xfId="0" applyNumberFormat="1" applyFont="1" applyFill="1" applyBorder="1" applyAlignment="1">
      <alignment vertical="center"/>
    </xf>
    <xf numFmtId="164" fontId="42" fillId="3" borderId="17" xfId="0" applyNumberFormat="1" applyFont="1" applyFill="1" applyBorder="1" applyAlignment="1">
      <alignment vertical="center" wrapText="1"/>
    </xf>
    <xf numFmtId="0" fontId="49" fillId="0" borderId="17" xfId="0" applyFont="1" applyFill="1" applyBorder="1" applyAlignment="1">
      <alignment horizontal="right" vertical="center" wrapText="1"/>
    </xf>
    <xf numFmtId="0" fontId="47" fillId="0" borderId="26" xfId="0" applyFont="1" applyFill="1" applyBorder="1" applyAlignment="1">
      <alignment horizontal="right" vertical="center" wrapText="1"/>
    </xf>
    <xf numFmtId="3" fontId="42" fillId="3" borderId="1" xfId="0" applyNumberFormat="1" applyFont="1" applyFill="1" applyBorder="1" applyAlignment="1">
      <alignment vertical="center"/>
    </xf>
    <xf numFmtId="165" fontId="42" fillId="3" borderId="1" xfId="0" applyNumberFormat="1" applyFont="1" applyFill="1" applyBorder="1" applyAlignment="1">
      <alignment horizontal="right" vertical="center"/>
    </xf>
    <xf numFmtId="164" fontId="50" fillId="3" borderId="1" xfId="0" applyNumberFormat="1" applyFont="1" applyFill="1" applyBorder="1" applyAlignment="1">
      <alignment horizontal="right" vertical="center"/>
    </xf>
    <xf numFmtId="0" fontId="50" fillId="3" borderId="1" xfId="0" applyFont="1" applyFill="1" applyBorder="1" applyAlignment="1">
      <alignment horizontal="right" vertical="center"/>
    </xf>
    <xf numFmtId="0" fontId="49" fillId="0" borderId="1" xfId="0" applyFont="1" applyFill="1" applyBorder="1" applyAlignment="1">
      <alignment horizontal="right" vertical="center" wrapText="1"/>
    </xf>
    <xf numFmtId="3" fontId="50" fillId="3" borderId="1" xfId="0" applyNumberFormat="1" applyFont="1" applyFill="1" applyBorder="1" applyAlignment="1">
      <alignment horizontal="right" vertical="center"/>
    </xf>
    <xf numFmtId="165" fontId="50" fillId="3" borderId="1" xfId="0" applyNumberFormat="1" applyFont="1" applyFill="1" applyBorder="1" applyAlignment="1">
      <alignment vertical="center"/>
    </xf>
    <xf numFmtId="164" fontId="50" fillId="3" borderId="1" xfId="0" applyNumberFormat="1" applyFont="1" applyFill="1" applyBorder="1" applyAlignment="1">
      <alignment vertical="center"/>
    </xf>
    <xf numFmtId="165" fontId="50" fillId="10" borderId="1" xfId="0" applyNumberFormat="1" applyFont="1" applyFill="1" applyBorder="1" applyAlignment="1">
      <alignment vertical="center"/>
    </xf>
    <xf numFmtId="167" fontId="51" fillId="0" borderId="1" xfId="0" applyNumberFormat="1" applyFont="1" applyFill="1" applyBorder="1" applyAlignment="1">
      <alignment horizontal="right" vertical="center" wrapText="1"/>
    </xf>
    <xf numFmtId="0" fontId="16" fillId="0" borderId="31" xfId="0" applyFont="1" applyFill="1" applyBorder="1" applyAlignment="1">
      <alignment horizontal="center" vertical="center" wrapText="1"/>
    </xf>
    <xf numFmtId="3" fontId="16" fillId="0" borderId="31" xfId="0" applyNumberFormat="1" applyFont="1" applyFill="1" applyBorder="1" applyAlignment="1">
      <alignment horizontal="center" vertical="center" wrapText="1"/>
    </xf>
    <xf numFmtId="4" fontId="16" fillId="0" borderId="38" xfId="0" applyNumberFormat="1" applyFont="1" applyFill="1" applyBorder="1" applyAlignment="1">
      <alignment horizontal="right" vertical="center" wrapText="1"/>
    </xf>
    <xf numFmtId="0" fontId="43" fillId="3" borderId="5" xfId="0" applyFont="1" applyFill="1" applyBorder="1" applyAlignment="1">
      <alignment vertical="center" wrapText="1"/>
    </xf>
    <xf numFmtId="0" fontId="43" fillId="3" borderId="16" xfId="0" applyFont="1" applyFill="1" applyBorder="1" applyAlignment="1">
      <alignment horizontal="left" vertical="center" wrapText="1"/>
    </xf>
    <xf numFmtId="3" fontId="42" fillId="0" borderId="16" xfId="0" applyNumberFormat="1" applyFont="1" applyFill="1" applyBorder="1" applyAlignment="1">
      <alignment vertical="center"/>
    </xf>
    <xf numFmtId="165" fontId="42" fillId="0" borderId="16" xfId="0" applyNumberFormat="1" applyFont="1" applyFill="1" applyBorder="1" applyAlignment="1">
      <alignment horizontal="right" vertical="center"/>
    </xf>
    <xf numFmtId="164" fontId="42" fillId="0" borderId="16" xfId="0" applyNumberFormat="1" applyFont="1" applyFill="1" applyBorder="1" applyAlignment="1">
      <alignment horizontal="right" vertical="center"/>
    </xf>
    <xf numFmtId="0" fontId="42" fillId="0" borderId="16" xfId="0" applyFont="1" applyFill="1" applyBorder="1" applyAlignment="1">
      <alignment horizontal="right" vertical="center"/>
    </xf>
    <xf numFmtId="166" fontId="47" fillId="0" borderId="16" xfId="0" applyNumberFormat="1" applyFont="1" applyFill="1" applyBorder="1" applyAlignment="1">
      <alignment horizontal="right" vertical="center" wrapText="1"/>
    </xf>
    <xf numFmtId="166" fontId="47" fillId="0" borderId="40" xfId="0" applyNumberFormat="1" applyFont="1" applyFill="1" applyBorder="1" applyAlignment="1">
      <alignment horizontal="right" vertical="center" wrapText="1"/>
    </xf>
    <xf numFmtId="3" fontId="35" fillId="10" borderId="1" xfId="0" applyNumberFormat="1" applyFont="1" applyFill="1" applyBorder="1" applyAlignment="1">
      <alignment vertical="center" wrapText="1"/>
    </xf>
    <xf numFmtId="3" fontId="35" fillId="10" borderId="1" xfId="0" applyNumberFormat="1" applyFont="1" applyFill="1" applyBorder="1" applyAlignment="1">
      <alignment vertical="center"/>
    </xf>
    <xf numFmtId="3" fontId="50" fillId="10" borderId="1" xfId="0" applyNumberFormat="1" applyFont="1" applyFill="1" applyBorder="1" applyAlignment="1">
      <alignment vertical="center"/>
    </xf>
    <xf numFmtId="3" fontId="50" fillId="10" borderId="1" xfId="0" applyNumberFormat="1" applyFont="1" applyFill="1" applyBorder="1" applyAlignment="1">
      <alignment vertical="center" wrapText="1"/>
    </xf>
    <xf numFmtId="3" fontId="35" fillId="10" borderId="1" xfId="0" applyNumberFormat="1" applyFont="1" applyFill="1" applyBorder="1" applyAlignment="1">
      <alignment horizontal="right" vertical="center"/>
    </xf>
    <xf numFmtId="4" fontId="35" fillId="10" borderId="7" xfId="0" applyNumberFormat="1" applyFont="1" applyFill="1" applyBorder="1" applyAlignment="1">
      <alignment vertical="center"/>
    </xf>
    <xf numFmtId="4" fontId="35" fillId="10" borderId="1" xfId="0" applyNumberFormat="1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71" fillId="3" borderId="17" xfId="0" applyFont="1" applyFill="1" applyBorder="1" applyAlignment="1">
      <alignment vertical="center" wrapText="1"/>
    </xf>
    <xf numFmtId="3" fontId="16" fillId="17" borderId="11" xfId="0" applyNumberFormat="1" applyFont="1" applyFill="1" applyBorder="1" applyAlignment="1">
      <alignment horizontal="center" vertical="center" wrapText="1"/>
    </xf>
    <xf numFmtId="4" fontId="55" fillId="17" borderId="10" xfId="0" applyNumberFormat="1" applyFont="1" applyFill="1" applyBorder="1" applyAlignment="1">
      <alignment horizontal="right" vertical="center"/>
    </xf>
    <xf numFmtId="3" fontId="16" fillId="17" borderId="8" xfId="0" applyNumberFormat="1" applyFont="1" applyFill="1" applyBorder="1" applyAlignment="1">
      <alignment horizontal="center" vertical="center" wrapText="1"/>
    </xf>
    <xf numFmtId="3" fontId="16" fillId="17" borderId="44" xfId="0" applyNumberFormat="1" applyFont="1" applyFill="1" applyBorder="1" applyAlignment="1">
      <alignment horizontal="center" vertical="center" wrapText="1"/>
    </xf>
    <xf numFmtId="169" fontId="16" fillId="17" borderId="8" xfId="0" applyNumberFormat="1" applyFont="1" applyFill="1" applyBorder="1" applyAlignment="1">
      <alignment horizontal="right" vertical="center" wrapText="1"/>
    </xf>
    <xf numFmtId="3" fontId="16" fillId="17" borderId="8" xfId="0" applyNumberFormat="1" applyFont="1" applyFill="1" applyBorder="1" applyAlignment="1">
      <alignment horizontal="right" vertical="center" wrapText="1"/>
    </xf>
    <xf numFmtId="3" fontId="16" fillId="11" borderId="11" xfId="0" applyNumberFormat="1" applyFont="1" applyFill="1" applyBorder="1" applyAlignment="1">
      <alignment horizontal="center" vertical="center" wrapText="1"/>
    </xf>
    <xf numFmtId="2" fontId="39" fillId="0" borderId="17" xfId="0" applyNumberFormat="1" applyFont="1" applyFill="1" applyBorder="1" applyAlignment="1">
      <alignment horizontal="right" vertical="center" wrapText="1"/>
    </xf>
    <xf numFmtId="2" fontId="24" fillId="0" borderId="1" xfId="0" applyNumberFormat="1" applyFont="1" applyFill="1" applyBorder="1" applyAlignment="1">
      <alignment horizontal="center" vertical="center" wrapText="1"/>
    </xf>
    <xf numFmtId="3" fontId="32" fillId="0" borderId="13" xfId="0" applyNumberFormat="1" applyFont="1" applyBorder="1" applyAlignment="1">
      <alignment horizontal="right" vertical="center" wrapText="1"/>
    </xf>
    <xf numFmtId="3" fontId="32" fillId="0" borderId="1" xfId="0" applyNumberFormat="1" applyFont="1" applyBorder="1" applyAlignment="1">
      <alignment horizontal="right" vertical="center" wrapText="1"/>
    </xf>
    <xf numFmtId="3" fontId="42" fillId="0" borderId="13" xfId="0" applyNumberFormat="1" applyFont="1" applyBorder="1" applyAlignment="1">
      <alignment horizontal="right" vertical="center" wrapText="1"/>
    </xf>
    <xf numFmtId="169" fontId="47" fillId="0" borderId="1" xfId="0" applyNumberFormat="1" applyFont="1" applyFill="1" applyBorder="1" applyAlignment="1">
      <alignment horizontal="right" vertical="center"/>
    </xf>
    <xf numFmtId="169" fontId="45" fillId="0" borderId="1" xfId="0" applyNumberFormat="1" applyFont="1" applyFill="1" applyBorder="1" applyAlignment="1">
      <alignment vertical="center" wrapText="1"/>
    </xf>
    <xf numFmtId="0" fontId="33" fillId="3" borderId="1" xfId="0" applyFont="1" applyFill="1" applyBorder="1" applyAlignment="1">
      <alignment horizontal="center" vertical="center"/>
    </xf>
    <xf numFmtId="4" fontId="64" fillId="0" borderId="7" xfId="0" applyNumberFormat="1" applyFont="1" applyFill="1" applyBorder="1" applyAlignment="1">
      <alignment horizontal="right" vertical="center" wrapText="1"/>
    </xf>
    <xf numFmtId="0" fontId="24" fillId="0" borderId="29" xfId="0" applyFont="1" applyBorder="1" applyAlignment="1">
      <alignment horizontal="left" vertical="center" wrapText="1"/>
    </xf>
    <xf numFmtId="3" fontId="42" fillId="10" borderId="1" xfId="0" applyNumberFormat="1" applyFont="1" applyFill="1" applyBorder="1" applyAlignment="1">
      <alignment horizontal="right" vertical="center" wrapText="1"/>
    </xf>
    <xf numFmtId="2" fontId="73" fillId="0" borderId="19" xfId="0" quotePrefix="1" applyNumberFormat="1" applyFont="1" applyFill="1" applyBorder="1" applyAlignment="1">
      <alignment vertical="center"/>
    </xf>
    <xf numFmtId="3" fontId="61" fillId="0" borderId="13" xfId="1" applyNumberFormat="1" applyFont="1" applyFill="1" applyBorder="1" applyAlignment="1">
      <alignment horizontal="right" vertical="center"/>
    </xf>
    <xf numFmtId="4" fontId="26" fillId="10" borderId="10" xfId="0" applyNumberFormat="1" applyFont="1" applyFill="1" applyBorder="1" applyAlignment="1">
      <alignment horizontal="center" vertical="center"/>
    </xf>
    <xf numFmtId="4" fontId="30" fillId="10" borderId="10" xfId="0" applyNumberFormat="1" applyFont="1" applyFill="1" applyBorder="1" applyAlignment="1">
      <alignment horizontal="center" vertical="center"/>
    </xf>
    <xf numFmtId="4" fontId="74" fillId="0" borderId="1" xfId="0" applyNumberFormat="1" applyFont="1" applyFill="1" applyBorder="1" applyAlignment="1">
      <alignment horizontal="right" vertical="center" wrapText="1"/>
    </xf>
    <xf numFmtId="4" fontId="48" fillId="0" borderId="1" xfId="0" applyNumberFormat="1" applyFont="1" applyFill="1" applyBorder="1" applyAlignment="1">
      <alignment horizontal="right" vertical="center" wrapText="1"/>
    </xf>
    <xf numFmtId="3" fontId="16" fillId="17" borderId="31" xfId="0" applyNumberFormat="1" applyFont="1" applyFill="1" applyBorder="1" applyAlignment="1">
      <alignment horizontal="center" vertical="center" wrapText="1"/>
    </xf>
    <xf numFmtId="2" fontId="16" fillId="2" borderId="31" xfId="0" applyNumberFormat="1" applyFont="1" applyFill="1" applyBorder="1" applyAlignment="1">
      <alignment horizontal="center" vertical="center" wrapText="1"/>
    </xf>
    <xf numFmtId="1" fontId="16" fillId="0" borderId="31" xfId="0" applyNumberFormat="1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2" fontId="21" fillId="0" borderId="1" xfId="0" applyNumberFormat="1" applyFont="1" applyFill="1" applyBorder="1" applyAlignment="1">
      <alignment horizontal="right" vertical="center" wrapText="1"/>
    </xf>
    <xf numFmtId="4" fontId="47" fillId="0" borderId="7" xfId="0" applyNumberFormat="1" applyFont="1" applyFill="1" applyBorder="1" applyAlignment="1">
      <alignment horizontal="right" vertical="center"/>
    </xf>
    <xf numFmtId="4" fontId="21" fillId="0" borderId="13" xfId="1" applyNumberFormat="1" applyFont="1" applyFill="1" applyBorder="1" applyAlignment="1">
      <alignment horizontal="right" vertical="center" wrapText="1"/>
    </xf>
    <xf numFmtId="2" fontId="76" fillId="0" borderId="5" xfId="0" applyNumberFormat="1" applyFont="1" applyBorder="1" applyAlignment="1">
      <alignment horizontal="right" vertical="center"/>
    </xf>
    <xf numFmtId="4" fontId="41" fillId="0" borderId="38" xfId="0" applyNumberFormat="1" applyFont="1" applyFill="1" applyBorder="1" applyAlignment="1">
      <alignment horizontal="left" vertical="center" wrapText="1"/>
    </xf>
    <xf numFmtId="3" fontId="16" fillId="11" borderId="8" xfId="0" applyNumberFormat="1" applyFont="1" applyFill="1" applyBorder="1" applyAlignment="1">
      <alignment horizontal="center" vertical="center" wrapText="1"/>
    </xf>
    <xf numFmtId="2" fontId="16" fillId="16" borderId="8" xfId="0" applyNumberFormat="1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/>
    </xf>
    <xf numFmtId="0" fontId="12" fillId="0" borderId="37" xfId="0" applyFont="1" applyFill="1" applyBorder="1" applyAlignment="1">
      <alignment horizontal="center" vertical="center" wrapText="1"/>
    </xf>
    <xf numFmtId="0" fontId="43" fillId="3" borderId="18" xfId="0" applyFont="1" applyFill="1" applyBorder="1" applyAlignment="1">
      <alignment horizontal="left" vertical="center" wrapText="1"/>
    </xf>
    <xf numFmtId="3" fontId="42" fillId="0" borderId="18" xfId="0" applyNumberFormat="1" applyFont="1" applyFill="1" applyBorder="1" applyAlignment="1">
      <alignment vertical="center"/>
    </xf>
    <xf numFmtId="165" fontId="42" fillId="0" borderId="18" xfId="0" applyNumberFormat="1" applyFont="1" applyFill="1" applyBorder="1" applyAlignment="1">
      <alignment horizontal="right" vertical="center"/>
    </xf>
    <xf numFmtId="164" fontId="42" fillId="0" borderId="18" xfId="0" applyNumberFormat="1" applyFont="1" applyFill="1" applyBorder="1" applyAlignment="1">
      <alignment horizontal="right" vertical="center"/>
    </xf>
    <xf numFmtId="3" fontId="42" fillId="10" borderId="18" xfId="0" applyNumberFormat="1" applyFont="1" applyFill="1" applyBorder="1" applyAlignment="1">
      <alignment horizontal="right" vertical="center"/>
    </xf>
    <xf numFmtId="3" fontId="42" fillId="0" borderId="18" xfId="0" applyNumberFormat="1" applyFont="1" applyFill="1" applyBorder="1" applyAlignment="1">
      <alignment horizontal="right" vertical="center"/>
    </xf>
    <xf numFmtId="3" fontId="28" fillId="0" borderId="50" xfId="0" applyNumberFormat="1" applyFont="1" applyFill="1" applyBorder="1" applyAlignment="1">
      <alignment horizontal="right" vertical="center" wrapText="1"/>
    </xf>
    <xf numFmtId="166" fontId="47" fillId="0" borderId="51" xfId="0" applyNumberFormat="1" applyFont="1" applyFill="1" applyBorder="1" applyAlignment="1">
      <alignment horizontal="right" vertical="center" wrapText="1"/>
    </xf>
    <xf numFmtId="4" fontId="16" fillId="17" borderId="8" xfId="0" applyNumberFormat="1" applyFont="1" applyFill="1" applyBorder="1" applyAlignment="1">
      <alignment horizontal="center" vertical="center" wrapText="1"/>
    </xf>
    <xf numFmtId="2" fontId="45" fillId="16" borderId="8" xfId="0" applyNumberFormat="1" applyFont="1" applyFill="1" applyBorder="1" applyAlignment="1">
      <alignment horizontal="right" vertical="center" wrapText="1"/>
    </xf>
    <xf numFmtId="4" fontId="16" fillId="2" borderId="8" xfId="0" applyNumberFormat="1" applyFont="1" applyFill="1" applyBorder="1" applyAlignment="1">
      <alignment horizontal="center" vertical="center" wrapText="1"/>
    </xf>
    <xf numFmtId="3" fontId="77" fillId="0" borderId="1" xfId="0" applyNumberFormat="1" applyFont="1" applyBorder="1" applyAlignment="1">
      <alignment horizontal="right" vertical="center" wrapText="1"/>
    </xf>
    <xf numFmtId="0" fontId="30" fillId="10" borderId="10" xfId="0" applyFont="1" applyFill="1" applyBorder="1" applyAlignment="1">
      <alignment horizontal="center" vertical="center"/>
    </xf>
    <xf numFmtId="4" fontId="56" fillId="0" borderId="10" xfId="0" applyNumberFormat="1" applyFont="1" applyFill="1" applyBorder="1" applyAlignment="1">
      <alignment horizontal="right" vertical="center" wrapText="1"/>
    </xf>
    <xf numFmtId="4" fontId="21" fillId="0" borderId="5" xfId="0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right" vertical="center" wrapText="1"/>
    </xf>
    <xf numFmtId="0" fontId="17" fillId="10" borderId="0" xfId="0" applyFont="1" applyFill="1" applyBorder="1" applyAlignment="1">
      <alignment horizontal="left" vertical="center" wrapText="1"/>
    </xf>
    <xf numFmtId="0" fontId="11" fillId="10" borderId="0" xfId="0" applyFont="1" applyFill="1" applyBorder="1" applyAlignment="1">
      <alignment horizontal="left" vertical="center" wrapText="1"/>
    </xf>
    <xf numFmtId="4" fontId="17" fillId="10" borderId="9" xfId="0" applyNumberFormat="1" applyFont="1" applyFill="1" applyBorder="1" applyAlignment="1">
      <alignment horizontal="right" vertical="center" wrapText="1"/>
    </xf>
    <xf numFmtId="4" fontId="23" fillId="10" borderId="24" xfId="0" applyNumberFormat="1" applyFont="1" applyFill="1" applyBorder="1" applyAlignment="1">
      <alignment horizontal="right" vertical="center" wrapText="1"/>
    </xf>
    <xf numFmtId="4" fontId="25" fillId="10" borderId="28" xfId="0" applyNumberFormat="1" applyFont="1" applyFill="1" applyBorder="1" applyAlignment="1">
      <alignment horizontal="right" vertical="center" wrapText="1"/>
    </xf>
    <xf numFmtId="2" fontId="21" fillId="10" borderId="7" xfId="0" applyNumberFormat="1" applyFont="1" applyFill="1" applyBorder="1" applyAlignment="1">
      <alignment horizontal="right" vertical="center" wrapText="1"/>
    </xf>
    <xf numFmtId="2" fontId="23" fillId="10" borderId="7" xfId="0" applyNumberFormat="1" applyFont="1" applyFill="1" applyBorder="1" applyAlignment="1">
      <alignment horizontal="right" vertical="center" wrapText="1"/>
    </xf>
    <xf numFmtId="3" fontId="32" fillId="19" borderId="31" xfId="0" applyNumberFormat="1" applyFont="1" applyFill="1" applyBorder="1" applyAlignment="1">
      <alignment horizontal="left" vertical="center" wrapText="1"/>
    </xf>
    <xf numFmtId="3" fontId="32" fillId="19" borderId="1" xfId="0" applyNumberFormat="1" applyFont="1" applyFill="1" applyBorder="1" applyAlignment="1">
      <alignment horizontal="left" vertical="center" wrapText="1"/>
    </xf>
    <xf numFmtId="3" fontId="32" fillId="19" borderId="25" xfId="0" applyNumberFormat="1" applyFont="1" applyFill="1" applyBorder="1" applyAlignment="1">
      <alignment horizontal="left" vertical="center" wrapText="1"/>
    </xf>
    <xf numFmtId="0" fontId="32" fillId="19" borderId="1" xfId="0" applyFont="1" applyFill="1" applyBorder="1" applyAlignment="1">
      <alignment horizontal="left" vertical="center" wrapText="1"/>
    </xf>
    <xf numFmtId="0" fontId="36" fillId="19" borderId="18" xfId="0" applyFont="1" applyFill="1" applyBorder="1" applyAlignment="1">
      <alignment vertical="center"/>
    </xf>
    <xf numFmtId="0" fontId="36" fillId="19" borderId="16" xfId="0" applyFont="1" applyFill="1" applyBorder="1" applyAlignment="1">
      <alignment vertical="center"/>
    </xf>
    <xf numFmtId="0" fontId="36" fillId="19" borderId="1" xfId="0" applyFont="1" applyFill="1" applyBorder="1" applyAlignment="1">
      <alignment vertical="center"/>
    </xf>
    <xf numFmtId="0" fontId="36" fillId="19" borderId="1" xfId="0" applyFont="1" applyFill="1" applyBorder="1" applyAlignment="1">
      <alignment horizontal="left" vertical="center" wrapText="1"/>
    </xf>
    <xf numFmtId="0" fontId="36" fillId="19" borderId="19" xfId="0" applyFont="1" applyFill="1" applyBorder="1" applyAlignment="1">
      <alignment vertical="center"/>
    </xf>
    <xf numFmtId="0" fontId="36" fillId="19" borderId="47" xfId="0" applyFont="1" applyFill="1" applyBorder="1" applyAlignment="1">
      <alignment vertical="center"/>
    </xf>
    <xf numFmtId="0" fontId="36" fillId="19" borderId="49" xfId="0" applyFont="1" applyFill="1" applyBorder="1" applyAlignment="1">
      <alignment vertical="center"/>
    </xf>
    <xf numFmtId="0" fontId="27" fillId="19" borderId="13" xfId="0" applyFont="1" applyFill="1" applyBorder="1" applyAlignment="1">
      <alignment horizontal="left" vertical="center"/>
    </xf>
    <xf numFmtId="0" fontId="27" fillId="19" borderId="16" xfId="0" applyFont="1" applyFill="1" applyBorder="1" applyAlignment="1">
      <alignment horizontal="left" vertical="center"/>
    </xf>
    <xf numFmtId="0" fontId="22" fillId="19" borderId="16" xfId="0" applyFont="1" applyFill="1" applyBorder="1" applyAlignment="1">
      <alignment horizontal="left" vertical="center"/>
    </xf>
    <xf numFmtId="0" fontId="22" fillId="19" borderId="1" xfId="0" applyFont="1" applyFill="1" applyBorder="1" applyAlignment="1">
      <alignment horizontal="left" vertical="center" wrapText="1"/>
    </xf>
    <xf numFmtId="0" fontId="22" fillId="19" borderId="5" xfId="0" applyFont="1" applyFill="1" applyBorder="1" applyAlignment="1">
      <alignment horizontal="left" vertical="center" wrapText="1"/>
    </xf>
    <xf numFmtId="169" fontId="35" fillId="10" borderId="1" xfId="0" applyNumberFormat="1" applyFont="1" applyFill="1" applyBorder="1" applyAlignment="1">
      <alignment vertical="center" wrapText="1"/>
    </xf>
    <xf numFmtId="3" fontId="4" fillId="0" borderId="1" xfId="0" applyNumberFormat="1" applyFont="1" applyFill="1" applyBorder="1" applyAlignment="1">
      <alignment horizontal="right" vertical="center" wrapText="1"/>
    </xf>
    <xf numFmtId="0" fontId="32" fillId="18" borderId="19" xfId="0" applyFont="1" applyFill="1" applyBorder="1" applyAlignment="1">
      <alignment horizontal="left" vertical="center" wrapText="1"/>
    </xf>
    <xf numFmtId="0" fontId="31" fillId="0" borderId="20" xfId="0" applyFont="1" applyFill="1" applyBorder="1" applyAlignment="1">
      <alignment horizontal="center" vertical="center" wrapText="1"/>
    </xf>
    <xf numFmtId="0" fontId="34" fillId="0" borderId="19" xfId="0" applyFont="1" applyFill="1" applyBorder="1" applyAlignment="1">
      <alignment horizontal="left" vertical="center" wrapText="1"/>
    </xf>
    <xf numFmtId="4" fontId="42" fillId="0" borderId="19" xfId="0" applyNumberFormat="1" applyFont="1" applyFill="1" applyBorder="1" applyAlignment="1">
      <alignment horizontal="right" vertical="center" wrapText="1"/>
    </xf>
    <xf numFmtId="3" fontId="42" fillId="0" borderId="19" xfId="0" applyNumberFormat="1" applyFont="1" applyFill="1" applyBorder="1" applyAlignment="1">
      <alignment horizontal="right" vertical="center" wrapText="1"/>
    </xf>
    <xf numFmtId="4" fontId="45" fillId="0" borderId="19" xfId="0" applyNumberFormat="1" applyFont="1" applyFill="1" applyBorder="1" applyAlignment="1">
      <alignment horizontal="right" vertical="center" wrapText="1"/>
    </xf>
    <xf numFmtId="0" fontId="24" fillId="10" borderId="1" xfId="0" applyFont="1" applyFill="1" applyBorder="1" applyAlignment="1">
      <alignment horizontal="left" vertical="center" wrapText="1"/>
    </xf>
    <xf numFmtId="0" fontId="21" fillId="18" borderId="1" xfId="0" applyFont="1" applyFill="1" applyBorder="1" applyAlignment="1">
      <alignment horizontal="left" vertical="center" wrapText="1"/>
    </xf>
    <xf numFmtId="0" fontId="35" fillId="18" borderId="1" xfId="0" applyFont="1" applyFill="1" applyBorder="1" applyAlignment="1">
      <alignment vertical="center" wrapText="1"/>
    </xf>
    <xf numFmtId="0" fontId="36" fillId="18" borderId="1" xfId="0" applyFont="1" applyFill="1" applyBorder="1" applyAlignment="1">
      <alignment vertical="center"/>
    </xf>
    <xf numFmtId="3" fontId="42" fillId="10" borderId="1" xfId="0" applyNumberFormat="1" applyFont="1" applyFill="1" applyBorder="1" applyAlignment="1">
      <alignment horizontal="right" vertical="center"/>
    </xf>
    <xf numFmtId="0" fontId="33" fillId="18" borderId="1" xfId="0" applyFont="1" applyFill="1" applyBorder="1" applyAlignment="1">
      <alignment horizontal="center" vertical="center"/>
    </xf>
    <xf numFmtId="2" fontId="23" fillId="0" borderId="1" xfId="0" applyNumberFormat="1" applyFont="1" applyFill="1" applyBorder="1" applyAlignment="1">
      <alignment horizontal="right" vertical="center" wrapText="1"/>
    </xf>
    <xf numFmtId="169" fontId="22" fillId="0" borderId="16" xfId="1" applyNumberFormat="1" applyFont="1" applyFill="1" applyBorder="1" applyAlignment="1">
      <alignment horizontal="right" vertical="center"/>
    </xf>
    <xf numFmtId="3" fontId="55" fillId="18" borderId="8" xfId="0" applyNumberFormat="1" applyFont="1" applyFill="1" applyBorder="1" applyAlignment="1">
      <alignment vertical="center"/>
    </xf>
    <xf numFmtId="0" fontId="32" fillId="10" borderId="19" xfId="0" applyFont="1" applyFill="1" applyBorder="1" applyAlignment="1">
      <alignment horizontal="left" vertical="center" wrapText="1"/>
    </xf>
    <xf numFmtId="0" fontId="34" fillId="18" borderId="1" xfId="0" applyFont="1" applyFill="1" applyBorder="1" applyAlignment="1">
      <alignment horizontal="left" vertical="center" wrapText="1"/>
    </xf>
    <xf numFmtId="0" fontId="32" fillId="18" borderId="1" xfId="0" applyFont="1" applyFill="1" applyBorder="1" applyAlignment="1">
      <alignment horizontal="left" vertical="center" wrapText="1"/>
    </xf>
    <xf numFmtId="0" fontId="31" fillId="18" borderId="2" xfId="0" applyFont="1" applyFill="1" applyBorder="1" applyAlignment="1">
      <alignment horizontal="center" vertical="center" wrapText="1"/>
    </xf>
    <xf numFmtId="1" fontId="16" fillId="18" borderId="31" xfId="0" applyNumberFormat="1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right" vertical="center"/>
    </xf>
    <xf numFmtId="4" fontId="24" fillId="18" borderId="1" xfId="1" applyNumberFormat="1" applyFont="1" applyFill="1" applyBorder="1" applyAlignment="1">
      <alignment vertical="center" wrapText="1"/>
    </xf>
    <xf numFmtId="4" fontId="24" fillId="18" borderId="1" xfId="1" applyNumberFormat="1" applyFont="1" applyFill="1" applyBorder="1" applyAlignment="1">
      <alignment horizontal="left" vertical="center"/>
    </xf>
    <xf numFmtId="0" fontId="42" fillId="10" borderId="1" xfId="0" applyFont="1" applyFill="1" applyBorder="1" applyAlignment="1">
      <alignment horizontal="left" vertical="center" wrapText="1"/>
    </xf>
    <xf numFmtId="0" fontId="43" fillId="18" borderId="1" xfId="0" applyFont="1" applyFill="1" applyBorder="1" applyAlignment="1">
      <alignment horizontal="left" vertical="center" wrapText="1"/>
    </xf>
    <xf numFmtId="3" fontId="80" fillId="3" borderId="1" xfId="0" applyNumberFormat="1" applyFont="1" applyFill="1" applyBorder="1" applyAlignment="1">
      <alignment vertical="center"/>
    </xf>
    <xf numFmtId="3" fontId="47" fillId="10" borderId="1" xfId="0" applyNumberFormat="1" applyFont="1" applyFill="1" applyBorder="1" applyAlignment="1">
      <alignment horizontal="right" vertical="center"/>
    </xf>
    <xf numFmtId="3" fontId="81" fillId="0" borderId="1" xfId="0" applyNumberFormat="1" applyFont="1" applyFill="1" applyBorder="1" applyAlignment="1">
      <alignment horizontal="right" vertical="center" wrapText="1"/>
    </xf>
    <xf numFmtId="0" fontId="82" fillId="0" borderId="1" xfId="0" applyFont="1" applyFill="1" applyBorder="1" applyAlignment="1">
      <alignment horizontal="left" vertical="center" wrapText="1"/>
    </xf>
    <xf numFmtId="4" fontId="47" fillId="10" borderId="1" xfId="0" applyNumberFormat="1" applyFont="1" applyFill="1" applyBorder="1" applyAlignment="1">
      <alignment horizontal="right" vertical="center"/>
    </xf>
    <xf numFmtId="4" fontId="47" fillId="10" borderId="19" xfId="0" applyNumberFormat="1" applyFont="1" applyFill="1" applyBorder="1" applyAlignment="1">
      <alignment horizontal="right" vertical="center"/>
    </xf>
    <xf numFmtId="3" fontId="32" fillId="10" borderId="16" xfId="0" applyNumberFormat="1" applyFont="1" applyFill="1" applyBorder="1" applyAlignment="1">
      <alignment horizontal="right" vertical="center" wrapText="1"/>
    </xf>
    <xf numFmtId="1" fontId="32" fillId="10" borderId="16" xfId="0" applyNumberFormat="1" applyFont="1" applyFill="1" applyBorder="1" applyAlignment="1">
      <alignment horizontal="right" vertical="center" wrapText="1"/>
    </xf>
    <xf numFmtId="3" fontId="22" fillId="10" borderId="1" xfId="0" applyNumberFormat="1" applyFont="1" applyFill="1" applyBorder="1" applyAlignment="1">
      <alignment vertical="center"/>
    </xf>
    <xf numFmtId="0" fontId="34" fillId="10" borderId="1" xfId="0" applyFont="1" applyFill="1" applyBorder="1" applyAlignment="1">
      <alignment horizontal="left" vertical="center" wrapText="1"/>
    </xf>
    <xf numFmtId="4" fontId="42" fillId="10" borderId="1" xfId="0" applyNumberFormat="1" applyFont="1" applyFill="1" applyBorder="1" applyAlignment="1">
      <alignment horizontal="right" vertical="center" wrapText="1"/>
    </xf>
    <xf numFmtId="4" fontId="45" fillId="10" borderId="1" xfId="0" applyNumberFormat="1" applyFont="1" applyFill="1" applyBorder="1" applyAlignment="1">
      <alignment horizontal="right" vertical="center" wrapText="1"/>
    </xf>
    <xf numFmtId="4" fontId="47" fillId="10" borderId="1" xfId="0" applyNumberFormat="1" applyFont="1" applyFill="1" applyBorder="1" applyAlignment="1">
      <alignment vertical="center"/>
    </xf>
    <xf numFmtId="2" fontId="47" fillId="10" borderId="1" xfId="0" quotePrefix="1" applyNumberFormat="1" applyFont="1" applyFill="1" applyBorder="1" applyAlignment="1">
      <alignment vertical="center"/>
    </xf>
    <xf numFmtId="2" fontId="47" fillId="10" borderId="1" xfId="0" applyNumberFormat="1" applyFont="1" applyFill="1" applyBorder="1" applyAlignment="1">
      <alignment horizontal="right" vertical="center"/>
    </xf>
    <xf numFmtId="2" fontId="47" fillId="10" borderId="1" xfId="0" applyNumberFormat="1" applyFont="1" applyFill="1" applyBorder="1" applyAlignment="1">
      <alignment vertical="center"/>
    </xf>
    <xf numFmtId="4" fontId="47" fillId="10" borderId="19" xfId="0" applyNumberFormat="1" applyFont="1" applyFill="1" applyBorder="1" applyAlignment="1">
      <alignment vertical="center"/>
    </xf>
    <xf numFmtId="2" fontId="47" fillId="10" borderId="19" xfId="0" applyNumberFormat="1" applyFont="1" applyFill="1" applyBorder="1" applyAlignment="1">
      <alignment horizontal="right" vertical="center"/>
    </xf>
    <xf numFmtId="2" fontId="47" fillId="10" borderId="19" xfId="0" applyNumberFormat="1" applyFont="1" applyFill="1" applyBorder="1" applyAlignment="1">
      <alignment vertical="center"/>
    </xf>
    <xf numFmtId="3" fontId="47" fillId="10" borderId="19" xfId="0" applyNumberFormat="1" applyFont="1" applyFill="1" applyBorder="1" applyAlignment="1">
      <alignment vertical="center"/>
    </xf>
    <xf numFmtId="4" fontId="47" fillId="10" borderId="5" xfId="0" applyNumberFormat="1" applyFont="1" applyFill="1" applyBorder="1" applyAlignment="1">
      <alignment vertical="center"/>
    </xf>
    <xf numFmtId="2" fontId="47" fillId="10" borderId="5" xfId="0" applyNumberFormat="1" applyFont="1" applyFill="1" applyBorder="1" applyAlignment="1">
      <alignment horizontal="right" vertical="center"/>
    </xf>
    <xf numFmtId="2" fontId="47" fillId="10" borderId="5" xfId="0" applyNumberFormat="1" applyFont="1" applyFill="1" applyBorder="1" applyAlignment="1">
      <alignment vertical="center"/>
    </xf>
    <xf numFmtId="3" fontId="47" fillId="10" borderId="5" xfId="0" applyNumberFormat="1" applyFont="1" applyFill="1" applyBorder="1" applyAlignment="1">
      <alignment vertical="center"/>
    </xf>
    <xf numFmtId="0" fontId="5" fillId="0" borderId="0" xfId="0" applyFont="1" applyFill="1" applyAlignment="1">
      <alignment horizontal="left" vertical="center" wrapText="1"/>
    </xf>
    <xf numFmtId="3" fontId="46" fillId="8" borderId="21" xfId="0" applyNumberFormat="1" applyFont="1" applyFill="1" applyBorder="1" applyAlignment="1">
      <alignment horizontal="center" vertical="center" wrapText="1"/>
    </xf>
    <xf numFmtId="3" fontId="46" fillId="8" borderId="3" xfId="0" applyNumberFormat="1" applyFont="1" applyFill="1" applyBorder="1" applyAlignment="1">
      <alignment horizontal="center" vertical="center" wrapText="1"/>
    </xf>
    <xf numFmtId="3" fontId="46" fillId="8" borderId="22" xfId="0" applyNumberFormat="1" applyFont="1" applyFill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center" vertical="center"/>
    </xf>
    <xf numFmtId="0" fontId="16" fillId="2" borderId="39" xfId="0" applyFont="1" applyFill="1" applyBorder="1" applyAlignment="1">
      <alignment horizontal="center" vertical="center"/>
    </xf>
    <xf numFmtId="3" fontId="16" fillId="2" borderId="11" xfId="0" applyNumberFormat="1" applyFont="1" applyFill="1" applyBorder="1" applyAlignment="1">
      <alignment horizontal="center" vertical="center"/>
    </xf>
    <xf numFmtId="3" fontId="16" fillId="2" borderId="9" xfId="0" applyNumberFormat="1" applyFont="1" applyFill="1" applyBorder="1" applyAlignment="1">
      <alignment horizontal="center" vertical="center"/>
    </xf>
    <xf numFmtId="0" fontId="14" fillId="8" borderId="27" xfId="0" applyFont="1" applyFill="1" applyBorder="1" applyAlignment="1">
      <alignment horizontal="center" vertical="center" wrapText="1"/>
    </xf>
    <xf numFmtId="0" fontId="14" fillId="8" borderId="39" xfId="0" applyFont="1" applyFill="1" applyBorder="1" applyAlignment="1">
      <alignment horizontal="center" vertical="center" wrapText="1"/>
    </xf>
    <xf numFmtId="0" fontId="14" fillId="8" borderId="30" xfId="0" applyFont="1" applyFill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center" vertical="center" wrapText="1"/>
    </xf>
    <xf numFmtId="0" fontId="16" fillId="2" borderId="35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14" fillId="8" borderId="27" xfId="0" applyFont="1" applyFill="1" applyBorder="1" applyAlignment="1">
      <alignment horizontal="left" vertical="center" wrapText="1"/>
    </xf>
    <xf numFmtId="0" fontId="14" fillId="8" borderId="39" xfId="0" applyFont="1" applyFill="1" applyBorder="1" applyAlignment="1">
      <alignment horizontal="left" vertical="center" wrapText="1"/>
    </xf>
    <xf numFmtId="0" fontId="14" fillId="8" borderId="30" xfId="0" applyFont="1" applyFill="1" applyBorder="1" applyAlignment="1">
      <alignment horizontal="left" vertical="center" wrapText="1"/>
    </xf>
    <xf numFmtId="0" fontId="14" fillId="8" borderId="21" xfId="0" applyFont="1" applyFill="1" applyBorder="1" applyAlignment="1">
      <alignment horizontal="left" vertical="center" wrapText="1"/>
    </xf>
    <xf numFmtId="0" fontId="14" fillId="8" borderId="3" xfId="0" applyFont="1" applyFill="1" applyBorder="1" applyAlignment="1">
      <alignment horizontal="left" vertical="center" wrapText="1"/>
    </xf>
    <xf numFmtId="0" fontId="14" fillId="8" borderId="22" xfId="0" applyFont="1" applyFill="1" applyBorder="1" applyAlignment="1">
      <alignment horizontal="left" vertical="center" wrapText="1"/>
    </xf>
    <xf numFmtId="4" fontId="24" fillId="0" borderId="19" xfId="0" applyNumberFormat="1" applyFont="1" applyFill="1" applyBorder="1" applyAlignment="1">
      <alignment vertical="top" wrapText="1"/>
    </xf>
    <xf numFmtId="4" fontId="24" fillId="0" borderId="17" xfId="0" applyNumberFormat="1" applyFont="1" applyFill="1" applyBorder="1" applyAlignment="1">
      <alignment vertical="top" wrapText="1"/>
    </xf>
    <xf numFmtId="4" fontId="24" fillId="0" borderId="18" xfId="0" applyNumberFormat="1" applyFont="1" applyFill="1" applyBorder="1" applyAlignment="1">
      <alignment vertical="top" wrapText="1"/>
    </xf>
    <xf numFmtId="1" fontId="20" fillId="8" borderId="41" xfId="0" applyNumberFormat="1" applyFont="1" applyFill="1" applyBorder="1" applyAlignment="1">
      <alignment horizontal="center" vertical="center" wrapText="1"/>
    </xf>
    <xf numFmtId="1" fontId="20" fillId="8" borderId="42" xfId="0" applyNumberFormat="1" applyFont="1" applyFill="1" applyBorder="1" applyAlignment="1">
      <alignment horizontal="center" vertical="center" wrapText="1"/>
    </xf>
    <xf numFmtId="1" fontId="20" fillId="8" borderId="43" xfId="0" applyNumberFormat="1" applyFont="1" applyFill="1" applyBorder="1" applyAlignment="1">
      <alignment horizontal="center" vertical="center" wrapText="1"/>
    </xf>
    <xf numFmtId="14" fontId="20" fillId="9" borderId="21" xfId="0" applyNumberFormat="1" applyFont="1" applyFill="1" applyBorder="1" applyAlignment="1">
      <alignment horizontal="center" vertical="center" wrapText="1"/>
    </xf>
    <xf numFmtId="14" fontId="20" fillId="9" borderId="3" xfId="0" applyNumberFormat="1" applyFont="1" applyFill="1" applyBorder="1" applyAlignment="1">
      <alignment horizontal="center" vertical="center" wrapText="1"/>
    </xf>
    <xf numFmtId="14" fontId="20" fillId="9" borderId="22" xfId="0" applyNumberFormat="1" applyFont="1" applyFill="1" applyBorder="1" applyAlignment="1">
      <alignment horizontal="center" vertical="center" wrapText="1"/>
    </xf>
    <xf numFmtId="3" fontId="37" fillId="4" borderId="13" xfId="0" applyNumberFormat="1" applyFont="1" applyFill="1" applyBorder="1" applyAlignment="1">
      <alignment horizontal="center" vertical="center" wrapText="1"/>
    </xf>
    <xf numFmtId="3" fontId="37" fillId="4" borderId="1" xfId="0" applyNumberFormat="1" applyFont="1" applyFill="1" applyBorder="1" applyAlignment="1">
      <alignment horizontal="center" vertical="center" wrapText="1"/>
    </xf>
    <xf numFmtId="3" fontId="16" fillId="2" borderId="27" xfId="0" applyNumberFormat="1" applyFont="1" applyFill="1" applyBorder="1" applyAlignment="1">
      <alignment horizontal="center" vertical="center" wrapText="1"/>
    </xf>
    <xf numFmtId="3" fontId="16" fillId="2" borderId="35" xfId="0" applyNumberFormat="1" applyFont="1" applyFill="1" applyBorder="1" applyAlignment="1">
      <alignment horizontal="center" vertical="center" wrapText="1"/>
    </xf>
    <xf numFmtId="3" fontId="37" fillId="4" borderId="14" xfId="0" applyNumberFormat="1" applyFont="1" applyFill="1" applyBorder="1" applyAlignment="1">
      <alignment horizontal="center" vertical="center" wrapText="1"/>
    </xf>
    <xf numFmtId="3" fontId="37" fillId="4" borderId="2" xfId="0" applyNumberFormat="1" applyFont="1" applyFill="1" applyBorder="1" applyAlignment="1">
      <alignment horizontal="center" vertical="center" wrapText="1"/>
    </xf>
    <xf numFmtId="2" fontId="37" fillId="4" borderId="13" xfId="0" applyNumberFormat="1" applyFont="1" applyFill="1" applyBorder="1" applyAlignment="1">
      <alignment horizontal="center" vertical="center" wrapText="1"/>
    </xf>
    <xf numFmtId="2" fontId="37" fillId="4" borderId="1" xfId="0" applyNumberFormat="1" applyFont="1" applyFill="1" applyBorder="1" applyAlignment="1">
      <alignment horizontal="center" vertical="center" wrapText="1"/>
    </xf>
    <xf numFmtId="4" fontId="37" fillId="4" borderId="38" xfId="0" applyNumberFormat="1" applyFont="1" applyFill="1" applyBorder="1" applyAlignment="1">
      <alignment horizontal="center" vertical="center" wrapText="1"/>
    </xf>
    <xf numFmtId="4" fontId="37" fillId="4" borderId="40" xfId="0" applyNumberFormat="1" applyFont="1" applyFill="1" applyBorder="1" applyAlignment="1">
      <alignment horizontal="center" vertical="center" wrapText="1"/>
    </xf>
    <xf numFmtId="3" fontId="38" fillId="4" borderId="13" xfId="0" applyNumberFormat="1" applyFont="1" applyFill="1" applyBorder="1" applyAlignment="1">
      <alignment horizontal="center" vertical="center" wrapText="1"/>
    </xf>
    <xf numFmtId="0" fontId="16" fillId="2" borderId="41" xfId="0" applyFont="1" applyFill="1" applyBorder="1" applyAlignment="1">
      <alignment horizontal="center" vertical="center" wrapText="1"/>
    </xf>
    <xf numFmtId="0" fontId="16" fillId="2" borderId="48" xfId="0" applyFont="1" applyFill="1" applyBorder="1" applyAlignment="1">
      <alignment horizontal="center" vertical="center" wrapText="1"/>
    </xf>
    <xf numFmtId="0" fontId="9" fillId="0" borderId="20" xfId="1" applyFont="1" applyFill="1" applyBorder="1" applyAlignment="1">
      <alignment horizontal="center" vertical="center"/>
    </xf>
    <xf numFmtId="0" fontId="9" fillId="0" borderId="36" xfId="1" applyFont="1" applyFill="1" applyBorder="1" applyAlignment="1">
      <alignment horizontal="center" vertical="center"/>
    </xf>
    <xf numFmtId="0" fontId="9" fillId="0" borderId="37" xfId="1" applyFont="1" applyFill="1" applyBorder="1" applyAlignment="1">
      <alignment horizontal="center" vertical="center"/>
    </xf>
    <xf numFmtId="0" fontId="0" fillId="0" borderId="39" xfId="0" applyBorder="1"/>
    <xf numFmtId="0" fontId="0" fillId="0" borderId="30" xfId="0" applyBorder="1"/>
    <xf numFmtId="4" fontId="32" fillId="18" borderId="25" xfId="0" applyNumberFormat="1" applyFont="1" applyFill="1" applyBorder="1" applyAlignment="1">
      <alignment horizontal="center" vertical="center" wrapText="1"/>
    </xf>
    <xf numFmtId="4" fontId="32" fillId="18" borderId="52" xfId="0" applyNumberFormat="1" applyFont="1" applyFill="1" applyBorder="1" applyAlignment="1">
      <alignment horizontal="center" vertical="center" wrapText="1"/>
    </xf>
    <xf numFmtId="4" fontId="32" fillId="18" borderId="53" xfId="0" applyNumberFormat="1" applyFont="1" applyFill="1" applyBorder="1" applyAlignment="1">
      <alignment horizontal="center" vertical="center" wrapText="1"/>
    </xf>
    <xf numFmtId="0" fontId="33" fillId="3" borderId="36" xfId="0" applyFont="1" applyFill="1" applyBorder="1" applyAlignment="1">
      <alignment horizontal="center" vertical="center"/>
    </xf>
    <xf numFmtId="3" fontId="14" fillId="8" borderId="27" xfId="0" applyNumberFormat="1" applyFont="1" applyFill="1" applyBorder="1" applyAlignment="1">
      <alignment horizontal="center" vertical="center" wrapText="1"/>
    </xf>
    <xf numFmtId="3" fontId="14" fillId="8" borderId="39" xfId="0" applyNumberFormat="1" applyFont="1" applyFill="1" applyBorder="1" applyAlignment="1">
      <alignment horizontal="center" vertical="center" wrapText="1"/>
    </xf>
    <xf numFmtId="3" fontId="14" fillId="8" borderId="30" xfId="0" applyNumberFormat="1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/>
    </xf>
    <xf numFmtId="0" fontId="24" fillId="0" borderId="15" xfId="0" applyFont="1" applyFill="1" applyBorder="1" applyAlignment="1">
      <alignment horizontal="center" vertical="center"/>
    </xf>
    <xf numFmtId="3" fontId="42" fillId="3" borderId="31" xfId="0" applyNumberFormat="1" applyFont="1" applyFill="1" applyBorder="1" applyAlignment="1">
      <alignment horizontal="right" vertical="center"/>
    </xf>
    <xf numFmtId="3" fontId="42" fillId="3" borderId="16" xfId="0" applyNumberFormat="1" applyFont="1" applyFill="1" applyBorder="1" applyAlignment="1">
      <alignment horizontal="right" vertical="center"/>
    </xf>
    <xf numFmtId="166" fontId="42" fillId="3" borderId="31" xfId="0" applyNumberFormat="1" applyFont="1" applyFill="1" applyBorder="1" applyAlignment="1">
      <alignment horizontal="right" vertical="center"/>
    </xf>
    <xf numFmtId="166" fontId="42" fillId="3" borderId="16" xfId="0" applyNumberFormat="1" applyFont="1" applyFill="1" applyBorder="1" applyAlignment="1">
      <alignment horizontal="right" vertical="center"/>
    </xf>
    <xf numFmtId="2" fontId="45" fillId="0" borderId="31" xfId="0" applyNumberFormat="1" applyFont="1" applyFill="1" applyBorder="1" applyAlignment="1">
      <alignment horizontal="right" vertical="center" wrapText="1"/>
    </xf>
    <xf numFmtId="2" fontId="45" fillId="0" borderId="16" xfId="0" applyNumberFormat="1" applyFont="1" applyFill="1" applyBorder="1" applyAlignment="1">
      <alignment horizontal="right" vertical="center" wrapText="1"/>
    </xf>
    <xf numFmtId="2" fontId="79" fillId="18" borderId="25" xfId="0" applyNumberFormat="1" applyFont="1" applyFill="1" applyBorder="1" applyAlignment="1">
      <alignment horizontal="center" vertical="center" wrapText="1"/>
    </xf>
    <xf numFmtId="2" fontId="79" fillId="18" borderId="52" xfId="0" applyNumberFormat="1" applyFont="1" applyFill="1" applyBorder="1" applyAlignment="1">
      <alignment horizontal="center" vertical="center"/>
    </xf>
    <xf numFmtId="2" fontId="79" fillId="18" borderId="53" xfId="0" applyNumberFormat="1" applyFont="1" applyFill="1" applyBorder="1" applyAlignment="1">
      <alignment horizontal="center" vertical="center"/>
    </xf>
    <xf numFmtId="3" fontId="46" fillId="18" borderId="25" xfId="0" applyNumberFormat="1" applyFont="1" applyFill="1" applyBorder="1" applyAlignment="1">
      <alignment horizontal="center" vertical="center" wrapText="1"/>
    </xf>
    <xf numFmtId="3" fontId="46" fillId="18" borderId="52" xfId="0" applyNumberFormat="1" applyFont="1" applyFill="1" applyBorder="1" applyAlignment="1">
      <alignment horizontal="center" vertical="center" wrapText="1"/>
    </xf>
    <xf numFmtId="3" fontId="46" fillId="18" borderId="53" xfId="0" applyNumberFormat="1" applyFont="1" applyFill="1" applyBorder="1" applyAlignment="1">
      <alignment horizontal="center" vertical="center" wrapText="1"/>
    </xf>
    <xf numFmtId="3" fontId="26" fillId="18" borderId="25" xfId="1" applyNumberFormat="1" applyFont="1" applyFill="1" applyBorder="1" applyAlignment="1">
      <alignment horizontal="center" vertical="center"/>
    </xf>
    <xf numFmtId="3" fontId="26" fillId="18" borderId="52" xfId="1" applyNumberFormat="1" applyFont="1" applyFill="1" applyBorder="1" applyAlignment="1">
      <alignment horizontal="center" vertical="center"/>
    </xf>
    <xf numFmtId="3" fontId="26" fillId="18" borderId="53" xfId="1" applyNumberFormat="1" applyFont="1" applyFill="1" applyBorder="1" applyAlignment="1">
      <alignment horizontal="center" vertical="center"/>
    </xf>
    <xf numFmtId="3" fontId="46" fillId="18" borderId="25" xfId="0" applyNumberFormat="1" applyFont="1" applyFill="1" applyBorder="1" applyAlignment="1">
      <alignment horizontal="center" vertical="center"/>
    </xf>
    <xf numFmtId="3" fontId="46" fillId="18" borderId="52" xfId="0" applyNumberFormat="1" applyFont="1" applyFill="1" applyBorder="1" applyAlignment="1">
      <alignment horizontal="center" vertical="center"/>
    </xf>
    <xf numFmtId="3" fontId="46" fillId="18" borderId="53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_Foaie1" xfId="1"/>
  </cellStyles>
  <dxfs count="0"/>
  <tableStyles count="0" defaultTableStyle="TableStyleMedium9" defaultPivotStyle="PivotStyleLight16"/>
  <colors>
    <mruColors>
      <color rgb="FFFF66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552450</xdr:colOff>
      <xdr:row>25</xdr:row>
      <xdr:rowOff>0</xdr:rowOff>
    </xdr:from>
    <xdr:to>
      <xdr:col>12</xdr:col>
      <xdr:colOff>657225</xdr:colOff>
      <xdr:row>25</xdr:row>
      <xdr:rowOff>247650</xdr:rowOff>
    </xdr:to>
    <xdr:sp macro="" textlink="">
      <xdr:nvSpPr>
        <xdr:cNvPr id="3749" name="Text Box 128"/>
        <xdr:cNvSpPr txBox="1">
          <a:spLocks noChangeArrowheads="1"/>
        </xdr:cNvSpPr>
      </xdr:nvSpPr>
      <xdr:spPr bwMode="auto">
        <a:xfrm>
          <a:off x="14401800" y="13820775"/>
          <a:ext cx="10477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14</xdr:col>
      <xdr:colOff>0</xdr:colOff>
      <xdr:row>25</xdr:row>
      <xdr:rowOff>0</xdr:rowOff>
    </xdr:from>
    <xdr:to>
      <xdr:col>14</xdr:col>
      <xdr:colOff>104775</xdr:colOff>
      <xdr:row>25</xdr:row>
      <xdr:rowOff>247650</xdr:rowOff>
    </xdr:to>
    <xdr:sp macro="" textlink="">
      <xdr:nvSpPr>
        <xdr:cNvPr id="3750" name="Text Box 129"/>
        <xdr:cNvSpPr txBox="1">
          <a:spLocks noChangeArrowheads="1"/>
        </xdr:cNvSpPr>
      </xdr:nvSpPr>
      <xdr:spPr bwMode="auto">
        <a:xfrm>
          <a:off x="17526000" y="13820775"/>
          <a:ext cx="10477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39"/>
    <outlinePr summaryBelow="0" summaryRight="0"/>
  </sheetPr>
  <dimension ref="A1:AW105"/>
  <sheetViews>
    <sheetView tabSelected="1" view="pageBreakPreview" zoomScale="60" zoomScaleNormal="69" workbookViewId="0">
      <pane xSplit="14" ySplit="9" topLeftCell="O49" activePane="bottomRight" state="frozen"/>
      <selection pane="topRight" activeCell="P1" sqref="P1"/>
      <selection pane="bottomLeft" activeCell="A10" sqref="A10"/>
      <selection pane="bottomRight" activeCell="E54" sqref="E54"/>
    </sheetView>
  </sheetViews>
  <sheetFormatPr defaultRowHeight="16.5"/>
  <cols>
    <col min="1" max="1" width="6.28515625" style="7" customWidth="1"/>
    <col min="2" max="2" width="39.5703125" style="1" customWidth="1"/>
    <col min="3" max="3" width="17.140625" style="7" customWidth="1"/>
    <col min="4" max="4" width="19.28515625" style="5" customWidth="1"/>
    <col min="5" max="5" width="17.42578125" style="5" customWidth="1"/>
    <col min="6" max="6" width="15.5703125" style="15" customWidth="1"/>
    <col min="7" max="7" width="16.85546875" style="5" customWidth="1"/>
    <col min="8" max="8" width="12.140625" style="5" customWidth="1"/>
    <col min="9" max="9" width="12.42578125" style="5" customWidth="1"/>
    <col min="10" max="10" width="16.28515625" style="5" customWidth="1"/>
    <col min="11" max="11" width="17" style="5" customWidth="1"/>
    <col min="12" max="12" width="17.7109375" style="5" customWidth="1"/>
    <col min="13" max="13" width="28.5703125" style="6" customWidth="1"/>
    <col min="14" max="14" width="26.5703125" style="12" customWidth="1"/>
    <col min="15" max="49" width="9.140625" style="4"/>
    <col min="50" max="16384" width="9.140625" style="8"/>
  </cols>
  <sheetData>
    <row r="1" spans="1:49" ht="24" customHeight="1" thickBot="1">
      <c r="A1" s="14"/>
      <c r="B1" s="4"/>
      <c r="C1" s="14"/>
      <c r="D1" s="3"/>
      <c r="E1" s="3"/>
      <c r="F1" s="16"/>
      <c r="G1" s="3"/>
      <c r="H1" s="3"/>
      <c r="I1" s="3"/>
      <c r="J1" s="3"/>
      <c r="K1" s="3"/>
      <c r="L1" s="3"/>
      <c r="M1" s="2"/>
      <c r="N1" s="13"/>
    </row>
    <row r="2" spans="1:49" ht="25.5" customHeight="1">
      <c r="A2" s="471" t="s">
        <v>42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3"/>
    </row>
    <row r="3" spans="1:49" ht="24" customHeight="1" thickBot="1">
      <c r="A3" s="474">
        <v>42308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6"/>
    </row>
    <row r="4" spans="1:49" ht="17.25" thickBot="1">
      <c r="A4" s="78"/>
      <c r="B4" s="18"/>
      <c r="C4" s="17"/>
      <c r="D4" s="19"/>
      <c r="E4" s="19"/>
      <c r="F4" s="20"/>
      <c r="G4" s="19"/>
      <c r="H4" s="19"/>
      <c r="I4" s="19"/>
      <c r="J4" s="19"/>
      <c r="K4" s="19"/>
      <c r="L4" s="19"/>
      <c r="M4" s="21"/>
      <c r="N4" s="79"/>
    </row>
    <row r="5" spans="1:49" ht="43.5" customHeight="1">
      <c r="A5" s="481" t="s">
        <v>0</v>
      </c>
      <c r="B5" s="477" t="s">
        <v>1</v>
      </c>
      <c r="C5" s="477" t="s">
        <v>72</v>
      </c>
      <c r="D5" s="477" t="s">
        <v>167</v>
      </c>
      <c r="E5" s="477" t="s">
        <v>2</v>
      </c>
      <c r="F5" s="483" t="s">
        <v>26</v>
      </c>
      <c r="G5" s="477" t="s">
        <v>3</v>
      </c>
      <c r="H5" s="487" t="s">
        <v>4</v>
      </c>
      <c r="I5" s="487"/>
      <c r="J5" s="477" t="s">
        <v>5</v>
      </c>
      <c r="K5" s="477" t="s">
        <v>6</v>
      </c>
      <c r="L5" s="477" t="s">
        <v>7</v>
      </c>
      <c r="M5" s="477" t="s">
        <v>8</v>
      </c>
      <c r="N5" s="485" t="s">
        <v>18</v>
      </c>
    </row>
    <row r="6" spans="1:49" ht="67.5" customHeight="1">
      <c r="A6" s="482"/>
      <c r="B6" s="478"/>
      <c r="C6" s="478"/>
      <c r="D6" s="478"/>
      <c r="E6" s="478"/>
      <c r="F6" s="484"/>
      <c r="G6" s="478"/>
      <c r="H6" s="89" t="s">
        <v>71</v>
      </c>
      <c r="I6" s="89" t="s">
        <v>25</v>
      </c>
      <c r="J6" s="478"/>
      <c r="K6" s="478"/>
      <c r="L6" s="478"/>
      <c r="M6" s="478"/>
      <c r="N6" s="486"/>
    </row>
    <row r="7" spans="1:49">
      <c r="A7" s="10"/>
      <c r="B7" s="9"/>
      <c r="C7" s="11"/>
      <c r="D7" s="90" t="s">
        <v>9</v>
      </c>
      <c r="E7" s="90" t="s">
        <v>9</v>
      </c>
      <c r="F7" s="280" t="s">
        <v>11</v>
      </c>
      <c r="G7" s="90" t="s">
        <v>10</v>
      </c>
      <c r="H7" s="90" t="s">
        <v>11</v>
      </c>
      <c r="I7" s="90" t="s">
        <v>11</v>
      </c>
      <c r="J7" s="90" t="s">
        <v>10</v>
      </c>
      <c r="K7" s="90" t="s">
        <v>10</v>
      </c>
      <c r="L7" s="90" t="s">
        <v>10</v>
      </c>
      <c r="M7" s="11" t="s">
        <v>12</v>
      </c>
      <c r="N7" s="25" t="s">
        <v>12</v>
      </c>
    </row>
    <row r="8" spans="1:49" ht="17.25" thickBot="1">
      <c r="A8" s="22">
        <v>0</v>
      </c>
      <c r="B8" s="23">
        <v>1</v>
      </c>
      <c r="C8" s="23">
        <v>2</v>
      </c>
      <c r="D8" s="23">
        <v>3</v>
      </c>
      <c r="E8" s="23">
        <v>4</v>
      </c>
      <c r="F8" s="38">
        <v>5</v>
      </c>
      <c r="G8" s="23">
        <v>6</v>
      </c>
      <c r="H8" s="23">
        <v>7</v>
      </c>
      <c r="I8" s="23">
        <v>8</v>
      </c>
      <c r="J8" s="23">
        <v>9</v>
      </c>
      <c r="K8" s="23">
        <v>10</v>
      </c>
      <c r="L8" s="23">
        <v>11</v>
      </c>
      <c r="M8" s="23">
        <v>12</v>
      </c>
      <c r="N8" s="24">
        <v>14</v>
      </c>
    </row>
    <row r="9" spans="1:49" s="29" customFormat="1" ht="36" customHeight="1" thickBot="1">
      <c r="A9" s="479" t="s">
        <v>27</v>
      </c>
      <c r="B9" s="480"/>
      <c r="C9" s="217" t="s">
        <v>123</v>
      </c>
      <c r="D9" s="354">
        <f>SUM(D11+D24+D39+D52+D63+D74+D81+D95)</f>
        <v>64931.65</v>
      </c>
      <c r="E9" s="354">
        <f>SUM(E11+E24+E39+E52+E63+E74+E81+E95)</f>
        <v>34438.65</v>
      </c>
      <c r="F9" s="355">
        <f>(E9/D9)*100</f>
        <v>53.038310284737875</v>
      </c>
      <c r="G9" s="30">
        <f>SUM(G11+G24+G39+G52+G63+G74+G81+G95)</f>
        <v>88735</v>
      </c>
      <c r="H9" s="173">
        <f t="array" ref="H9">(H11*G11+H24*G24+H39*G39+H52*G52+H63*G63+H74*G74+H81*G81+H95*G95)/G9</f>
        <v>97.473700456415173</v>
      </c>
      <c r="I9" s="173">
        <f t="array" ref="I9">SUM(I11*G11+I24*G24+I39*G39+I52*G52+I63*G63+I74*G74+I81*G81+I95*G95)/G9</f>
        <v>96.165376007212473</v>
      </c>
      <c r="J9" s="196">
        <f>SUM(J11+J24+J39+J52+J63+J74+J81+J95)</f>
        <v>1275658</v>
      </c>
      <c r="K9" s="189">
        <f>SUM(K11+K24+K39+K52+K63+K74+K81+K95)</f>
        <v>6266</v>
      </c>
      <c r="L9" s="188">
        <f>SUM(L11+L24+L39+L52+L63+L74+L81+L95)</f>
        <v>219</v>
      </c>
      <c r="M9" s="31"/>
      <c r="N9" s="33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</row>
    <row r="10" spans="1:49" ht="24" customHeight="1" thickBot="1">
      <c r="A10" s="499" t="s">
        <v>138</v>
      </c>
      <c r="B10" s="500"/>
      <c r="C10" s="500"/>
      <c r="D10" s="500"/>
      <c r="E10" s="500"/>
      <c r="F10" s="500"/>
      <c r="G10" s="500"/>
      <c r="H10" s="500"/>
      <c r="I10" s="500"/>
      <c r="J10" s="500"/>
      <c r="K10" s="500"/>
      <c r="L10" s="500"/>
      <c r="M10" s="500"/>
      <c r="N10" s="501"/>
    </row>
    <row r="11" spans="1:49" s="37" customFormat="1" ht="28.5" customHeight="1" thickBot="1">
      <c r="A11" s="452" t="s">
        <v>79</v>
      </c>
      <c r="B11" s="453"/>
      <c r="C11" s="34"/>
      <c r="D11" s="321">
        <f>SUM(D12:D22)</f>
        <v>8398</v>
      </c>
      <c r="E11" s="321">
        <f>SUM(E12:E22)</f>
        <v>4369</v>
      </c>
      <c r="F11" s="50">
        <f>(E11/D11)*100</f>
        <v>52.024291497975703</v>
      </c>
      <c r="G11" s="52">
        <f>SUM(G12:G22)</f>
        <v>11790</v>
      </c>
      <c r="H11" s="51">
        <f t="array" ref="H11">SUM(H12:H22*G12:G22)/G11</f>
        <v>98.303435114503813</v>
      </c>
      <c r="I11" s="51">
        <f t="array" ref="I11">SUM(I12:I22*G12:G22)/G11</f>
        <v>97.038804071246815</v>
      </c>
      <c r="J11" s="52">
        <f>SUM(J12:J22)</f>
        <v>95048</v>
      </c>
      <c r="K11" s="327">
        <f>SUM(K12:K22)</f>
        <v>1</v>
      </c>
      <c r="L11" s="52">
        <f>SUM(L12:L22)</f>
        <v>9</v>
      </c>
      <c r="M11" s="35"/>
      <c r="N11" s="376"/>
      <c r="O11" s="374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</row>
    <row r="12" spans="1:49" s="27" customFormat="1" ht="38.25">
      <c r="A12" s="175">
        <v>1</v>
      </c>
      <c r="B12" s="405" t="s">
        <v>184</v>
      </c>
      <c r="C12" s="381" t="s">
        <v>47</v>
      </c>
      <c r="D12" s="330">
        <v>1617</v>
      </c>
      <c r="E12" s="84">
        <v>566</v>
      </c>
      <c r="F12" s="329">
        <f t="shared" ref="F12" si="0">(E12/D12)*100</f>
        <v>35.003092145949289</v>
      </c>
      <c r="G12" s="332">
        <v>2130</v>
      </c>
      <c r="H12" s="163">
        <v>99</v>
      </c>
      <c r="I12" s="163">
        <v>92</v>
      </c>
      <c r="J12" s="164">
        <v>16036</v>
      </c>
      <c r="K12" s="197">
        <v>0</v>
      </c>
      <c r="L12" s="197">
        <v>0</v>
      </c>
      <c r="M12" s="244" t="s">
        <v>146</v>
      </c>
      <c r="N12" s="377" t="s">
        <v>95</v>
      </c>
      <c r="O12" s="375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</row>
    <row r="13" spans="1:49" ht="39.75" customHeight="1">
      <c r="A13" s="80">
        <v>2</v>
      </c>
      <c r="B13" s="97" t="s">
        <v>185</v>
      </c>
      <c r="C13" s="382" t="s">
        <v>48</v>
      </c>
      <c r="D13" s="430">
        <v>516</v>
      </c>
      <c r="E13" s="431">
        <v>1</v>
      </c>
      <c r="F13" s="146"/>
      <c r="G13" s="167">
        <v>1240</v>
      </c>
      <c r="H13" s="166">
        <v>98</v>
      </c>
      <c r="I13" s="166">
        <v>98</v>
      </c>
      <c r="J13" s="167">
        <v>11776</v>
      </c>
      <c r="K13" s="202">
        <v>0</v>
      </c>
      <c r="L13" s="165">
        <v>9</v>
      </c>
      <c r="M13" s="81">
        <v>450.98</v>
      </c>
      <c r="N13" s="208" t="s">
        <v>147</v>
      </c>
      <c r="O13" s="214"/>
    </row>
    <row r="14" spans="1:49" ht="59.25" customHeight="1" thickBot="1">
      <c r="A14" s="80">
        <v>3</v>
      </c>
      <c r="B14" s="97" t="s">
        <v>13</v>
      </c>
      <c r="C14" s="382" t="s">
        <v>49</v>
      </c>
      <c r="D14" s="331"/>
      <c r="E14" s="85"/>
      <c r="F14" s="328"/>
      <c r="G14" s="170">
        <v>128</v>
      </c>
      <c r="H14" s="169">
        <v>7</v>
      </c>
      <c r="I14" s="169">
        <v>7</v>
      </c>
      <c r="J14" s="170">
        <v>104</v>
      </c>
      <c r="K14" s="190">
        <v>0</v>
      </c>
      <c r="L14" s="168">
        <v>0</v>
      </c>
      <c r="M14" s="82"/>
      <c r="N14" s="208" t="s">
        <v>94</v>
      </c>
      <c r="O14" s="214"/>
    </row>
    <row r="15" spans="1:49" ht="72" customHeight="1">
      <c r="A15" s="175">
        <v>4</v>
      </c>
      <c r="B15" s="97" t="s">
        <v>169</v>
      </c>
      <c r="C15" s="383" t="s">
        <v>49</v>
      </c>
      <c r="D15" s="331">
        <v>5870</v>
      </c>
      <c r="E15" s="85">
        <v>3616</v>
      </c>
      <c r="F15" s="329">
        <f t="shared" ref="F15" si="1">(E15/D15)*100</f>
        <v>61.60136286201022</v>
      </c>
      <c r="G15" s="170">
        <v>5977</v>
      </c>
      <c r="H15" s="169">
        <v>99.5</v>
      </c>
      <c r="I15" s="169">
        <v>99.5</v>
      </c>
      <c r="J15" s="170">
        <v>37088</v>
      </c>
      <c r="K15" s="225">
        <v>0</v>
      </c>
      <c r="L15" s="168">
        <v>0</v>
      </c>
      <c r="M15" s="398" t="s">
        <v>170</v>
      </c>
      <c r="N15" s="208" t="s">
        <v>97</v>
      </c>
      <c r="O15" s="214"/>
    </row>
    <row r="16" spans="1:49" ht="36.75" customHeight="1">
      <c r="A16" s="80">
        <v>5</v>
      </c>
      <c r="B16" s="97" t="s">
        <v>14</v>
      </c>
      <c r="C16" s="382" t="s">
        <v>49</v>
      </c>
      <c r="D16" s="331"/>
      <c r="E16" s="85">
        <v>45</v>
      </c>
      <c r="F16" s="212"/>
      <c r="G16" s="338">
        <v>234</v>
      </c>
      <c r="H16" s="169">
        <v>100</v>
      </c>
      <c r="I16" s="169">
        <v>100</v>
      </c>
      <c r="J16" s="170">
        <v>3510</v>
      </c>
      <c r="K16" s="190">
        <v>0</v>
      </c>
      <c r="L16" s="168">
        <v>0</v>
      </c>
      <c r="M16" s="83" t="s">
        <v>188</v>
      </c>
      <c r="N16" s="208" t="s">
        <v>124</v>
      </c>
      <c r="O16" s="214"/>
    </row>
    <row r="17" spans="1:49" ht="29.25" customHeight="1" thickBot="1">
      <c r="A17" s="80">
        <v>6</v>
      </c>
      <c r="B17" s="97" t="s">
        <v>15</v>
      </c>
      <c r="C17" s="382" t="s">
        <v>50</v>
      </c>
      <c r="D17" s="331"/>
      <c r="E17" s="85"/>
      <c r="F17" s="329"/>
      <c r="G17" s="170">
        <v>8</v>
      </c>
      <c r="H17" s="169">
        <v>100</v>
      </c>
      <c r="I17" s="169">
        <v>100</v>
      </c>
      <c r="J17" s="170">
        <v>126</v>
      </c>
      <c r="K17" s="190">
        <v>0</v>
      </c>
      <c r="L17" s="168">
        <v>0</v>
      </c>
      <c r="M17" s="253" t="s">
        <v>96</v>
      </c>
      <c r="N17" s="378">
        <v>187</v>
      </c>
      <c r="O17" s="214"/>
    </row>
    <row r="18" spans="1:49" ht="34.5" customHeight="1">
      <c r="A18" s="175">
        <v>7</v>
      </c>
      <c r="B18" s="96" t="s">
        <v>186</v>
      </c>
      <c r="C18" s="382" t="s">
        <v>51</v>
      </c>
      <c r="D18" s="331">
        <v>150</v>
      </c>
      <c r="E18" s="85">
        <v>83</v>
      </c>
      <c r="F18" s="329">
        <f t="shared" ref="F18:F22" si="2">(E18/D18)*100</f>
        <v>55.333333333333336</v>
      </c>
      <c r="G18" s="170">
        <v>363</v>
      </c>
      <c r="H18" s="169">
        <v>100</v>
      </c>
      <c r="I18" s="169">
        <v>100</v>
      </c>
      <c r="J18" s="170">
        <v>4795</v>
      </c>
      <c r="K18" s="190">
        <v>1</v>
      </c>
      <c r="L18" s="168">
        <v>0</v>
      </c>
      <c r="M18" s="83" t="s">
        <v>172</v>
      </c>
      <c r="N18" s="208" t="s">
        <v>179</v>
      </c>
      <c r="O18" s="214"/>
    </row>
    <row r="19" spans="1:49" ht="35.25" customHeight="1">
      <c r="A19" s="80">
        <v>8</v>
      </c>
      <c r="B19" s="97" t="s">
        <v>16</v>
      </c>
      <c r="C19" s="384" t="s">
        <v>51</v>
      </c>
      <c r="D19" s="331">
        <v>136</v>
      </c>
      <c r="E19" s="85">
        <v>42</v>
      </c>
      <c r="F19" s="329">
        <f t="shared" si="2"/>
        <v>30.882352941176471</v>
      </c>
      <c r="G19" s="170"/>
      <c r="H19" s="169">
        <v>90</v>
      </c>
      <c r="I19" s="169">
        <v>87</v>
      </c>
      <c r="J19" s="170">
        <v>2188</v>
      </c>
      <c r="K19" s="190">
        <v>0</v>
      </c>
      <c r="L19" s="168">
        <v>0</v>
      </c>
      <c r="M19" s="83">
        <v>325.20999999999998</v>
      </c>
      <c r="N19" s="208" t="s">
        <v>119</v>
      </c>
      <c r="O19" s="214"/>
    </row>
    <row r="20" spans="1:49" ht="38.25" customHeight="1" thickBot="1">
      <c r="A20" s="80">
        <v>9</v>
      </c>
      <c r="B20" s="422" t="s">
        <v>233</v>
      </c>
      <c r="C20" s="384" t="s">
        <v>51</v>
      </c>
      <c r="D20" s="194">
        <v>78</v>
      </c>
      <c r="E20" s="85">
        <v>5</v>
      </c>
      <c r="F20" s="329">
        <f t="shared" si="2"/>
        <v>6.4102564102564097</v>
      </c>
      <c r="G20" s="369">
        <v>1638</v>
      </c>
      <c r="H20" s="169">
        <v>100</v>
      </c>
      <c r="I20" s="169">
        <v>100</v>
      </c>
      <c r="J20" s="170">
        <v>18406</v>
      </c>
      <c r="K20" s="190">
        <v>0</v>
      </c>
      <c r="L20" s="168">
        <v>0</v>
      </c>
      <c r="M20" s="71">
        <v>317.44</v>
      </c>
      <c r="N20" s="379" t="s">
        <v>120</v>
      </c>
      <c r="O20" s="214"/>
    </row>
    <row r="21" spans="1:49" ht="33" customHeight="1">
      <c r="A21" s="175">
        <v>10</v>
      </c>
      <c r="B21" s="97" t="s">
        <v>73</v>
      </c>
      <c r="C21" s="384" t="s">
        <v>52</v>
      </c>
      <c r="D21" s="331"/>
      <c r="E21" s="85"/>
      <c r="F21" s="329"/>
      <c r="G21" s="170">
        <v>5</v>
      </c>
      <c r="H21" s="169">
        <v>0</v>
      </c>
      <c r="I21" s="169">
        <v>0</v>
      </c>
      <c r="J21" s="170">
        <v>276</v>
      </c>
      <c r="K21" s="168">
        <v>0</v>
      </c>
      <c r="L21" s="168">
        <v>0</v>
      </c>
      <c r="M21" s="349" t="s">
        <v>140</v>
      </c>
      <c r="N21" s="379" t="s">
        <v>131</v>
      </c>
      <c r="O21" s="214"/>
    </row>
    <row r="22" spans="1:49" ht="45.75" customHeight="1" thickBot="1">
      <c r="A22" s="80">
        <v>11</v>
      </c>
      <c r="B22" s="337" t="s">
        <v>187</v>
      </c>
      <c r="C22" s="382" t="s">
        <v>52</v>
      </c>
      <c r="D22" s="331">
        <v>31</v>
      </c>
      <c r="E22" s="85">
        <v>11</v>
      </c>
      <c r="F22" s="329">
        <f t="shared" si="2"/>
        <v>35.483870967741936</v>
      </c>
      <c r="G22" s="170">
        <v>67</v>
      </c>
      <c r="H22" s="171">
        <v>100</v>
      </c>
      <c r="I22" s="171">
        <v>100</v>
      </c>
      <c r="J22" s="170">
        <v>743</v>
      </c>
      <c r="K22" s="168">
        <v>0</v>
      </c>
      <c r="L22" s="168">
        <v>0</v>
      </c>
      <c r="M22" s="71">
        <v>474.09</v>
      </c>
      <c r="N22" s="380" t="s">
        <v>121</v>
      </c>
      <c r="O22" s="214"/>
    </row>
    <row r="23" spans="1:49" ht="26.25" customHeight="1" thickTop="1" thickBot="1">
      <c r="A23" s="449" t="s">
        <v>137</v>
      </c>
      <c r="B23" s="450"/>
      <c r="C23" s="450"/>
      <c r="D23" s="450"/>
      <c r="E23" s="450"/>
      <c r="F23" s="450"/>
      <c r="G23" s="450"/>
      <c r="H23" s="450"/>
      <c r="I23" s="450"/>
      <c r="J23" s="450"/>
      <c r="K23" s="450"/>
      <c r="L23" s="450"/>
      <c r="M23" s="450"/>
      <c r="N23" s="451"/>
    </row>
    <row r="24" spans="1:49" s="27" customFormat="1" ht="32.25" customHeight="1" thickBot="1">
      <c r="A24" s="454" t="s">
        <v>80</v>
      </c>
      <c r="B24" s="455"/>
      <c r="C24" s="39"/>
      <c r="D24" s="322">
        <f>SUM(D25:D37)</f>
        <v>9485.119999999999</v>
      </c>
      <c r="E24" s="322">
        <f>SUM(E25:E37)</f>
        <v>9835.2100000000009</v>
      </c>
      <c r="F24" s="262">
        <f>E24/D24*100</f>
        <v>103.69093907088156</v>
      </c>
      <c r="G24" s="185">
        <f>SUM(G25:G37)</f>
        <v>15019</v>
      </c>
      <c r="H24" s="186">
        <f t="array" ref="H24">SUM(H25:H37*G25:G37)/G24</f>
        <v>94.092299087822084</v>
      </c>
      <c r="I24" s="186">
        <f t="array" ref="I24">SUM(I25:I37*G25:G37)/G24</f>
        <v>88.809694387109644</v>
      </c>
      <c r="J24" s="187">
        <f>SUM(J25:J37)</f>
        <v>199218</v>
      </c>
      <c r="K24" s="413">
        <f>SUM(K25:K37)</f>
        <v>1864</v>
      </c>
      <c r="L24" s="187">
        <f>SUM(L25:L37)</f>
        <v>69</v>
      </c>
      <c r="M24" s="40"/>
      <c r="N24" s="41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</row>
    <row r="25" spans="1:49" ht="50.25" customHeight="1">
      <c r="A25" s="73">
        <v>1</v>
      </c>
      <c r="B25" s="98" t="s">
        <v>43</v>
      </c>
      <c r="C25" s="219" t="s">
        <v>54</v>
      </c>
      <c r="D25" s="120">
        <v>1312.6</v>
      </c>
      <c r="E25" s="120">
        <v>788.89</v>
      </c>
      <c r="F25" s="262">
        <f>E25/D25*100</f>
        <v>60.101325613286605</v>
      </c>
      <c r="G25" s="119">
        <v>1188</v>
      </c>
      <c r="H25" s="220">
        <v>99</v>
      </c>
      <c r="I25" s="220">
        <v>99</v>
      </c>
      <c r="J25" s="119">
        <v>14929</v>
      </c>
      <c r="K25" s="213">
        <v>75</v>
      </c>
      <c r="L25" s="119">
        <v>1</v>
      </c>
      <c r="M25" s="221" t="s">
        <v>158</v>
      </c>
      <c r="N25" s="353" t="s">
        <v>149</v>
      </c>
    </row>
    <row r="26" spans="1:49" ht="38.25" customHeight="1">
      <c r="A26" s="75">
        <v>2</v>
      </c>
      <c r="B26" s="99" t="s">
        <v>189</v>
      </c>
      <c r="C26" s="68" t="s">
        <v>54</v>
      </c>
      <c r="D26" s="428"/>
      <c r="E26" s="150"/>
      <c r="F26" s="262"/>
      <c r="G26" s="425">
        <v>285</v>
      </c>
      <c r="H26" s="147">
        <v>100</v>
      </c>
      <c r="I26" s="148">
        <v>0</v>
      </c>
      <c r="J26" s="149">
        <v>439</v>
      </c>
      <c r="K26" s="126">
        <v>0</v>
      </c>
      <c r="L26" s="126">
        <v>0</v>
      </c>
      <c r="M26" s="69">
        <v>207.27</v>
      </c>
      <c r="N26" s="281" t="s">
        <v>125</v>
      </c>
    </row>
    <row r="27" spans="1:49" ht="51" customHeight="1">
      <c r="A27" s="76">
        <v>3</v>
      </c>
      <c r="B27" s="223" t="s">
        <v>44</v>
      </c>
      <c r="C27" s="222" t="s">
        <v>55</v>
      </c>
      <c r="D27" s="429"/>
      <c r="E27" s="158">
        <v>3832</v>
      </c>
      <c r="F27" s="262"/>
      <c r="G27" s="159">
        <v>5043</v>
      </c>
      <c r="H27" s="161">
        <v>100</v>
      </c>
      <c r="I27" s="158">
        <v>100</v>
      </c>
      <c r="J27" s="159">
        <v>81319</v>
      </c>
      <c r="K27" s="226">
        <v>1112</v>
      </c>
      <c r="L27" s="224">
        <v>0</v>
      </c>
      <c r="M27" s="284">
        <v>383.2</v>
      </c>
      <c r="N27" s="282" t="s">
        <v>178</v>
      </c>
    </row>
    <row r="28" spans="1:49" ht="38.25" customHeight="1">
      <c r="A28" s="74">
        <v>4</v>
      </c>
      <c r="B28" s="60" t="s">
        <v>190</v>
      </c>
      <c r="C28" s="70" t="s">
        <v>55</v>
      </c>
      <c r="D28" s="145">
        <v>1445.31</v>
      </c>
      <c r="E28" s="150">
        <v>1423.68</v>
      </c>
      <c r="F28" s="262">
        <f>E28/D28*100</f>
        <v>98.503435249185301</v>
      </c>
      <c r="G28" s="126">
        <v>828</v>
      </c>
      <c r="H28" s="147">
        <v>6.11</v>
      </c>
      <c r="I28" s="148">
        <v>48.94</v>
      </c>
      <c r="J28" s="149">
        <v>4486</v>
      </c>
      <c r="K28" s="152">
        <v>28</v>
      </c>
      <c r="L28" s="152">
        <v>0</v>
      </c>
      <c r="M28" s="147">
        <v>97.31</v>
      </c>
      <c r="N28" s="283" t="s">
        <v>151</v>
      </c>
    </row>
    <row r="29" spans="1:49" ht="37.5" customHeight="1">
      <c r="A29" s="74">
        <v>5</v>
      </c>
      <c r="B29" s="100" t="s">
        <v>191</v>
      </c>
      <c r="C29" s="91" t="s">
        <v>55</v>
      </c>
      <c r="D29" s="153">
        <v>117</v>
      </c>
      <c r="E29" s="154">
        <v>117</v>
      </c>
      <c r="F29" s="262"/>
      <c r="G29" s="155">
        <v>1</v>
      </c>
      <c r="H29" s="153">
        <v>100</v>
      </c>
      <c r="I29" s="153">
        <v>100</v>
      </c>
      <c r="J29" s="155">
        <v>0</v>
      </c>
      <c r="K29" s="156">
        <v>0</v>
      </c>
      <c r="L29" s="156">
        <v>0</v>
      </c>
      <c r="M29" s="153">
        <v>100</v>
      </c>
      <c r="N29" s="255" t="s">
        <v>141</v>
      </c>
    </row>
    <row r="30" spans="1:49" ht="32.25" customHeight="1">
      <c r="A30" s="74">
        <v>6</v>
      </c>
      <c r="B30" s="60" t="s">
        <v>143</v>
      </c>
      <c r="C30" s="70" t="s">
        <v>55</v>
      </c>
      <c r="D30" s="145">
        <v>500</v>
      </c>
      <c r="E30" s="150">
        <v>454.9</v>
      </c>
      <c r="F30" s="262">
        <f>E30/D30*100</f>
        <v>90.97999999999999</v>
      </c>
      <c r="G30" s="126">
        <v>350</v>
      </c>
      <c r="H30" s="147">
        <v>100</v>
      </c>
      <c r="I30" s="148">
        <v>100</v>
      </c>
      <c r="J30" s="149">
        <v>5485</v>
      </c>
      <c r="K30" s="152">
        <v>67</v>
      </c>
      <c r="L30" s="152">
        <v>0</v>
      </c>
      <c r="M30" s="147">
        <v>276.13</v>
      </c>
      <c r="N30" s="350" t="s">
        <v>142</v>
      </c>
    </row>
    <row r="31" spans="1:49" ht="35.25" customHeight="1">
      <c r="A31" s="76">
        <v>7</v>
      </c>
      <c r="B31" s="60" t="s">
        <v>192</v>
      </c>
      <c r="C31" s="70" t="s">
        <v>55</v>
      </c>
      <c r="D31" s="147">
        <v>0</v>
      </c>
      <c r="E31" s="150">
        <v>0</v>
      </c>
      <c r="F31" s="339"/>
      <c r="G31" s="126">
        <v>180</v>
      </c>
      <c r="H31" s="147">
        <v>80</v>
      </c>
      <c r="I31" s="148">
        <v>85</v>
      </c>
      <c r="J31" s="126">
        <v>963</v>
      </c>
      <c r="K31" s="269">
        <v>40</v>
      </c>
      <c r="L31" s="151">
        <v>3</v>
      </c>
      <c r="M31" s="145">
        <v>370.31</v>
      </c>
      <c r="N31" s="252" t="s">
        <v>98</v>
      </c>
    </row>
    <row r="32" spans="1:49" ht="36.75" customHeight="1">
      <c r="A32" s="74">
        <v>8</v>
      </c>
      <c r="B32" s="218" t="s">
        <v>193</v>
      </c>
      <c r="C32" s="70" t="s">
        <v>55</v>
      </c>
      <c r="D32" s="147">
        <v>500</v>
      </c>
      <c r="E32" s="150">
        <v>275</v>
      </c>
      <c r="F32" s="146">
        <f>E32/D32*100</f>
        <v>55.000000000000007</v>
      </c>
      <c r="G32" s="126">
        <v>380</v>
      </c>
      <c r="H32" s="147">
        <v>100</v>
      </c>
      <c r="I32" s="148">
        <v>100</v>
      </c>
      <c r="J32" s="149">
        <v>6991</v>
      </c>
      <c r="K32" s="264">
        <v>0</v>
      </c>
      <c r="L32" s="152">
        <v>0</v>
      </c>
      <c r="M32" s="145">
        <v>426.04</v>
      </c>
      <c r="N32" s="257" t="s">
        <v>156</v>
      </c>
    </row>
    <row r="33" spans="1:49" ht="36.75" customHeight="1">
      <c r="A33" s="271">
        <v>9</v>
      </c>
      <c r="B33" s="414" t="s">
        <v>194</v>
      </c>
      <c r="C33" s="274" t="s">
        <v>56</v>
      </c>
      <c r="D33" s="275">
        <v>2365.5</v>
      </c>
      <c r="E33" s="161">
        <v>283.51</v>
      </c>
      <c r="F33" s="193">
        <f>E33/D33*100</f>
        <v>11.985203973789895</v>
      </c>
      <c r="G33" s="278">
        <v>2750</v>
      </c>
      <c r="H33" s="275">
        <v>100</v>
      </c>
      <c r="I33" s="279">
        <v>100</v>
      </c>
      <c r="J33" s="272">
        <v>58753</v>
      </c>
      <c r="K33" s="273">
        <v>68</v>
      </c>
      <c r="L33" s="277">
        <v>3</v>
      </c>
      <c r="M33" s="285" t="s">
        <v>180</v>
      </c>
      <c r="N33" s="254" t="s">
        <v>181</v>
      </c>
    </row>
    <row r="34" spans="1:49" ht="38.25" customHeight="1">
      <c r="A34" s="260">
        <v>10</v>
      </c>
      <c r="B34" s="399" t="s">
        <v>195</v>
      </c>
      <c r="C34" s="406" t="s">
        <v>57</v>
      </c>
      <c r="D34" s="510" t="s">
        <v>173</v>
      </c>
      <c r="E34" s="511"/>
      <c r="F34" s="511"/>
      <c r="G34" s="511"/>
      <c r="H34" s="511"/>
      <c r="I34" s="511"/>
      <c r="J34" s="511"/>
      <c r="K34" s="511"/>
      <c r="L34" s="511"/>
      <c r="M34" s="511"/>
      <c r="N34" s="512"/>
    </row>
    <row r="35" spans="1:49" ht="23.25" customHeight="1">
      <c r="A35" s="76">
        <v>11</v>
      </c>
      <c r="B35" s="101" t="s">
        <v>196</v>
      </c>
      <c r="C35" s="248" t="s">
        <v>57</v>
      </c>
      <c r="D35" s="147">
        <v>179</v>
      </c>
      <c r="E35" s="436">
        <v>140</v>
      </c>
      <c r="F35" s="437">
        <f>E35/D35*100</f>
        <v>78.212290502793294</v>
      </c>
      <c r="G35" s="425">
        <v>912</v>
      </c>
      <c r="H35" s="438">
        <v>100</v>
      </c>
      <c r="I35" s="439">
        <v>6.12</v>
      </c>
      <c r="J35" s="425">
        <v>12344</v>
      </c>
      <c r="K35" s="273">
        <v>355</v>
      </c>
      <c r="L35" s="273">
        <v>57</v>
      </c>
      <c r="M35" s="419" t="s">
        <v>231</v>
      </c>
      <c r="N35" s="254" t="s">
        <v>157</v>
      </c>
    </row>
    <row r="36" spans="1:49" ht="30.75" customHeight="1">
      <c r="A36" s="76">
        <v>12</v>
      </c>
      <c r="B36" s="276" t="s">
        <v>197</v>
      </c>
      <c r="C36" s="251" t="s">
        <v>58</v>
      </c>
      <c r="D36" s="157">
        <v>0</v>
      </c>
      <c r="E36" s="440">
        <v>0</v>
      </c>
      <c r="F36" s="437"/>
      <c r="G36" s="226">
        <v>18</v>
      </c>
      <c r="H36" s="441">
        <v>100</v>
      </c>
      <c r="I36" s="442">
        <v>0</v>
      </c>
      <c r="J36" s="443">
        <v>218</v>
      </c>
      <c r="K36" s="264">
        <v>0</v>
      </c>
      <c r="L36" s="264">
        <v>0</v>
      </c>
      <c r="M36" s="161">
        <v>262.88</v>
      </c>
      <c r="N36" s="254" t="s">
        <v>126</v>
      </c>
    </row>
    <row r="37" spans="1:49" ht="50.25" customHeight="1" thickBot="1">
      <c r="A37" s="77">
        <v>13</v>
      </c>
      <c r="B37" s="102" t="s">
        <v>198</v>
      </c>
      <c r="C37" s="72" t="s">
        <v>58</v>
      </c>
      <c r="D37" s="160">
        <v>3065.71</v>
      </c>
      <c r="E37" s="444">
        <v>2520.23</v>
      </c>
      <c r="F37" s="437">
        <f>E37/D37*100</f>
        <v>82.207058071376622</v>
      </c>
      <c r="G37" s="216">
        <v>3084</v>
      </c>
      <c r="H37" s="445">
        <v>97.99</v>
      </c>
      <c r="I37" s="446">
        <v>98.06</v>
      </c>
      <c r="J37" s="447">
        <v>13291</v>
      </c>
      <c r="K37" s="211">
        <v>119</v>
      </c>
      <c r="L37" s="211">
        <v>5</v>
      </c>
      <c r="M37" s="162">
        <v>413.53</v>
      </c>
      <c r="N37" s="258" t="s">
        <v>174</v>
      </c>
    </row>
    <row r="38" spans="1:49" ht="27.75" customHeight="1" thickBot="1">
      <c r="A38" s="456" t="s">
        <v>139</v>
      </c>
      <c r="B38" s="457"/>
      <c r="C38" s="457"/>
      <c r="D38" s="457"/>
      <c r="E38" s="457"/>
      <c r="F38" s="457"/>
      <c r="G38" s="457"/>
      <c r="H38" s="457"/>
      <c r="I38" s="457"/>
      <c r="J38" s="457"/>
      <c r="K38" s="457"/>
      <c r="L38" s="457"/>
      <c r="M38" s="457"/>
      <c r="N38" s="458"/>
    </row>
    <row r="39" spans="1:49" s="27" customFormat="1" ht="23.1" customHeight="1" thickBot="1">
      <c r="A39" s="459" t="s">
        <v>81</v>
      </c>
      <c r="B39" s="460"/>
      <c r="C39" s="42"/>
      <c r="D39" s="366">
        <f>SUM(D40:D50)</f>
        <v>4894</v>
      </c>
      <c r="E39" s="366">
        <f>SUM(E40:E50)</f>
        <v>2991</v>
      </c>
      <c r="F39" s="367">
        <f>E39/D39*100</f>
        <v>61.115651818553332</v>
      </c>
      <c r="G39" s="30">
        <f>SUM(G40:G50)</f>
        <v>7394</v>
      </c>
      <c r="H39" s="368">
        <f t="array" ref="H39">SUM(H40:H50*G40:G50/G39)</f>
        <v>100</v>
      </c>
      <c r="I39" s="368">
        <f t="array" ref="I39">SUM(I40:I50*G40:G50)/G39</f>
        <v>99.107384365701918</v>
      </c>
      <c r="J39" s="30">
        <f>SUM(J40:J50)</f>
        <v>91924</v>
      </c>
      <c r="K39" s="354">
        <f>SUM(K40:K50)</f>
        <v>2553</v>
      </c>
      <c r="L39" s="30">
        <f>SUM(L40:L50)</f>
        <v>12</v>
      </c>
      <c r="M39" s="31"/>
      <c r="N39" s="33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</row>
    <row r="40" spans="1:49" ht="43.5" customHeight="1" thickBot="1">
      <c r="A40" s="498">
        <v>1</v>
      </c>
      <c r="B40" s="358" t="s">
        <v>199</v>
      </c>
      <c r="C40" s="385" t="s">
        <v>59</v>
      </c>
      <c r="D40" s="504">
        <v>430</v>
      </c>
      <c r="E40" s="506">
        <v>107</v>
      </c>
      <c r="F40" s="508">
        <f>E40/D40*100</f>
        <v>24.88372093023256</v>
      </c>
      <c r="G40" s="359">
        <v>3188</v>
      </c>
      <c r="H40" s="360">
        <v>100</v>
      </c>
      <c r="I40" s="360">
        <v>100</v>
      </c>
      <c r="J40" s="361">
        <v>23540</v>
      </c>
      <c r="K40" s="362">
        <v>150</v>
      </c>
      <c r="L40" s="363">
        <v>10</v>
      </c>
      <c r="M40" s="364" t="s">
        <v>152</v>
      </c>
      <c r="N40" s="365" t="s">
        <v>150</v>
      </c>
    </row>
    <row r="41" spans="1:49" ht="60.75" customHeight="1">
      <c r="A41" s="498"/>
      <c r="B41" s="305" t="s">
        <v>200</v>
      </c>
      <c r="C41" s="386" t="s">
        <v>59</v>
      </c>
      <c r="D41" s="505"/>
      <c r="E41" s="507"/>
      <c r="F41" s="509"/>
      <c r="G41" s="306">
        <v>6</v>
      </c>
      <c r="H41" s="307">
        <v>100</v>
      </c>
      <c r="I41" s="307">
        <v>100</v>
      </c>
      <c r="J41" s="308">
        <v>122</v>
      </c>
      <c r="K41" s="309">
        <v>0</v>
      </c>
      <c r="L41" s="309">
        <v>0</v>
      </c>
      <c r="M41" s="310">
        <v>337.7</v>
      </c>
      <c r="N41" s="311" t="s">
        <v>150</v>
      </c>
    </row>
    <row r="42" spans="1:49" ht="42.75" customHeight="1">
      <c r="A42" s="410">
        <v>2</v>
      </c>
      <c r="B42" s="423" t="s">
        <v>201</v>
      </c>
      <c r="C42" s="408" t="s">
        <v>59</v>
      </c>
      <c r="D42" s="519" t="s">
        <v>234</v>
      </c>
      <c r="E42" s="520"/>
      <c r="F42" s="520"/>
      <c r="G42" s="520"/>
      <c r="H42" s="520"/>
      <c r="I42" s="520"/>
      <c r="J42" s="520"/>
      <c r="K42" s="520"/>
      <c r="L42" s="520"/>
      <c r="M42" s="520"/>
      <c r="N42" s="521"/>
    </row>
    <row r="43" spans="1:49" ht="25.5" customHeight="1">
      <c r="A43" s="335">
        <v>3</v>
      </c>
      <c r="B43" s="103" t="s">
        <v>17</v>
      </c>
      <c r="C43" s="388" t="s">
        <v>60</v>
      </c>
      <c r="D43" s="135">
        <v>70</v>
      </c>
      <c r="E43" s="135">
        <v>0</v>
      </c>
      <c r="F43" s="411"/>
      <c r="G43" s="117">
        <v>20</v>
      </c>
      <c r="H43" s="136">
        <v>100</v>
      </c>
      <c r="I43" s="136">
        <v>0</v>
      </c>
      <c r="J43" s="137">
        <v>276</v>
      </c>
      <c r="K43" s="141">
        <v>0</v>
      </c>
      <c r="L43" s="141">
        <v>0</v>
      </c>
      <c r="M43" s="142" t="s">
        <v>88</v>
      </c>
      <c r="N43" s="140" t="s">
        <v>99</v>
      </c>
    </row>
    <row r="44" spans="1:49" ht="32.25" customHeight="1">
      <c r="A44" s="335">
        <f t="shared" ref="A44:A50" si="3">A43+1</f>
        <v>4</v>
      </c>
      <c r="B44" s="104" t="s">
        <v>133</v>
      </c>
      <c r="C44" s="387" t="s">
        <v>60</v>
      </c>
      <c r="D44" s="135">
        <v>100</v>
      </c>
      <c r="E44" s="176">
        <v>42</v>
      </c>
      <c r="F44" s="130">
        <f>E44/D44*100</f>
        <v>42</v>
      </c>
      <c r="G44" s="117">
        <v>34</v>
      </c>
      <c r="H44" s="136">
        <v>100</v>
      </c>
      <c r="I44" s="136">
        <v>100</v>
      </c>
      <c r="J44" s="143">
        <v>413</v>
      </c>
      <c r="K44" s="138">
        <v>23</v>
      </c>
      <c r="L44" s="138">
        <v>0</v>
      </c>
      <c r="M44" s="144" t="s">
        <v>76</v>
      </c>
      <c r="N44" s="139" t="s">
        <v>100</v>
      </c>
    </row>
    <row r="45" spans="1:49" ht="39.75" customHeight="1">
      <c r="A45" s="335">
        <f t="shared" si="3"/>
        <v>5</v>
      </c>
      <c r="B45" s="104" t="s">
        <v>202</v>
      </c>
      <c r="C45" s="387" t="s">
        <v>60</v>
      </c>
      <c r="D45" s="135">
        <v>55</v>
      </c>
      <c r="E45" s="409">
        <v>48</v>
      </c>
      <c r="F45" s="130">
        <f>E45/D45*100</f>
        <v>87.272727272727266</v>
      </c>
      <c r="G45" s="424">
        <v>176</v>
      </c>
      <c r="H45" s="292">
        <v>100</v>
      </c>
      <c r="I45" s="292">
        <v>100</v>
      </c>
      <c r="J45" s="293">
        <v>1322</v>
      </c>
      <c r="K45" s="294">
        <v>362</v>
      </c>
      <c r="L45" s="294">
        <v>0</v>
      </c>
      <c r="M45" s="295">
        <v>332.83</v>
      </c>
      <c r="N45" s="140" t="s">
        <v>232</v>
      </c>
    </row>
    <row r="46" spans="1:49" ht="32.25" customHeight="1">
      <c r="A46" s="335">
        <v>6</v>
      </c>
      <c r="B46" s="250" t="s">
        <v>203</v>
      </c>
      <c r="C46" s="387" t="s">
        <v>61</v>
      </c>
      <c r="D46" s="296">
        <v>390</v>
      </c>
      <c r="E46" s="293">
        <v>246</v>
      </c>
      <c r="F46" s="130">
        <f>E46/D46*100</f>
        <v>63.076923076923073</v>
      </c>
      <c r="G46" s="291">
        <v>1450</v>
      </c>
      <c r="H46" s="297">
        <v>100</v>
      </c>
      <c r="I46" s="297">
        <v>100</v>
      </c>
      <c r="J46" s="298">
        <v>5827</v>
      </c>
      <c r="K46" s="299">
        <v>420</v>
      </c>
      <c r="L46" s="297">
        <v>0</v>
      </c>
      <c r="M46" s="300" t="s">
        <v>117</v>
      </c>
      <c r="N46" s="140" t="s">
        <v>235</v>
      </c>
    </row>
    <row r="47" spans="1:49" ht="55.5" customHeight="1">
      <c r="A47" s="335">
        <f t="shared" si="3"/>
        <v>7</v>
      </c>
      <c r="B47" s="198" t="s">
        <v>204</v>
      </c>
      <c r="C47" s="389" t="s">
        <v>62</v>
      </c>
      <c r="D47" s="199">
        <v>3799</v>
      </c>
      <c r="E47" s="288">
        <v>2492</v>
      </c>
      <c r="F47" s="130">
        <f>E47/D47*100</f>
        <v>65.59620952882338</v>
      </c>
      <c r="G47" s="199">
        <v>2301</v>
      </c>
      <c r="H47" s="263">
        <v>100</v>
      </c>
      <c r="I47" s="263">
        <v>100</v>
      </c>
      <c r="J47" s="288">
        <v>59182</v>
      </c>
      <c r="K47" s="263">
        <v>1500</v>
      </c>
      <c r="L47" s="263">
        <v>0</v>
      </c>
      <c r="M47" s="289" t="s">
        <v>89</v>
      </c>
      <c r="N47" s="290" t="s">
        <v>101</v>
      </c>
    </row>
    <row r="48" spans="1:49" s="215" customFormat="1" ht="42" customHeight="1">
      <c r="A48" s="410">
        <f t="shared" si="3"/>
        <v>8</v>
      </c>
      <c r="B48" s="407" t="s">
        <v>87</v>
      </c>
      <c r="C48" s="408" t="s">
        <v>63</v>
      </c>
      <c r="D48" s="513" t="s">
        <v>175</v>
      </c>
      <c r="E48" s="514"/>
      <c r="F48" s="514"/>
      <c r="G48" s="514"/>
      <c r="H48" s="514"/>
      <c r="I48" s="514"/>
      <c r="J48" s="514"/>
      <c r="K48" s="514"/>
      <c r="L48" s="514"/>
      <c r="M48" s="514"/>
      <c r="N48" s="515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</row>
    <row r="49" spans="1:49" ht="41.25" customHeight="1">
      <c r="A49" s="335">
        <f t="shared" si="3"/>
        <v>9</v>
      </c>
      <c r="B49" s="320" t="s">
        <v>205</v>
      </c>
      <c r="C49" s="390" t="s">
        <v>63</v>
      </c>
      <c r="D49" s="286">
        <v>0</v>
      </c>
      <c r="E49" s="287">
        <v>0</v>
      </c>
      <c r="F49" s="287"/>
      <c r="G49" s="313">
        <v>46</v>
      </c>
      <c r="H49" s="313">
        <v>100</v>
      </c>
      <c r="I49" s="313"/>
      <c r="J49" s="313">
        <v>514</v>
      </c>
      <c r="K49" s="314">
        <v>88</v>
      </c>
      <c r="L49" s="313">
        <v>2</v>
      </c>
      <c r="M49" s="316" t="s">
        <v>127</v>
      </c>
      <c r="N49" s="317">
        <v>356.88</v>
      </c>
    </row>
    <row r="50" spans="1:49" ht="50.25" customHeight="1" thickBot="1">
      <c r="A50" s="335">
        <f t="shared" si="3"/>
        <v>10</v>
      </c>
      <c r="B50" s="304" t="s">
        <v>206</v>
      </c>
      <c r="C50" s="391" t="s">
        <v>134</v>
      </c>
      <c r="D50" s="286">
        <v>50</v>
      </c>
      <c r="E50" s="312">
        <v>56</v>
      </c>
      <c r="F50" s="130">
        <f>E50/D50*100</f>
        <v>112.00000000000001</v>
      </c>
      <c r="G50" s="312">
        <v>173</v>
      </c>
      <c r="H50" s="312">
        <v>100</v>
      </c>
      <c r="I50" s="312">
        <v>100</v>
      </c>
      <c r="J50" s="312">
        <v>728</v>
      </c>
      <c r="K50" s="315">
        <v>10</v>
      </c>
      <c r="L50" s="312">
        <v>0</v>
      </c>
      <c r="M50" s="397">
        <v>517.65</v>
      </c>
      <c r="N50" s="318">
        <v>112</v>
      </c>
      <c r="O50" s="270"/>
      <c r="P50" s="270"/>
      <c r="Q50" s="270"/>
      <c r="R50" s="270"/>
      <c r="S50" s="270"/>
      <c r="T50" s="270"/>
      <c r="U50" s="270"/>
      <c r="V50" s="270"/>
      <c r="W50" s="270"/>
      <c r="X50" s="270"/>
      <c r="Y50" s="270"/>
      <c r="Z50" s="270"/>
      <c r="AA50" s="270"/>
      <c r="AB50" s="270"/>
      <c r="AC50" s="270"/>
      <c r="AD50" s="270"/>
      <c r="AE50" s="270"/>
      <c r="AF50" s="270"/>
      <c r="AG50" s="270"/>
      <c r="AH50" s="270"/>
      <c r="AI50" s="270"/>
      <c r="AJ50" s="270"/>
      <c r="AK50" s="270"/>
      <c r="AL50" s="270"/>
      <c r="AM50" s="270"/>
      <c r="AN50" s="270"/>
      <c r="AO50" s="270"/>
      <c r="AP50" s="270"/>
      <c r="AQ50" s="270"/>
      <c r="AR50" s="270"/>
      <c r="AS50" s="270"/>
      <c r="AT50" s="270"/>
      <c r="AU50" s="270"/>
      <c r="AV50" s="270"/>
      <c r="AW50" s="270"/>
    </row>
    <row r="51" spans="1:49" ht="23.1" customHeight="1" thickBot="1">
      <c r="A51" s="465" t="s">
        <v>67</v>
      </c>
      <c r="B51" s="466"/>
      <c r="C51" s="466"/>
      <c r="D51" s="466"/>
      <c r="E51" s="466"/>
      <c r="F51" s="466"/>
      <c r="G51" s="466"/>
      <c r="H51" s="466"/>
      <c r="I51" s="466"/>
      <c r="J51" s="466"/>
      <c r="K51" s="466"/>
      <c r="L51" s="466"/>
      <c r="M51" s="466"/>
      <c r="N51" s="467"/>
    </row>
    <row r="52" spans="1:49" s="37" customFormat="1" ht="23.1" customHeight="1" thickBot="1">
      <c r="A52" s="459" t="s">
        <v>82</v>
      </c>
      <c r="B52" s="460"/>
      <c r="C52" s="42"/>
      <c r="D52" s="323">
        <f>SUM(D53:D61)</f>
        <v>8791.2000000000007</v>
      </c>
      <c r="E52" s="324">
        <f>SUM(E53:E61)</f>
        <v>5213</v>
      </c>
      <c r="F52" s="53">
        <f>E52/D52*100</f>
        <v>59.297934297934297</v>
      </c>
      <c r="G52" s="30">
        <f>SUM(G53:G61)</f>
        <v>7769</v>
      </c>
      <c r="H52" s="172">
        <f t="array" ref="H52">SUM(H53:H61*G53:G61)/G52</f>
        <v>94.744901531728672</v>
      </c>
      <c r="I52" s="172">
        <f t="array" ref="I52">SUM(I53:I61*G53:G61)/G52</f>
        <v>99.443969622860081</v>
      </c>
      <c r="J52" s="30">
        <f>SUM(J53:J61)</f>
        <v>98158</v>
      </c>
      <c r="K52" s="210">
        <f>SUM(K53:K61)</f>
        <v>288</v>
      </c>
      <c r="L52" s="195">
        <f>SUM(L53:L61)</f>
        <v>0</v>
      </c>
      <c r="M52" s="43"/>
      <c r="N52" s="33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</row>
    <row r="53" spans="1:49" ht="38.25" customHeight="1">
      <c r="A53" s="88">
        <v>1</v>
      </c>
      <c r="B53" s="227" t="s">
        <v>207</v>
      </c>
      <c r="C53" s="228" t="s">
        <v>19</v>
      </c>
      <c r="D53" s="54">
        <v>2266</v>
      </c>
      <c r="E53" s="412">
        <v>983</v>
      </c>
      <c r="F53" s="230">
        <f>E53/D53*100</f>
        <v>43.380406001765223</v>
      </c>
      <c r="G53" s="340">
        <v>4066</v>
      </c>
      <c r="H53" s="229">
        <v>99.29</v>
      </c>
      <c r="I53" s="229">
        <v>99.7</v>
      </c>
      <c r="J53" s="54">
        <v>61877</v>
      </c>
      <c r="K53" s="249">
        <v>234</v>
      </c>
      <c r="L53" s="54">
        <v>0</v>
      </c>
      <c r="M53" s="351" t="s">
        <v>159</v>
      </c>
      <c r="N53" s="256" t="s">
        <v>107</v>
      </c>
    </row>
    <row r="54" spans="1:49" ht="23.1" customHeight="1">
      <c r="A54" s="62">
        <v>2</v>
      </c>
      <c r="B54" s="231" t="s">
        <v>208</v>
      </c>
      <c r="C54" s="232" t="s">
        <v>20</v>
      </c>
      <c r="D54" s="55">
        <v>1654</v>
      </c>
      <c r="E54" s="55">
        <v>439</v>
      </c>
      <c r="F54" s="234">
        <f>E54/D54*100</f>
        <v>26.541717049576786</v>
      </c>
      <c r="G54" s="55">
        <v>430</v>
      </c>
      <c r="H54" s="233">
        <v>12</v>
      </c>
      <c r="I54" s="233">
        <v>100</v>
      </c>
      <c r="J54" s="55">
        <v>6084</v>
      </c>
      <c r="K54" s="55">
        <v>54</v>
      </c>
      <c r="L54" s="55">
        <v>0</v>
      </c>
      <c r="M54" s="61">
        <v>191.17</v>
      </c>
      <c r="N54" s="257" t="s">
        <v>102</v>
      </c>
    </row>
    <row r="55" spans="1:49" ht="28.5" customHeight="1" thickBot="1">
      <c r="A55" s="63">
        <v>3</v>
      </c>
      <c r="B55" s="420" t="s">
        <v>53</v>
      </c>
      <c r="C55" s="421" t="s">
        <v>21</v>
      </c>
      <c r="D55" s="516" t="s">
        <v>240</v>
      </c>
      <c r="E55" s="517"/>
      <c r="F55" s="517"/>
      <c r="G55" s="517"/>
      <c r="H55" s="517"/>
      <c r="I55" s="517"/>
      <c r="J55" s="517"/>
      <c r="K55" s="517"/>
      <c r="L55" s="517"/>
      <c r="M55" s="517"/>
      <c r="N55" s="518"/>
    </row>
    <row r="56" spans="1:49" ht="50.25" customHeight="1">
      <c r="A56" s="88">
        <v>4</v>
      </c>
      <c r="B56" s="420" t="s">
        <v>237</v>
      </c>
      <c r="C56" s="232" t="s">
        <v>22</v>
      </c>
      <c r="D56" s="92"/>
      <c r="E56" s="92"/>
      <c r="F56" s="238"/>
      <c r="G56" s="245">
        <v>1</v>
      </c>
      <c r="H56" s="236">
        <v>100</v>
      </c>
      <c r="I56" s="236">
        <v>0</v>
      </c>
      <c r="J56" s="92">
        <v>0</v>
      </c>
      <c r="K56" s="92">
        <v>0</v>
      </c>
      <c r="L56" s="92">
        <v>0</v>
      </c>
      <c r="M56" s="236">
        <v>443.77</v>
      </c>
      <c r="N56" s="257" t="s">
        <v>103</v>
      </c>
    </row>
    <row r="57" spans="1:49" ht="32.25" customHeight="1">
      <c r="A57" s="62">
        <v>5</v>
      </c>
      <c r="B57" s="237" t="s">
        <v>75</v>
      </c>
      <c r="C57" s="232" t="s">
        <v>22</v>
      </c>
      <c r="D57" s="92"/>
      <c r="E57" s="92"/>
      <c r="F57" s="238"/>
      <c r="G57" s="92">
        <v>1</v>
      </c>
      <c r="H57" s="236">
        <v>0</v>
      </c>
      <c r="I57" s="236">
        <v>0</v>
      </c>
      <c r="J57" s="92">
        <v>60</v>
      </c>
      <c r="K57" s="92">
        <v>0</v>
      </c>
      <c r="L57" s="92">
        <v>0</v>
      </c>
      <c r="M57" s="236">
        <v>236.7</v>
      </c>
      <c r="N57" s="257" t="s">
        <v>104</v>
      </c>
    </row>
    <row r="58" spans="1:49" ht="30.75" customHeight="1">
      <c r="A58" s="63">
        <v>6</v>
      </c>
      <c r="B58" s="237" t="s">
        <v>209</v>
      </c>
      <c r="C58" s="232" t="s">
        <v>23</v>
      </c>
      <c r="D58" s="93"/>
      <c r="E58" s="93">
        <v>0</v>
      </c>
      <c r="F58" s="238"/>
      <c r="G58" s="93">
        <v>29</v>
      </c>
      <c r="H58" s="239">
        <v>100</v>
      </c>
      <c r="I58" s="239">
        <v>0</v>
      </c>
      <c r="J58" s="93">
        <v>282</v>
      </c>
      <c r="K58" s="93">
        <v>0</v>
      </c>
      <c r="L58" s="93">
        <v>0</v>
      </c>
      <c r="M58" s="239">
        <v>353.4</v>
      </c>
      <c r="N58" s="254" t="s">
        <v>105</v>
      </c>
    </row>
    <row r="59" spans="1:49" ht="38.25" customHeight="1">
      <c r="A59" s="490">
        <v>7</v>
      </c>
      <c r="B59" s="468" t="s">
        <v>210</v>
      </c>
      <c r="C59" s="240" t="s">
        <v>23</v>
      </c>
      <c r="D59" s="432">
        <v>4721.2</v>
      </c>
      <c r="E59" s="67">
        <v>3624</v>
      </c>
      <c r="F59" s="234">
        <f>E59/D59*100</f>
        <v>76.760145725662966</v>
      </c>
      <c r="G59" s="67">
        <v>3084</v>
      </c>
      <c r="H59" s="241">
        <v>100</v>
      </c>
      <c r="I59" s="241">
        <v>100</v>
      </c>
      <c r="J59" s="67">
        <v>29122</v>
      </c>
      <c r="K59" s="67">
        <v>0</v>
      </c>
      <c r="L59" s="67">
        <v>0</v>
      </c>
      <c r="M59" s="83" t="s">
        <v>236</v>
      </c>
      <c r="N59" s="235">
        <v>225.15</v>
      </c>
    </row>
    <row r="60" spans="1:49" ht="35.25" customHeight="1">
      <c r="A60" s="491"/>
      <c r="B60" s="469"/>
      <c r="C60" s="232" t="s">
        <v>23</v>
      </c>
      <c r="D60" s="67">
        <v>100</v>
      </c>
      <c r="E60" s="67">
        <v>135</v>
      </c>
      <c r="F60" s="234">
        <f>E60/D60*100</f>
        <v>135</v>
      </c>
      <c r="G60" s="67">
        <v>86</v>
      </c>
      <c r="H60" s="241">
        <v>100</v>
      </c>
      <c r="I60" s="241">
        <v>100</v>
      </c>
      <c r="J60" s="67">
        <v>545</v>
      </c>
      <c r="K60" s="67">
        <v>0</v>
      </c>
      <c r="L60" s="67">
        <v>0</v>
      </c>
      <c r="M60" s="83" t="s">
        <v>155</v>
      </c>
      <c r="N60" s="257" t="s">
        <v>106</v>
      </c>
    </row>
    <row r="61" spans="1:49" ht="31.5" customHeight="1" thickBot="1">
      <c r="A61" s="492"/>
      <c r="B61" s="470"/>
      <c r="C61" s="242" t="s">
        <v>23</v>
      </c>
      <c r="D61" s="87">
        <v>50</v>
      </c>
      <c r="E61" s="87">
        <v>32</v>
      </c>
      <c r="F61" s="234">
        <f>E61/D61*100</f>
        <v>64</v>
      </c>
      <c r="G61" s="87">
        <v>72</v>
      </c>
      <c r="H61" s="243">
        <v>100</v>
      </c>
      <c r="I61" s="243">
        <v>100</v>
      </c>
      <c r="J61" s="87">
        <v>188</v>
      </c>
      <c r="K61" s="87">
        <v>0</v>
      </c>
      <c r="L61" s="87">
        <v>0</v>
      </c>
      <c r="M61" s="372" t="s">
        <v>154</v>
      </c>
      <c r="N61" s="258" t="s">
        <v>148</v>
      </c>
    </row>
    <row r="62" spans="1:49" ht="23.1" customHeight="1" thickBot="1">
      <c r="A62" s="462" t="s">
        <v>68</v>
      </c>
      <c r="B62" s="463"/>
      <c r="C62" s="463"/>
      <c r="D62" s="463"/>
      <c r="E62" s="463"/>
      <c r="F62" s="463"/>
      <c r="G62" s="463"/>
      <c r="H62" s="463"/>
      <c r="I62" s="463"/>
      <c r="J62" s="463"/>
      <c r="K62" s="463"/>
      <c r="L62" s="463"/>
      <c r="M62" s="463"/>
      <c r="N62" s="464"/>
    </row>
    <row r="63" spans="1:49" ht="23.1" customHeight="1" thickBot="1">
      <c r="A63" s="488" t="s">
        <v>83</v>
      </c>
      <c r="B63" s="489"/>
      <c r="C63" s="301"/>
      <c r="D63" s="345">
        <f>SUM(D64:D72)</f>
        <v>9325</v>
      </c>
      <c r="E63" s="345">
        <f>SUM(E64:E72)</f>
        <v>7193.69</v>
      </c>
      <c r="F63" s="346">
        <f>E63/D63*100</f>
        <v>77.144128686327079</v>
      </c>
      <c r="G63" s="302">
        <f>SUM(G64:G72)</f>
        <v>12860</v>
      </c>
      <c r="H63" s="346">
        <f t="array" ref="H63">SUM(H64:H72*G64:G72)/G63</f>
        <v>97.303723172628295</v>
      </c>
      <c r="I63" s="346">
        <f t="array" ref="I63">SUM(I64:I72*G64:G72)/G63</f>
        <v>92.45715396578538</v>
      </c>
      <c r="J63" s="302">
        <f>SUM(J64:J72)</f>
        <v>107333</v>
      </c>
      <c r="K63" s="418">
        <f>SUM(K64:K72)</f>
        <v>364</v>
      </c>
      <c r="L63" s="347">
        <f>SUM(L64:L72)</f>
        <v>72</v>
      </c>
      <c r="M63" s="301"/>
      <c r="N63" s="303"/>
    </row>
    <row r="64" spans="1:49" ht="36.75" customHeight="1">
      <c r="A64" s="348">
        <v>1</v>
      </c>
      <c r="B64" s="105" t="s">
        <v>211</v>
      </c>
      <c r="C64" s="392" t="s">
        <v>64</v>
      </c>
      <c r="D64" s="177">
        <v>1252</v>
      </c>
      <c r="E64" s="120">
        <v>611.16</v>
      </c>
      <c r="F64" s="119">
        <f t="shared" ref="F64:F69" si="4">E64/D64*100</f>
        <v>48.814696485623003</v>
      </c>
      <c r="G64" s="119">
        <v>4986</v>
      </c>
      <c r="H64" s="121">
        <v>99.94</v>
      </c>
      <c r="I64" s="121">
        <v>100</v>
      </c>
      <c r="J64" s="119">
        <v>31993</v>
      </c>
      <c r="K64" s="119">
        <v>100</v>
      </c>
      <c r="L64" s="119">
        <v>10</v>
      </c>
      <c r="M64" s="122">
        <v>360.36</v>
      </c>
      <c r="N64" s="123" t="s">
        <v>108</v>
      </c>
    </row>
    <row r="65" spans="1:14" ht="28.5" customHeight="1">
      <c r="A65" s="356">
        <v>2</v>
      </c>
      <c r="B65" s="60" t="s">
        <v>212</v>
      </c>
      <c r="C65" s="393" t="s">
        <v>64</v>
      </c>
      <c r="D65" s="124">
        <v>0</v>
      </c>
      <c r="E65" s="125">
        <v>0</v>
      </c>
      <c r="F65" s="261"/>
      <c r="G65" s="124">
        <v>109</v>
      </c>
      <c r="H65" s="127">
        <v>100</v>
      </c>
      <c r="I65" s="127">
        <v>100</v>
      </c>
      <c r="J65" s="124">
        <v>179</v>
      </c>
      <c r="K65" s="124">
        <v>0</v>
      </c>
      <c r="L65" s="124">
        <v>0</v>
      </c>
      <c r="M65" s="128">
        <v>275.25</v>
      </c>
      <c r="N65" s="129" t="s">
        <v>109</v>
      </c>
    </row>
    <row r="66" spans="1:14" ht="49.5" customHeight="1">
      <c r="A66" s="319">
        <v>3</v>
      </c>
      <c r="B66" s="59" t="s">
        <v>213</v>
      </c>
      <c r="C66" s="394" t="s">
        <v>77</v>
      </c>
      <c r="D66" s="124">
        <v>6733</v>
      </c>
      <c r="E66" s="125">
        <v>5377</v>
      </c>
      <c r="F66" s="261">
        <f t="shared" si="4"/>
        <v>79.86038912817466</v>
      </c>
      <c r="G66" s="124">
        <v>4524</v>
      </c>
      <c r="H66" s="127">
        <v>100</v>
      </c>
      <c r="I66" s="127">
        <v>100</v>
      </c>
      <c r="J66" s="246">
        <v>62600</v>
      </c>
      <c r="K66" s="425">
        <v>0</v>
      </c>
      <c r="L66" s="247">
        <v>0</v>
      </c>
      <c r="M66" s="111" t="s">
        <v>130</v>
      </c>
      <c r="N66" s="112" t="s">
        <v>122</v>
      </c>
    </row>
    <row r="67" spans="1:14" ht="36.75" customHeight="1">
      <c r="A67" s="56">
        <v>4</v>
      </c>
      <c r="B67" s="60" t="s">
        <v>132</v>
      </c>
      <c r="C67" s="394" t="s">
        <v>77</v>
      </c>
      <c r="D67" s="124">
        <v>0</v>
      </c>
      <c r="E67" s="125">
        <v>0</v>
      </c>
      <c r="F67" s="261"/>
      <c r="G67" s="124">
        <v>35</v>
      </c>
      <c r="H67" s="127">
        <v>0</v>
      </c>
      <c r="I67" s="127">
        <v>0</v>
      </c>
      <c r="J67" s="124">
        <v>54</v>
      </c>
      <c r="K67" s="124">
        <v>0</v>
      </c>
      <c r="L67" s="124">
        <v>0</v>
      </c>
      <c r="M67" s="128" t="s">
        <v>86</v>
      </c>
      <c r="N67" s="112" t="s">
        <v>110</v>
      </c>
    </row>
    <row r="68" spans="1:14" ht="34.5" customHeight="1">
      <c r="A68" s="319">
        <v>5</v>
      </c>
      <c r="B68" s="60" t="s">
        <v>214</v>
      </c>
      <c r="C68" s="395" t="s">
        <v>65</v>
      </c>
      <c r="D68" s="124">
        <v>1100</v>
      </c>
      <c r="E68" s="191">
        <v>1034.33</v>
      </c>
      <c r="F68" s="261">
        <f t="shared" si="4"/>
        <v>94.029999999999987</v>
      </c>
      <c r="G68" s="124">
        <v>1757</v>
      </c>
      <c r="H68" s="127">
        <v>100</v>
      </c>
      <c r="I68" s="127">
        <v>100</v>
      </c>
      <c r="J68" s="124">
        <v>6547</v>
      </c>
      <c r="K68" s="124">
        <v>12</v>
      </c>
      <c r="L68" s="124">
        <v>43</v>
      </c>
      <c r="M68" s="184" t="s">
        <v>160</v>
      </c>
      <c r="N68" s="129" t="s">
        <v>162</v>
      </c>
    </row>
    <row r="69" spans="1:14" ht="37.5" customHeight="1">
      <c r="A69" s="56">
        <v>6</v>
      </c>
      <c r="B69" s="60" t="s">
        <v>215</v>
      </c>
      <c r="C69" s="395" t="s">
        <v>65</v>
      </c>
      <c r="D69" s="124">
        <v>100</v>
      </c>
      <c r="E69" s="125">
        <v>85</v>
      </c>
      <c r="F69" s="261">
        <f t="shared" si="4"/>
        <v>85</v>
      </c>
      <c r="G69" s="124">
        <v>491</v>
      </c>
      <c r="H69" s="127">
        <v>90</v>
      </c>
      <c r="I69" s="127">
        <v>93</v>
      </c>
      <c r="J69" s="124">
        <v>2424</v>
      </c>
      <c r="K69" s="124">
        <v>14</v>
      </c>
      <c r="L69" s="124">
        <v>19</v>
      </c>
      <c r="M69" s="184" t="s">
        <v>171</v>
      </c>
      <c r="N69" s="129" t="s">
        <v>128</v>
      </c>
    </row>
    <row r="70" spans="1:14" ht="35.25" customHeight="1">
      <c r="A70" s="319">
        <v>7</v>
      </c>
      <c r="B70" s="60" t="s">
        <v>216</v>
      </c>
      <c r="C70" s="395" t="s">
        <v>65</v>
      </c>
      <c r="D70" s="124">
        <v>0</v>
      </c>
      <c r="E70" s="125">
        <v>0</v>
      </c>
      <c r="F70" s="261"/>
      <c r="G70" s="124">
        <v>297</v>
      </c>
      <c r="H70" s="127">
        <v>100</v>
      </c>
      <c r="I70" s="127">
        <v>0</v>
      </c>
      <c r="J70" s="124">
        <v>609</v>
      </c>
      <c r="K70" s="124">
        <v>20</v>
      </c>
      <c r="L70" s="124">
        <v>0</v>
      </c>
      <c r="M70" s="373" t="s">
        <v>161</v>
      </c>
      <c r="N70" s="112" t="s">
        <v>163</v>
      </c>
    </row>
    <row r="71" spans="1:14" ht="39" customHeight="1">
      <c r="A71" s="56">
        <v>8</v>
      </c>
      <c r="B71" s="60" t="s">
        <v>217</v>
      </c>
      <c r="C71" s="395" t="s">
        <v>65</v>
      </c>
      <c r="D71" s="124">
        <v>0</v>
      </c>
      <c r="E71" s="125">
        <v>0</v>
      </c>
      <c r="F71" s="261"/>
      <c r="G71" s="124">
        <v>478</v>
      </c>
      <c r="H71" s="127">
        <v>45.68</v>
      </c>
      <c r="I71" s="127">
        <v>12</v>
      </c>
      <c r="J71" s="124">
        <v>505</v>
      </c>
      <c r="K71" s="124">
        <v>20</v>
      </c>
      <c r="L71" s="124">
        <v>0</v>
      </c>
      <c r="M71" s="130">
        <v>226.4</v>
      </c>
      <c r="N71" s="129" t="s">
        <v>164</v>
      </c>
    </row>
    <row r="72" spans="1:14" ht="25.5" customHeight="1" thickBot="1">
      <c r="A72" s="357">
        <v>9</v>
      </c>
      <c r="B72" s="102" t="s">
        <v>218</v>
      </c>
      <c r="C72" s="396" t="s">
        <v>65</v>
      </c>
      <c r="D72" s="131">
        <v>140</v>
      </c>
      <c r="E72" s="132">
        <v>86.2</v>
      </c>
      <c r="F72" s="261">
        <f t="shared" ref="F72" si="5">E72/D72*100</f>
        <v>61.571428571428577</v>
      </c>
      <c r="G72" s="131">
        <v>183</v>
      </c>
      <c r="H72" s="133">
        <v>100</v>
      </c>
      <c r="I72" s="352">
        <v>0</v>
      </c>
      <c r="J72" s="216">
        <v>2422</v>
      </c>
      <c r="K72" s="131">
        <v>198</v>
      </c>
      <c r="L72" s="131">
        <v>0</v>
      </c>
      <c r="M72" s="209">
        <v>896.84</v>
      </c>
      <c r="N72" s="134" t="s">
        <v>111</v>
      </c>
    </row>
    <row r="73" spans="1:14" ht="23.1" customHeight="1" thickBot="1">
      <c r="A73" s="465" t="s">
        <v>69</v>
      </c>
      <c r="B73" s="466"/>
      <c r="C73" s="466"/>
      <c r="D73" s="466"/>
      <c r="E73" s="466"/>
      <c r="F73" s="466"/>
      <c r="G73" s="466"/>
      <c r="H73" s="466"/>
      <c r="I73" s="466"/>
      <c r="J73" s="466"/>
      <c r="K73" s="466"/>
      <c r="L73" s="466"/>
      <c r="M73" s="466"/>
      <c r="N73" s="467"/>
    </row>
    <row r="74" spans="1:14" ht="23.1" customHeight="1" thickBot="1">
      <c r="A74" s="459" t="s">
        <v>84</v>
      </c>
      <c r="B74" s="460"/>
      <c r="C74" s="42"/>
      <c r="D74" s="326">
        <f>SUM(D75:D79)</f>
        <v>9176</v>
      </c>
      <c r="E74" s="326">
        <f>SUM(E75:E79)</f>
        <v>2868</v>
      </c>
      <c r="F74" s="32">
        <f>(E74/D74)*100</f>
        <v>31.255448997384484</v>
      </c>
      <c r="G74" s="31">
        <f>SUM(G75:G79)</f>
        <v>11146</v>
      </c>
      <c r="H74" s="32">
        <f t="array" ref="H74">SUM(H75:H79*G75:G79)/G74</f>
        <v>97.221258747532744</v>
      </c>
      <c r="I74" s="32">
        <f t="array" ref="I74">SUM(I75:I79*G75:G79)/G74</f>
        <v>98.424362102996582</v>
      </c>
      <c r="J74" s="31">
        <f>SUM(J75:J79)</f>
        <v>96538</v>
      </c>
      <c r="K74" s="192">
        <f>SUM(K75:K79)</f>
        <v>216</v>
      </c>
      <c r="L74" s="31">
        <f>SUM(L75:L79)</f>
        <v>0</v>
      </c>
      <c r="M74" s="43"/>
      <c r="N74" s="33"/>
    </row>
    <row r="75" spans="1:14" ht="35.25" customHeight="1">
      <c r="A75" s="200">
        <v>1</v>
      </c>
      <c r="B75" s="106" t="s">
        <v>24</v>
      </c>
      <c r="C75" s="265" t="s">
        <v>45</v>
      </c>
      <c r="D75" s="116">
        <v>2500</v>
      </c>
      <c r="E75" s="116">
        <v>1092</v>
      </c>
      <c r="F75" s="333">
        <f>E75/D75*100</f>
        <v>43.68</v>
      </c>
      <c r="G75" s="116">
        <v>4044</v>
      </c>
      <c r="H75" s="116">
        <v>100</v>
      </c>
      <c r="I75" s="116">
        <v>100</v>
      </c>
      <c r="J75" s="116">
        <v>29539</v>
      </c>
      <c r="K75" s="266">
        <v>216</v>
      </c>
      <c r="L75" s="116">
        <v>0</v>
      </c>
      <c r="M75" s="267" t="s">
        <v>238</v>
      </c>
      <c r="N75" s="268" t="s">
        <v>177</v>
      </c>
    </row>
    <row r="76" spans="1:14" ht="59.25" customHeight="1">
      <c r="A76" s="201">
        <v>2</v>
      </c>
      <c r="B76" s="96" t="s">
        <v>176</v>
      </c>
      <c r="C76" s="65" t="s">
        <v>45</v>
      </c>
      <c r="D76" s="117">
        <v>0</v>
      </c>
      <c r="E76" s="117">
        <v>0</v>
      </c>
      <c r="F76" s="334"/>
      <c r="G76" s="117">
        <v>35</v>
      </c>
      <c r="H76" s="117">
        <v>100</v>
      </c>
      <c r="I76" s="117">
        <v>100</v>
      </c>
      <c r="J76" s="117">
        <v>324</v>
      </c>
      <c r="K76" s="117">
        <v>0</v>
      </c>
      <c r="L76" s="117">
        <v>0</v>
      </c>
      <c r="M76" s="111" t="s">
        <v>168</v>
      </c>
      <c r="N76" s="183">
        <v>198</v>
      </c>
    </row>
    <row r="77" spans="1:14" ht="34.5" customHeight="1">
      <c r="A77" s="502">
        <v>3</v>
      </c>
      <c r="B77" s="96" t="s">
        <v>220</v>
      </c>
      <c r="C77" s="65" t="s">
        <v>46</v>
      </c>
      <c r="D77" s="117">
        <v>36</v>
      </c>
      <c r="E77" s="117">
        <v>8</v>
      </c>
      <c r="F77" s="333">
        <f>E77/D77*100</f>
        <v>22.222222222222221</v>
      </c>
      <c r="G77" s="117">
        <v>112</v>
      </c>
      <c r="H77" s="117">
        <v>100</v>
      </c>
      <c r="I77" s="179">
        <v>100</v>
      </c>
      <c r="J77" s="117">
        <v>890</v>
      </c>
      <c r="K77" s="117">
        <v>0</v>
      </c>
      <c r="L77" s="117">
        <v>0</v>
      </c>
      <c r="M77" s="66" t="s">
        <v>182</v>
      </c>
      <c r="N77" s="182">
        <v>238</v>
      </c>
    </row>
    <row r="78" spans="1:14" ht="36" customHeight="1">
      <c r="A78" s="503"/>
      <c r="B78" s="107" t="s">
        <v>221</v>
      </c>
      <c r="C78" s="65" t="s">
        <v>46</v>
      </c>
      <c r="D78" s="117">
        <v>6340</v>
      </c>
      <c r="E78" s="117">
        <v>1490</v>
      </c>
      <c r="F78" s="334">
        <f>(E78/D78)*100</f>
        <v>23.501577287066247</v>
      </c>
      <c r="G78" s="117">
        <v>6807</v>
      </c>
      <c r="H78" s="178">
        <v>95.45</v>
      </c>
      <c r="I78" s="179">
        <v>97.42</v>
      </c>
      <c r="J78" s="117">
        <v>64364</v>
      </c>
      <c r="K78" s="117">
        <v>0</v>
      </c>
      <c r="L78" s="118">
        <v>0</v>
      </c>
      <c r="M78" s="69">
        <v>260.7</v>
      </c>
      <c r="N78" s="203">
        <v>240</v>
      </c>
    </row>
    <row r="79" spans="1:14" ht="35.25" customHeight="1" thickBot="1">
      <c r="A79" s="201">
        <v>4</v>
      </c>
      <c r="B79" s="96" t="s">
        <v>222</v>
      </c>
      <c r="C79" s="65" t="s">
        <v>46</v>
      </c>
      <c r="D79" s="117">
        <v>300</v>
      </c>
      <c r="E79" s="117">
        <v>278</v>
      </c>
      <c r="F79" s="334">
        <f>(E79/D79)*100</f>
        <v>92.666666666666657</v>
      </c>
      <c r="G79" s="117">
        <v>148</v>
      </c>
      <c r="H79" s="117">
        <v>100</v>
      </c>
      <c r="I79" s="117">
        <v>100</v>
      </c>
      <c r="J79" s="117">
        <v>1421</v>
      </c>
      <c r="K79" s="117">
        <v>0</v>
      </c>
      <c r="L79" s="117">
        <v>0</v>
      </c>
      <c r="M79" s="66" t="s">
        <v>153</v>
      </c>
      <c r="N79" s="183" t="s">
        <v>219</v>
      </c>
    </row>
    <row r="80" spans="1:14" ht="23.1" customHeight="1" thickBot="1">
      <c r="A80" s="462" t="s">
        <v>70</v>
      </c>
      <c r="B80" s="463"/>
      <c r="C80" s="463"/>
      <c r="D80" s="463"/>
      <c r="E80" s="463"/>
      <c r="F80" s="463"/>
      <c r="G80" s="463"/>
      <c r="H80" s="463"/>
      <c r="I80" s="463"/>
      <c r="J80" s="463"/>
      <c r="K80" s="463"/>
      <c r="L80" s="463"/>
      <c r="M80" s="463"/>
      <c r="N80" s="464"/>
    </row>
    <row r="81" spans="1:49" ht="23.1" customHeight="1" thickBot="1">
      <c r="A81" s="459" t="s">
        <v>85</v>
      </c>
      <c r="B81" s="460"/>
      <c r="C81" s="42"/>
      <c r="D81" s="326">
        <f>SUM(D82:D93)</f>
        <v>5103.3300000000008</v>
      </c>
      <c r="E81" s="325">
        <f>SUM(E82:E93)</f>
        <v>1014.8200000000002</v>
      </c>
      <c r="F81" s="32">
        <f>E81/D81*100</f>
        <v>19.885447345164824</v>
      </c>
      <c r="G81" s="31">
        <f>SUM(G82:G93)</f>
        <v>2970</v>
      </c>
      <c r="H81" s="180">
        <f t="array" ref="H81">SUM(H82:H93*G82:G93/G81)</f>
        <v>98.979124579124573</v>
      </c>
      <c r="I81" s="180">
        <f t="array" ref="I81">SUM(I82:I93*G82:G93)/G81</f>
        <v>98.690909090909088</v>
      </c>
      <c r="J81" s="31">
        <f>SUM(J82:J93)</f>
        <v>24113</v>
      </c>
      <c r="K81" s="192">
        <f>SUM(K82:K93)</f>
        <v>596</v>
      </c>
      <c r="L81" s="31">
        <f>SUM(L82:L93)</f>
        <v>20</v>
      </c>
      <c r="M81" s="30"/>
      <c r="N81" s="33"/>
    </row>
    <row r="82" spans="1:49" ht="23.25" customHeight="1">
      <c r="A82" s="57">
        <v>1</v>
      </c>
      <c r="B82" s="59" t="s">
        <v>223</v>
      </c>
      <c r="C82" s="60" t="s">
        <v>31</v>
      </c>
      <c r="D82" s="94">
        <v>95.53</v>
      </c>
      <c r="E82" s="94">
        <v>0</v>
      </c>
      <c r="F82" s="94">
        <f t="shared" ref="F82:F95" si="6">E82/D82*100</f>
        <v>0</v>
      </c>
      <c r="G82" s="58">
        <v>132</v>
      </c>
      <c r="H82" s="94">
        <v>100</v>
      </c>
      <c r="I82" s="94">
        <v>100</v>
      </c>
      <c r="J82" s="58">
        <v>1885</v>
      </c>
      <c r="K82" s="181">
        <v>64</v>
      </c>
      <c r="L82" s="58">
        <v>20</v>
      </c>
      <c r="M82" s="66">
        <v>302.66000000000003</v>
      </c>
      <c r="N82" s="64" t="s">
        <v>112</v>
      </c>
    </row>
    <row r="83" spans="1:49" ht="35.25" customHeight="1">
      <c r="A83" s="57">
        <v>2</v>
      </c>
      <c r="B83" s="59" t="s">
        <v>224</v>
      </c>
      <c r="C83" s="60" t="s">
        <v>31</v>
      </c>
      <c r="D83" s="94">
        <v>352.4</v>
      </c>
      <c r="E83" s="94">
        <v>244.2</v>
      </c>
      <c r="F83" s="94">
        <f t="shared" si="6"/>
        <v>69.29625425652668</v>
      </c>
      <c r="G83" s="426">
        <v>1022</v>
      </c>
      <c r="H83" s="94">
        <v>100</v>
      </c>
      <c r="I83" s="94">
        <v>100</v>
      </c>
      <c r="J83" s="58">
        <v>10710</v>
      </c>
      <c r="K83" s="194">
        <v>405</v>
      </c>
      <c r="L83" s="58">
        <v>0</v>
      </c>
      <c r="M83" s="66" t="s">
        <v>165</v>
      </c>
      <c r="N83" s="336" t="s">
        <v>166</v>
      </c>
    </row>
    <row r="84" spans="1:49" ht="45.75" customHeight="1">
      <c r="A84" s="57">
        <v>3</v>
      </c>
      <c r="B84" s="59" t="s">
        <v>225</v>
      </c>
      <c r="C84" s="60" t="s">
        <v>33</v>
      </c>
      <c r="D84" s="94">
        <v>472</v>
      </c>
      <c r="E84" s="94">
        <v>498</v>
      </c>
      <c r="F84" s="94">
        <f t="shared" si="6"/>
        <v>105.5084745762712</v>
      </c>
      <c r="G84" s="426">
        <v>339</v>
      </c>
      <c r="H84" s="94">
        <v>100</v>
      </c>
      <c r="I84" s="94">
        <v>100</v>
      </c>
      <c r="J84" s="58">
        <v>3550</v>
      </c>
      <c r="K84" s="58">
        <v>115</v>
      </c>
      <c r="L84" s="58">
        <v>0</v>
      </c>
      <c r="M84" s="66">
        <v>430.57</v>
      </c>
      <c r="N84" s="64" t="s">
        <v>144</v>
      </c>
    </row>
    <row r="85" spans="1:49" ht="36" customHeight="1">
      <c r="A85" s="57">
        <v>4</v>
      </c>
      <c r="B85" s="204" t="s">
        <v>78</v>
      </c>
      <c r="C85" s="205" t="s">
        <v>33</v>
      </c>
      <c r="D85" s="206">
        <v>4000</v>
      </c>
      <c r="E85" s="206">
        <v>153.79</v>
      </c>
      <c r="F85" s="94">
        <f t="shared" si="6"/>
        <v>3.8447499999999994</v>
      </c>
      <c r="G85" s="194">
        <v>263</v>
      </c>
      <c r="H85" s="206">
        <v>100</v>
      </c>
      <c r="I85" s="206">
        <v>100</v>
      </c>
      <c r="J85" s="194">
        <v>3617</v>
      </c>
      <c r="K85" s="194">
        <v>0</v>
      </c>
      <c r="L85" s="194">
        <v>0</v>
      </c>
      <c r="M85" s="207">
        <v>354.66</v>
      </c>
      <c r="N85" s="208" t="s">
        <v>129</v>
      </c>
    </row>
    <row r="86" spans="1:49" ht="33.75" customHeight="1">
      <c r="A86" s="417">
        <v>5</v>
      </c>
      <c r="B86" s="415" t="s">
        <v>226</v>
      </c>
      <c r="C86" s="416" t="s">
        <v>33</v>
      </c>
      <c r="D86" s="495" t="s">
        <v>183</v>
      </c>
      <c r="E86" s="496"/>
      <c r="F86" s="496"/>
      <c r="G86" s="496"/>
      <c r="H86" s="496"/>
      <c r="I86" s="496"/>
      <c r="J86" s="496"/>
      <c r="K86" s="496"/>
      <c r="L86" s="496"/>
      <c r="M86" s="496"/>
      <c r="N86" s="497"/>
    </row>
    <row r="87" spans="1:49" ht="24" customHeight="1">
      <c r="A87" s="57">
        <v>6</v>
      </c>
      <c r="B87" s="59" t="s">
        <v>66</v>
      </c>
      <c r="C87" s="60" t="s">
        <v>33</v>
      </c>
      <c r="D87" s="109">
        <v>0</v>
      </c>
      <c r="E87" s="109">
        <v>0</v>
      </c>
      <c r="F87" s="109"/>
      <c r="G87" s="110">
        <v>45</v>
      </c>
      <c r="H87" s="109">
        <v>100</v>
      </c>
      <c r="I87" s="109">
        <v>100</v>
      </c>
      <c r="J87" s="110">
        <v>304</v>
      </c>
      <c r="K87" s="110">
        <v>0</v>
      </c>
      <c r="L87" s="110">
        <v>0</v>
      </c>
      <c r="M87" s="111">
        <v>135.46</v>
      </c>
      <c r="N87" s="112" t="s">
        <v>113</v>
      </c>
    </row>
    <row r="88" spans="1:49" ht="25.5" customHeight="1">
      <c r="A88" s="57">
        <v>7</v>
      </c>
      <c r="B88" s="59" t="s">
        <v>227</v>
      </c>
      <c r="C88" s="60" t="s">
        <v>33</v>
      </c>
      <c r="D88" s="109">
        <v>128.51</v>
      </c>
      <c r="E88" s="109">
        <v>94.69</v>
      </c>
      <c r="F88" s="109">
        <f t="shared" si="6"/>
        <v>73.682981869115252</v>
      </c>
      <c r="G88" s="110">
        <v>293</v>
      </c>
      <c r="H88" s="109">
        <v>100</v>
      </c>
      <c r="I88" s="109">
        <v>100</v>
      </c>
      <c r="J88" s="110">
        <v>2200</v>
      </c>
      <c r="K88" s="110">
        <v>0</v>
      </c>
      <c r="L88" s="110">
        <v>0</v>
      </c>
      <c r="M88" s="111">
        <v>485.57</v>
      </c>
      <c r="N88" s="111" t="s">
        <v>114</v>
      </c>
    </row>
    <row r="89" spans="1:49" ht="23.1" customHeight="1">
      <c r="A89" s="57">
        <v>8</v>
      </c>
      <c r="B89" s="59" t="s">
        <v>228</v>
      </c>
      <c r="C89" s="60" t="s">
        <v>34</v>
      </c>
      <c r="D89" s="109">
        <v>11</v>
      </c>
      <c r="E89" s="109">
        <v>9</v>
      </c>
      <c r="F89" s="109">
        <f t="shared" si="6"/>
        <v>81.818181818181827</v>
      </c>
      <c r="G89" s="110">
        <v>44</v>
      </c>
      <c r="H89" s="109">
        <v>90</v>
      </c>
      <c r="I89" s="109">
        <v>100</v>
      </c>
      <c r="J89" s="110">
        <v>204</v>
      </c>
      <c r="K89" s="110">
        <v>0</v>
      </c>
      <c r="L89" s="110">
        <v>0</v>
      </c>
      <c r="M89" s="343">
        <v>379.11</v>
      </c>
      <c r="N89" s="344" t="s">
        <v>136</v>
      </c>
    </row>
    <row r="90" spans="1:49" ht="23.1" customHeight="1">
      <c r="A90" s="57">
        <v>9</v>
      </c>
      <c r="B90" s="59" t="s">
        <v>30</v>
      </c>
      <c r="C90" s="60" t="s">
        <v>35</v>
      </c>
      <c r="D90" s="109">
        <v>0</v>
      </c>
      <c r="E90" s="109">
        <v>0</v>
      </c>
      <c r="F90" s="109"/>
      <c r="G90" s="110">
        <v>1</v>
      </c>
      <c r="H90" s="109">
        <v>100</v>
      </c>
      <c r="I90" s="109">
        <v>100</v>
      </c>
      <c r="J90" s="110">
        <v>30</v>
      </c>
      <c r="K90" s="110">
        <v>0</v>
      </c>
      <c r="L90" s="110">
        <v>0</v>
      </c>
      <c r="M90" s="111">
        <v>130</v>
      </c>
      <c r="N90" s="111" t="s">
        <v>118</v>
      </c>
    </row>
    <row r="91" spans="1:49" ht="23.1" customHeight="1">
      <c r="A91" s="57">
        <v>10</v>
      </c>
      <c r="B91" s="427" t="s">
        <v>239</v>
      </c>
      <c r="C91" s="60" t="s">
        <v>35</v>
      </c>
      <c r="D91" s="109">
        <v>22.89</v>
      </c>
      <c r="E91" s="109">
        <v>12.2</v>
      </c>
      <c r="F91" s="109">
        <f t="shared" si="6"/>
        <v>53.298383573612931</v>
      </c>
      <c r="G91" s="110">
        <v>777</v>
      </c>
      <c r="H91" s="109">
        <v>100</v>
      </c>
      <c r="I91" s="109">
        <v>100</v>
      </c>
      <c r="J91" s="110">
        <v>763</v>
      </c>
      <c r="K91" s="110">
        <v>12</v>
      </c>
      <c r="L91" s="110">
        <v>0</v>
      </c>
      <c r="M91" s="111">
        <v>384.4</v>
      </c>
      <c r="N91" s="111" t="s">
        <v>115</v>
      </c>
    </row>
    <row r="92" spans="1:49" ht="33.75" customHeight="1">
      <c r="A92" s="57">
        <v>11</v>
      </c>
      <c r="B92" s="433" t="s">
        <v>229</v>
      </c>
      <c r="C92" s="205" t="s">
        <v>32</v>
      </c>
      <c r="D92" s="434">
        <v>21</v>
      </c>
      <c r="E92" s="434">
        <v>2.94</v>
      </c>
      <c r="F92" s="434">
        <f t="shared" si="6"/>
        <v>13.999999999999998</v>
      </c>
      <c r="G92" s="338">
        <v>0</v>
      </c>
      <c r="H92" s="434">
        <v>100</v>
      </c>
      <c r="I92" s="434">
        <v>100</v>
      </c>
      <c r="J92" s="338">
        <v>260</v>
      </c>
      <c r="K92" s="338">
        <v>0</v>
      </c>
      <c r="L92" s="338">
        <v>0</v>
      </c>
      <c r="M92" s="435">
        <v>371.8</v>
      </c>
      <c r="N92" s="435" t="s">
        <v>135</v>
      </c>
    </row>
    <row r="93" spans="1:49" ht="39" customHeight="1" thickBot="1">
      <c r="A93" s="400">
        <v>12</v>
      </c>
      <c r="B93" s="401" t="s">
        <v>230</v>
      </c>
      <c r="C93" s="276" t="s">
        <v>32</v>
      </c>
      <c r="D93" s="402"/>
      <c r="E93" s="402"/>
      <c r="F93" s="402"/>
      <c r="G93" s="403">
        <v>54</v>
      </c>
      <c r="H93" s="402">
        <v>52</v>
      </c>
      <c r="I93" s="402">
        <v>28</v>
      </c>
      <c r="J93" s="403">
        <v>590</v>
      </c>
      <c r="K93" s="403">
        <v>0</v>
      </c>
      <c r="L93" s="403">
        <v>0</v>
      </c>
      <c r="M93" s="404">
        <v>216.54</v>
      </c>
      <c r="N93" s="404">
        <v>216.54</v>
      </c>
    </row>
    <row r="94" spans="1:49" ht="27.75" customHeight="1" thickBot="1">
      <c r="A94" s="462" t="s">
        <v>41</v>
      </c>
      <c r="B94" s="493"/>
      <c r="C94" s="493"/>
      <c r="D94" s="493"/>
      <c r="E94" s="493"/>
      <c r="F94" s="493"/>
      <c r="G94" s="493"/>
      <c r="H94" s="493"/>
      <c r="I94" s="493"/>
      <c r="J94" s="493"/>
      <c r="K94" s="493"/>
      <c r="L94" s="493"/>
      <c r="M94" s="493"/>
      <c r="N94" s="494"/>
    </row>
    <row r="95" spans="1:49" s="27" customFormat="1" ht="53.25" customHeight="1" thickBot="1">
      <c r="A95" s="86">
        <v>1</v>
      </c>
      <c r="B95" s="108" t="s">
        <v>28</v>
      </c>
      <c r="C95" s="49" t="s">
        <v>29</v>
      </c>
      <c r="D95" s="341">
        <v>9759</v>
      </c>
      <c r="E95" s="342">
        <v>953.93</v>
      </c>
      <c r="F95" s="371">
        <f t="shared" si="6"/>
        <v>9.7748744748437346</v>
      </c>
      <c r="G95" s="113">
        <v>19787</v>
      </c>
      <c r="H95" s="114">
        <v>99.7</v>
      </c>
      <c r="I95" s="114">
        <v>99.6</v>
      </c>
      <c r="J95" s="113">
        <v>563326</v>
      </c>
      <c r="K95" s="370">
        <v>384</v>
      </c>
      <c r="L95" s="115">
        <v>37</v>
      </c>
      <c r="M95" s="174">
        <v>341.06</v>
      </c>
      <c r="N95" s="259" t="s">
        <v>116</v>
      </c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</row>
    <row r="96" spans="1:49" ht="18.75" customHeight="1">
      <c r="C96" s="14"/>
      <c r="D96" s="44"/>
      <c r="E96" s="45"/>
      <c r="F96" s="16"/>
      <c r="G96" s="46"/>
      <c r="H96" s="47"/>
      <c r="I96" s="48"/>
      <c r="J96" s="46"/>
      <c r="K96" s="48"/>
      <c r="L96" s="48"/>
      <c r="M96" s="2"/>
    </row>
    <row r="97" spans="2:13">
      <c r="B97" s="1" t="s">
        <v>36</v>
      </c>
      <c r="C97" s="461" t="s">
        <v>37</v>
      </c>
      <c r="D97" s="461"/>
      <c r="E97" s="461"/>
      <c r="F97" s="461"/>
      <c r="G97" s="3"/>
      <c r="H97" s="3"/>
      <c r="I97" s="3"/>
      <c r="J97" s="3"/>
      <c r="K97" s="3"/>
      <c r="L97" s="3"/>
      <c r="M97" s="2"/>
    </row>
    <row r="98" spans="2:13">
      <c r="C98" s="448" t="s">
        <v>38</v>
      </c>
      <c r="D98" s="448"/>
      <c r="E98" s="448"/>
      <c r="F98" s="448"/>
    </row>
    <row r="99" spans="2:13">
      <c r="C99" s="448" t="s">
        <v>39</v>
      </c>
      <c r="D99" s="448"/>
      <c r="E99" s="448"/>
      <c r="F99" s="448"/>
    </row>
    <row r="100" spans="2:13">
      <c r="C100" s="448" t="s">
        <v>40</v>
      </c>
      <c r="D100" s="448"/>
      <c r="E100" s="448"/>
      <c r="F100" s="448"/>
    </row>
    <row r="101" spans="2:13" ht="13.5" customHeight="1">
      <c r="B101" s="95"/>
      <c r="C101" s="448" t="s">
        <v>90</v>
      </c>
      <c r="D101" s="448"/>
    </row>
    <row r="102" spans="2:13" ht="18.75" customHeight="1">
      <c r="B102" s="95" t="s">
        <v>74</v>
      </c>
      <c r="C102" s="7" t="s">
        <v>91</v>
      </c>
    </row>
    <row r="103" spans="2:13" ht="19.5" customHeight="1">
      <c r="C103" s="448" t="s">
        <v>92</v>
      </c>
      <c r="D103" s="448"/>
    </row>
    <row r="104" spans="2:13" ht="12.75" customHeight="1">
      <c r="C104" s="448" t="s">
        <v>93</v>
      </c>
      <c r="D104" s="448"/>
      <c r="E104" s="448"/>
      <c r="F104" s="448"/>
    </row>
    <row r="105" spans="2:13" ht="19.5" customHeight="1">
      <c r="C105" s="448" t="s">
        <v>145</v>
      </c>
      <c r="D105" s="448"/>
    </row>
  </sheetData>
  <mergeCells count="51">
    <mergeCell ref="A40:A41"/>
    <mergeCell ref="A51:N51"/>
    <mergeCell ref="A10:N10"/>
    <mergeCell ref="A77:A78"/>
    <mergeCell ref="D40:D41"/>
    <mergeCell ref="E40:E41"/>
    <mergeCell ref="F40:F41"/>
    <mergeCell ref="D34:N34"/>
    <mergeCell ref="D48:N48"/>
    <mergeCell ref="D55:N55"/>
    <mergeCell ref="D42:N42"/>
    <mergeCell ref="C101:D101"/>
    <mergeCell ref="A63:B63"/>
    <mergeCell ref="A59:A61"/>
    <mergeCell ref="C100:F100"/>
    <mergeCell ref="A80:N80"/>
    <mergeCell ref="A81:B81"/>
    <mergeCell ref="A94:N94"/>
    <mergeCell ref="D86:N86"/>
    <mergeCell ref="A2:N2"/>
    <mergeCell ref="A3:N3"/>
    <mergeCell ref="G5:G6"/>
    <mergeCell ref="M5:M6"/>
    <mergeCell ref="A9:B9"/>
    <mergeCell ref="A5:A6"/>
    <mergeCell ref="C5:C6"/>
    <mergeCell ref="K5:K6"/>
    <mergeCell ref="E5:E6"/>
    <mergeCell ref="F5:F6"/>
    <mergeCell ref="D5:D6"/>
    <mergeCell ref="B5:B6"/>
    <mergeCell ref="J5:J6"/>
    <mergeCell ref="L5:L6"/>
    <mergeCell ref="N5:N6"/>
    <mergeCell ref="H5:I5"/>
    <mergeCell ref="C105:D105"/>
    <mergeCell ref="A23:N23"/>
    <mergeCell ref="A11:B11"/>
    <mergeCell ref="A24:B24"/>
    <mergeCell ref="A38:N38"/>
    <mergeCell ref="A39:B39"/>
    <mergeCell ref="C97:F97"/>
    <mergeCell ref="C98:F98"/>
    <mergeCell ref="C99:F99"/>
    <mergeCell ref="A62:N62"/>
    <mergeCell ref="C103:D103"/>
    <mergeCell ref="C104:F104"/>
    <mergeCell ref="A74:B74"/>
    <mergeCell ref="A73:N73"/>
    <mergeCell ref="A52:B52"/>
    <mergeCell ref="B59:B61"/>
  </mergeCells>
  <phoneticPr fontId="3" type="noConversion"/>
  <printOptions horizontalCentered="1" verticalCentered="1"/>
  <pageMargins left="1.0629921259842521" right="0.19685039370078741" top="0.31496062992125984" bottom="0.47244094488188981" header="0.15748031496062992" footer="0.15748031496062992"/>
  <pageSetup paperSize="9" scale="43" orientation="landscape" verticalDpi="300" r:id="rId1"/>
  <headerFooter alignWithMargins="0">
    <oddFooter>&amp;C&amp;P</oddFooter>
  </headerFooter>
  <rowBreaks count="3" manualBreakCount="3">
    <brk id="22" max="16383" man="1"/>
    <brk id="50" max="13" man="1"/>
    <brk id="72" max="16383" man="1"/>
  </rowBreaks>
  <colBreaks count="1" manualBreakCount="1">
    <brk id="14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OCTOMBRIE 2015</vt:lpstr>
      <vt:lpstr>Sheet1</vt:lpstr>
      <vt:lpstr>'OCTOMBRIE 2015'!Print_Area</vt:lpstr>
      <vt:lpstr>'OCTOMBRIE 2015'!Print_Titles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rpacuretu</dc:creator>
  <cp:lastModifiedBy>ion.chera</cp:lastModifiedBy>
  <cp:lastPrinted>2015-08-03T07:16:43Z</cp:lastPrinted>
  <dcterms:created xsi:type="dcterms:W3CDTF">2008-02-20T08:47:04Z</dcterms:created>
  <dcterms:modified xsi:type="dcterms:W3CDTF">2016-01-13T08:53:15Z</dcterms:modified>
</cp:coreProperties>
</file>