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145" activeTab="0"/>
  </bookViews>
  <sheets>
    <sheet name="Annex 1List of recommen applic" sheetId="1" r:id="rId1"/>
    <sheet name="Sheet1" sheetId="2" r:id="rId2"/>
  </sheets>
  <definedNames>
    <definedName name="_Hlk219717127" localSheetId="0">'Annex 1List of recommen applic'!$A$37</definedName>
    <definedName name="_xlnm.Print_Area" localSheetId="0">'Annex 1List of recommen applic'!$A$2:$K$85</definedName>
  </definedNames>
  <calcPr fullCalcOnLoad="1"/>
</workbook>
</file>

<file path=xl/sharedStrings.xml><?xml version="1.0" encoding="utf-8"?>
<sst xmlns="http://schemas.openxmlformats.org/spreadsheetml/2006/main" count="234" uniqueCount="224">
  <si>
    <t>CBC ROC code</t>
  </si>
  <si>
    <t>Priority Axis 1 - Accessibility</t>
  </si>
  <si>
    <t>Key area of intervention - 1.1</t>
  </si>
  <si>
    <t>Key area of intervention 2.1 </t>
  </si>
  <si>
    <t>Total Key area of intervention 2.1</t>
  </si>
  <si>
    <t>Key area of intervention 2.2 </t>
  </si>
  <si>
    <t>Total Key area of intervention 2.2</t>
  </si>
  <si>
    <t>Priority axis 3 - Economic and social development </t>
  </si>
  <si>
    <t>Key area of intervention 3.1 </t>
  </si>
  <si>
    <t>Total Key area of intervention 3.1</t>
  </si>
  <si>
    <t>Key area of intervention - 3.2 </t>
  </si>
  <si>
    <t>Total Key area of intervention 3.2</t>
  </si>
  <si>
    <t>Key area of intervention - 3.3 </t>
  </si>
  <si>
    <t>Total Key area of intervention 3.3</t>
  </si>
  <si>
    <t>Applicant 
(Lead partner)</t>
  </si>
  <si>
    <t>Community Funding ERDF (euro)</t>
  </si>
  <si>
    <t>General total Priority Axis 1</t>
  </si>
  <si>
    <t>General total Priority Axis 2</t>
  </si>
  <si>
    <t>General total Priority Axis 3</t>
  </si>
  <si>
    <t>Own contribution (euro)</t>
  </si>
  <si>
    <t>National public funding 
(euro)</t>
  </si>
  <si>
    <t>Project’s aggregate value 
(euro)</t>
  </si>
  <si>
    <t>GENERAL TOTAL (Priority axis 1+ Priority axis 2 + Priority axis 3)</t>
  </si>
  <si>
    <t>Average score</t>
  </si>
  <si>
    <t>Ranking</t>
  </si>
  <si>
    <t>Romanian</t>
  </si>
  <si>
    <t>partners</t>
  </si>
  <si>
    <t>Bulgarian</t>
  </si>
  <si>
    <t>*Further budget adjustments can be made by the Managing Authority during the contracting phase</t>
  </si>
  <si>
    <t>Approved budget*</t>
  </si>
  <si>
    <t>Application title</t>
  </si>
  <si>
    <t>Total Key area of intervention 1.1</t>
  </si>
  <si>
    <t>Local Council of Negru Voda</t>
  </si>
  <si>
    <t>2(2i)-1.1-2</t>
  </si>
  <si>
    <t>2(2i)-1.1-3</t>
  </si>
  <si>
    <t>2(2i)-1.1-4</t>
  </si>
  <si>
    <t>2(2i)-1.1-6</t>
  </si>
  <si>
    <t>2(2i)-1.1-8</t>
  </si>
  <si>
    <t>2(2i)-1.1-9</t>
  </si>
  <si>
    <t>2(2i)-1.1-10</t>
  </si>
  <si>
    <t>2(2i)-1.1-11</t>
  </si>
  <si>
    <t>2(2i)-1.1-12</t>
  </si>
  <si>
    <t>2(2i)-1.1-13</t>
  </si>
  <si>
    <t>Improvement of the cross-border mobility in Svishtov-Zimnicea area through development and reconstruction of main segments of the transport infrastructure</t>
  </si>
  <si>
    <t>Improving the road accessibility to Bechet - Oryahovo cross-border point – Rehabilitation of the County Road DJ 561 B section I, Dolj County, Romania and  of  Tzanko Tserkovski St., Mizia Municipality,Vratsa County, Bulgaria</t>
  </si>
  <si>
    <t>The accesibility improvement in the Olt-Pleven border area through the rehabilitation of DJ543 Corabia-Izbiceni, Olt County and the rehabilitation of the Road III 3402 Slavianovo-Pordim</t>
  </si>
  <si>
    <t>REHABILITING the access infrastructure for the development of the cross-border cooperation within the Giurgiu - Ruse area (R.O.A.D. GIURGIU-RUSE)</t>
  </si>
  <si>
    <t>Rehabilitation of the Road III-3004 Trastenik – Orehovitza – Road III-137 and  Modernization of DJ-544 Urzica Stefan cel Mare, Olt County</t>
  </si>
  <si>
    <t>LIPNITA – KAINARGEA CROSSBORDER ROAD</t>
  </si>
  <si>
    <t>DOBROMIR – KRUSHARI CROSSBORDER ROAD</t>
  </si>
  <si>
    <t>ELABORATION OF THE FEASIBILITY STUDIES FOR MODERNISATION OF THE ROAD NETWORK, ROAD EXPRESS LINK, OLT COUNTY LIMIT, CROSS BORDER CHECK POINT AT TURNU MAGURELE-NICOPOLE, SECOND SECTION, UDA CLOCOCIOV – SAELELE - LUNCA, AND ROAD PVN1003 - III-5202 DEKOV-BELENE-HTK-Belene, MUNICIPALITY OF BELENE</t>
  </si>
  <si>
    <t>ELABORATION OF THE FEASIBILITY STUDIES FOR MODERNISATION OF THE ROAD NETWORK, ROAD EXPRESS LINK, OLT COUNTY LIMIT, CROSS BORDER CHECK POINT AT TURNU MAGURELE-NICOPOLE, FIRST SECTION, SEGARCEA VALE-LIŢA-TURNU MĂGURELE (INTERSECTION WITH DN 52) AND ROAD PVN2002 - II-52 DEKOV-BYALA VODA-KULINA VODA, MUNICIPALITY OF BELENE</t>
  </si>
  <si>
    <t>ELABORATION OF THE FEASIBILITY STUDIES FOR MODERNISATION OF THE ROAD NETWORK, ROAD EXPRESS LINK, OLT COUNTY LIMIT, CROSS BORDER CHECK POINT AT TURNU MAGURELE-NICOPOLE, THIRD SECTION Beciu - Plopii Slăviteşti – Slobozia Mîndra, AND ROAD PVN1005 - III-5202 BELENE - NPP BELENE, MUNICIPALITY OF BELENE</t>
  </si>
  <si>
    <t>Elaboration of a cadaster plan of Teleorman county’s roads and a Common strategy for development of the infrastructure in Teleorman county and Belene municipality</t>
  </si>
  <si>
    <t>Municipality of Svishtov</t>
  </si>
  <si>
    <t>Dolj County Council</t>
  </si>
  <si>
    <t>OLT COUNTY COUNCIL</t>
  </si>
  <si>
    <t xml:space="preserve">GIURGIU COUNTY COUNCIL </t>
  </si>
  <si>
    <t>NATIONAL ROAD INFRASTRUCTURE AGENCY (NRIA)</t>
  </si>
  <si>
    <t>CONSTANTA COUNTY COUNCIL</t>
  </si>
  <si>
    <t>LIPNITA LOCAL COUNCIL</t>
  </si>
  <si>
    <t>DOBROMIR LOCAL COUNCIL</t>
  </si>
  <si>
    <t>The Association For Intercommunitary Development “Uda Clocociov  –Saelele – Lunca”</t>
  </si>
  <si>
    <t>The Association For Intercommunitary Development “Segarcea Vale – Liţa – Turnu Măgurele”</t>
  </si>
  <si>
    <t>The Association For Intercommunitary Development “Beciu – Plopii Slăviteşti - Slobozia Mîndra”</t>
  </si>
  <si>
    <t>Teleorman County Council</t>
  </si>
  <si>
    <t xml:space="preserve">Municipality of Zimnich   </t>
  </si>
  <si>
    <t>Municipality of Mizia</t>
  </si>
  <si>
    <t>Slivo pole Municipality</t>
  </si>
  <si>
    <t>KAINARGEA MUNICIPALITY</t>
  </si>
  <si>
    <t>The Municipality of Belene</t>
  </si>
  <si>
    <t>2(2i)-1.1-1</t>
  </si>
  <si>
    <t>Key area of intervention - 1.2 </t>
  </si>
  <si>
    <t>Priority Axis 2 - - Environment</t>
  </si>
  <si>
    <t>2(2i)-2.1-1</t>
  </si>
  <si>
    <t>2(2i)-2.1-2</t>
  </si>
  <si>
    <t>Cross-border ecological corridor Ruse-Giurgiu</t>
  </si>
  <si>
    <t>Club Friends of Public’s Park of Rusenski Lom -Ruse, Bulgaria</t>
  </si>
  <si>
    <t>“Green Romania Ecological Society” Association</t>
  </si>
  <si>
    <t>ECOLINKS-GSUPROOS, RUSE</t>
  </si>
  <si>
    <t>Joint Efforts for a Clean and Open Future</t>
  </si>
  <si>
    <t>Development of Cultural Heritage Vidin Foundation</t>
  </si>
  <si>
    <t>House of Culture Calafat</t>
  </si>
  <si>
    <t>2(2i)-2.2-1</t>
  </si>
  <si>
    <t>Set-up and implementation of key core components of a regional early-warning system for marine geohazards of risk to the Romanian-Bulgarian Black Sea costal area</t>
  </si>
  <si>
    <t>National Institute of Marine Geology and Geoecology GeoEcoMar</t>
  </si>
  <si>
    <t>National Institute of Earth Physics
(NIEP)</t>
  </si>
  <si>
    <t>1.Geological Institute, Bulgarian Academy of Sciences
(GI-BAS)
2. Institute of Oceanology-Varna (IO-BAS)</t>
  </si>
  <si>
    <t>2(2i)-2.2-3</t>
  </si>
  <si>
    <t>Insuring an efficient management of the joint intervention in emergency situation in the Giurgiu-Rousse cross-border area</t>
  </si>
  <si>
    <t>GIURGIU COUNTY COUNCIL</t>
  </si>
  <si>
    <t>District Directorate of Ministry of Interior - Rousse</t>
  </si>
  <si>
    <t>2(2i)-2.2-5</t>
  </si>
  <si>
    <t>Common strategy to prevent the Danube’s pollution technological risks with oil and oil products</t>
  </si>
  <si>
    <t>National Research &amp; Development Institute For Gas Turbines COMOTI Bucharest, Romania</t>
  </si>
  <si>
    <t>University of RUSE “ANGEL KANICHEV”</t>
  </si>
  <si>
    <t>2(2i)-2.2-6</t>
  </si>
  <si>
    <t>Eco-Business – joint center for managing unexpected situations in Mehedinti – Vidin cross border area</t>
  </si>
  <si>
    <t>MEHEDINTI CHAMBER OF COMMERCE, INDUSTRY AND AGRICULTURE</t>
  </si>
  <si>
    <t>1.Drobeta Turnu Severin Local Council
2.“Drobeta” Emergency Situations Inspectorate of Mehedinti county</t>
  </si>
  <si>
    <t xml:space="preserve">Vidin chamber of commerce and industry </t>
  </si>
  <si>
    <t>2(2i)-2.2-7</t>
  </si>
  <si>
    <t>ENHANCING THE OPERATIONAL TECHNICAL CAPACITIES FOR EMERGENCY SITUATIONS RESPONSE IN GIURGIU - ROUSSE CROSS-BORDER AREA</t>
  </si>
  <si>
    <t>District directorate of the Ministry of Interior - Rousse</t>
  </si>
  <si>
    <t>2(2i)-2.2-8</t>
  </si>
  <si>
    <t>Introduction of contemporary system for prevention, early warning and reduction of risk in disasters, damages and accidents</t>
  </si>
  <si>
    <t>Oryahovo Municipality</t>
  </si>
  <si>
    <t>BECHET CITY HALL</t>
  </si>
  <si>
    <t>National Association of Small and Medium Business –Pleven Branch /NASMB – Pleven Branch</t>
  </si>
  <si>
    <t>2(2i)-3.1-1</t>
  </si>
  <si>
    <t>One Cross-Border Region – One European Destination</t>
  </si>
  <si>
    <t>Alliance for Regional and Civil Initiatives (ARCI) - Silistra</t>
  </si>
  <si>
    <t>Chamber of Commerce, Industry and Agriculture – Calarasi</t>
  </si>
  <si>
    <t xml:space="preserve">Association for Cross-Border Cooperation and Development „Danube Dobrudja”
 (ACBCD) </t>
  </si>
  <si>
    <t>2(2i)-3.1-2</t>
  </si>
  <si>
    <t>Cross-Border Istro-Pontic Destination for Cultural Tourism</t>
  </si>
  <si>
    <t>European Institute for Cultural Tourism “EUREKA”</t>
  </si>
  <si>
    <t>Museum of National History and Archaeology Constanta</t>
  </si>
  <si>
    <t>Europartners Association</t>
  </si>
  <si>
    <t>2(2i)-3.1-7</t>
  </si>
  <si>
    <t>A shelter business environment – the shortest way to cross-border development</t>
  </si>
  <si>
    <t>Regional Development Agency and Business Centre 2000</t>
  </si>
  <si>
    <t>2(2i)-3.1-8</t>
  </si>
  <si>
    <t>FoodNet-Cooperation for sustainable economic and social development of the cross-border area Vilcelele-Sitovo-Isperih through encouraging networking among authorities, agri-businesses and research institutes</t>
  </si>
  <si>
    <t xml:space="preserve">Municipality of Vilcelele, Calarasi County, Romania   </t>
  </si>
  <si>
    <t>ACCESS Association</t>
  </si>
  <si>
    <t>2(2i)-3.1-9</t>
  </si>
  <si>
    <t xml:space="preserve">WONDERS OF ORTHODOXY IN BULGARIA AND ROMANIA – INITIATIVE FOR METAPHYSICAL TOURISM IN THE RUSE 0 GIURGIU AREA </t>
  </si>
  <si>
    <t xml:space="preserve">RUSE BISHOPRIC  </t>
  </si>
  <si>
    <t>Bishopicof Giurgiu</t>
  </si>
  <si>
    <t>2(2i)-3.1-10</t>
  </si>
  <si>
    <t>Danube Winery Places</t>
  </si>
  <si>
    <t>Eurointegra Montana branch/ Eurointegra central organization</t>
  </si>
  <si>
    <t>Parteners 2000</t>
  </si>
  <si>
    <t>2(2i)-3.1-12</t>
  </si>
  <si>
    <t xml:space="preserve">Eco-tourism: A perspective for development of two small cross-border communities </t>
  </si>
  <si>
    <t>Municipality Vetovo, Bulgaria</t>
  </si>
  <si>
    <t>GOSTINU LOCAL COUNCIL</t>
  </si>
  <si>
    <t>2(2i)-3.1-14</t>
  </si>
  <si>
    <t>Cross border thematics tourism - opportunity for development and promotion of the identity region Dolj, Olt, Mehedinti, Vidin, Montana, Vraca, Pleven</t>
  </si>
  <si>
    <t>Romanian Association for Technology Transfer and Innovation</t>
  </si>
  <si>
    <t>Cross Border Association E(quilibrum) Environment</t>
  </si>
  <si>
    <t>2(2i)-3.1-15</t>
  </si>
  <si>
    <t>Accelerating cross-border economic development – competitiveness through quality and innovation</t>
  </si>
  <si>
    <t>Romanian Association for Electronic and Software Industry- Oltenia Subsidiary</t>
  </si>
  <si>
    <t>2(2i)-3.1-17</t>
  </si>
  <si>
    <t>Cross-border university cooperation in the field of medical research to promote a new allergic rhinitis therapy approach</t>
  </si>
  <si>
    <t>“Ovidius” University of Constanta, Romania</t>
  </si>
  <si>
    <t xml:space="preserve">Medical University Pleven </t>
  </si>
  <si>
    <t>2(2i)-3.1-18</t>
  </si>
  <si>
    <t>Integrated system for precise and sustainable management of the agricultural production risks specific for Dobroudja area - ISYS</t>
  </si>
  <si>
    <t>Research and Development Institute for Plant Protection</t>
  </si>
  <si>
    <t>ASSOCIATION OF THE CEREALS AND OLEAGINOUS CROPS PRIVATE GROWERS FROM CONSTANTA COUNTY, ROMANIA</t>
  </si>
  <si>
    <t>2(2i)-3.1-19</t>
  </si>
  <si>
    <t>"Romania-Bulgarian cross -border agri-food market"
 - Pietreni Village, Deleni Commune</t>
  </si>
  <si>
    <t>Deleni Commune Hall</t>
  </si>
  <si>
    <t>Dobrichka Local Council</t>
  </si>
  <si>
    <t>2(2i)-3.1-20</t>
  </si>
  <si>
    <t>Euroregion Ruse-Giurgiu Operations - Integrated opportunity management through  masterplanning</t>
  </si>
  <si>
    <t>Municipality of Ruse</t>
  </si>
  <si>
    <t xml:space="preserve">Municipality of Giurgiu  </t>
  </si>
  <si>
    <t>2(2i)-3.1-22</t>
  </si>
  <si>
    <t>Danube House - regional identity for economic development</t>
  </si>
  <si>
    <t>Foundation for Democracy, Culture and Liberty, Calarasi branch</t>
  </si>
  <si>
    <t xml:space="preserve">Association of the Danube River Municipalities “Danube”, Bulgaria </t>
  </si>
  <si>
    <t>2(2i)-3.1-23</t>
  </si>
  <si>
    <t>Increasing Potential for growth through Organizing Facilities and improving Tourist Infrastructure in the Cross border region ( POFTIC )</t>
  </si>
  <si>
    <t>Dobrich Municipality</t>
  </si>
  <si>
    <t xml:space="preserve">PRO ZOO DOBRICH </t>
  </si>
  <si>
    <t>2(2i)-3.1-24</t>
  </si>
  <si>
    <t xml:space="preserve">Maximizing comparative advantages of border regions </t>
  </si>
  <si>
    <t>University of Craiova</t>
  </si>
  <si>
    <t>St. Cyril and St. Methodius University of Veliko Turnovo
Philosophical Faculty
Bulgaria</t>
  </si>
  <si>
    <t>2(2i)-3.1-26</t>
  </si>
  <si>
    <t>Promotional network of cross-border enterprise services</t>
  </si>
  <si>
    <t>Kozloduy Municipality</t>
  </si>
  <si>
    <t>2(2i)-3.2-1</t>
  </si>
  <si>
    <t>Cross-Border University Network for Intercultural Communication</t>
  </si>
  <si>
    <t>University of Veliko Turnovo St. Cyril and St. Methodius</t>
  </si>
  <si>
    <t>2(2i)-3.2-2</t>
  </si>
  <si>
    <t>Creation of employment opportunities in the trans-border region by identification of innovative jobs and delivery of specialized training</t>
  </si>
  <si>
    <t>Association “Dobrudzha Agricultural and Business School”</t>
  </si>
  <si>
    <t>Mare Nostrum NGO</t>
  </si>
  <si>
    <t>2(2i)-3.3-2</t>
  </si>
  <si>
    <t xml:space="preserve">"The Future is Yours" - Let's meet our neighbors" </t>
  </si>
  <si>
    <t xml:space="preserve">Initiative for Intercommunity Cooperation and Development </t>
  </si>
  <si>
    <t>"Stage of the Ages - Veliko Tarnovo"</t>
  </si>
  <si>
    <t>2(2i)-3.3-3</t>
  </si>
  <si>
    <t>FRIENDS ON 64 SQUARES</t>
  </si>
  <si>
    <t>Local Employers’ Association for Small and Middle Enterprises (LEASME) Calafat</t>
  </si>
  <si>
    <t>2(2i)-3.3-5</t>
  </si>
  <si>
    <t>Fostering Sport development through building bridges between youths</t>
  </si>
  <si>
    <t>Association ‘Regional Partnership for Sustainable Development -Vidin”Bulgaria</t>
  </si>
  <si>
    <t>Sport club “Vanto”</t>
  </si>
  <si>
    <t>2(2i)-3.3-8</t>
  </si>
  <si>
    <t>Prevention for safety on the road traffic in trans border area</t>
  </si>
  <si>
    <t>Vratsa Regional Institute of labour and social policy</t>
  </si>
  <si>
    <t>2(2i)-3.3-10</t>
  </si>
  <si>
    <t xml:space="preserve">Recovery of historical moments in the cross-border Municipalities Dve Mogili and Kalarasi and carrying out of presentations for the local public </t>
  </si>
  <si>
    <t>Municipality of Dve Mogili</t>
  </si>
  <si>
    <t>Municipality of Călăraşi, Romania</t>
  </si>
  <si>
    <t>2(2i)-3.3-16</t>
  </si>
  <si>
    <t>The globe of friendship – Cross border sports cooperation between communities in Kardam village, Bulgaria and Negru Voda,Romania</t>
  </si>
  <si>
    <t>Face for art and culture, Pleven District, Bulgaria</t>
  </si>
  <si>
    <t>„Future for Kardam“ Association</t>
  </si>
  <si>
    <t>1.“Club Friends of Public’s Park of Rusenski Lom” – Ruse, Bulgaria
2. Association “Young people with young ideas”</t>
  </si>
  <si>
    <t>1. Perpetuum Mobile Foundation
2. Association “Regional Partnership for Sustainable Development –Vidin”</t>
  </si>
  <si>
    <t>1. National Centre for Information Service - Pleven
2. Agency for Regional Development and Business Center - Vidin</t>
  </si>
  <si>
    <t>1. Chamber of Commerce, Industry and Agriculture Olt
2. Cross Border Association E(quilibrum) Environment</t>
  </si>
  <si>
    <t>1. The Muzeal Complex of Natural Sciences Constanta
2. County Council Constanta</t>
  </si>
  <si>
    <t>1. Ovidius University Constanta, Faculty of Letters
2. University of Craiova</t>
  </si>
  <si>
    <t>1. University of Ruse “Angel Kanchev”
2. International Elias Canetti Society (IECS)</t>
  </si>
  <si>
    <t>1. Agency for Regional Development and Business Center - Vidin
2. Chess Club "Naiden Voinov" Vidin</t>
  </si>
  <si>
    <t xml:space="preserve">1. Association of Local Employer of Small and Medium sized Enterprises
2.“TRAIAN LALESCU” Theoretical High School </t>
  </si>
  <si>
    <t xml:space="preserve">1. Romanian Association for Electronic and Software Industry- Oltenia Subsidiary
2.The Local Employers’ Association for Small and Medium Enterprises (LEASME) Calafat
</t>
  </si>
  <si>
    <t>1. Agency for Regional Development and Business Center - Vidin
2. Vidin Chamber of Commerce and Industry</t>
  </si>
  <si>
    <t>1. Municipality of Isperih, Razgrad District 
2. Municipality of Sitovo</t>
  </si>
  <si>
    <t>1. Dobroudzha Agricultural Institute – General Toshevo
2. DOBRUDZHA UNION OF GRAIN PRODUCERS</t>
  </si>
  <si>
    <t>1. Bechet City Hall
2. Olt Chamber Of Commerce, Industry and Agriculture</t>
  </si>
  <si>
    <t>1. Chamber of Commerce and Industry Vratsa
2. Bulgarian German Vocational Training Centre Pleven (DBBZ Pleven)</t>
  </si>
  <si>
    <t>applicant's packs for strategic projects</t>
  </si>
  <si>
    <t>***The application 2(2i)-2.1-1 is approved under the reserve of obtaining the approval of the administrators of the protected areas involved in the project before signing the contract</t>
  </si>
  <si>
    <t xml:space="preserve">**The following applications: 2(2i)-1.1-13, 2(2i)-2.2-1, 2(2i)-2.2-3, 2(2i)-2.2-7, 2(2i)-2.2-8,  are approved with the recommendation to tnsure the complementary to the indicative activities within the </t>
  </si>
  <si>
    <t>Annex 1 to the JSC Decision no.6/21.04.2010 - List of applications approved
Intermediary deadline 30th April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</si>
</sst>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color indexed="8"/>
      <name val="Calibri"/>
      <family val="2"/>
    </font>
    <font>
      <sz val="11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2"/>
      <name val="Trebuchet MS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FF0000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7" fillId="35" borderId="13" xfId="0" applyNumberFormat="1" applyFont="1" applyFill="1" applyBorder="1" applyAlignment="1">
      <alignment horizontal="center" vertical="center" wrapText="1"/>
    </xf>
    <xf numFmtId="4" fontId="7" fillId="36" borderId="13" xfId="0" applyNumberFormat="1" applyFont="1" applyFill="1" applyBorder="1" applyAlignment="1">
      <alignment horizontal="center" vertical="center" wrapText="1"/>
    </xf>
    <xf numFmtId="4" fontId="6" fillId="37" borderId="12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left" vertical="center" wrapText="1"/>
    </xf>
    <xf numFmtId="0" fontId="6" fillId="38" borderId="13" xfId="0" applyFont="1" applyFill="1" applyBorder="1" applyAlignment="1">
      <alignment vertical="center" wrapText="1"/>
    </xf>
    <xf numFmtId="4" fontId="6" fillId="38" borderId="13" xfId="0" applyNumberFormat="1" applyFont="1" applyFill="1" applyBorder="1" applyAlignment="1">
      <alignment horizontal="left" vertical="center" wrapText="1"/>
    </xf>
    <xf numFmtId="2" fontId="9" fillId="38" borderId="13" xfId="0" applyNumberFormat="1" applyFont="1" applyFill="1" applyBorder="1" applyAlignment="1">
      <alignment horizontal="center" vertical="center" wrapText="1"/>
    </xf>
    <xf numFmtId="4" fontId="6" fillId="38" borderId="13" xfId="0" applyNumberFormat="1" applyFont="1" applyFill="1" applyBorder="1" applyAlignment="1">
      <alignment horizontal="right" vertical="center" wrapText="1"/>
    </xf>
    <xf numFmtId="4" fontId="6" fillId="38" borderId="13" xfId="0" applyNumberFormat="1" applyFont="1" applyFill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4" fontId="8" fillId="38" borderId="13" xfId="0" applyNumberFormat="1" applyFont="1" applyFill="1" applyBorder="1" applyAlignment="1">
      <alignment horizontal="center" vertical="center" wrapText="1"/>
    </xf>
    <xf numFmtId="4" fontId="6" fillId="38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10" fillId="38" borderId="13" xfId="0" applyNumberFormat="1" applyFont="1" applyFill="1" applyBorder="1" applyAlignment="1">
      <alignment horizontal="center" vertical="center" wrapText="1"/>
    </xf>
    <xf numFmtId="2" fontId="6" fillId="38" borderId="13" xfId="0" applyNumberFormat="1" applyFont="1" applyFill="1" applyBorder="1" applyAlignment="1">
      <alignment horizontal="center" vertical="center" wrapText="1"/>
    </xf>
    <xf numFmtId="4" fontId="8" fillId="38" borderId="13" xfId="0" applyNumberFormat="1" applyFont="1" applyFill="1" applyBorder="1" applyAlignment="1">
      <alignment horizontal="center" vertical="center" wrapText="1"/>
    </xf>
    <xf numFmtId="4" fontId="3" fillId="38" borderId="13" xfId="0" applyNumberFormat="1" applyFont="1" applyFill="1" applyBorder="1" applyAlignment="1">
      <alignment horizontal="center" vertical="center" wrapText="1"/>
    </xf>
    <xf numFmtId="2" fontId="48" fillId="38" borderId="14" xfId="0" applyNumberFormat="1" applyFont="1" applyFill="1" applyBorder="1" applyAlignment="1">
      <alignment horizontal="center" vertical="center" wrapText="1"/>
    </xf>
    <xf numFmtId="2" fontId="10" fillId="38" borderId="14" xfId="0" applyNumberFormat="1" applyFont="1" applyFill="1" applyBorder="1" applyAlignment="1">
      <alignment horizontal="center" vertical="center" wrapText="1"/>
    </xf>
    <xf numFmtId="2" fontId="6" fillId="38" borderId="14" xfId="0" applyNumberFormat="1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" fontId="6" fillId="38" borderId="13" xfId="0" applyNumberFormat="1" applyFont="1" applyFill="1" applyBorder="1" applyAlignment="1">
      <alignment vertical="center" wrapText="1"/>
    </xf>
    <xf numFmtId="49" fontId="6" fillId="38" borderId="13" xfId="0" applyNumberFormat="1" applyFont="1" applyFill="1" applyBorder="1" applyAlignment="1">
      <alignment vertical="center" wrapText="1"/>
    </xf>
    <xf numFmtId="4" fontId="48" fillId="38" borderId="13" xfId="0" applyNumberFormat="1" applyFont="1" applyFill="1" applyBorder="1" applyAlignment="1">
      <alignment horizontal="center" vertical="center" wrapText="1"/>
    </xf>
    <xf numFmtId="0" fontId="0" fillId="11" borderId="15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0" fillId="11" borderId="17" xfId="0" applyFont="1" applyFill="1" applyBorder="1" applyAlignment="1">
      <alignment horizontal="center"/>
    </xf>
    <xf numFmtId="0" fontId="4" fillId="38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7" fillId="35" borderId="13" xfId="0" applyNumberFormat="1" applyFont="1" applyFill="1" applyBorder="1" applyAlignment="1">
      <alignment horizontal="center" vertical="center" wrapText="1"/>
    </xf>
    <xf numFmtId="0" fontId="49" fillId="39" borderId="13" xfId="0" applyFont="1" applyFill="1" applyBorder="1" applyAlignment="1">
      <alignment horizontal="center" vertical="center" wrapText="1"/>
    </xf>
    <xf numFmtId="0" fontId="50" fillId="39" borderId="13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7" fillId="39" borderId="19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7" fillId="36" borderId="13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7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view="pageBreakPreview" zoomScale="82" zoomScaleSheetLayoutView="82" zoomScalePageLayoutView="70" workbookViewId="0" topLeftCell="A1">
      <selection activeCell="A7" sqref="A7:K7"/>
    </sheetView>
  </sheetViews>
  <sheetFormatPr defaultColWidth="9.140625" defaultRowHeight="15"/>
  <cols>
    <col min="1" max="1" width="5.421875" style="4" customWidth="1"/>
    <col min="2" max="2" width="13.140625" style="4" customWidth="1"/>
    <col min="3" max="3" width="38.57421875" style="4" customWidth="1"/>
    <col min="4" max="6" width="17.7109375" style="4" customWidth="1"/>
    <col min="7" max="7" width="8.140625" style="5" customWidth="1"/>
    <col min="8" max="8" width="17.421875" style="4" customWidth="1"/>
    <col min="9" max="9" width="15.28125" style="4" customWidth="1"/>
    <col min="10" max="10" width="16.00390625" style="4" customWidth="1"/>
    <col min="11" max="11" width="16.140625" style="4" customWidth="1"/>
    <col min="12" max="12" width="11.140625" style="4" bestFit="1" customWidth="1"/>
    <col min="13" max="16384" width="9.140625" style="4" customWidth="1"/>
  </cols>
  <sheetData>
    <row r="1" spans="8:11" ht="23.25" customHeight="1">
      <c r="H1" s="95"/>
      <c r="I1" s="95"/>
      <c r="J1" s="95"/>
      <c r="K1" s="95"/>
    </row>
    <row r="2" spans="3:11" ht="39" customHeight="1" thickBot="1">
      <c r="C2" s="95" t="s">
        <v>223</v>
      </c>
      <c r="D2" s="95"/>
      <c r="E2" s="95"/>
      <c r="F2" s="95"/>
      <c r="G2" s="95"/>
      <c r="H2" s="95"/>
      <c r="I2" s="95"/>
      <c r="J2" s="95"/>
      <c r="K2" s="95"/>
    </row>
    <row r="3" spans="1:11" ht="31.5" customHeight="1" thickBot="1">
      <c r="A3" s="78" t="s">
        <v>24</v>
      </c>
      <c r="B3" s="78" t="s">
        <v>0</v>
      </c>
      <c r="C3" s="78" t="s">
        <v>30</v>
      </c>
      <c r="D3" s="78" t="s">
        <v>14</v>
      </c>
      <c r="E3" s="2"/>
      <c r="F3" s="2"/>
      <c r="G3" s="98" t="s">
        <v>23</v>
      </c>
      <c r="H3" s="76" t="s">
        <v>29</v>
      </c>
      <c r="I3" s="76"/>
      <c r="J3" s="76"/>
      <c r="K3" s="76"/>
    </row>
    <row r="4" spans="1:11" ht="23.25" customHeight="1" thickBot="1">
      <c r="A4" s="79"/>
      <c r="B4" s="79"/>
      <c r="C4" s="79"/>
      <c r="D4" s="79"/>
      <c r="E4" s="3" t="s">
        <v>25</v>
      </c>
      <c r="F4" s="3" t="s">
        <v>27</v>
      </c>
      <c r="G4" s="99"/>
      <c r="H4" s="76" t="s">
        <v>21</v>
      </c>
      <c r="I4" s="76" t="s">
        <v>15</v>
      </c>
      <c r="J4" s="76" t="s">
        <v>20</v>
      </c>
      <c r="K4" s="76" t="s">
        <v>19</v>
      </c>
    </row>
    <row r="5" spans="1:11" ht="29.25" customHeight="1" thickBot="1">
      <c r="A5" s="80"/>
      <c r="B5" s="80"/>
      <c r="C5" s="80"/>
      <c r="D5" s="80"/>
      <c r="E5" s="1" t="s">
        <v>26</v>
      </c>
      <c r="F5" s="1" t="s">
        <v>26</v>
      </c>
      <c r="G5" s="100"/>
      <c r="H5" s="76"/>
      <c r="I5" s="76"/>
      <c r="J5" s="76"/>
      <c r="K5" s="76"/>
    </row>
    <row r="6" spans="1:11" ht="18.75" customHeight="1" thickBot="1">
      <c r="A6" s="81" t="s">
        <v>1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5.75" customHeight="1" thickBot="1">
      <c r="A7" s="76" t="s">
        <v>2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7.25" customHeight="1" hidden="1" thickBot="1">
      <c r="A8" s="8"/>
      <c r="B8" s="7"/>
      <c r="C8" s="9"/>
      <c r="D8" s="9"/>
      <c r="E8" s="9"/>
      <c r="F8" s="9"/>
      <c r="G8" s="10"/>
      <c r="H8" s="10"/>
      <c r="I8" s="10">
        <v>540764.28</v>
      </c>
      <c r="J8" s="10"/>
      <c r="K8" s="10"/>
    </row>
    <row r="9" spans="1:11" ht="116.25" customHeight="1" thickBot="1">
      <c r="A9" s="16">
        <v>1</v>
      </c>
      <c r="B9" s="17" t="s">
        <v>71</v>
      </c>
      <c r="C9" s="39" t="s">
        <v>43</v>
      </c>
      <c r="D9" s="39" t="s">
        <v>54</v>
      </c>
      <c r="E9" s="20" t="s">
        <v>66</v>
      </c>
      <c r="F9" s="20"/>
      <c r="G9" s="22">
        <v>67</v>
      </c>
      <c r="H9" s="43">
        <v>3126277.3</v>
      </c>
      <c r="I9" s="24">
        <v>2626072.9236000003</v>
      </c>
      <c r="J9" s="25">
        <v>406416.05</v>
      </c>
      <c r="K9" s="24">
        <v>93788.3226</v>
      </c>
    </row>
    <row r="10" spans="1:11" ht="132" customHeight="1" thickBot="1">
      <c r="A10" s="16">
        <v>2</v>
      </c>
      <c r="B10" s="17" t="s">
        <v>33</v>
      </c>
      <c r="C10" s="39" t="s">
        <v>44</v>
      </c>
      <c r="D10" s="39" t="s">
        <v>55</v>
      </c>
      <c r="E10" s="40"/>
      <c r="F10" s="39" t="s">
        <v>67</v>
      </c>
      <c r="G10" s="22">
        <v>94.5</v>
      </c>
      <c r="H10" s="24">
        <v>7991567.75</v>
      </c>
      <c r="I10" s="24">
        <v>6749678.121649999</v>
      </c>
      <c r="J10" s="25">
        <v>1038903.81</v>
      </c>
      <c r="K10" s="24">
        <v>202985.82085000002</v>
      </c>
    </row>
    <row r="11" spans="1:12" ht="135.75" customHeight="1" thickBot="1">
      <c r="A11" s="16">
        <v>3</v>
      </c>
      <c r="B11" s="18" t="s">
        <v>34</v>
      </c>
      <c r="C11" s="39" t="s">
        <v>45</v>
      </c>
      <c r="D11" s="39" t="s">
        <v>56</v>
      </c>
      <c r="E11" s="40"/>
      <c r="F11" s="39" t="s">
        <v>58</v>
      </c>
      <c r="G11" s="22">
        <v>85</v>
      </c>
      <c r="H11" s="24">
        <v>7388283.59</v>
      </c>
      <c r="I11" s="24">
        <v>6240144.32</v>
      </c>
      <c r="J11" s="26">
        <v>960476.87</v>
      </c>
      <c r="K11" s="24">
        <v>187662.4</v>
      </c>
      <c r="L11" s="6"/>
    </row>
    <row r="12" spans="1:11" ht="102.75" customHeight="1" thickBot="1">
      <c r="A12" s="16">
        <v>4</v>
      </c>
      <c r="B12" s="18" t="s">
        <v>35</v>
      </c>
      <c r="C12" s="39" t="s">
        <v>46</v>
      </c>
      <c r="D12" s="39" t="s">
        <v>57</v>
      </c>
      <c r="E12" s="40"/>
      <c r="F12" s="39" t="s">
        <v>68</v>
      </c>
      <c r="G12" s="22">
        <v>80.5</v>
      </c>
      <c r="H12" s="43">
        <v>7562799.46</v>
      </c>
      <c r="I12" s="24">
        <v>6387540.423915999</v>
      </c>
      <c r="J12" s="26">
        <v>983163.9299999999</v>
      </c>
      <c r="K12" s="24">
        <v>192095.11085599998</v>
      </c>
    </row>
    <row r="13" spans="1:12" ht="96" customHeight="1" thickBot="1">
      <c r="A13" s="16">
        <v>5</v>
      </c>
      <c r="B13" s="18" t="s">
        <v>36</v>
      </c>
      <c r="C13" s="39" t="s">
        <v>47</v>
      </c>
      <c r="D13" s="39" t="s">
        <v>58</v>
      </c>
      <c r="E13" s="41" t="s">
        <v>56</v>
      </c>
      <c r="F13" s="20"/>
      <c r="G13" s="22">
        <v>83</v>
      </c>
      <c r="H13" s="24">
        <v>7956825.06</v>
      </c>
      <c r="I13" s="24">
        <v>6720334.445675999</v>
      </c>
      <c r="J13" s="26">
        <v>1034387.2578</v>
      </c>
      <c r="K13" s="24">
        <v>202103.35652399997</v>
      </c>
      <c r="L13" s="6"/>
    </row>
    <row r="14" spans="1:11" ht="72" customHeight="1" thickBot="1">
      <c r="A14" s="16">
        <v>6</v>
      </c>
      <c r="B14" s="18" t="s">
        <v>37</v>
      </c>
      <c r="C14" s="39" t="s">
        <v>48</v>
      </c>
      <c r="D14" s="39" t="s">
        <v>60</v>
      </c>
      <c r="E14" s="41" t="s">
        <v>59</v>
      </c>
      <c r="F14" s="39" t="s">
        <v>69</v>
      </c>
      <c r="G14" s="22">
        <v>69</v>
      </c>
      <c r="H14" s="24">
        <v>6080205.7</v>
      </c>
      <c r="I14" s="24">
        <v>5135341.73422</v>
      </c>
      <c r="J14" s="26">
        <v>790426.74</v>
      </c>
      <c r="K14" s="24">
        <v>154437.22</v>
      </c>
    </row>
    <row r="15" spans="1:11" ht="75" customHeight="1" thickBot="1">
      <c r="A15" s="16">
        <v>7</v>
      </c>
      <c r="B15" s="18" t="s">
        <v>38</v>
      </c>
      <c r="C15" s="39" t="s">
        <v>49</v>
      </c>
      <c r="D15" s="39" t="s">
        <v>61</v>
      </c>
      <c r="E15" s="41" t="s">
        <v>59</v>
      </c>
      <c r="F15" s="39" t="s">
        <v>58</v>
      </c>
      <c r="G15" s="22">
        <v>81.5</v>
      </c>
      <c r="H15" s="43">
        <v>6129383.31</v>
      </c>
      <c r="I15" s="24">
        <v>5176877.135179999</v>
      </c>
      <c r="J15" s="26">
        <v>796819.8300000001</v>
      </c>
      <c r="K15" s="24">
        <v>155686.34</v>
      </c>
    </row>
    <row r="16" spans="1:11" ht="175.5" customHeight="1" thickBot="1">
      <c r="A16" s="57">
        <v>8</v>
      </c>
      <c r="B16" s="51" t="s">
        <v>39</v>
      </c>
      <c r="C16" s="58" t="s">
        <v>50</v>
      </c>
      <c r="D16" s="58" t="s">
        <v>62</v>
      </c>
      <c r="E16" s="59"/>
      <c r="F16" s="58" t="s">
        <v>70</v>
      </c>
      <c r="G16" s="60">
        <v>64</v>
      </c>
      <c r="H16" s="55">
        <f>SUM(I16:K16)</f>
        <v>355345.99999999994</v>
      </c>
      <c r="I16" s="55">
        <v>300125.23</v>
      </c>
      <c r="J16" s="56">
        <v>46194.98</v>
      </c>
      <c r="K16" s="55">
        <v>9025.79</v>
      </c>
    </row>
    <row r="17" spans="1:12" ht="210" customHeight="1" thickBot="1">
      <c r="A17" s="61">
        <v>9</v>
      </c>
      <c r="B17" s="62" t="s">
        <v>40</v>
      </c>
      <c r="C17" s="63" t="s">
        <v>51</v>
      </c>
      <c r="D17" s="63" t="s">
        <v>63</v>
      </c>
      <c r="E17" s="64"/>
      <c r="F17" s="63" t="s">
        <v>70</v>
      </c>
      <c r="G17" s="65">
        <v>62.5</v>
      </c>
      <c r="H17" s="66">
        <v>353213</v>
      </c>
      <c r="I17" s="66">
        <v>298323.7</v>
      </c>
      <c r="J17" s="67">
        <v>45917.69</v>
      </c>
      <c r="K17" s="66">
        <v>8971.61</v>
      </c>
      <c r="L17" s="6"/>
    </row>
    <row r="18" spans="1:11" ht="165.75" thickBot="1">
      <c r="A18" s="57">
        <v>10</v>
      </c>
      <c r="B18" s="51" t="s">
        <v>41</v>
      </c>
      <c r="C18" s="58" t="s">
        <v>52</v>
      </c>
      <c r="D18" s="58" t="s">
        <v>64</v>
      </c>
      <c r="E18" s="59"/>
      <c r="F18" s="58" t="s">
        <v>70</v>
      </c>
      <c r="G18" s="60">
        <v>66</v>
      </c>
      <c r="H18" s="55">
        <v>350992</v>
      </c>
      <c r="I18" s="55">
        <v>296447.84</v>
      </c>
      <c r="J18" s="56">
        <v>45628.96</v>
      </c>
      <c r="K18" s="55">
        <v>8915.2</v>
      </c>
    </row>
    <row r="19" spans="1:11" ht="120" customHeight="1" thickBot="1">
      <c r="A19" s="16">
        <v>11</v>
      </c>
      <c r="B19" s="18" t="s">
        <v>42</v>
      </c>
      <c r="C19" s="39" t="s">
        <v>53</v>
      </c>
      <c r="D19" s="39" t="s">
        <v>65</v>
      </c>
      <c r="E19" s="40"/>
      <c r="F19" s="39" t="s">
        <v>70</v>
      </c>
      <c r="G19" s="22">
        <v>74.5</v>
      </c>
      <c r="H19" s="43">
        <v>1405025.01</v>
      </c>
      <c r="I19" s="24">
        <v>1186684.1149999998</v>
      </c>
      <c r="J19" s="26">
        <v>182653.25</v>
      </c>
      <c r="K19" s="24">
        <v>35687.64</v>
      </c>
    </row>
    <row r="20" spans="1:11" ht="25.5" customHeight="1" thickBot="1">
      <c r="A20" s="82" t="s">
        <v>31</v>
      </c>
      <c r="B20" s="83"/>
      <c r="C20" s="83"/>
      <c r="D20" s="83"/>
      <c r="E20" s="83"/>
      <c r="F20" s="83"/>
      <c r="G20" s="84"/>
      <c r="H20" s="14">
        <f>SUM(H9:H19)</f>
        <v>48699918.18000001</v>
      </c>
      <c r="I20" s="14">
        <f>SUM(I9:I19)</f>
        <v>41117569.989241995</v>
      </c>
      <c r="J20" s="14">
        <f>SUM(J9:J19)</f>
        <v>6330989.367800001</v>
      </c>
      <c r="K20" s="14">
        <f>SUM(K9:K19)</f>
        <v>1251358.8108299999</v>
      </c>
    </row>
    <row r="21" spans="1:11" ht="15.75" customHeight="1" thickBot="1">
      <c r="A21" s="85" t="s">
        <v>72</v>
      </c>
      <c r="B21" s="86"/>
      <c r="C21" s="86"/>
      <c r="D21" s="86"/>
      <c r="E21" s="86"/>
      <c r="F21" s="86"/>
      <c r="G21" s="86"/>
      <c r="H21" s="44">
        <v>0</v>
      </c>
      <c r="I21" s="45">
        <v>0</v>
      </c>
      <c r="J21" s="45">
        <v>0</v>
      </c>
      <c r="K21" s="46">
        <v>0</v>
      </c>
    </row>
    <row r="22" spans="1:11" ht="22.5" customHeight="1" thickBot="1">
      <c r="A22" s="89" t="s">
        <v>16</v>
      </c>
      <c r="B22" s="89"/>
      <c r="C22" s="89"/>
      <c r="D22" s="89"/>
      <c r="E22" s="89"/>
      <c r="F22" s="89"/>
      <c r="G22" s="89"/>
      <c r="H22" s="15">
        <f>SUM(H21,H20)</f>
        <v>48699918.18000001</v>
      </c>
      <c r="I22" s="15">
        <f>SUM(I21,I20)</f>
        <v>41117569.989241995</v>
      </c>
      <c r="J22" s="15">
        <f>SUM(J21,J20)</f>
        <v>6330989.367800001</v>
      </c>
      <c r="K22" s="15">
        <f>SUM(K21,K20)</f>
        <v>1251358.8108299999</v>
      </c>
    </row>
    <row r="23" spans="1:11" ht="15.75" customHeight="1" thickBot="1">
      <c r="A23" s="71" t="s">
        <v>73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15.75" customHeight="1" thickBot="1">
      <c r="A24" s="87" t="s">
        <v>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1" ht="108" customHeight="1" thickBot="1">
      <c r="A25" s="27">
        <v>12</v>
      </c>
      <c r="B25" s="18" t="s">
        <v>74</v>
      </c>
      <c r="C25" s="19" t="s">
        <v>76</v>
      </c>
      <c r="D25" s="19" t="s">
        <v>77</v>
      </c>
      <c r="E25" s="21" t="s">
        <v>78</v>
      </c>
      <c r="F25" s="21" t="s">
        <v>79</v>
      </c>
      <c r="G25" s="22">
        <v>68</v>
      </c>
      <c r="H25" s="29">
        <v>323927.16</v>
      </c>
      <c r="I25" s="24">
        <v>274755.017112</v>
      </c>
      <c r="J25" s="28">
        <v>42110.54</v>
      </c>
      <c r="K25" s="29">
        <v>7061.61</v>
      </c>
    </row>
    <row r="26" spans="1:11" ht="141.75" customHeight="1" thickBot="1">
      <c r="A26" s="27">
        <v>13</v>
      </c>
      <c r="B26" s="18" t="s">
        <v>75</v>
      </c>
      <c r="C26" s="19" t="s">
        <v>80</v>
      </c>
      <c r="D26" s="19" t="s">
        <v>81</v>
      </c>
      <c r="E26" s="21" t="s">
        <v>82</v>
      </c>
      <c r="F26" s="21"/>
      <c r="G26" s="22">
        <v>64.5</v>
      </c>
      <c r="H26" s="29">
        <v>1151400.2</v>
      </c>
      <c r="I26" s="24">
        <v>976617.6496399998</v>
      </c>
      <c r="J26" s="28">
        <v>149682.03</v>
      </c>
      <c r="K26" s="29">
        <v>25100.52</v>
      </c>
    </row>
    <row r="27" spans="1:11" ht="24" customHeight="1" thickBot="1">
      <c r="A27" s="88" t="s">
        <v>4</v>
      </c>
      <c r="B27" s="88"/>
      <c r="C27" s="88"/>
      <c r="D27" s="88"/>
      <c r="E27" s="88"/>
      <c r="F27" s="88"/>
      <c r="G27" s="88"/>
      <c r="H27" s="11">
        <f>H25+H26</f>
        <v>1475327.3599999999</v>
      </c>
      <c r="I27" s="11">
        <f>I25+I26</f>
        <v>1251372.6667519999</v>
      </c>
      <c r="J27" s="11">
        <f>J25+J26</f>
        <v>191792.57</v>
      </c>
      <c r="K27" s="11">
        <f>K25+K26</f>
        <v>32162.13</v>
      </c>
    </row>
    <row r="28" spans="1:11" ht="15.75" customHeight="1" thickBot="1">
      <c r="A28" s="73" t="s">
        <v>5</v>
      </c>
      <c r="B28" s="74"/>
      <c r="C28" s="74"/>
      <c r="D28" s="74"/>
      <c r="E28" s="74"/>
      <c r="F28" s="74"/>
      <c r="G28" s="74"/>
      <c r="H28" s="74"/>
      <c r="I28" s="74"/>
      <c r="J28" s="74"/>
      <c r="K28" s="75"/>
    </row>
    <row r="29" spans="1:11" ht="204" customHeight="1" thickBot="1">
      <c r="A29" s="30">
        <v>14</v>
      </c>
      <c r="B29" s="18" t="s">
        <v>83</v>
      </c>
      <c r="C29" s="19" t="s">
        <v>84</v>
      </c>
      <c r="D29" s="19" t="s">
        <v>85</v>
      </c>
      <c r="E29" s="21" t="s">
        <v>86</v>
      </c>
      <c r="F29" s="19" t="s">
        <v>87</v>
      </c>
      <c r="G29" s="32">
        <v>83</v>
      </c>
      <c r="H29" s="29">
        <v>5969327.26</v>
      </c>
      <c r="I29" s="24">
        <v>5063183.381932</v>
      </c>
      <c r="J29" s="34">
        <v>776012.54</v>
      </c>
      <c r="K29" s="29">
        <v>130131.33</v>
      </c>
    </row>
    <row r="30" spans="1:11" ht="139.5" customHeight="1" thickBot="1">
      <c r="A30" s="51">
        <v>15</v>
      </c>
      <c r="B30" s="51" t="s">
        <v>88</v>
      </c>
      <c r="C30" s="52" t="s">
        <v>89</v>
      </c>
      <c r="D30" s="52" t="s">
        <v>90</v>
      </c>
      <c r="E30" s="53"/>
      <c r="F30" s="52" t="s">
        <v>91</v>
      </c>
      <c r="G30" s="54">
        <v>87</v>
      </c>
      <c r="H30" s="55">
        <v>5633877.890000001</v>
      </c>
      <c r="I30" s="55">
        <v>4778655.23</v>
      </c>
      <c r="J30" s="56">
        <v>732404.12</v>
      </c>
      <c r="K30" s="55">
        <v>122818.54</v>
      </c>
    </row>
    <row r="31" spans="1:11" ht="139.5" customHeight="1" thickBot="1">
      <c r="A31" s="30">
        <v>16</v>
      </c>
      <c r="B31" s="18" t="s">
        <v>92</v>
      </c>
      <c r="C31" s="19" t="s">
        <v>93</v>
      </c>
      <c r="D31" s="19" t="s">
        <v>94</v>
      </c>
      <c r="E31" s="21"/>
      <c r="F31" s="19" t="s">
        <v>95</v>
      </c>
      <c r="G31" s="33">
        <v>64.5</v>
      </c>
      <c r="H31" s="24">
        <v>562607.86</v>
      </c>
      <c r="I31" s="24">
        <v>475178.5985559999</v>
      </c>
      <c r="J31" s="34">
        <v>73139.03</v>
      </c>
      <c r="K31" s="24">
        <v>14290.239644</v>
      </c>
    </row>
    <row r="32" spans="1:11" ht="208.5" customHeight="1" thickBot="1">
      <c r="A32" s="31">
        <v>17</v>
      </c>
      <c r="B32" s="18" t="s">
        <v>96</v>
      </c>
      <c r="C32" s="19" t="s">
        <v>97</v>
      </c>
      <c r="D32" s="19" t="s">
        <v>98</v>
      </c>
      <c r="E32" s="21" t="s">
        <v>99</v>
      </c>
      <c r="F32" s="19" t="s">
        <v>100</v>
      </c>
      <c r="G32" s="22">
        <v>86.5</v>
      </c>
      <c r="H32" s="29">
        <v>992859.75</v>
      </c>
      <c r="I32" s="24">
        <v>842143.6399499999</v>
      </c>
      <c r="J32" s="35">
        <v>129071.77</v>
      </c>
      <c r="K32" s="29">
        <v>21644.34</v>
      </c>
    </row>
    <row r="33" spans="1:11" ht="139.5" customHeight="1" thickBot="1">
      <c r="A33" s="30">
        <v>18</v>
      </c>
      <c r="B33" s="18" t="s">
        <v>101</v>
      </c>
      <c r="C33" s="19" t="s">
        <v>102</v>
      </c>
      <c r="D33" s="19" t="s">
        <v>103</v>
      </c>
      <c r="E33" s="21" t="s">
        <v>90</v>
      </c>
      <c r="F33" s="19"/>
      <c r="G33" s="33">
        <v>83.5</v>
      </c>
      <c r="H33" s="24">
        <v>5843603.2</v>
      </c>
      <c r="I33" s="24">
        <v>4956544.234239999</v>
      </c>
      <c r="J33" s="34">
        <v>759668.4199999999</v>
      </c>
      <c r="K33" s="24">
        <v>127390.55</v>
      </c>
    </row>
    <row r="34" spans="1:11" ht="139.5" customHeight="1" thickBot="1">
      <c r="A34" s="30">
        <v>19</v>
      </c>
      <c r="B34" s="18" t="s">
        <v>104</v>
      </c>
      <c r="C34" s="19" t="s">
        <v>105</v>
      </c>
      <c r="D34" s="19" t="s">
        <v>106</v>
      </c>
      <c r="E34" s="21" t="s">
        <v>107</v>
      </c>
      <c r="F34" s="19" t="s">
        <v>108</v>
      </c>
      <c r="G34" s="33">
        <v>70</v>
      </c>
      <c r="H34" s="24">
        <v>568943.33</v>
      </c>
      <c r="I34" s="24">
        <v>482577.732506</v>
      </c>
      <c r="J34" s="34">
        <v>73962.63</v>
      </c>
      <c r="K34" s="24">
        <v>12402.96</v>
      </c>
    </row>
    <row r="35" spans="1:11" ht="16.5" customHeight="1" thickBot="1">
      <c r="A35" s="88" t="s">
        <v>6</v>
      </c>
      <c r="B35" s="88"/>
      <c r="C35" s="88"/>
      <c r="D35" s="88"/>
      <c r="E35" s="88"/>
      <c r="F35" s="88"/>
      <c r="G35" s="88"/>
      <c r="H35" s="93">
        <f>SUM(H29:H34)</f>
        <v>19571219.29</v>
      </c>
      <c r="I35" s="93">
        <f>SUM(I29:I34)</f>
        <v>16598282.817184</v>
      </c>
      <c r="J35" s="93">
        <f>SUM(J29:J34)</f>
        <v>2544258.51</v>
      </c>
      <c r="K35" s="93">
        <f>SUM(K29:K34)</f>
        <v>428677.95964400005</v>
      </c>
    </row>
    <row r="36" spans="1:11" ht="9" customHeight="1" thickBot="1">
      <c r="A36" s="96"/>
      <c r="B36" s="96"/>
      <c r="C36" s="96"/>
      <c r="D36" s="96"/>
      <c r="E36" s="96"/>
      <c r="F36" s="96"/>
      <c r="G36" s="96"/>
      <c r="H36" s="94"/>
      <c r="I36" s="94"/>
      <c r="J36" s="94"/>
      <c r="K36" s="94"/>
    </row>
    <row r="37" spans="1:11" ht="24" customHeight="1" thickBot="1">
      <c r="A37" s="89" t="s">
        <v>17</v>
      </c>
      <c r="B37" s="89"/>
      <c r="C37" s="89"/>
      <c r="D37" s="89"/>
      <c r="E37" s="89"/>
      <c r="F37" s="89"/>
      <c r="G37" s="89"/>
      <c r="H37" s="12">
        <f>H27+H35</f>
        <v>21046546.65</v>
      </c>
      <c r="I37" s="12">
        <f>I27+I35</f>
        <v>17849655.483936</v>
      </c>
      <c r="J37" s="12">
        <f>J27+J35</f>
        <v>2736051.0799999996</v>
      </c>
      <c r="K37" s="12">
        <f>K27+K35</f>
        <v>460840.08964400005</v>
      </c>
    </row>
    <row r="38" spans="1:11" ht="15.75" customHeight="1" thickBot="1">
      <c r="A38" s="97" t="s">
        <v>7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</row>
    <row r="39" spans="1:11" ht="15.75" customHeight="1" thickBot="1">
      <c r="A39" s="87" t="s">
        <v>8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1" ht="158.25" customHeight="1" thickBot="1">
      <c r="A40" s="30">
        <v>20</v>
      </c>
      <c r="B40" s="18" t="s">
        <v>109</v>
      </c>
      <c r="C40" s="39" t="s">
        <v>110</v>
      </c>
      <c r="D40" s="39" t="s">
        <v>111</v>
      </c>
      <c r="E40" s="41" t="s">
        <v>112</v>
      </c>
      <c r="F40" s="39" t="s">
        <v>113</v>
      </c>
      <c r="G40" s="33">
        <v>83.5</v>
      </c>
      <c r="H40" s="24">
        <v>269089</v>
      </c>
      <c r="I40" s="24">
        <v>228241.29</v>
      </c>
      <c r="J40" s="34">
        <v>34981.57</v>
      </c>
      <c r="K40" s="24">
        <v>5866.1402</v>
      </c>
    </row>
    <row r="41" spans="1:11" ht="142.5" customHeight="1" thickBot="1">
      <c r="A41" s="30">
        <v>21</v>
      </c>
      <c r="B41" s="18" t="s">
        <v>114</v>
      </c>
      <c r="C41" s="39" t="s">
        <v>115</v>
      </c>
      <c r="D41" s="39" t="s">
        <v>116</v>
      </c>
      <c r="E41" s="41" t="s">
        <v>117</v>
      </c>
      <c r="F41" s="41" t="s">
        <v>118</v>
      </c>
      <c r="G41" s="33">
        <v>90</v>
      </c>
      <c r="H41" s="24">
        <v>441398.31</v>
      </c>
      <c r="I41" s="24">
        <v>374394.05</v>
      </c>
      <c r="J41" s="34">
        <v>57381.78</v>
      </c>
      <c r="K41" s="24">
        <v>9622.48</v>
      </c>
    </row>
    <row r="42" spans="1:11" ht="255" customHeight="1" thickBot="1">
      <c r="A42" s="30">
        <v>22</v>
      </c>
      <c r="B42" s="18" t="s">
        <v>119</v>
      </c>
      <c r="C42" s="39" t="s">
        <v>120</v>
      </c>
      <c r="D42" s="39" t="s">
        <v>121</v>
      </c>
      <c r="E42" s="41" t="s">
        <v>214</v>
      </c>
      <c r="F42" s="41" t="s">
        <v>215</v>
      </c>
      <c r="G42" s="33">
        <v>76.5</v>
      </c>
      <c r="H42" s="24">
        <v>399654.999</v>
      </c>
      <c r="I42" s="24">
        <v>338987.37</v>
      </c>
      <c r="J42" s="34">
        <v>51955.15</v>
      </c>
      <c r="K42" s="24">
        <v>8712.479</v>
      </c>
    </row>
    <row r="43" spans="1:11" ht="147" customHeight="1" thickBot="1">
      <c r="A43" s="30">
        <v>23</v>
      </c>
      <c r="B43" s="18" t="s">
        <v>122</v>
      </c>
      <c r="C43" s="39" t="s">
        <v>123</v>
      </c>
      <c r="D43" s="39" t="s">
        <v>124</v>
      </c>
      <c r="E43" s="41" t="s">
        <v>125</v>
      </c>
      <c r="F43" s="41" t="s">
        <v>216</v>
      </c>
      <c r="G43" s="33">
        <v>77.5</v>
      </c>
      <c r="H43" s="24">
        <v>368812.911438</v>
      </c>
      <c r="I43" s="24">
        <v>312827.11</v>
      </c>
      <c r="J43" s="34">
        <v>47945.68</v>
      </c>
      <c r="K43" s="24">
        <v>8040.121437999999</v>
      </c>
    </row>
    <row r="44" spans="1:11" ht="117" customHeight="1" thickBot="1">
      <c r="A44" s="30">
        <v>24</v>
      </c>
      <c r="B44" s="24" t="s">
        <v>126</v>
      </c>
      <c r="C44" s="39" t="s">
        <v>127</v>
      </c>
      <c r="D44" s="39" t="s">
        <v>128</v>
      </c>
      <c r="E44" s="42" t="s">
        <v>129</v>
      </c>
      <c r="F44" s="39"/>
      <c r="G44" s="33">
        <v>73</v>
      </c>
      <c r="H44" s="24">
        <v>1492258.94511</v>
      </c>
      <c r="I44" s="24">
        <v>1265734.04</v>
      </c>
      <c r="J44" s="34">
        <v>193993.65999999997</v>
      </c>
      <c r="K44" s="24">
        <v>32531.24511</v>
      </c>
    </row>
    <row r="45" spans="1:11" ht="128.25" customHeight="1" thickBot="1">
      <c r="A45" s="30">
        <v>25</v>
      </c>
      <c r="B45" s="24" t="s">
        <v>130</v>
      </c>
      <c r="C45" s="39" t="s">
        <v>131</v>
      </c>
      <c r="D45" s="39" t="s">
        <v>132</v>
      </c>
      <c r="E45" s="41" t="s">
        <v>133</v>
      </c>
      <c r="F45" s="41"/>
      <c r="G45" s="33">
        <v>75.5</v>
      </c>
      <c r="H45" s="24">
        <v>883722.24505</v>
      </c>
      <c r="I45" s="24">
        <v>749573.21</v>
      </c>
      <c r="J45" s="34">
        <v>114883.89</v>
      </c>
      <c r="K45" s="24">
        <v>19265.145050000003</v>
      </c>
    </row>
    <row r="46" spans="1:11" ht="177.75" customHeight="1" thickBot="1">
      <c r="A46" s="30">
        <v>26</v>
      </c>
      <c r="B46" s="24" t="s">
        <v>134</v>
      </c>
      <c r="C46" s="39" t="s">
        <v>135</v>
      </c>
      <c r="D46" s="39" t="s">
        <v>136</v>
      </c>
      <c r="E46" s="41" t="s">
        <v>137</v>
      </c>
      <c r="F46" s="41" t="s">
        <v>205</v>
      </c>
      <c r="G46" s="33">
        <v>74.5</v>
      </c>
      <c r="H46" s="24">
        <v>1493683.7150959999</v>
      </c>
      <c r="I46" s="24">
        <v>1266942.53</v>
      </c>
      <c r="J46" s="34">
        <v>194178.88</v>
      </c>
      <c r="K46" s="24">
        <v>32562.305096</v>
      </c>
    </row>
    <row r="47" spans="1:11" ht="182.25" customHeight="1" thickBot="1">
      <c r="A47" s="30">
        <v>27</v>
      </c>
      <c r="B47" s="24" t="s">
        <v>138</v>
      </c>
      <c r="C47" s="39" t="s">
        <v>139</v>
      </c>
      <c r="D47" s="39" t="s">
        <v>140</v>
      </c>
      <c r="E47" s="41" t="s">
        <v>141</v>
      </c>
      <c r="F47" s="41" t="s">
        <v>206</v>
      </c>
      <c r="G47" s="33">
        <v>74</v>
      </c>
      <c r="H47" s="24">
        <v>703372.9912999999</v>
      </c>
      <c r="I47" s="24">
        <v>596600.97</v>
      </c>
      <c r="J47" s="34">
        <v>91438.48999999999</v>
      </c>
      <c r="K47" s="24">
        <v>15333.531182</v>
      </c>
    </row>
    <row r="48" spans="1:11" ht="175.5" customHeight="1" thickBot="1">
      <c r="A48" s="30">
        <v>28</v>
      </c>
      <c r="B48" s="24" t="s">
        <v>142</v>
      </c>
      <c r="C48" s="39" t="s">
        <v>143</v>
      </c>
      <c r="D48" s="39" t="s">
        <v>144</v>
      </c>
      <c r="E48" s="41" t="s">
        <v>208</v>
      </c>
      <c r="F48" s="41" t="s">
        <v>207</v>
      </c>
      <c r="G48" s="33">
        <v>73</v>
      </c>
      <c r="H48" s="24">
        <v>523001.54378999997</v>
      </c>
      <c r="I48" s="24">
        <v>443609.91</v>
      </c>
      <c r="J48" s="34">
        <v>67990.2</v>
      </c>
      <c r="K48" s="29">
        <v>11401.43379</v>
      </c>
    </row>
    <row r="49" spans="1:11" ht="143.25" customHeight="1" thickBot="1">
      <c r="A49" s="30">
        <v>29</v>
      </c>
      <c r="B49" s="24" t="s">
        <v>145</v>
      </c>
      <c r="C49" s="39" t="s">
        <v>146</v>
      </c>
      <c r="D49" s="39" t="s">
        <v>147</v>
      </c>
      <c r="E49" s="41"/>
      <c r="F49" s="41" t="s">
        <v>148</v>
      </c>
      <c r="G49" s="33">
        <v>85.5</v>
      </c>
      <c r="H49" s="24">
        <v>1177107.9999999998</v>
      </c>
      <c r="I49" s="24">
        <v>998423</v>
      </c>
      <c r="J49" s="34">
        <v>153024.03999999998</v>
      </c>
      <c r="K49" s="24">
        <v>25660.954400000002</v>
      </c>
    </row>
    <row r="50" spans="1:11" ht="169.5" customHeight="1" thickBot="1">
      <c r="A50" s="30">
        <v>30</v>
      </c>
      <c r="B50" s="24" t="s">
        <v>149</v>
      </c>
      <c r="C50" s="39" t="s">
        <v>150</v>
      </c>
      <c r="D50" s="39" t="s">
        <v>151</v>
      </c>
      <c r="E50" s="41" t="s">
        <v>152</v>
      </c>
      <c r="F50" s="41" t="s">
        <v>217</v>
      </c>
      <c r="G50" s="33">
        <v>68</v>
      </c>
      <c r="H50" s="24">
        <v>1352489.306958</v>
      </c>
      <c r="I50" s="24">
        <v>1147181.432742</v>
      </c>
      <c r="J50" s="34">
        <v>175823.61</v>
      </c>
      <c r="K50" s="24">
        <v>29484.266958000004</v>
      </c>
    </row>
    <row r="51" spans="1:11" ht="129.75" customHeight="1" thickBot="1">
      <c r="A51" s="30">
        <v>31</v>
      </c>
      <c r="B51" s="24" t="s">
        <v>153</v>
      </c>
      <c r="C51" s="39" t="s">
        <v>154</v>
      </c>
      <c r="D51" s="39" t="s">
        <v>155</v>
      </c>
      <c r="E51" s="41"/>
      <c r="F51" s="41" t="s">
        <v>156</v>
      </c>
      <c r="G51" s="33">
        <v>78</v>
      </c>
      <c r="H51" s="24">
        <v>1376926.9986</v>
      </c>
      <c r="I51" s="24">
        <v>1167909.4814</v>
      </c>
      <c r="J51" s="34">
        <v>179000.51</v>
      </c>
      <c r="K51" s="24">
        <v>30017.008600000005</v>
      </c>
    </row>
    <row r="52" spans="1:11" ht="105.75" customHeight="1" thickBot="1">
      <c r="A52" s="30">
        <v>32</v>
      </c>
      <c r="B52" s="24" t="s">
        <v>157</v>
      </c>
      <c r="C52" s="39" t="s">
        <v>158</v>
      </c>
      <c r="D52" s="39" t="s">
        <v>159</v>
      </c>
      <c r="E52" s="41" t="s">
        <v>160</v>
      </c>
      <c r="F52" s="41"/>
      <c r="G52" s="33">
        <v>87</v>
      </c>
      <c r="H52" s="24">
        <v>952221.9999999999</v>
      </c>
      <c r="I52" s="24">
        <v>807674.7</v>
      </c>
      <c r="J52" s="34">
        <v>123788.86</v>
      </c>
      <c r="K52" s="24">
        <v>20758.44</v>
      </c>
    </row>
    <row r="53" spans="1:11" ht="112.5" customHeight="1" thickBot="1">
      <c r="A53" s="51">
        <v>33</v>
      </c>
      <c r="B53" s="55" t="s">
        <v>161</v>
      </c>
      <c r="C53" s="58" t="s">
        <v>162</v>
      </c>
      <c r="D53" s="58" t="s">
        <v>163</v>
      </c>
      <c r="E53" s="68"/>
      <c r="F53" s="68" t="s">
        <v>164</v>
      </c>
      <c r="G53" s="54">
        <v>78</v>
      </c>
      <c r="H53" s="55">
        <v>961773.2039999998</v>
      </c>
      <c r="I53" s="55">
        <v>815776.03</v>
      </c>
      <c r="J53" s="56">
        <v>125030.51999999999</v>
      </c>
      <c r="K53" s="69">
        <v>20966.65576</v>
      </c>
    </row>
    <row r="54" spans="1:11" ht="177" customHeight="1" thickBot="1">
      <c r="A54" s="51">
        <v>34</v>
      </c>
      <c r="B54" s="55" t="s">
        <v>165</v>
      </c>
      <c r="C54" s="58" t="s">
        <v>166</v>
      </c>
      <c r="D54" s="58" t="s">
        <v>167</v>
      </c>
      <c r="E54" s="68" t="s">
        <v>209</v>
      </c>
      <c r="F54" s="68" t="s">
        <v>168</v>
      </c>
      <c r="G54" s="54">
        <v>86.5</v>
      </c>
      <c r="H54" s="55">
        <v>1439492.93</v>
      </c>
      <c r="I54" s="55">
        <v>1220977.91</v>
      </c>
      <c r="J54" s="56">
        <v>187134.08000000002</v>
      </c>
      <c r="K54" s="55">
        <v>31380.94</v>
      </c>
    </row>
    <row r="55" spans="1:11" ht="171.75" customHeight="1" thickBot="1">
      <c r="A55" s="30">
        <v>35</v>
      </c>
      <c r="B55" s="24" t="s">
        <v>169</v>
      </c>
      <c r="C55" s="39" t="s">
        <v>170</v>
      </c>
      <c r="D55" s="39" t="s">
        <v>171</v>
      </c>
      <c r="E55" s="41"/>
      <c r="F55" s="41" t="s">
        <v>172</v>
      </c>
      <c r="G55" s="33">
        <v>70.5</v>
      </c>
      <c r="H55" s="24">
        <v>496710.9998</v>
      </c>
      <c r="I55" s="24">
        <v>421310.2702</v>
      </c>
      <c r="J55" s="34">
        <v>64572.43</v>
      </c>
      <c r="K55" s="24">
        <v>10828.2998</v>
      </c>
    </row>
    <row r="56" spans="1:11" ht="196.5" customHeight="1" thickBot="1">
      <c r="A56" s="30">
        <v>36</v>
      </c>
      <c r="B56" s="24" t="s">
        <v>173</v>
      </c>
      <c r="C56" s="39" t="s">
        <v>174</v>
      </c>
      <c r="D56" s="39" t="s">
        <v>175</v>
      </c>
      <c r="E56" s="41" t="s">
        <v>218</v>
      </c>
      <c r="F56" s="41" t="s">
        <v>219</v>
      </c>
      <c r="G56" s="33">
        <v>79</v>
      </c>
      <c r="H56" s="24">
        <v>431816.83999999997</v>
      </c>
      <c r="I56" s="24">
        <v>366267.04</v>
      </c>
      <c r="J56" s="34">
        <v>56136.18000000001</v>
      </c>
      <c r="K56" s="24">
        <v>9413.62</v>
      </c>
    </row>
    <row r="57" spans="1:11" ht="27" customHeight="1" thickBot="1">
      <c r="A57" s="88" t="s">
        <v>9</v>
      </c>
      <c r="B57" s="88"/>
      <c r="C57" s="88"/>
      <c r="D57" s="88"/>
      <c r="E57" s="88"/>
      <c r="F57" s="88"/>
      <c r="G57" s="88"/>
      <c r="H57" s="11">
        <f>SUM(H40:H56)</f>
        <v>14763534.940142</v>
      </c>
      <c r="I57" s="11">
        <f>SUM(I40:I56)</f>
        <v>12522430.344341997</v>
      </c>
      <c r="J57" s="11">
        <f>SUM(J40:J56)</f>
        <v>1919259.5299999998</v>
      </c>
      <c r="K57" s="11">
        <f>SUM(K40:K56)</f>
        <v>321845.066384</v>
      </c>
    </row>
    <row r="58" spans="1:11" ht="15.75" customHeight="1" thickBot="1">
      <c r="A58" s="87" t="s">
        <v>10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1:11" ht="169.5" customHeight="1" thickBot="1">
      <c r="A59" s="30">
        <v>37</v>
      </c>
      <c r="B59" s="24" t="s">
        <v>176</v>
      </c>
      <c r="C59" s="39" t="s">
        <v>177</v>
      </c>
      <c r="D59" s="39" t="s">
        <v>178</v>
      </c>
      <c r="E59" s="41" t="s">
        <v>210</v>
      </c>
      <c r="F59" s="41" t="s">
        <v>211</v>
      </c>
      <c r="G59" s="33">
        <v>80</v>
      </c>
      <c r="H59" s="23">
        <v>919249.92</v>
      </c>
      <c r="I59" s="23">
        <v>779707.78</v>
      </c>
      <c r="J59" s="34">
        <v>119502.48999999999</v>
      </c>
      <c r="K59" s="24">
        <v>20039.65</v>
      </c>
    </row>
    <row r="60" spans="1:11" ht="149.25" customHeight="1" thickBot="1">
      <c r="A60" s="30">
        <v>38</v>
      </c>
      <c r="B60" s="24" t="s">
        <v>179</v>
      </c>
      <c r="C60" s="39" t="s">
        <v>180</v>
      </c>
      <c r="D60" s="39" t="s">
        <v>181</v>
      </c>
      <c r="E60" s="41" t="s">
        <v>182</v>
      </c>
      <c r="F60" s="41"/>
      <c r="G60" s="33">
        <v>77.5</v>
      </c>
      <c r="H60" s="23">
        <v>449922.173524</v>
      </c>
      <c r="I60" s="23">
        <v>381623.99</v>
      </c>
      <c r="J60" s="34">
        <v>58489.88</v>
      </c>
      <c r="K60" s="24">
        <v>9808.303524</v>
      </c>
    </row>
    <row r="61" spans="1:11" ht="17.25" customHeight="1" thickBot="1">
      <c r="A61" s="88" t="s">
        <v>11</v>
      </c>
      <c r="B61" s="88"/>
      <c r="C61" s="88"/>
      <c r="D61" s="88"/>
      <c r="E61" s="88"/>
      <c r="F61" s="88"/>
      <c r="G61" s="88"/>
      <c r="H61" s="11">
        <f>SUM(H59:H60)</f>
        <v>1369172.0935240001</v>
      </c>
      <c r="I61" s="11">
        <f>SUM(I59:I60)</f>
        <v>1161331.77</v>
      </c>
      <c r="J61" s="11">
        <f>SUM(J59:J60)</f>
        <v>177992.37</v>
      </c>
      <c r="K61" s="11">
        <f>SUM(K59:K60)</f>
        <v>29847.953524000004</v>
      </c>
    </row>
    <row r="62" spans="1:11" ht="15.75" customHeight="1" thickBot="1">
      <c r="A62" s="87" t="s">
        <v>12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1:11" ht="109.5" customHeight="1" thickBot="1">
      <c r="A63" s="30">
        <v>39</v>
      </c>
      <c r="B63" s="24" t="s">
        <v>183</v>
      </c>
      <c r="C63" s="39" t="s">
        <v>184</v>
      </c>
      <c r="D63" s="39" t="s">
        <v>185</v>
      </c>
      <c r="E63" s="41"/>
      <c r="F63" s="41" t="s">
        <v>186</v>
      </c>
      <c r="G63" s="36">
        <v>76</v>
      </c>
      <c r="H63" s="24">
        <v>122102.821476</v>
      </c>
      <c r="I63" s="24">
        <v>103567.61</v>
      </c>
      <c r="J63" s="26">
        <v>15873.369999999999</v>
      </c>
      <c r="K63" s="24">
        <v>2661.841476</v>
      </c>
    </row>
    <row r="64" spans="1:11" ht="173.25" customHeight="1" thickBot="1">
      <c r="A64" s="30">
        <v>40</v>
      </c>
      <c r="B64" s="24" t="s">
        <v>187</v>
      </c>
      <c r="C64" s="39" t="s">
        <v>188</v>
      </c>
      <c r="D64" s="39" t="s">
        <v>189</v>
      </c>
      <c r="E64" s="41"/>
      <c r="F64" s="41" t="s">
        <v>212</v>
      </c>
      <c r="G64" s="37">
        <v>84.5</v>
      </c>
      <c r="H64" s="24">
        <v>246043.59047999998</v>
      </c>
      <c r="I64" s="24">
        <v>208694.18</v>
      </c>
      <c r="J64" s="26">
        <v>31985.66</v>
      </c>
      <c r="K64" s="29">
        <v>5363.750480000001</v>
      </c>
    </row>
    <row r="65" spans="1:11" ht="216" customHeight="1" thickBot="1">
      <c r="A65" s="30">
        <v>41</v>
      </c>
      <c r="B65" s="24" t="s">
        <v>190</v>
      </c>
      <c r="C65" s="39" t="s">
        <v>191</v>
      </c>
      <c r="D65" s="39" t="s">
        <v>192</v>
      </c>
      <c r="E65" s="41" t="s">
        <v>213</v>
      </c>
      <c r="F65" s="41" t="s">
        <v>193</v>
      </c>
      <c r="G65" s="38">
        <v>74.5</v>
      </c>
      <c r="H65" s="24">
        <v>201288.79584</v>
      </c>
      <c r="I65" s="24">
        <v>170733.15663148797</v>
      </c>
      <c r="J65" s="26">
        <v>26167.54</v>
      </c>
      <c r="K65" s="24">
        <v>4388.09584</v>
      </c>
    </row>
    <row r="66" spans="1:11" ht="142.5" customHeight="1" thickBot="1">
      <c r="A66" s="30">
        <v>42</v>
      </c>
      <c r="B66" s="24" t="s">
        <v>194</v>
      </c>
      <c r="C66" s="39" t="s">
        <v>195</v>
      </c>
      <c r="D66" s="39" t="s">
        <v>196</v>
      </c>
      <c r="E66" s="41" t="s">
        <v>140</v>
      </c>
      <c r="F66" s="41"/>
      <c r="G66" s="38">
        <v>76</v>
      </c>
      <c r="H66" s="24">
        <v>198738.99999999997</v>
      </c>
      <c r="I66" s="24">
        <v>168570.41979999997</v>
      </c>
      <c r="J66" s="26">
        <v>25836.07</v>
      </c>
      <c r="K66" s="24">
        <v>4332.510200000001</v>
      </c>
    </row>
    <row r="67" spans="1:11" ht="120" customHeight="1" thickBot="1">
      <c r="A67" s="30">
        <v>43</v>
      </c>
      <c r="B67" s="24" t="s">
        <v>197</v>
      </c>
      <c r="C67" s="39" t="s">
        <v>198</v>
      </c>
      <c r="D67" s="39" t="s">
        <v>199</v>
      </c>
      <c r="E67" s="41" t="s">
        <v>200</v>
      </c>
      <c r="F67" s="41"/>
      <c r="G67" s="38">
        <v>77.5</v>
      </c>
      <c r="H67" s="24">
        <v>223358</v>
      </c>
      <c r="I67" s="24">
        <v>189452.25559999997</v>
      </c>
      <c r="J67" s="26">
        <v>29036.54</v>
      </c>
      <c r="K67" s="24">
        <v>4869.2044000000005</v>
      </c>
    </row>
    <row r="68" spans="1:11" ht="129.75" customHeight="1" thickBot="1">
      <c r="A68" s="30">
        <v>44</v>
      </c>
      <c r="B68" s="24" t="s">
        <v>201</v>
      </c>
      <c r="C68" s="39" t="s">
        <v>202</v>
      </c>
      <c r="D68" s="39" t="s">
        <v>203</v>
      </c>
      <c r="E68" s="41" t="s">
        <v>32</v>
      </c>
      <c r="F68" s="41" t="s">
        <v>204</v>
      </c>
      <c r="G68" s="38">
        <v>78</v>
      </c>
      <c r="H68" s="24">
        <v>106593.35109000001</v>
      </c>
      <c r="I68" s="24">
        <v>90028.74</v>
      </c>
      <c r="J68" s="26">
        <v>13857.14</v>
      </c>
      <c r="K68" s="24">
        <v>2707.47109</v>
      </c>
    </row>
    <row r="69" spans="1:11" ht="17.25" customHeight="1" thickBot="1">
      <c r="A69" s="88" t="s">
        <v>13</v>
      </c>
      <c r="B69" s="88"/>
      <c r="C69" s="88"/>
      <c r="D69" s="88"/>
      <c r="E69" s="88"/>
      <c r="F69" s="88"/>
      <c r="G69" s="88"/>
      <c r="H69" s="11">
        <f>SUM(H63:H68)</f>
        <v>1098125.558886</v>
      </c>
      <c r="I69" s="11">
        <f>SUM(I63:I68)</f>
        <v>931046.362031488</v>
      </c>
      <c r="J69" s="11">
        <f>SUM(J63:J68)</f>
        <v>142756.32</v>
      </c>
      <c r="K69" s="11">
        <f>SUM(K63:K68)</f>
        <v>24322.873486000004</v>
      </c>
    </row>
    <row r="70" spans="1:11" ht="18" customHeight="1" thickBot="1">
      <c r="A70" s="89" t="s">
        <v>18</v>
      </c>
      <c r="B70" s="89"/>
      <c r="C70" s="89"/>
      <c r="D70" s="89"/>
      <c r="E70" s="89"/>
      <c r="F70" s="89"/>
      <c r="G70" s="89"/>
      <c r="H70" s="70">
        <f>SUM(H57,H61,H69)</f>
        <v>17230832.592552</v>
      </c>
      <c r="I70" s="70">
        <f>SUM(I57,I61,I69)</f>
        <v>14614808.476373484</v>
      </c>
      <c r="J70" s="70">
        <f>SUM(J57,J61,J69)</f>
        <v>2240008.2199999997</v>
      </c>
      <c r="K70" s="70">
        <f>SUM(K57,K61,K69)</f>
        <v>376015.893394</v>
      </c>
    </row>
    <row r="71" spans="1:11" ht="17.25" customHeight="1" thickBot="1">
      <c r="A71" s="89"/>
      <c r="B71" s="89"/>
      <c r="C71" s="89"/>
      <c r="D71" s="89"/>
      <c r="E71" s="89"/>
      <c r="F71" s="89"/>
      <c r="G71" s="89"/>
      <c r="H71" s="70"/>
      <c r="I71" s="70"/>
      <c r="J71" s="70"/>
      <c r="K71" s="70"/>
    </row>
    <row r="72" spans="1:11" ht="40.5" customHeight="1" thickBot="1">
      <c r="A72" s="92" t="s">
        <v>22</v>
      </c>
      <c r="B72" s="92"/>
      <c r="C72" s="92"/>
      <c r="D72" s="92"/>
      <c r="E72" s="92"/>
      <c r="F72" s="92"/>
      <c r="G72" s="92"/>
      <c r="H72" s="13">
        <f>SUM(H22,H37,H70)</f>
        <v>86977297.42255202</v>
      </c>
      <c r="I72" s="13">
        <f>SUM(I22,I37,I70)</f>
        <v>73582033.94955148</v>
      </c>
      <c r="J72" s="13">
        <f>SUM(J22,J37,J70)</f>
        <v>11307048.667800002</v>
      </c>
      <c r="K72" s="13">
        <f>SUM(K22,K37,K70)</f>
        <v>2088214.7938679997</v>
      </c>
    </row>
    <row r="73" spans="1:11" ht="15">
      <c r="A73" s="90" t="s">
        <v>28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1:11" ht="18" customHeight="1">
      <c r="A74" s="47" t="s">
        <v>222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1:11" ht="15.75">
      <c r="A75" s="50" t="s">
        <v>220</v>
      </c>
      <c r="B75" s="48"/>
      <c r="C75" s="48"/>
      <c r="D75" s="48"/>
      <c r="E75" s="48"/>
      <c r="F75" s="48"/>
      <c r="G75" s="49"/>
      <c r="H75" s="48"/>
      <c r="I75" s="48"/>
      <c r="J75" s="48"/>
      <c r="K75" s="48"/>
    </row>
    <row r="76" spans="1:11" ht="21" customHeight="1">
      <c r="A76" s="77" t="s">
        <v>221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</row>
    <row r="78" spans="10:11" ht="15">
      <c r="J78" s="6"/>
      <c r="K78" s="6"/>
    </row>
  </sheetData>
  <sheetProtection/>
  <mergeCells count="42">
    <mergeCell ref="A61:G61"/>
    <mergeCell ref="K35:K36"/>
    <mergeCell ref="J35:J36"/>
    <mergeCell ref="I35:I36"/>
    <mergeCell ref="A58:K58"/>
    <mergeCell ref="A27:G27"/>
    <mergeCell ref="J4:J5"/>
    <mergeCell ref="H1:K1"/>
    <mergeCell ref="H3:K3"/>
    <mergeCell ref="G3:G5"/>
    <mergeCell ref="C3:C5"/>
    <mergeCell ref="D3:D5"/>
    <mergeCell ref="H70:H71"/>
    <mergeCell ref="A62:K62"/>
    <mergeCell ref="A69:G69"/>
    <mergeCell ref="J70:J71"/>
    <mergeCell ref="C2:K2"/>
    <mergeCell ref="A24:K24"/>
    <mergeCell ref="K4:K5"/>
    <mergeCell ref="H4:H5"/>
    <mergeCell ref="A35:G36"/>
    <mergeCell ref="A38:K38"/>
    <mergeCell ref="A39:K39"/>
    <mergeCell ref="A57:G57"/>
    <mergeCell ref="A22:G22"/>
    <mergeCell ref="I4:I5"/>
    <mergeCell ref="A73:K73"/>
    <mergeCell ref="A72:G72"/>
    <mergeCell ref="H35:H36"/>
    <mergeCell ref="A37:G37"/>
    <mergeCell ref="I70:I71"/>
    <mergeCell ref="A70:G71"/>
    <mergeCell ref="K70:K71"/>
    <mergeCell ref="A23:K23"/>
    <mergeCell ref="A28:K28"/>
    <mergeCell ref="A7:K7"/>
    <mergeCell ref="A76:K76"/>
    <mergeCell ref="A3:A5"/>
    <mergeCell ref="B3:B5"/>
    <mergeCell ref="A6:K6"/>
    <mergeCell ref="A20:G20"/>
    <mergeCell ref="A21:G21"/>
  </mergeCells>
  <printOptions/>
  <pageMargins left="0.25" right="0.25" top="0.75" bottom="0.75" header="0.3" footer="0.3"/>
  <pageSetup horizontalDpi="600" verticalDpi="600" orientation="landscape" paperSize="9" scale="76" r:id="rId3"/>
  <rowBreaks count="4" manualBreakCount="4">
    <brk id="22" max="10" man="1"/>
    <brk id="37" max="10" man="1"/>
    <brk id="55" max="10" man="1"/>
    <brk id="61" max="10" man="1"/>
  </rowBreaks>
  <legacyDrawing r:id="rId2"/>
  <oleObjects>
    <oleObject progId="Word.Picture.8" shapeId="18162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1"/>
    </sheetView>
  </sheetViews>
  <sheetFormatPr defaultColWidth="9.140625" defaultRowHeight="15"/>
  <cols>
    <col min="2" max="2" width="12.8515625" style="0" customWidth="1"/>
    <col min="3" max="3" width="31.421875" style="0" customWidth="1"/>
    <col min="4" max="4" width="21.7109375" style="0" customWidth="1"/>
    <col min="6" max="6" width="18.140625" style="0" customWidth="1"/>
    <col min="8" max="8" width="12.28125" style="0" customWidth="1"/>
    <col min="9" max="9" width="11.57421875" style="0" customWidth="1"/>
    <col min="10" max="10" width="11.7109375" style="0" customWidth="1"/>
    <col min="11" max="11" width="12.7109375" style="0" customWidth="1"/>
  </cols>
  <sheetData>
    <row r="1" ht="74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Musat</dc:creator>
  <cp:keywords/>
  <dc:description/>
  <cp:lastModifiedBy>User</cp:lastModifiedBy>
  <cp:lastPrinted>2010-03-23T10:10:53Z</cp:lastPrinted>
  <dcterms:created xsi:type="dcterms:W3CDTF">2009-01-15T13:06:57Z</dcterms:created>
  <dcterms:modified xsi:type="dcterms:W3CDTF">2010-04-22T11:38:55Z</dcterms:modified>
  <cp:category/>
  <cp:version/>
  <cp:contentType/>
  <cp:contentStatus/>
</cp:coreProperties>
</file>